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w71474\Downloads\"/>
    </mc:Choice>
  </mc:AlternateContent>
  <xr:revisionPtr revIDLastSave="0" documentId="13_ncr:1_{4DE94C82-5D9F-4F73-A2CC-604BBBA2B161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Student" sheetId="10" r:id="rId1"/>
    <sheet name="Zadanie 1" sheetId="7" r:id="rId2"/>
    <sheet name="Zadanie2" sheetId="14" r:id="rId3"/>
    <sheet name="Zadanie 3" sheetId="11" r:id="rId4"/>
    <sheet name="Zadanie 4" sheetId="12" r:id="rId5"/>
  </sheets>
  <definedNames>
    <definedName name="_xlnm._FilterDatabase" localSheetId="1" hidden="1">'Zadanie 1'!$A$2:$F$103</definedName>
    <definedName name="_xlnm._FilterDatabase" localSheetId="2" hidden="1">Zadanie2!$A$2:$H$27</definedName>
    <definedName name="Maksimum">#REF!</definedName>
    <definedName name="Pró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1" l="1"/>
  <c r="E4" i="7"/>
  <c r="F4" i="7" s="1"/>
  <c r="E5" i="7"/>
  <c r="E6" i="7"/>
  <c r="E7" i="7"/>
  <c r="E8" i="7"/>
  <c r="F8" i="7" s="1"/>
  <c r="E9" i="7"/>
  <c r="E10" i="7"/>
  <c r="E11" i="7"/>
  <c r="E12" i="7"/>
  <c r="F12" i="7" s="1"/>
  <c r="E13" i="7"/>
  <c r="E14" i="7"/>
  <c r="E15" i="7"/>
  <c r="E16" i="7"/>
  <c r="F16" i="7" s="1"/>
  <c r="E17" i="7"/>
  <c r="E18" i="7"/>
  <c r="E19" i="7"/>
  <c r="E20" i="7"/>
  <c r="F20" i="7" s="1"/>
  <c r="E21" i="7"/>
  <c r="E22" i="7"/>
  <c r="E23" i="7"/>
  <c r="E3" i="7"/>
  <c r="F3" i="7" s="1"/>
  <c r="F5" i="7"/>
  <c r="F6" i="7"/>
  <c r="F7" i="7"/>
  <c r="F9" i="7"/>
  <c r="F10" i="7"/>
  <c r="F11" i="7"/>
  <c r="F13" i="7"/>
  <c r="F14" i="7"/>
  <c r="F15" i="7"/>
  <c r="F17" i="7"/>
  <c r="F18" i="7"/>
  <c r="F19" i="7"/>
  <c r="F21" i="7"/>
  <c r="F22" i="7"/>
  <c r="F23" i="7"/>
  <c r="F19" i="14"/>
  <c r="F25" i="14"/>
  <c r="F23" i="14"/>
  <c r="F6" i="14"/>
  <c r="F22" i="14"/>
  <c r="F26" i="14"/>
  <c r="F27" i="14"/>
  <c r="F24" i="14"/>
  <c r="F5" i="14"/>
  <c r="F17" i="14"/>
  <c r="F14" i="14"/>
  <c r="F10" i="14"/>
  <c r="F13" i="14"/>
  <c r="F18" i="14"/>
  <c r="F20" i="14"/>
  <c r="F3" i="14"/>
  <c r="F11" i="14"/>
  <c r="F4" i="14"/>
  <c r="F15" i="14"/>
  <c r="F12" i="14"/>
  <c r="F16" i="14"/>
  <c r="F7" i="14"/>
  <c r="F8" i="14"/>
  <c r="F9" i="14"/>
  <c r="F21" i="14"/>
  <c r="E19" i="14"/>
  <c r="E25" i="14"/>
  <c r="E23" i="14"/>
  <c r="E6" i="14"/>
  <c r="E22" i="14"/>
  <c r="E26" i="14"/>
  <c r="E27" i="14"/>
  <c r="E24" i="14"/>
  <c r="E5" i="14"/>
  <c r="H5" i="14" s="1"/>
  <c r="E17" i="14"/>
  <c r="E14" i="14"/>
  <c r="E10" i="14"/>
  <c r="E13" i="14"/>
  <c r="E18" i="14"/>
  <c r="E20" i="14"/>
  <c r="E3" i="14"/>
  <c r="E11" i="14"/>
  <c r="H11" i="14" s="1"/>
  <c r="E4" i="14"/>
  <c r="H4" i="14" s="1"/>
  <c r="E15" i="14"/>
  <c r="E12" i="14"/>
  <c r="E16" i="14"/>
  <c r="E7" i="14"/>
  <c r="H7" i="14" s="1"/>
  <c r="E8" i="14"/>
  <c r="E9" i="14"/>
  <c r="E21" i="14"/>
  <c r="K3" i="7"/>
  <c r="B4" i="7"/>
  <c r="C4" i="7" s="1"/>
  <c r="D4" i="7" s="1"/>
  <c r="B5" i="7"/>
  <c r="C5" i="7" s="1"/>
  <c r="D5" i="7" s="1"/>
  <c r="B6" i="7"/>
  <c r="C6" i="7" s="1"/>
  <c r="D6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B15" i="7"/>
  <c r="C15" i="7" s="1"/>
  <c r="D15" i="7" s="1"/>
  <c r="B16" i="7"/>
  <c r="C16" i="7" s="1"/>
  <c r="D16" i="7" s="1"/>
  <c r="B17" i="7"/>
  <c r="C17" i="7" s="1"/>
  <c r="D17" i="7" s="1"/>
  <c r="B18" i="7"/>
  <c r="C18" i="7" s="1"/>
  <c r="D18" i="7" s="1"/>
  <c r="B19" i="7"/>
  <c r="C19" i="7" s="1"/>
  <c r="D19" i="7" s="1"/>
  <c r="B20" i="7"/>
  <c r="C20" i="7" s="1"/>
  <c r="D20" i="7" s="1"/>
  <c r="B21" i="7"/>
  <c r="C21" i="7" s="1"/>
  <c r="D21" i="7" s="1"/>
  <c r="B22" i="7"/>
  <c r="C22" i="7" s="1"/>
  <c r="D22" i="7" s="1"/>
  <c r="B23" i="7"/>
  <c r="C23" i="7" s="1"/>
  <c r="D23" i="7" s="1"/>
  <c r="B3" i="7"/>
  <c r="C3" i="7" s="1"/>
  <c r="D3" i="7" s="1"/>
  <c r="H9" i="14" l="1"/>
  <c r="H12" i="14"/>
  <c r="H3" i="14"/>
  <c r="H10" i="14"/>
  <c r="H24" i="14"/>
  <c r="H6" i="14"/>
  <c r="H8" i="14"/>
  <c r="H15" i="14"/>
  <c r="H20" i="14"/>
  <c r="H14" i="14"/>
  <c r="H27" i="14"/>
  <c r="H23" i="14"/>
  <c r="H21" i="14"/>
  <c r="H16" i="14"/>
  <c r="H13" i="14"/>
  <c r="H22" i="14"/>
  <c r="H19" i="14"/>
  <c r="H18" i="14"/>
  <c r="H17" i="14"/>
  <c r="H26" i="14"/>
  <c r="H25" i="14"/>
</calcChain>
</file>

<file path=xl/sharedStrings.xml><?xml version="1.0" encoding="utf-8"?>
<sst xmlns="http://schemas.openxmlformats.org/spreadsheetml/2006/main" count="184" uniqueCount="124">
  <si>
    <t>t [s]</t>
  </si>
  <si>
    <t>f(x)</t>
  </si>
  <si>
    <t>x=2*PI*t</t>
  </si>
  <si>
    <t>Punkty kwantyzacji</t>
  </si>
  <si>
    <t>Liczba bitów</t>
  </si>
  <si>
    <t>Czas próbkowania [ms]</t>
  </si>
  <si>
    <t>Max zakres</t>
  </si>
  <si>
    <t>Rozdzielczość</t>
  </si>
  <si>
    <t>Wartość bitowa</t>
  </si>
  <si>
    <t>Wartość po kwantyzacji</t>
  </si>
  <si>
    <r>
      <t>Wartość bitowa</t>
    </r>
    <r>
      <rPr>
        <sz val="10"/>
        <rFont val="Arial CE"/>
        <charset val="238"/>
      </rPr>
      <t xml:space="preserve"> - wartość uzyskana przez przetwornik, jest to liczba całkowita równa wartości funkji w danym punkcje kwantyzacji/rozdzielczość</t>
    </r>
  </si>
  <si>
    <t>Uzupełnij formuły w białych komórkach tabeli</t>
  </si>
  <si>
    <t>Imię i Nazwisko</t>
  </si>
  <si>
    <t>Nr albumu</t>
  </si>
  <si>
    <t xml:space="preserve">Grupa </t>
  </si>
  <si>
    <t>Lp.</t>
  </si>
  <si>
    <t xml:space="preserve">Nazwa </t>
  </si>
  <si>
    <t>obraz1.jpg</t>
  </si>
  <si>
    <t>drzewa.jpg</t>
  </si>
  <si>
    <t>progam1.cpp</t>
  </si>
  <si>
    <t>sortowanie.cpp</t>
  </si>
  <si>
    <t>sort_wstawianie.cpp</t>
  </si>
  <si>
    <t>babelkowe.cpp</t>
  </si>
  <si>
    <t>film.mpeg</t>
  </si>
  <si>
    <t>Armageddon.mpeg</t>
  </si>
  <si>
    <t>Constantine.mpeg</t>
  </si>
  <si>
    <t>Versus.dvd</t>
  </si>
  <si>
    <t>film_nowy.mpeg4</t>
  </si>
  <si>
    <t>Nietykalni.avi</t>
  </si>
  <si>
    <t>film</t>
  </si>
  <si>
    <t>Ojciec_chrzestny.dvd</t>
  </si>
  <si>
    <t>Adwokata_diabła.mpg-7</t>
  </si>
  <si>
    <t>Cudowny _chłopak.hdv</t>
  </si>
  <si>
    <t>Milczenie _owiec.hdv</t>
  </si>
  <si>
    <t>Pretty_Woman.hdv</t>
  </si>
  <si>
    <t>2,8 GB</t>
  </si>
  <si>
    <t>800 Mb</t>
  </si>
  <si>
    <t>1200 Mb</t>
  </si>
  <si>
    <t>3345 Mb</t>
  </si>
  <si>
    <t>Leon_zawodowiec.avi</t>
  </si>
  <si>
    <t>muzyka.flac</t>
  </si>
  <si>
    <t>dwięk.mlp</t>
  </si>
  <si>
    <t>glosy.wma</t>
  </si>
  <si>
    <t>chmury.gif</t>
  </si>
  <si>
    <t>13,6 KB</t>
  </si>
  <si>
    <t>dane.tiff</t>
  </si>
  <si>
    <t>232 MB</t>
  </si>
  <si>
    <t>233 MB</t>
  </si>
  <si>
    <t>264 KB</t>
  </si>
  <si>
    <t>40 KB</t>
  </si>
  <si>
    <t>muzyka</t>
  </si>
  <si>
    <t>2 MB</t>
  </si>
  <si>
    <t>obraz</t>
  </si>
  <si>
    <t>Całkowity rozmiar pliku</t>
  </si>
  <si>
    <t>Typ</t>
  </si>
  <si>
    <t>Wspólna jednostka</t>
  </si>
  <si>
    <t>dane.py</t>
  </si>
  <si>
    <t>dane2.py</t>
  </si>
  <si>
    <t>2 Mb</t>
  </si>
  <si>
    <t>4 MB</t>
  </si>
  <si>
    <t xml:space="preserve">Rodzaj kompresja bezstratna </t>
  </si>
  <si>
    <t>Lp</t>
  </si>
  <si>
    <t>Przygotuj automatyczny przelicznik z jednej jednostki ina inną.</t>
  </si>
  <si>
    <t>Jednostka</t>
  </si>
  <si>
    <t>b</t>
  </si>
  <si>
    <t>B</t>
  </si>
  <si>
    <t>Kb</t>
  </si>
  <si>
    <t>KB</t>
  </si>
  <si>
    <t>Mb</t>
  </si>
  <si>
    <t>MB</t>
  </si>
  <si>
    <t>GB</t>
  </si>
  <si>
    <t>TB</t>
  </si>
  <si>
    <t>PB</t>
  </si>
  <si>
    <t>Rozmiar</t>
  </si>
  <si>
    <t>Wartość w nowej jednostce</t>
  </si>
  <si>
    <t>0,456 MB</t>
  </si>
  <si>
    <t>3,648 Mb</t>
  </si>
  <si>
    <t>0,12 MB</t>
  </si>
  <si>
    <t>0,123 TB</t>
  </si>
  <si>
    <t>7,270 GB</t>
  </si>
  <si>
    <t>7,70 GB</t>
  </si>
  <si>
    <t>8,170 GB</t>
  </si>
  <si>
    <t>3,6 GB</t>
  </si>
  <si>
    <t>4,1 GB</t>
  </si>
  <si>
    <t>4,4 GB</t>
  </si>
  <si>
    <t>98 KB</t>
  </si>
  <si>
    <t xml:space="preserve">Rodzaj kompresja stratna </t>
  </si>
  <si>
    <r>
      <t xml:space="preserve">Wartość po kwantyzacji </t>
    </r>
    <r>
      <rPr>
        <sz val="10"/>
        <rFont val="Arial CE"/>
        <charset val="238"/>
      </rPr>
      <t>- to iloczyn wartości bitowej i rozdzielczości</t>
    </r>
  </si>
  <si>
    <t>Patryk Winiarski</t>
  </si>
  <si>
    <t>w71474</t>
  </si>
  <si>
    <t>SL02</t>
  </si>
  <si>
    <t>program</t>
  </si>
  <si>
    <t>Liczba</t>
  </si>
  <si>
    <t>Jednostka pierwotna</t>
  </si>
  <si>
    <t>Jednostka po konwersji</t>
  </si>
  <si>
    <t>bity</t>
  </si>
  <si>
    <t>FLAC</t>
  </si>
  <si>
    <t>APE</t>
  </si>
  <si>
    <t>M4A</t>
  </si>
  <si>
    <t>PNG</t>
  </si>
  <si>
    <t>TIFF</t>
  </si>
  <si>
    <t>BMP</t>
  </si>
  <si>
    <t>GIF</t>
  </si>
  <si>
    <t>MOV</t>
  </si>
  <si>
    <t>MKV</t>
  </si>
  <si>
    <t>WEBM</t>
  </si>
  <si>
    <t>MP3</t>
  </si>
  <si>
    <t>AAC</t>
  </si>
  <si>
    <t>OGG</t>
  </si>
  <si>
    <t>WMA</t>
  </si>
  <si>
    <t>JPEG</t>
  </si>
  <si>
    <t>JPG</t>
  </si>
  <si>
    <t>WEBP</t>
  </si>
  <si>
    <t>MP4</t>
  </si>
  <si>
    <t>AVI</t>
  </si>
  <si>
    <t>WMV</t>
  </si>
  <si>
    <t>FLIF</t>
  </si>
  <si>
    <t>JPS</t>
  </si>
  <si>
    <t>MLP</t>
  </si>
  <si>
    <t>MP2</t>
  </si>
  <si>
    <t>FLV</t>
  </si>
  <si>
    <t>MPEG-2</t>
  </si>
  <si>
    <t>Theora</t>
  </si>
  <si>
    <t>Liczba po konwersji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</si>
</sst>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name val="Arial CE"/>
      <charset val="238"/>
    </font>
    <font>
      <b/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2" borderId="10" xfId="0" applyFill="1" applyBorder="1"/>
    <xf numFmtId="0" fontId="0" fillId="2" borderId="11" xfId="0" applyFill="1" applyBorder="1"/>
    <xf numFmtId="0" fontId="0" fillId="4" borderId="12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3" xfId="0" applyFill="1" applyBorder="1"/>
    <xf numFmtId="0" fontId="2" fillId="0" borderId="0" xfId="0" applyFont="1"/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6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1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1" fontId="0" fillId="0" borderId="3" xfId="0" applyNumberFormat="1" applyBorder="1"/>
    <xf numFmtId="2" fontId="0" fillId="0" borderId="3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plików</a:t>
            </a:r>
            <a:r>
              <a:rPr lang="pl-PL" baseline="0"/>
              <a:t> filmowych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2986456692913385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Zadanie2!$H$2:$H$4</c:f>
              <c:strCache>
                <c:ptCount val="3"/>
                <c:pt idx="0">
                  <c:v>Wartość w nowej jednostce</c:v>
                </c:pt>
                <c:pt idx="1">
                  <c:v>800</c:v>
                </c:pt>
                <c:pt idx="2">
                  <c:v>1200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Zadanie2!$B$5:$B$12</c:f>
              <c:strCache>
                <c:ptCount val="8"/>
                <c:pt idx="0">
                  <c:v>Armageddon.mpeg</c:v>
                </c:pt>
                <c:pt idx="1">
                  <c:v>film.mpeg</c:v>
                </c:pt>
                <c:pt idx="2">
                  <c:v>Cudowny _chłopak.hdv</c:v>
                </c:pt>
                <c:pt idx="3">
                  <c:v>Pretty_Woman.hdv</c:v>
                </c:pt>
                <c:pt idx="4">
                  <c:v>Milczenie _owiec.hdv</c:v>
                </c:pt>
                <c:pt idx="5">
                  <c:v>Versus.dvd</c:v>
                </c:pt>
                <c:pt idx="6">
                  <c:v>Ojciec_chrzestny.dvd</c:v>
                </c:pt>
                <c:pt idx="7">
                  <c:v>Adwokata_diabła.mpg-7</c:v>
                </c:pt>
              </c:strCache>
            </c:strRef>
          </c:cat>
          <c:val>
            <c:numRef>
              <c:f>Zadanie2!$H$5:$H$12</c:f>
              <c:numCache>
                <c:formatCode>0.0000</c:formatCode>
                <c:ptCount val="8"/>
                <c:pt idx="0">
                  <c:v>2867.2</c:v>
                </c:pt>
                <c:pt idx="1">
                  <c:v>0</c:v>
                </c:pt>
                <c:pt idx="2">
                  <c:v>3686.4</c:v>
                </c:pt>
                <c:pt idx="3">
                  <c:v>4198.3999999999996</c:v>
                </c:pt>
                <c:pt idx="4">
                  <c:v>4505.6000000000004</c:v>
                </c:pt>
                <c:pt idx="5">
                  <c:v>7444.48</c:v>
                </c:pt>
                <c:pt idx="6">
                  <c:v>7444.48</c:v>
                </c:pt>
                <c:pt idx="7">
                  <c:v>128974.848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5-4C95-93F9-08A40DA8A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3394847"/>
        <c:axId val="1813390271"/>
      </c:barChart>
      <c:catAx>
        <c:axId val="181339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3390271"/>
        <c:crosses val="autoZero"/>
        <c:auto val="1"/>
        <c:lblAlgn val="ctr"/>
        <c:lblOffset val="100"/>
        <c:noMultiLvlLbl val="0"/>
      </c:catAx>
      <c:valAx>
        <c:axId val="181339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339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</xdr:row>
      <xdr:rowOff>160020</xdr:rowOff>
    </xdr:from>
    <xdr:to>
      <xdr:col>18</xdr:col>
      <xdr:colOff>457200</xdr:colOff>
      <xdr:row>17</xdr:row>
      <xdr:rowOff>60960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91600" y="632460"/>
          <a:ext cx="4000500" cy="2529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/>
            <a:t>Zadania:</a:t>
          </a:r>
        </a:p>
        <a:p>
          <a:r>
            <a:rPr lang="pl-PL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1. Uzupełnij formuły w białych komórkach tabeli</a:t>
          </a:r>
          <a:r>
            <a:rPr lang="pl-PL"/>
            <a:t> </a:t>
          </a:r>
        </a:p>
        <a:p>
          <a:r>
            <a:rPr lang="pl-PL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Wartość bitowa</a:t>
          </a:r>
          <a:r>
            <a:rPr lang="pl-PL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- wartość uzyskana przez przetwornik, jest to liczba całkowita równa wartości funkcji w danym punkcje kwantyzacji/rozdzielczość</a:t>
          </a:r>
          <a:r>
            <a:rPr lang="pl-PL"/>
            <a:t> </a:t>
          </a:r>
        </a:p>
        <a:p>
          <a:r>
            <a:rPr lang="pl-PL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Wartość po kwantyzacji </a:t>
          </a:r>
          <a:r>
            <a:rPr lang="pl-PL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- to iloczyn wartości bitowej i rozdzielczości</a:t>
          </a:r>
          <a:r>
            <a:rPr lang="pl-PL"/>
            <a:t> </a:t>
          </a:r>
        </a:p>
        <a:p>
          <a:endParaRPr lang="pl-PL" sz="1100"/>
        </a:p>
        <a:p>
          <a:r>
            <a:rPr lang="pl-PL" sz="1100"/>
            <a:t>2. Narysuj wykres słupkowy przedstawiający warości po kwantyzacji w poszczególnych jednostakach</a:t>
          </a:r>
          <a:r>
            <a:rPr lang="pl-PL" sz="1100" baseline="0"/>
            <a:t> czasu t[3].</a:t>
          </a:r>
        </a:p>
        <a:p>
          <a:r>
            <a:rPr lang="pl-PL" sz="1100" baseline="0"/>
            <a:t>3. Dodaj do wykresu kolejną serię danych będącą funkcją liniową przedstawiającą wartość funkcji f(x) w poszczególnych jednostkach czasu.</a:t>
          </a:r>
        </a:p>
        <a:p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60960</xdr:rowOff>
    </xdr:from>
    <xdr:to>
      <xdr:col>12</xdr:col>
      <xdr:colOff>556260</xdr:colOff>
      <xdr:row>12</xdr:row>
      <xdr:rowOff>30480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646920" y="236220"/>
          <a:ext cx="223266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/>
            <a:t>b-bit</a:t>
          </a:r>
        </a:p>
        <a:p>
          <a:r>
            <a:rPr lang="pl-PL"/>
            <a:t>B-Bytes</a:t>
          </a:r>
          <a:r>
            <a:rPr lang="pl-PL" baseline="0"/>
            <a:t> - 8 bitów</a:t>
          </a:r>
          <a:endParaRPr lang="pl-PL"/>
        </a:p>
        <a:p>
          <a:r>
            <a:rPr lang="pl-PL"/>
            <a:t>KB – Kilobyte — 1024 Bytes</a:t>
          </a:r>
        </a:p>
        <a:p>
          <a:r>
            <a:rPr lang="pl-PL"/>
            <a:t>MB – Megabyte — 1024 KB</a:t>
          </a:r>
        </a:p>
        <a:p>
          <a:r>
            <a:rPr lang="pl-PL"/>
            <a:t>GB – Gigabyte — 1024 MB</a:t>
          </a:r>
        </a:p>
        <a:p>
          <a:r>
            <a:rPr lang="pl-PL"/>
            <a:t>TB – Terabyte — 1024 GB</a:t>
          </a:r>
        </a:p>
        <a:p>
          <a:r>
            <a:rPr lang="pl-PL"/>
            <a:t>PB – Petabyte — 1024 TB</a:t>
          </a:r>
        </a:p>
        <a:p>
          <a:r>
            <a:rPr lang="pl-PL"/>
            <a:t>EB – Exabyte — 1024 PB</a:t>
          </a:r>
        </a:p>
        <a:p>
          <a:r>
            <a:rPr lang="pl-PL"/>
            <a:t>ZB – Zettabyte — 1024 EB</a:t>
          </a:r>
        </a:p>
        <a:p>
          <a:r>
            <a:rPr lang="pl-PL"/>
            <a:t>YB – Yottabyte — 1024 ZB</a:t>
          </a:r>
        </a:p>
        <a:p>
          <a:endParaRPr lang="pl-PL" sz="1100"/>
        </a:p>
      </xdr:txBody>
    </xdr:sp>
    <xdr:clientData/>
  </xdr:twoCellAnchor>
  <xdr:twoCellAnchor>
    <xdr:from>
      <xdr:col>9</xdr:col>
      <xdr:colOff>106680</xdr:colOff>
      <xdr:row>15</xdr:row>
      <xdr:rowOff>76200</xdr:rowOff>
    </xdr:from>
    <xdr:to>
      <xdr:col>14</xdr:col>
      <xdr:colOff>563880</xdr:colOff>
      <xdr:row>34</xdr:row>
      <xdr:rowOff>60960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9852660" y="3101340"/>
          <a:ext cx="3505200" cy="3169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Zadania</a:t>
          </a:r>
          <a:endParaRPr lang="pl-PL"/>
        </a:p>
        <a:p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Uzupełnij kolumne typ wpisując: obraz, film, program muzyka.</a:t>
          </a:r>
          <a:endParaRPr lang="pl-PL"/>
        </a:p>
        <a:p>
          <a:pPr fontAlgn="base"/>
          <a:endParaRPr lang="pl-PL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2. Wykorzystując funkcję prawy wyciagnij z kolumny </a:t>
          </a:r>
          <a:r>
            <a:rPr lang="pl-P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Całkowty rozmiar pliku 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jednostę zapisu danych, nastepnie w kolumnie </a:t>
          </a:r>
          <a:r>
            <a:rPr lang="pl-P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Rozmiar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wpisz rozmiar pliku (skorzystaj z funkcji fragment tekstu) . </a:t>
          </a:r>
          <a:endParaRPr lang="pl-PL"/>
        </a:p>
        <a:p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W kolumnie </a:t>
          </a:r>
          <a:r>
            <a:rPr lang="pl-P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Wspólna jednostka 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podaj jednostkę na którą będziesz zamieniał i wykonaj obliczenie zapiując nową wartość w kolumnie </a:t>
          </a:r>
          <a:r>
            <a:rPr lang="pl-P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Wartość w nowej jednostce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pl-PL"/>
        </a:p>
        <a:p>
          <a:pPr fontAlgn="base"/>
          <a:endParaRPr lang="pl-PL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3. Posortuj dane rosnąco ze wsględu na każdą kategorię. Wykorzytaj sortowanie siestandardowe. </a:t>
          </a:r>
        </a:p>
        <a:p>
          <a:endParaRPr lang="pl-PL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4. Przygotuj wykres przedstawiający nazwy plików filmowych i wielkości tych plików. PAmiętaj o podpisie wykresu. </a:t>
          </a:r>
          <a:endParaRPr lang="pl-PL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l-PL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l-PL" sz="1100"/>
        </a:p>
      </xdr:txBody>
    </xdr:sp>
    <xdr:clientData/>
  </xdr:twoCellAnchor>
  <xdr:twoCellAnchor>
    <xdr:from>
      <xdr:col>3</xdr:col>
      <xdr:colOff>133350</xdr:colOff>
      <xdr:row>29</xdr:row>
      <xdr:rowOff>95250</xdr:rowOff>
    </xdr:from>
    <xdr:to>
      <xdr:col>7</xdr:col>
      <xdr:colOff>190500</xdr:colOff>
      <xdr:row>46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F1876EE-32A8-4B74-9654-0CA1C8DE9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1</xdr:row>
      <xdr:rowOff>0</xdr:rowOff>
    </xdr:from>
    <xdr:to>
      <xdr:col>11</xdr:col>
      <xdr:colOff>297180</xdr:colOff>
      <xdr:row>11</xdr:row>
      <xdr:rowOff>114300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770120" y="480060"/>
          <a:ext cx="2232660" cy="1813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/>
            <a:t>KB – Kilobyte — 1024 Bytes</a:t>
          </a:r>
        </a:p>
        <a:p>
          <a:r>
            <a:rPr lang="pl-PL"/>
            <a:t>MB – Megabyte — 1024 KB</a:t>
          </a:r>
        </a:p>
        <a:p>
          <a:r>
            <a:rPr lang="pl-PL"/>
            <a:t>GB – Gigabyte — 1024 MB</a:t>
          </a:r>
        </a:p>
        <a:p>
          <a:r>
            <a:rPr lang="pl-PL"/>
            <a:t>TB – Terabyte — 1024 GB</a:t>
          </a:r>
        </a:p>
        <a:p>
          <a:r>
            <a:rPr lang="pl-PL"/>
            <a:t>PB – Petabyte — 1024 TB</a:t>
          </a:r>
        </a:p>
        <a:p>
          <a:r>
            <a:rPr lang="pl-PL"/>
            <a:t>EB – Exabyte — 1024 PB</a:t>
          </a:r>
        </a:p>
        <a:p>
          <a:r>
            <a:rPr lang="pl-PL"/>
            <a:t>ZB – Zettabyte — 1024 EB</a:t>
          </a:r>
        </a:p>
        <a:p>
          <a:r>
            <a:rPr lang="pl-PL"/>
            <a:t>YB – Yottabyte — 1024 ZB</a:t>
          </a:r>
        </a:p>
        <a:p>
          <a:endParaRPr lang="pl-P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472440</xdr:colOff>
      <xdr:row>1</xdr:row>
      <xdr:rowOff>53340</xdr:rowOff>
    </xdr:from>
    <xdr:to>
      <xdr:col>13</xdr:col>
      <xdr:colOff>571500</xdr:colOff>
      <xdr:row>12</xdr:row>
      <xdr:rowOff>160020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294120" y="220980"/>
          <a:ext cx="2537460" cy="1950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/>
            <a:t>Zadanie:</a:t>
          </a:r>
        </a:p>
        <a:p>
          <a:r>
            <a:rPr lang="pl-PL"/>
            <a:t>uzupełnij</a:t>
          </a:r>
          <a:r>
            <a:rPr lang="pl-PL" baseline="0"/>
            <a:t> tabelę podajac minimum po pięc typów rozszerzeń plików w każdej kategorii</a:t>
          </a:r>
          <a:endParaRPr lang="pl-PL"/>
        </a:p>
        <a:p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4"/>
  <sheetViews>
    <sheetView workbookViewId="0">
      <selection activeCell="C21" sqref="C21"/>
    </sheetView>
  </sheetViews>
  <sheetFormatPr defaultRowHeight="12.75" x14ac:dyDescent="0.2"/>
  <cols>
    <col min="2" max="2" width="20" customWidth="1"/>
    <col min="3" max="3" width="20.42578125" customWidth="1"/>
  </cols>
  <sheetData>
    <row r="2" spans="2:3" x14ac:dyDescent="0.2">
      <c r="B2" s="17" t="s">
        <v>12</v>
      </c>
      <c r="C2" s="18" t="s">
        <v>88</v>
      </c>
    </row>
    <row r="3" spans="2:3" x14ac:dyDescent="0.2">
      <c r="B3" s="17" t="s">
        <v>13</v>
      </c>
      <c r="C3" s="18" t="s">
        <v>89</v>
      </c>
    </row>
    <row r="4" spans="2:3" x14ac:dyDescent="0.2">
      <c r="B4" s="17" t="s">
        <v>14</v>
      </c>
      <c r="C4" s="18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tabSelected="1" workbookViewId="0">
      <pane ySplit="2" topLeftCell="A3" activePane="bottomLeft" state="frozen"/>
      <selection pane="bottomLeft" activeCell="H8" sqref="H8"/>
    </sheetView>
  </sheetViews>
  <sheetFormatPr defaultRowHeight="12.75" x14ac:dyDescent="0.2"/>
  <cols>
    <col min="1" max="1" width="12.85546875" bestFit="1" customWidth="1"/>
    <col min="2" max="2" width="7" bestFit="1" customWidth="1"/>
    <col min="3" max="3" width="12.5703125" bestFit="1" customWidth="1"/>
    <col min="4" max="4" width="14" customWidth="1"/>
    <col min="5" max="5" width="10.85546875" customWidth="1"/>
    <col min="6" max="6" width="12.28515625" customWidth="1"/>
    <col min="7" max="7" width="3.28515625" customWidth="1"/>
    <col min="8" max="8" width="18.140625" customWidth="1"/>
    <col min="9" max="9" width="7.42578125" customWidth="1"/>
    <col min="10" max="10" width="7.85546875" customWidth="1"/>
    <col min="11" max="11" width="14.140625" customWidth="1"/>
  </cols>
  <sheetData>
    <row r="1" spans="1:11" ht="6" customHeight="1" thickBot="1" x14ac:dyDescent="0.25"/>
    <row r="2" spans="1:11" ht="31.5" customHeight="1" thickBot="1" x14ac:dyDescent="0.25">
      <c r="A2" s="14" t="s">
        <v>3</v>
      </c>
      <c r="B2" s="15" t="s">
        <v>0</v>
      </c>
      <c r="C2" s="15" t="s">
        <v>2</v>
      </c>
      <c r="D2" s="15" t="s">
        <v>1</v>
      </c>
      <c r="E2" s="15" t="s">
        <v>8</v>
      </c>
      <c r="F2" s="16" t="s">
        <v>9</v>
      </c>
      <c r="H2" s="1" t="s">
        <v>5</v>
      </c>
      <c r="I2" s="2" t="s">
        <v>4</v>
      </c>
      <c r="J2" s="2" t="s">
        <v>6</v>
      </c>
      <c r="K2" s="3" t="s">
        <v>7</v>
      </c>
    </row>
    <row r="3" spans="1:11" ht="13.5" thickBot="1" x14ac:dyDescent="0.25">
      <c r="A3" s="11">
        <v>-10</v>
      </c>
      <c r="B3" s="12">
        <f t="shared" ref="B3:B23" si="0">A3*$H$3/1000</f>
        <v>-0.3</v>
      </c>
      <c r="C3" s="12">
        <f t="shared" ref="C3:C23" si="1">PI()*2*B3</f>
        <v>-1.8849555921538759</v>
      </c>
      <c r="D3" s="12">
        <f>0.75*SIN(2*C3)+COS(1.5*(C3+0.35*PI()))</f>
        <v>0.82352237158444463</v>
      </c>
      <c r="E3" s="30">
        <f>TRUNC(D3/$K$3)</f>
        <v>6</v>
      </c>
      <c r="F3" s="31">
        <f>E3*$K$3</f>
        <v>0.75</v>
      </c>
      <c r="H3" s="4">
        <v>30</v>
      </c>
      <c r="I3" s="5">
        <v>4</v>
      </c>
      <c r="J3" s="5">
        <v>1</v>
      </c>
      <c r="K3" s="6">
        <f>J3/2^(I3-1)</f>
        <v>0.125</v>
      </c>
    </row>
    <row r="4" spans="1:11" ht="13.5" thickBot="1" x14ac:dyDescent="0.25">
      <c r="A4" s="7">
        <v>-9</v>
      </c>
      <c r="B4" s="8">
        <f t="shared" si="0"/>
        <v>-0.27</v>
      </c>
      <c r="C4" s="8">
        <f t="shared" si="1"/>
        <v>-1.6964600329384885</v>
      </c>
      <c r="D4" s="8">
        <f t="shared" ref="D4:D23" si="2">0.75*SIN(2*C4)+COS(1.5*(C4+0.35*PI()))</f>
        <v>0.81176007170934628</v>
      </c>
      <c r="E4" s="30">
        <f t="shared" ref="E4:E23" si="3">TRUNC(D4/$K$3)</f>
        <v>6</v>
      </c>
      <c r="F4" s="31">
        <f t="shared" ref="F4:F23" si="4">E4*$K$3</f>
        <v>0.75</v>
      </c>
    </row>
    <row r="5" spans="1:11" ht="13.5" thickBot="1" x14ac:dyDescent="0.25">
      <c r="A5" s="7">
        <v>-8</v>
      </c>
      <c r="B5" s="8">
        <f t="shared" si="0"/>
        <v>-0.24</v>
      </c>
      <c r="C5" s="8">
        <f t="shared" si="1"/>
        <v>-1.5079644737231006</v>
      </c>
      <c r="D5" s="8">
        <f t="shared" si="2"/>
        <v>0.7241497922517951</v>
      </c>
      <c r="E5" s="30">
        <f t="shared" si="3"/>
        <v>5</v>
      </c>
      <c r="F5" s="31">
        <f t="shared" si="4"/>
        <v>0.625</v>
      </c>
    </row>
    <row r="6" spans="1:11" ht="13.5" thickBot="1" x14ac:dyDescent="0.25">
      <c r="A6" s="7">
        <v>-7</v>
      </c>
      <c r="B6" s="8">
        <f t="shared" si="0"/>
        <v>-0.21</v>
      </c>
      <c r="C6" s="8">
        <f t="shared" si="1"/>
        <v>-1.319468914507713</v>
      </c>
      <c r="D6" s="8">
        <f t="shared" si="2"/>
        <v>0.58477010325125867</v>
      </c>
      <c r="E6" s="30">
        <f t="shared" si="3"/>
        <v>4</v>
      </c>
      <c r="F6" s="31">
        <f t="shared" si="4"/>
        <v>0.5</v>
      </c>
    </row>
    <row r="7" spans="1:11" ht="13.5" thickBot="1" x14ac:dyDescent="0.25">
      <c r="A7" s="7">
        <v>-6</v>
      </c>
      <c r="B7" s="8">
        <f t="shared" si="0"/>
        <v>-0.18</v>
      </c>
      <c r="C7" s="8">
        <f t="shared" si="1"/>
        <v>-1.1309733552923256</v>
      </c>
      <c r="D7" s="8">
        <f t="shared" si="2"/>
        <v>0.42100494288012802</v>
      </c>
      <c r="E7" s="30">
        <f t="shared" si="3"/>
        <v>3</v>
      </c>
      <c r="F7" s="31">
        <f t="shared" si="4"/>
        <v>0.375</v>
      </c>
    </row>
    <row r="8" spans="1:11" ht="13.5" thickBot="1" x14ac:dyDescent="0.25">
      <c r="A8" s="7">
        <v>-5</v>
      </c>
      <c r="B8" s="8">
        <f t="shared" si="0"/>
        <v>-0.15</v>
      </c>
      <c r="C8" s="8">
        <f t="shared" si="1"/>
        <v>-0.94247779607693793</v>
      </c>
      <c r="D8" s="8">
        <f t="shared" si="2"/>
        <v>0.25907753317631133</v>
      </c>
      <c r="E8" s="30">
        <f t="shared" si="3"/>
        <v>2</v>
      </c>
      <c r="F8" s="31">
        <f t="shared" si="4"/>
        <v>0.25</v>
      </c>
    </row>
    <row r="9" spans="1:11" ht="13.5" thickBot="1" x14ac:dyDescent="0.25">
      <c r="A9" s="7">
        <v>-4</v>
      </c>
      <c r="B9" s="8">
        <f t="shared" si="0"/>
        <v>-0.12</v>
      </c>
      <c r="C9" s="8">
        <f t="shared" si="1"/>
        <v>-0.7539822368615503</v>
      </c>
      <c r="D9" s="8">
        <f t="shared" si="2"/>
        <v>0.12011146811698759</v>
      </c>
      <c r="E9" s="30">
        <f t="shared" si="3"/>
        <v>0</v>
      </c>
      <c r="F9" s="31">
        <f t="shared" si="4"/>
        <v>0</v>
      </c>
    </row>
    <row r="10" spans="1:11" ht="13.5" thickBot="1" x14ac:dyDescent="0.25">
      <c r="A10" s="7">
        <v>-3</v>
      </c>
      <c r="B10" s="8">
        <f t="shared" si="0"/>
        <v>-0.09</v>
      </c>
      <c r="C10" s="8">
        <f t="shared" si="1"/>
        <v>-0.56548667764616278</v>
      </c>
      <c r="D10" s="8">
        <f t="shared" si="2"/>
        <v>1.7292507242799737E-2</v>
      </c>
      <c r="E10" s="30">
        <f t="shared" si="3"/>
        <v>0</v>
      </c>
      <c r="F10" s="31">
        <f t="shared" si="4"/>
        <v>0</v>
      </c>
    </row>
    <row r="11" spans="1:11" ht="13.5" thickBot="1" x14ac:dyDescent="0.25">
      <c r="A11" s="7">
        <v>-2</v>
      </c>
      <c r="B11" s="8">
        <f t="shared" si="0"/>
        <v>-0.06</v>
      </c>
      <c r="C11" s="8">
        <f t="shared" si="1"/>
        <v>-0.37699111843077515</v>
      </c>
      <c r="D11" s="8">
        <f t="shared" si="2"/>
        <v>-4.5480515185943093E-2</v>
      </c>
      <c r="E11" s="30">
        <f t="shared" si="3"/>
        <v>0</v>
      </c>
      <c r="F11" s="31">
        <f t="shared" si="4"/>
        <v>0</v>
      </c>
    </row>
    <row r="12" spans="1:11" ht="13.5" thickBot="1" x14ac:dyDescent="0.25">
      <c r="A12" s="7">
        <v>-1</v>
      </c>
      <c r="B12" s="8">
        <f t="shared" si="0"/>
        <v>-0.03</v>
      </c>
      <c r="C12" s="8">
        <f t="shared" si="1"/>
        <v>-0.18849555921538758</v>
      </c>
      <c r="D12" s="8">
        <f t="shared" si="2"/>
        <v>-7.3306119156995725E-2</v>
      </c>
      <c r="E12" s="30">
        <f t="shared" si="3"/>
        <v>0</v>
      </c>
      <c r="F12" s="31">
        <f t="shared" si="4"/>
        <v>0</v>
      </c>
    </row>
    <row r="13" spans="1:11" ht="13.5" thickBot="1" x14ac:dyDescent="0.25">
      <c r="A13" s="7">
        <v>0</v>
      </c>
      <c r="B13" s="8">
        <f t="shared" si="0"/>
        <v>0</v>
      </c>
      <c r="C13" s="8">
        <f t="shared" si="1"/>
        <v>0</v>
      </c>
      <c r="D13" s="8">
        <f t="shared" si="2"/>
        <v>-7.8459095727844874E-2</v>
      </c>
      <c r="E13" s="30">
        <f t="shared" si="3"/>
        <v>0</v>
      </c>
      <c r="F13" s="31">
        <f t="shared" si="4"/>
        <v>0</v>
      </c>
    </row>
    <row r="14" spans="1:11" ht="13.5" thickBot="1" x14ac:dyDescent="0.25">
      <c r="A14" s="7">
        <v>1</v>
      </c>
      <c r="B14" s="8">
        <f t="shared" si="0"/>
        <v>0.03</v>
      </c>
      <c r="C14" s="8">
        <f t="shared" si="1"/>
        <v>0.18849555921538758</v>
      </c>
      <c r="D14" s="8">
        <f t="shared" si="2"/>
        <v>-7.7381429265748758E-2</v>
      </c>
      <c r="E14" s="30">
        <f t="shared" si="3"/>
        <v>0</v>
      </c>
      <c r="F14" s="31">
        <f t="shared" si="4"/>
        <v>0</v>
      </c>
    </row>
    <row r="15" spans="1:11" ht="13.5" thickBot="1" x14ac:dyDescent="0.25">
      <c r="A15" s="7">
        <v>2</v>
      </c>
      <c r="B15" s="8">
        <f t="shared" si="0"/>
        <v>0.06</v>
      </c>
      <c r="C15" s="8">
        <f t="shared" si="1"/>
        <v>0.37699111843077515</v>
      </c>
      <c r="D15" s="8">
        <f t="shared" si="2"/>
        <v>-8.7009895879367471E-2</v>
      </c>
      <c r="E15" s="30">
        <f t="shared" si="3"/>
        <v>0</v>
      </c>
      <c r="F15" s="31">
        <f t="shared" si="4"/>
        <v>0</v>
      </c>
    </row>
    <row r="16" spans="1:11" ht="13.5" thickBot="1" x14ac:dyDescent="0.25">
      <c r="A16" s="7">
        <v>3</v>
      </c>
      <c r="B16" s="8">
        <f t="shared" si="0"/>
        <v>0.09</v>
      </c>
      <c r="C16" s="8">
        <f t="shared" si="1"/>
        <v>0.56548667764616278</v>
      </c>
      <c r="D16" s="8">
        <f t="shared" si="2"/>
        <v>-0.1210643691375759</v>
      </c>
      <c r="E16" s="30">
        <f t="shared" si="3"/>
        <v>0</v>
      </c>
      <c r="F16" s="31">
        <f t="shared" si="4"/>
        <v>0</v>
      </c>
    </row>
    <row r="17" spans="1:6" ht="13.5" thickBot="1" x14ac:dyDescent="0.25">
      <c r="A17" s="7">
        <v>4</v>
      </c>
      <c r="B17" s="8">
        <f t="shared" si="0"/>
        <v>0.12</v>
      </c>
      <c r="C17" s="8">
        <f t="shared" si="1"/>
        <v>0.7539822368615503</v>
      </c>
      <c r="D17" s="8">
        <f t="shared" si="2"/>
        <v>-0.18692398450866365</v>
      </c>
      <c r="E17" s="30">
        <f t="shared" si="3"/>
        <v>-1</v>
      </c>
      <c r="F17" s="31">
        <f t="shared" si="4"/>
        <v>-0.125</v>
      </c>
    </row>
    <row r="18" spans="1:6" ht="13.5" thickBot="1" x14ac:dyDescent="0.25">
      <c r="A18" s="7">
        <v>5</v>
      </c>
      <c r="B18" s="8">
        <f t="shared" si="0"/>
        <v>0.15</v>
      </c>
      <c r="C18" s="8">
        <f t="shared" si="1"/>
        <v>0.94247779607693793</v>
      </c>
      <c r="D18" s="8">
        <f t="shared" si="2"/>
        <v>-0.28362494651176273</v>
      </c>
      <c r="E18" s="30">
        <f t="shared" si="3"/>
        <v>-2</v>
      </c>
      <c r="F18" s="31">
        <f t="shared" si="4"/>
        <v>-0.25</v>
      </c>
    </row>
    <row r="19" spans="1:6" ht="13.5" thickBot="1" x14ac:dyDescent="0.25">
      <c r="A19" s="7">
        <v>6</v>
      </c>
      <c r="B19" s="8">
        <f t="shared" si="0"/>
        <v>0.18</v>
      </c>
      <c r="C19" s="8">
        <f t="shared" si="1"/>
        <v>1.1309733552923256</v>
      </c>
      <c r="D19" s="8">
        <f t="shared" si="2"/>
        <v>-0.40133787853992386</v>
      </c>
      <c r="E19" s="30">
        <f t="shared" si="3"/>
        <v>-3</v>
      </c>
      <c r="F19" s="31">
        <f t="shared" si="4"/>
        <v>-0.375</v>
      </c>
    </row>
    <row r="20" spans="1:6" ht="13.5" thickBot="1" x14ac:dyDescent="0.25">
      <c r="A20" s="7">
        <v>7</v>
      </c>
      <c r="B20" s="8">
        <f t="shared" si="0"/>
        <v>0.21</v>
      </c>
      <c r="C20" s="8">
        <f t="shared" si="1"/>
        <v>1.319468914507713</v>
      </c>
      <c r="D20" s="8">
        <f t="shared" si="2"/>
        <v>-0.52245037451240695</v>
      </c>
      <c r="E20" s="30">
        <f t="shared" si="3"/>
        <v>-4</v>
      </c>
      <c r="F20" s="31">
        <f t="shared" si="4"/>
        <v>-0.5</v>
      </c>
    </row>
    <row r="21" spans="1:6" ht="13.5" thickBot="1" x14ac:dyDescent="0.25">
      <c r="A21" s="7">
        <v>8</v>
      </c>
      <c r="B21" s="8">
        <f t="shared" si="0"/>
        <v>0.24</v>
      </c>
      <c r="C21" s="8">
        <f t="shared" si="1"/>
        <v>1.5079644737231006</v>
      </c>
      <c r="D21" s="8">
        <f t="shared" si="2"/>
        <v>-0.62412637258996051</v>
      </c>
      <c r="E21" s="30">
        <f t="shared" si="3"/>
        <v>-4</v>
      </c>
      <c r="F21" s="31">
        <f t="shared" si="4"/>
        <v>-0.5</v>
      </c>
    </row>
    <row r="22" spans="1:6" ht="13.5" thickBot="1" x14ac:dyDescent="0.25">
      <c r="A22" s="7">
        <v>9</v>
      </c>
      <c r="B22" s="8">
        <f t="shared" si="0"/>
        <v>0.27</v>
      </c>
      <c r="C22" s="8">
        <f t="shared" si="1"/>
        <v>1.6964600329384885</v>
      </c>
      <c r="D22" s="8">
        <f t="shared" si="2"/>
        <v>-0.68197608380604868</v>
      </c>
      <c r="E22" s="30">
        <f t="shared" si="3"/>
        <v>-5</v>
      </c>
      <c r="F22" s="31">
        <f t="shared" si="4"/>
        <v>-0.625</v>
      </c>
    </row>
    <row r="23" spans="1:6" ht="13.5" thickBot="1" x14ac:dyDescent="0.25">
      <c r="A23" s="9">
        <v>10</v>
      </c>
      <c r="B23" s="10">
        <f t="shared" si="0"/>
        <v>0.3</v>
      </c>
      <c r="C23" s="10">
        <f t="shared" si="1"/>
        <v>1.8849555921538759</v>
      </c>
      <c r="D23" s="10">
        <f t="shared" si="2"/>
        <v>-0.67428430307525988</v>
      </c>
      <c r="E23" s="30">
        <f t="shared" si="3"/>
        <v>-5</v>
      </c>
      <c r="F23" s="31">
        <f t="shared" si="4"/>
        <v>-0.625</v>
      </c>
    </row>
    <row r="26" spans="1:6" x14ac:dyDescent="0.2">
      <c r="A26" s="13" t="s">
        <v>11</v>
      </c>
    </row>
    <row r="27" spans="1:6" x14ac:dyDescent="0.2">
      <c r="A27" s="23" t="s">
        <v>10</v>
      </c>
      <c r="B27" s="24"/>
      <c r="C27" s="24"/>
      <c r="D27" s="24"/>
      <c r="E27" s="24"/>
      <c r="F27" s="24"/>
    </row>
    <row r="28" spans="1:6" x14ac:dyDescent="0.2">
      <c r="A28" s="23" t="s">
        <v>87</v>
      </c>
      <c r="B28" s="24"/>
      <c r="C28" s="24"/>
      <c r="D28" s="24"/>
      <c r="E28" s="24"/>
      <c r="F28" s="24"/>
    </row>
  </sheetData>
  <mergeCells count="2">
    <mergeCell ref="A27:F27"/>
    <mergeCell ref="A28:F28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topLeftCell="A10" workbookViewId="0">
      <selection activeCell="B24" sqref="B24"/>
    </sheetView>
  </sheetViews>
  <sheetFormatPr defaultRowHeight="12.75" x14ac:dyDescent="0.2"/>
  <cols>
    <col min="2" max="2" width="34.5703125" customWidth="1"/>
    <col min="3" max="3" width="12" customWidth="1"/>
    <col min="4" max="4" width="22.140625" customWidth="1"/>
    <col min="5" max="6" width="17.140625" customWidth="1"/>
    <col min="7" max="7" width="11.28515625" customWidth="1"/>
    <col min="8" max="8" width="12.5703125" customWidth="1"/>
  </cols>
  <sheetData>
    <row r="1" spans="1:8" ht="13.5" thickBot="1" x14ac:dyDescent="0.25"/>
    <row r="2" spans="1:8" ht="38.25" x14ac:dyDescent="0.2">
      <c r="A2" s="15" t="s">
        <v>15</v>
      </c>
      <c r="B2" s="15" t="s">
        <v>16</v>
      </c>
      <c r="C2" s="15" t="s">
        <v>54</v>
      </c>
      <c r="D2" s="15" t="s">
        <v>53</v>
      </c>
      <c r="E2" s="15" t="s">
        <v>63</v>
      </c>
      <c r="F2" s="15" t="s">
        <v>73</v>
      </c>
      <c r="G2" s="15" t="s">
        <v>55</v>
      </c>
      <c r="H2" s="21" t="s">
        <v>74</v>
      </c>
    </row>
    <row r="3" spans="1:8" x14ac:dyDescent="0.2">
      <c r="A3" s="19">
        <v>24</v>
      </c>
      <c r="B3" s="19" t="s">
        <v>25</v>
      </c>
      <c r="C3" s="19" t="s">
        <v>29</v>
      </c>
      <c r="D3" s="26" t="s">
        <v>36</v>
      </c>
      <c r="E3" s="20" t="str">
        <f>RIGHT(D3,2)</f>
        <v>Mb</v>
      </c>
      <c r="F3" s="20" t="str">
        <f>MID(D3, 1, FIND(" ",D3)-1)</f>
        <v>800</v>
      </c>
      <c r="G3" s="20" t="s">
        <v>69</v>
      </c>
      <c r="H3" s="27" t="str">
        <f>IF(E3="MB",F3,IF(E3="Mb",F3/8,IF(E3="KB",F3/1024,IF(E3="GB",F3*1024,IF(E3="TB",F3*1024*1024,0)))))</f>
        <v>800</v>
      </c>
    </row>
    <row r="4" spans="1:8" x14ac:dyDescent="0.2">
      <c r="A4" s="19">
        <v>31</v>
      </c>
      <c r="B4" s="19" t="s">
        <v>27</v>
      </c>
      <c r="C4" s="19" t="s">
        <v>29</v>
      </c>
      <c r="D4" s="26" t="s">
        <v>37</v>
      </c>
      <c r="E4" s="22" t="str">
        <f>RIGHT(D4,2)</f>
        <v>Mb</v>
      </c>
      <c r="F4" s="22" t="str">
        <f>MID(D4, 1, FIND(" ",D4)-1)</f>
        <v>1200</v>
      </c>
      <c r="G4" s="22" t="s">
        <v>69</v>
      </c>
      <c r="H4" s="27" t="str">
        <f>IF(E4="MB",F4,IF(E4="Mb",F4/8,IF(E4="KB",F4/1024,IF(E4="GB",F4*1024,IF(E4="TB",F4*1024*1024,0)))))</f>
        <v>1200</v>
      </c>
    </row>
    <row r="5" spans="1:8" x14ac:dyDescent="0.2">
      <c r="A5" s="19">
        <v>10</v>
      </c>
      <c r="B5" s="19" t="s">
        <v>24</v>
      </c>
      <c r="C5" s="19" t="s">
        <v>29</v>
      </c>
      <c r="D5" s="26" t="s">
        <v>35</v>
      </c>
      <c r="E5" s="22" t="str">
        <f>RIGHT(D5,2)</f>
        <v>GB</v>
      </c>
      <c r="F5" s="22" t="str">
        <f>MID(D5, 1, FIND(" ",D5)-1)</f>
        <v>2,8</v>
      </c>
      <c r="G5" s="22" t="s">
        <v>69</v>
      </c>
      <c r="H5" s="27">
        <f>IF(E5="MB",F5,IF(E5="Mb",F5/8,IF(E5="KB",F5/1024,IF(E5="GB",F5*1024,IF(E5="TB",F5*1024*1024,0)))))</f>
        <v>2867.2</v>
      </c>
    </row>
    <row r="6" spans="1:8" x14ac:dyDescent="0.2">
      <c r="A6" s="19">
        <v>5</v>
      </c>
      <c r="B6" s="19" t="s">
        <v>23</v>
      </c>
      <c r="C6" s="19" t="s">
        <v>29</v>
      </c>
      <c r="D6" s="26" t="s">
        <v>38</v>
      </c>
      <c r="E6" s="22" t="str">
        <f>RIGHT(D6,2)</f>
        <v>Mb</v>
      </c>
      <c r="F6" s="22" t="str">
        <f>MID(D6, 1, FIND(" ",D6)-1)</f>
        <v>3345</v>
      </c>
      <c r="G6" s="22" t="s">
        <v>69</v>
      </c>
      <c r="H6" s="27" t="str">
        <f>IF(E6="MB",F6,IF(E6="Mb",F6/8,IF(E6="KB",F6/1024,IF(E6="GB",F6*1024,IF(E6="TB",F6*1024*1024,0)))))</f>
        <v>3345</v>
      </c>
    </row>
    <row r="7" spans="1:8" x14ac:dyDescent="0.2">
      <c r="A7" s="19">
        <v>47</v>
      </c>
      <c r="B7" s="19" t="s">
        <v>32</v>
      </c>
      <c r="C7" s="19" t="s">
        <v>29</v>
      </c>
      <c r="D7" s="26" t="s">
        <v>82</v>
      </c>
      <c r="E7" s="22" t="str">
        <f>RIGHT(D7,2)</f>
        <v>GB</v>
      </c>
      <c r="F7" s="22" t="str">
        <f>MID(D7, 1, FIND(" ",D7)-1)</f>
        <v>3,6</v>
      </c>
      <c r="G7" s="22" t="s">
        <v>69</v>
      </c>
      <c r="H7" s="27">
        <f>IF(E7="MB",F7,IF(E7="Mb",F7/8,IF(E7="KB",F7/1024,IF(E7="GB",F7*1024,IF(E7="TB",F7*1024*1024,0)))))</f>
        <v>3686.4</v>
      </c>
    </row>
    <row r="8" spans="1:8" x14ac:dyDescent="0.2">
      <c r="A8" s="19">
        <v>50</v>
      </c>
      <c r="B8" s="19" t="s">
        <v>34</v>
      </c>
      <c r="C8" s="19" t="s">
        <v>29</v>
      </c>
      <c r="D8" s="26" t="s">
        <v>83</v>
      </c>
      <c r="E8" s="22" t="str">
        <f>RIGHT(D8,2)</f>
        <v>GB</v>
      </c>
      <c r="F8" s="22" t="str">
        <f>MID(D8, 1, FIND(" ",D8)-1)</f>
        <v>4,1</v>
      </c>
      <c r="G8" s="22" t="s">
        <v>69</v>
      </c>
      <c r="H8" s="27">
        <f>IF(E8="MB",F8,IF(E8="Mb",F8/8,IF(E8="KB",F8/1024,IF(E8="GB",F8*1024,IF(E8="TB",F8*1024*1024,0)))))</f>
        <v>4198.3999999999996</v>
      </c>
    </row>
    <row r="9" spans="1:8" x14ac:dyDescent="0.2">
      <c r="A9" s="19">
        <v>56</v>
      </c>
      <c r="B9" s="19" t="s">
        <v>33</v>
      </c>
      <c r="C9" s="19" t="s">
        <v>29</v>
      </c>
      <c r="D9" s="26" t="s">
        <v>84</v>
      </c>
      <c r="E9" s="22" t="str">
        <f>RIGHT(D9,2)</f>
        <v>GB</v>
      </c>
      <c r="F9" s="22" t="str">
        <f>MID(D9, 1, FIND(" ",D9)-1)</f>
        <v>4,4</v>
      </c>
      <c r="G9" s="22" t="s">
        <v>69</v>
      </c>
      <c r="H9" s="27">
        <f>IF(E9="MB",F9,IF(E9="Mb",F9/8,IF(E9="KB",F9/1024,IF(E9="GB",F9*1024,IF(E9="TB",F9*1024*1024,0)))))</f>
        <v>4505.6000000000004</v>
      </c>
    </row>
    <row r="10" spans="1:8" x14ac:dyDescent="0.2">
      <c r="A10" s="19">
        <v>18</v>
      </c>
      <c r="B10" s="19" t="s">
        <v>26</v>
      </c>
      <c r="C10" s="19" t="s">
        <v>29</v>
      </c>
      <c r="D10" s="26" t="s">
        <v>79</v>
      </c>
      <c r="E10" s="22" t="str">
        <f>RIGHT(D10,2)</f>
        <v>GB</v>
      </c>
      <c r="F10" s="22" t="str">
        <f>MID(D10, 1, FIND(" ",D10)-1)</f>
        <v>7,270</v>
      </c>
      <c r="G10" s="22" t="s">
        <v>69</v>
      </c>
      <c r="H10" s="27">
        <f>IF(E10="MB",F10,IF(E10="Mb",F10/8,IF(E10="KB",F10/1024,IF(E10="GB",F10*1024,IF(E10="TB",F10*1024*1024,0)))))</f>
        <v>7444.48</v>
      </c>
    </row>
    <row r="11" spans="1:8" x14ac:dyDescent="0.2">
      <c r="A11" s="19">
        <v>28</v>
      </c>
      <c r="B11" s="19" t="s">
        <v>30</v>
      </c>
      <c r="C11" s="19" t="s">
        <v>29</v>
      </c>
      <c r="D11" s="26" t="s">
        <v>79</v>
      </c>
      <c r="E11" s="22" t="str">
        <f>RIGHT(D11,2)</f>
        <v>GB</v>
      </c>
      <c r="F11" s="22" t="str">
        <f>MID(D11, 1, FIND(" ",D11)-1)</f>
        <v>7,270</v>
      </c>
      <c r="G11" s="22" t="s">
        <v>69</v>
      </c>
      <c r="H11" s="27">
        <f>IF(E11="MB",F11,IF(E11="Mb",F11/8,IF(E11="KB",F11/1024,IF(E11="GB",F11*1024,IF(E11="TB",F11*1024*1024,0)))))</f>
        <v>7444.48</v>
      </c>
    </row>
    <row r="12" spans="1:8" x14ac:dyDescent="0.2">
      <c r="A12" s="19">
        <v>40</v>
      </c>
      <c r="B12" s="19" t="s">
        <v>31</v>
      </c>
      <c r="C12" s="19" t="s">
        <v>29</v>
      </c>
      <c r="D12" s="26" t="s">
        <v>78</v>
      </c>
      <c r="E12" s="22" t="str">
        <f>RIGHT(D12,2)</f>
        <v>TB</v>
      </c>
      <c r="F12" s="22" t="str">
        <f>MID(D12, 1, FIND(" ",D12)-1)</f>
        <v>0,123</v>
      </c>
      <c r="G12" s="22" t="s">
        <v>69</v>
      </c>
      <c r="H12" s="27">
        <f>IF(E12="MB",F12,IF(E12="Mb",F12/8,IF(E12="KB",F12/1024,IF(E12="GB",F12*1024,IF(E12="TB",F12*1024*1024,0)))))</f>
        <v>128974.848</v>
      </c>
    </row>
    <row r="13" spans="1:8" x14ac:dyDescent="0.2">
      <c r="A13" s="19">
        <v>19</v>
      </c>
      <c r="B13" s="19" t="s">
        <v>41</v>
      </c>
      <c r="C13" s="19" t="s">
        <v>50</v>
      </c>
      <c r="D13" s="26" t="s">
        <v>51</v>
      </c>
      <c r="E13" s="22" t="str">
        <f>RIGHT(D13,2)</f>
        <v>MB</v>
      </c>
      <c r="F13" s="22" t="str">
        <f>MID(D13, 1, FIND(" ",D13)-1)</f>
        <v>2</v>
      </c>
      <c r="G13" s="22" t="s">
        <v>69</v>
      </c>
      <c r="H13" s="27" t="str">
        <f>IF(E13="MB",F13,IF(E13="Mb",F13/8,IF(E13="KB",F13/1024,IF(E13="GB",F13*1024,IF(E13="TB",F13*1024*1024,0)))))</f>
        <v>2</v>
      </c>
    </row>
    <row r="14" spans="1:8" x14ac:dyDescent="0.2">
      <c r="A14" s="19">
        <v>13</v>
      </c>
      <c r="B14" s="19" t="s">
        <v>42</v>
      </c>
      <c r="C14" s="19" t="s">
        <v>50</v>
      </c>
      <c r="D14" s="26" t="s">
        <v>59</v>
      </c>
      <c r="E14" s="22" t="str">
        <f>RIGHT(D14,2)</f>
        <v>MB</v>
      </c>
      <c r="F14" s="22" t="str">
        <f>MID(D14, 1, FIND(" ",D14)-1)</f>
        <v>4</v>
      </c>
      <c r="G14" s="22" t="s">
        <v>69</v>
      </c>
      <c r="H14" s="27" t="str">
        <f>IF(E14="MB",F14,IF(E14="Mb",F14/8,IF(E14="KB",F14/1024,IF(E14="GB",F14*1024,IF(E14="TB",F14*1024*1024,0)))))</f>
        <v>4</v>
      </c>
    </row>
    <row r="15" spans="1:8" x14ac:dyDescent="0.2">
      <c r="A15" s="19">
        <v>37</v>
      </c>
      <c r="B15" s="19" t="s">
        <v>28</v>
      </c>
      <c r="C15" s="19" t="s">
        <v>50</v>
      </c>
      <c r="D15" s="26" t="s">
        <v>80</v>
      </c>
      <c r="E15" s="22" t="str">
        <f>RIGHT(D15,2)</f>
        <v>GB</v>
      </c>
      <c r="F15" s="22" t="str">
        <f>MID(D15, 1, FIND(" ",D15)-1)</f>
        <v>7,70</v>
      </c>
      <c r="G15" s="22" t="s">
        <v>69</v>
      </c>
      <c r="H15" s="27">
        <f>IF(E15="MB",F15,IF(E15="Mb",F15/8,IF(E15="KB",F15/1024,IF(E15="GB",F15*1024,IF(E15="TB",F15*1024*1024,0)))))</f>
        <v>7884.8</v>
      </c>
    </row>
    <row r="16" spans="1:8" x14ac:dyDescent="0.2">
      <c r="A16" s="19">
        <v>44</v>
      </c>
      <c r="B16" s="19" t="s">
        <v>39</v>
      </c>
      <c r="C16" s="19" t="s">
        <v>50</v>
      </c>
      <c r="D16" s="26" t="s">
        <v>81</v>
      </c>
      <c r="E16" s="22" t="str">
        <f>RIGHT(D16,2)</f>
        <v>GB</v>
      </c>
      <c r="F16" s="22" t="str">
        <f>MID(D16, 1, FIND(" ",D16)-1)</f>
        <v>8,170</v>
      </c>
      <c r="G16" s="22" t="s">
        <v>69</v>
      </c>
      <c r="H16" s="27">
        <f>IF(E16="MB",F16,IF(E16="Mb",F16/8,IF(E16="KB",F16/1024,IF(E16="GB",F16*1024,IF(E16="TB",F16*1024*1024,0)))))</f>
        <v>8366.08</v>
      </c>
    </row>
    <row r="17" spans="1:8" x14ac:dyDescent="0.2">
      <c r="A17" s="19">
        <v>11</v>
      </c>
      <c r="B17" s="19" t="s">
        <v>40</v>
      </c>
      <c r="C17" s="19" t="s">
        <v>50</v>
      </c>
      <c r="D17" s="26" t="s">
        <v>78</v>
      </c>
      <c r="E17" s="22" t="str">
        <f>RIGHT(D17,2)</f>
        <v>TB</v>
      </c>
      <c r="F17" s="22" t="str">
        <f>MID(D17, 1, FIND(" ",D17)-1)</f>
        <v>0,123</v>
      </c>
      <c r="G17" s="22" t="s">
        <v>69</v>
      </c>
      <c r="H17" s="27">
        <f>IF(E17="MB",F17,IF(E17="Mb",F17/8,IF(E17="KB",F17/1024,IF(E17="GB",F17*1024,IF(E17="TB",F17*1024*1024,0)))))</f>
        <v>128974.848</v>
      </c>
    </row>
    <row r="18" spans="1:8" x14ac:dyDescent="0.2">
      <c r="A18" s="19">
        <v>21</v>
      </c>
      <c r="B18" s="19" t="s">
        <v>43</v>
      </c>
      <c r="C18" s="19" t="s">
        <v>52</v>
      </c>
      <c r="D18" s="26" t="s">
        <v>44</v>
      </c>
      <c r="E18" s="22" t="str">
        <f>RIGHT(D18,2)</f>
        <v>KB</v>
      </c>
      <c r="F18" s="22" t="str">
        <f>MID(D18, 1, FIND(" ",D18)-1)</f>
        <v>13,6</v>
      </c>
      <c r="G18" s="22" t="s">
        <v>69</v>
      </c>
      <c r="H18" s="27">
        <f>IF(E18="MB",F18,IF(E18="Mb",F18/8,IF(E18="KB",F18/1024,IF(E18="GB",F18*1024,IF(E18="TB",F18*1024*1024,0)))))</f>
        <v>1.328125E-2</v>
      </c>
    </row>
    <row r="19" spans="1:8" x14ac:dyDescent="0.2">
      <c r="A19" s="19">
        <v>2</v>
      </c>
      <c r="B19" s="19" t="s">
        <v>18</v>
      </c>
      <c r="C19" s="19" t="s">
        <v>52</v>
      </c>
      <c r="D19" s="26" t="s">
        <v>58</v>
      </c>
      <c r="E19" s="22" t="str">
        <f>RIGHT(D19,2)</f>
        <v>Mb</v>
      </c>
      <c r="F19" s="22" t="str">
        <f>MID(D19, 1, FIND(" ",D19)-1)</f>
        <v>2</v>
      </c>
      <c r="G19" s="22" t="s">
        <v>69</v>
      </c>
      <c r="H19" s="27" t="str">
        <f>IF(E19="MB",F19,IF(E19="Mb",F19/8,IF(E19="KB",F19/1024,IF(E19="GB",F19*1024,IF(E19="TB",F19*1024*1024,0)))))</f>
        <v>2</v>
      </c>
    </row>
    <row r="20" spans="1:8" x14ac:dyDescent="0.2">
      <c r="A20" s="19">
        <v>22</v>
      </c>
      <c r="B20" s="19" t="s">
        <v>45</v>
      </c>
      <c r="C20" s="19" t="s">
        <v>52</v>
      </c>
      <c r="D20" s="26" t="s">
        <v>46</v>
      </c>
      <c r="E20" s="22" t="str">
        <f>RIGHT(D20,2)</f>
        <v>MB</v>
      </c>
      <c r="F20" s="22" t="str">
        <f>MID(D20, 1, FIND(" ",D20)-1)</f>
        <v>232</v>
      </c>
      <c r="G20" s="22" t="s">
        <v>69</v>
      </c>
      <c r="H20" s="27" t="str">
        <f>IF(E20="MB",F20,IF(E20="Mb",F20/8,IF(E20="KB",F20/1024,IF(E20="GB",F20*1024,IF(E20="TB",F20*1024*1024,0)))))</f>
        <v>232</v>
      </c>
    </row>
    <row r="21" spans="1:8" x14ac:dyDescent="0.2">
      <c r="A21" s="19">
        <v>1</v>
      </c>
      <c r="B21" s="19" t="s">
        <v>17</v>
      </c>
      <c r="C21" s="19" t="s">
        <v>52</v>
      </c>
      <c r="D21" s="26" t="s">
        <v>47</v>
      </c>
      <c r="E21" s="22" t="str">
        <f>RIGHT(D21,2)</f>
        <v>MB</v>
      </c>
      <c r="F21" s="22" t="str">
        <f>MID(D21, 1, FIND(" ",D21)-1)</f>
        <v>233</v>
      </c>
      <c r="G21" s="22" t="s">
        <v>69</v>
      </c>
      <c r="H21" s="27" t="str">
        <f>IF(E21="MB",F21,IF(E21="Mb",F21/8,IF(E21="KB",F21/1024,IF(E21="GB",F21*1024,IF(E21="TB",F21*1024*1024,0)))))</f>
        <v>233</v>
      </c>
    </row>
    <row r="22" spans="1:8" x14ac:dyDescent="0.2">
      <c r="A22" s="19">
        <v>6</v>
      </c>
      <c r="B22" s="19" t="s">
        <v>19</v>
      </c>
      <c r="C22" s="19" t="s">
        <v>91</v>
      </c>
      <c r="D22" s="26" t="s">
        <v>49</v>
      </c>
      <c r="E22" s="22" t="str">
        <f>RIGHT(D22,2)</f>
        <v>KB</v>
      </c>
      <c r="F22" s="22" t="str">
        <f>MID(D22, 1, FIND(" ",D22)-1)</f>
        <v>40</v>
      </c>
      <c r="G22" s="22" t="s">
        <v>69</v>
      </c>
      <c r="H22" s="27">
        <f>IF(E22="MB",F22,IF(E22="Mb",F22/8,IF(E22="KB",F22/1024,IF(E22="GB",F22*1024,IF(E22="TB",F22*1024*1024,0)))))</f>
        <v>3.90625E-2</v>
      </c>
    </row>
    <row r="23" spans="1:8" x14ac:dyDescent="0.2">
      <c r="A23" s="19">
        <v>4</v>
      </c>
      <c r="B23" s="19" t="s">
        <v>57</v>
      </c>
      <c r="C23" s="19" t="s">
        <v>91</v>
      </c>
      <c r="D23" s="26" t="s">
        <v>85</v>
      </c>
      <c r="E23" s="22" t="str">
        <f>RIGHT(D23,2)</f>
        <v>KB</v>
      </c>
      <c r="F23" s="22" t="str">
        <f>MID(D23, 1, FIND(" ",D23)-1)</f>
        <v>98</v>
      </c>
      <c r="G23" s="22" t="s">
        <v>69</v>
      </c>
      <c r="H23" s="27">
        <f>IF(E23="MB",F23,IF(E23="Mb",F23/8,IF(E23="KB",F23/1024,IF(E23="GB",F23*1024,IF(E23="TB",F23*1024*1024,0)))))</f>
        <v>9.5703125E-2</v>
      </c>
    </row>
    <row r="24" spans="1:8" x14ac:dyDescent="0.2">
      <c r="A24" s="19">
        <v>9</v>
      </c>
      <c r="B24" s="19" t="s">
        <v>22</v>
      </c>
      <c r="C24" s="19" t="s">
        <v>91</v>
      </c>
      <c r="D24" s="26" t="s">
        <v>77</v>
      </c>
      <c r="E24" s="22" t="str">
        <f>RIGHT(D24,2)</f>
        <v>MB</v>
      </c>
      <c r="F24" s="22" t="str">
        <f>MID(D24, 1, FIND(" ",D24)-1)</f>
        <v>0,12</v>
      </c>
      <c r="G24" s="22" t="s">
        <v>69</v>
      </c>
      <c r="H24" s="27" t="str">
        <f>IF(E24="MB",F24,IF(E24="Mb",F24/8,IF(E24="KB",F24/1024,IF(E24="GB",F24*1024,IF(E24="TB",F24*1024*1024,0)))))</f>
        <v>0,12</v>
      </c>
    </row>
    <row r="25" spans="1:8" x14ac:dyDescent="0.2">
      <c r="A25" s="19">
        <v>3</v>
      </c>
      <c r="B25" s="19" t="s">
        <v>56</v>
      </c>
      <c r="C25" s="19" t="s">
        <v>91</v>
      </c>
      <c r="D25" s="26" t="s">
        <v>48</v>
      </c>
      <c r="E25" s="22" t="str">
        <f>RIGHT(D25,2)</f>
        <v>KB</v>
      </c>
      <c r="F25" s="22" t="str">
        <f>MID(D25, 1, FIND(" ",D25)-1)</f>
        <v>264</v>
      </c>
      <c r="G25" s="22" t="s">
        <v>69</v>
      </c>
      <c r="H25" s="27">
        <f>IF(E25="MB",F25,IF(E25="Mb",F25/8,IF(E25="KB",F25/1024,IF(E25="GB",F25*1024,IF(E25="TB",F25*1024*1024,0)))))</f>
        <v>0.2578125</v>
      </c>
    </row>
    <row r="26" spans="1:8" x14ac:dyDescent="0.2">
      <c r="A26" s="19">
        <v>7</v>
      </c>
      <c r="B26" s="19" t="s">
        <v>20</v>
      </c>
      <c r="C26" s="19" t="s">
        <v>91</v>
      </c>
      <c r="D26" s="26" t="s">
        <v>75</v>
      </c>
      <c r="E26" s="22" t="str">
        <f>RIGHT(D26,2)</f>
        <v>MB</v>
      </c>
      <c r="F26" s="22" t="str">
        <f>MID(D26, 1, FIND(" ",D26)-1)</f>
        <v>0,456</v>
      </c>
      <c r="G26" s="22" t="s">
        <v>69</v>
      </c>
      <c r="H26" s="27" t="str">
        <f>IF(E26="MB",F26,IF(E26="Mb",F26/8,IF(E26="KB",F26/1024,IF(E26="GB",F26*1024,IF(E26="TB",F26*1024*1024,0)))))</f>
        <v>0,456</v>
      </c>
    </row>
    <row r="27" spans="1:8" x14ac:dyDescent="0.2">
      <c r="A27" s="19">
        <v>8</v>
      </c>
      <c r="B27" s="19" t="s">
        <v>21</v>
      </c>
      <c r="C27" s="19" t="s">
        <v>91</v>
      </c>
      <c r="D27" s="26" t="s">
        <v>76</v>
      </c>
      <c r="E27" s="22" t="str">
        <f>RIGHT(D27,2)</f>
        <v>Mb</v>
      </c>
      <c r="F27" s="22" t="str">
        <f>MID(D27, 1, FIND(" ",D27)-1)</f>
        <v>3,648</v>
      </c>
      <c r="G27" s="22" t="s">
        <v>69</v>
      </c>
      <c r="H27" s="27" t="str">
        <f>IF(E27="MB",F27,IF(E27="Mb",F27/8,IF(E27="KB",F27/1024,IF(E27="GB",F27*1024,IF(E27="TB",F27*1024*1024,0)))))</f>
        <v>3,648</v>
      </c>
    </row>
  </sheetData>
  <autoFilter ref="A2:H27" xr:uid="{00000000-0001-0000-0200-000000000000}"/>
  <sortState xmlns:xlrd2="http://schemas.microsoft.com/office/spreadsheetml/2017/richdata2" ref="A3:H27">
    <sortCondition ref="C3:C27"/>
    <sortCondition ref="H3:H27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workbookViewId="0">
      <selection activeCell="D15" sqref="D15"/>
    </sheetView>
  </sheetViews>
  <sheetFormatPr defaultRowHeight="12.75" x14ac:dyDescent="0.2"/>
  <cols>
    <col min="1" max="1" width="12.28515625" customWidth="1"/>
    <col min="2" max="2" width="54.7109375" bestFit="1" customWidth="1"/>
    <col min="3" max="4" width="20.5703125" bestFit="1" customWidth="1"/>
  </cols>
  <sheetData>
    <row r="1" spans="1:6" x14ac:dyDescent="0.2">
      <c r="A1" s="28"/>
      <c r="B1" s="28" t="s">
        <v>62</v>
      </c>
      <c r="C1" s="28"/>
      <c r="D1" s="28"/>
      <c r="E1" s="28"/>
      <c r="F1" s="28"/>
    </row>
    <row r="2" spans="1:6" x14ac:dyDescent="0.2">
      <c r="A2" s="28" t="s">
        <v>63</v>
      </c>
      <c r="B2" s="28" t="s">
        <v>95</v>
      </c>
      <c r="C2" s="28"/>
      <c r="D2" s="28"/>
      <c r="E2" s="28"/>
      <c r="F2" s="28"/>
    </row>
    <row r="3" spans="1:6" x14ac:dyDescent="0.2">
      <c r="A3" s="28" t="s">
        <v>64</v>
      </c>
      <c r="B3" s="28">
        <v>1</v>
      </c>
      <c r="C3" s="28"/>
      <c r="D3" s="28"/>
      <c r="E3" s="28"/>
      <c r="F3" s="28"/>
    </row>
    <row r="4" spans="1:6" x14ac:dyDescent="0.2">
      <c r="A4" s="28" t="s">
        <v>65</v>
      </c>
      <c r="B4" s="28">
        <v>8</v>
      </c>
      <c r="C4" s="28"/>
      <c r="D4" s="28"/>
      <c r="E4" s="28"/>
      <c r="F4" s="28"/>
    </row>
    <row r="5" spans="1:6" x14ac:dyDescent="0.2">
      <c r="A5" s="28" t="s">
        <v>66</v>
      </c>
      <c r="B5" s="28">
        <v>1000</v>
      </c>
      <c r="C5" s="28"/>
      <c r="D5" s="28"/>
      <c r="E5" s="28"/>
      <c r="F5" s="28"/>
    </row>
    <row r="6" spans="1:6" x14ac:dyDescent="0.2">
      <c r="A6" s="28" t="s">
        <v>67</v>
      </c>
      <c r="B6" s="28">
        <v>8000</v>
      </c>
      <c r="C6" s="28"/>
      <c r="D6" s="28"/>
      <c r="E6" s="28"/>
      <c r="F6" s="28"/>
    </row>
    <row r="7" spans="1:6" x14ac:dyDescent="0.2">
      <c r="A7" s="28" t="s">
        <v>68</v>
      </c>
      <c r="B7" s="28">
        <v>1000000</v>
      </c>
      <c r="C7" s="28"/>
      <c r="D7" s="28"/>
      <c r="E7" s="28"/>
      <c r="F7" s="28"/>
    </row>
    <row r="8" spans="1:6" x14ac:dyDescent="0.2">
      <c r="A8" s="28" t="s">
        <v>69</v>
      </c>
      <c r="B8" s="28">
        <v>8000000</v>
      </c>
      <c r="C8" s="28"/>
      <c r="D8" s="28"/>
      <c r="E8" s="28"/>
      <c r="F8" s="28"/>
    </row>
    <row r="9" spans="1:6" x14ac:dyDescent="0.2">
      <c r="A9" s="28" t="s">
        <v>70</v>
      </c>
      <c r="B9" s="28">
        <v>8000000000</v>
      </c>
      <c r="C9" s="28"/>
      <c r="D9" s="28"/>
      <c r="E9" s="28"/>
      <c r="F9" s="28"/>
    </row>
    <row r="10" spans="1:6" x14ac:dyDescent="0.2">
      <c r="A10" s="28" t="s">
        <v>71</v>
      </c>
      <c r="B10" s="28">
        <v>8000000000000</v>
      </c>
      <c r="C10" s="28"/>
      <c r="D10" s="28"/>
      <c r="E10" s="28"/>
      <c r="F10" s="28"/>
    </row>
    <row r="11" spans="1:6" x14ac:dyDescent="0.2">
      <c r="A11" s="28" t="s">
        <v>72</v>
      </c>
      <c r="B11" s="28">
        <v>8000000000000000</v>
      </c>
      <c r="C11" s="28"/>
      <c r="D11" s="28"/>
      <c r="E11" s="28"/>
      <c r="F11" s="28"/>
    </row>
    <row r="12" spans="1:6" x14ac:dyDescent="0.2">
      <c r="A12" s="28"/>
      <c r="B12" s="28"/>
      <c r="C12" s="28"/>
      <c r="D12" s="28"/>
      <c r="E12" s="28"/>
      <c r="F12" s="28"/>
    </row>
    <row r="13" spans="1:6" x14ac:dyDescent="0.2">
      <c r="A13" s="28"/>
      <c r="B13" s="28"/>
      <c r="C13" s="28"/>
      <c r="D13" s="28"/>
      <c r="E13" s="28"/>
      <c r="F13" s="28"/>
    </row>
    <row r="14" spans="1:6" x14ac:dyDescent="0.2">
      <c r="A14" s="28" t="s">
        <v>92</v>
      </c>
      <c r="B14" s="28" t="s">
        <v>93</v>
      </c>
      <c r="C14" s="28" t="s">
        <v>123</v>
      </c>
      <c r="D14" s="28" t="s">
        <v>94</v>
      </c>
      <c r="E14" s="28"/>
      <c r="F14" s="28"/>
    </row>
    <row r="15" spans="1:6" x14ac:dyDescent="0.2">
      <c r="A15" s="28">
        <v>1</v>
      </c>
      <c r="B15" s="28" t="s">
        <v>68</v>
      </c>
      <c r="C15" s="28">
        <f>A15 * (VLOOKUP(B15,A3:B11,2,FALSE) / VLOOKUP(D15,A3:B11,2,FALSE))</f>
        <v>1</v>
      </c>
      <c r="D15" s="28" t="s">
        <v>69</v>
      </c>
      <c r="E15" s="28"/>
      <c r="F15" s="28"/>
    </row>
    <row r="16" spans="1:6" x14ac:dyDescent="0.2">
      <c r="A16" s="28"/>
      <c r="B16" s="28"/>
      <c r="C16" s="28"/>
      <c r="D16" s="28"/>
      <c r="E16" s="28"/>
      <c r="F16" s="28"/>
    </row>
  </sheetData>
  <dataValidations count="1">
    <dataValidation type="list" allowBlank="1" showInputMessage="1" showErrorMessage="1" sqref="D15 B15" xr:uid="{763E2EBD-82FB-4C45-A707-37C0838869F0}">
      <formula1>$A$3:$A$11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1"/>
  <sheetViews>
    <sheetView workbookViewId="0">
      <selection activeCell="G8" sqref="G8"/>
    </sheetView>
  </sheetViews>
  <sheetFormatPr defaultRowHeight="12.75" x14ac:dyDescent="0.2"/>
  <cols>
    <col min="2" max="2" width="12.85546875" customWidth="1"/>
    <col min="3" max="3" width="9.7109375" customWidth="1"/>
  </cols>
  <sheetData>
    <row r="2" spans="1:7" x14ac:dyDescent="0.2">
      <c r="A2" s="25" t="s">
        <v>61</v>
      </c>
      <c r="B2" s="25" t="s">
        <v>60</v>
      </c>
      <c r="C2" s="25"/>
      <c r="D2" s="25"/>
      <c r="E2" s="25" t="s">
        <v>86</v>
      </c>
      <c r="F2" s="25"/>
      <c r="G2" s="25"/>
    </row>
    <row r="3" spans="1:7" x14ac:dyDescent="0.2">
      <c r="A3" s="25"/>
      <c r="B3" s="29" t="s">
        <v>50</v>
      </c>
      <c r="C3" s="29" t="s">
        <v>52</v>
      </c>
      <c r="D3" s="29" t="s">
        <v>29</v>
      </c>
      <c r="E3" s="29" t="s">
        <v>50</v>
      </c>
      <c r="F3" s="29" t="s">
        <v>52</v>
      </c>
      <c r="G3" s="29" t="s">
        <v>29</v>
      </c>
    </row>
    <row r="4" spans="1:7" x14ac:dyDescent="0.2">
      <c r="A4" s="19">
        <v>1</v>
      </c>
      <c r="B4" s="22" t="s">
        <v>96</v>
      </c>
      <c r="C4" s="22" t="s">
        <v>99</v>
      </c>
      <c r="D4" s="22" t="s">
        <v>103</v>
      </c>
      <c r="E4" s="22" t="s">
        <v>106</v>
      </c>
      <c r="F4" s="22" t="s">
        <v>110</v>
      </c>
      <c r="G4" s="22" t="s">
        <v>113</v>
      </c>
    </row>
    <row r="5" spans="1:7" x14ac:dyDescent="0.2">
      <c r="A5" s="19">
        <v>2</v>
      </c>
      <c r="B5" s="22" t="s">
        <v>118</v>
      </c>
      <c r="C5" s="22" t="s">
        <v>100</v>
      </c>
      <c r="D5" s="22" t="s">
        <v>104</v>
      </c>
      <c r="E5" s="22" t="s">
        <v>107</v>
      </c>
      <c r="F5" s="22" t="s">
        <v>111</v>
      </c>
      <c r="G5" s="22" t="s">
        <v>114</v>
      </c>
    </row>
    <row r="6" spans="1:7" x14ac:dyDescent="0.2">
      <c r="A6" s="19">
        <v>3</v>
      </c>
      <c r="B6" s="22" t="s">
        <v>109</v>
      </c>
      <c r="C6" s="22" t="s">
        <v>101</v>
      </c>
      <c r="D6" s="22" t="s">
        <v>105</v>
      </c>
      <c r="E6" s="22" t="s">
        <v>108</v>
      </c>
      <c r="F6" s="22" t="s">
        <v>112</v>
      </c>
      <c r="G6" s="22" t="s">
        <v>115</v>
      </c>
    </row>
    <row r="7" spans="1:7" x14ac:dyDescent="0.2">
      <c r="A7" s="19">
        <v>4</v>
      </c>
      <c r="B7" s="22" t="s">
        <v>97</v>
      </c>
      <c r="C7" s="22" t="s">
        <v>102</v>
      </c>
      <c r="D7" s="22" t="s">
        <v>114</v>
      </c>
      <c r="E7" s="22" t="s">
        <v>109</v>
      </c>
      <c r="F7" s="22" t="s">
        <v>100</v>
      </c>
      <c r="G7" s="22" t="s">
        <v>121</v>
      </c>
    </row>
    <row r="8" spans="1:7" x14ac:dyDescent="0.2">
      <c r="A8" s="19">
        <v>5</v>
      </c>
      <c r="B8" s="22" t="s">
        <v>98</v>
      </c>
      <c r="C8" s="22" t="s">
        <v>116</v>
      </c>
      <c r="D8" s="22" t="s">
        <v>120</v>
      </c>
      <c r="E8" s="22" t="s">
        <v>119</v>
      </c>
      <c r="F8" s="22" t="s">
        <v>117</v>
      </c>
      <c r="G8" s="22" t="s">
        <v>122</v>
      </c>
    </row>
    <row r="9" spans="1:7" x14ac:dyDescent="0.2">
      <c r="A9" s="19"/>
      <c r="B9" s="19"/>
      <c r="C9" s="19"/>
      <c r="D9" s="19"/>
      <c r="E9" s="19"/>
      <c r="F9" s="19"/>
      <c r="G9" s="19"/>
    </row>
    <row r="10" spans="1:7" x14ac:dyDescent="0.2">
      <c r="A10" s="19"/>
      <c r="B10" s="19"/>
      <c r="C10" s="19"/>
      <c r="D10" s="19"/>
      <c r="E10" s="19"/>
      <c r="F10" s="19"/>
      <c r="G10" s="19"/>
    </row>
    <row r="11" spans="1:7" x14ac:dyDescent="0.2">
      <c r="A11" s="19"/>
      <c r="B11" s="19"/>
      <c r="C11" s="19"/>
      <c r="D11" s="19"/>
      <c r="E11" s="19"/>
      <c r="F11" s="19"/>
      <c r="G11" s="19"/>
    </row>
    <row r="12" spans="1:7" x14ac:dyDescent="0.2">
      <c r="A12" s="19"/>
      <c r="B12" s="19"/>
      <c r="C12" s="19"/>
      <c r="D12" s="19"/>
      <c r="E12" s="19"/>
      <c r="F12" s="19"/>
      <c r="G12" s="19"/>
    </row>
    <row r="13" spans="1:7" x14ac:dyDescent="0.2">
      <c r="A13" s="19"/>
      <c r="B13" s="19"/>
      <c r="C13" s="19"/>
      <c r="D13" s="19"/>
      <c r="E13" s="19"/>
      <c r="F13" s="19"/>
      <c r="G13" s="19"/>
    </row>
    <row r="14" spans="1:7" x14ac:dyDescent="0.2">
      <c r="A14" s="19"/>
      <c r="B14" s="19"/>
      <c r="C14" s="19"/>
      <c r="D14" s="19"/>
      <c r="E14" s="19"/>
      <c r="F14" s="19"/>
      <c r="G14" s="19"/>
    </row>
    <row r="15" spans="1:7" x14ac:dyDescent="0.2">
      <c r="A15" s="19"/>
      <c r="B15" s="19"/>
      <c r="C15" s="19"/>
      <c r="D15" s="19"/>
      <c r="E15" s="19"/>
      <c r="F15" s="19"/>
      <c r="G15" s="19"/>
    </row>
    <row r="16" spans="1:7" x14ac:dyDescent="0.2">
      <c r="A16" s="19"/>
      <c r="B16" s="19"/>
      <c r="C16" s="19"/>
      <c r="D16" s="19"/>
      <c r="E16" s="19"/>
      <c r="F16" s="19"/>
      <c r="G16" s="19"/>
    </row>
    <row r="17" spans="1:7" x14ac:dyDescent="0.2">
      <c r="A17" s="19"/>
      <c r="B17" s="19"/>
      <c r="C17" s="19"/>
      <c r="D17" s="19"/>
      <c r="E17" s="19"/>
      <c r="F17" s="19"/>
      <c r="G17" s="19"/>
    </row>
    <row r="18" spans="1:7" x14ac:dyDescent="0.2">
      <c r="A18" s="19"/>
      <c r="B18" s="19"/>
      <c r="C18" s="19"/>
      <c r="D18" s="19"/>
      <c r="E18" s="19"/>
      <c r="F18" s="19"/>
      <c r="G18" s="19"/>
    </row>
    <row r="19" spans="1:7" x14ac:dyDescent="0.2">
      <c r="A19" s="19"/>
      <c r="B19" s="19"/>
      <c r="C19" s="19"/>
      <c r="D19" s="19"/>
      <c r="E19" s="19"/>
      <c r="F19" s="19"/>
      <c r="G19" s="19"/>
    </row>
    <row r="20" spans="1:7" x14ac:dyDescent="0.2">
      <c r="A20" s="19"/>
      <c r="B20" s="19"/>
      <c r="C20" s="19"/>
      <c r="D20" s="19"/>
      <c r="E20" s="19"/>
      <c r="F20" s="19"/>
      <c r="G20" s="19"/>
    </row>
    <row r="21" spans="1:7" x14ac:dyDescent="0.2">
      <c r="A21" s="19"/>
      <c r="B21" s="19"/>
      <c r="C21" s="19"/>
      <c r="D21" s="19"/>
      <c r="E21" s="19"/>
      <c r="F21" s="19"/>
      <c r="G21" s="19"/>
    </row>
  </sheetData>
  <mergeCells count="3">
    <mergeCell ref="A2:A3"/>
    <mergeCell ref="B2:D2"/>
    <mergeCell ref="E2:G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Student</vt:lpstr>
      <vt:lpstr>Zadanie 1</vt:lpstr>
      <vt:lpstr>Zadanie2</vt:lpstr>
      <vt:lpstr>Zadanie 3</vt:lpstr>
      <vt:lpstr>Zadanie 4</vt:lpstr>
    </vt:vector>
  </TitlesOfParts>
  <Company>Politechnika Rzeszowska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Waldemar Mikluszka</dc:creator>
  <cp:lastModifiedBy>Patryk Winiarski</cp:lastModifiedBy>
  <dcterms:created xsi:type="dcterms:W3CDTF">2007-10-18T15:40:14Z</dcterms:created>
  <dcterms:modified xsi:type="dcterms:W3CDTF">2025-01-22T15:49:40Z</dcterms:modified>
</cp:coreProperties>
</file>