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Dir_Departement/Python_Planning/files/"/>
    </mc:Choice>
  </mc:AlternateContent>
  <xr:revisionPtr revIDLastSave="0" documentId="13_ncr:1_{65CEB8B7-3AAB-724B-B21B-88C6BB8E45AB}" xr6:coauthVersionLast="47" xr6:coauthVersionMax="47" xr10:uidLastSave="{00000000-0000-0000-0000-000000000000}"/>
  <bookViews>
    <workbookView xWindow="33640" yWindow="-4280" windowWidth="28880" windowHeight="23540" xr2:uid="{23420F72-1282-8244-8D11-5BEC29F87C96}"/>
  </bookViews>
  <sheets>
    <sheet name="Enseignants" sheetId="2" r:id="rId1"/>
    <sheet name="Feuil1" sheetId="1" r:id="rId2"/>
  </sheets>
  <definedNames>
    <definedName name="_xlnm.Print_Area" localSheetId="0">Enseignants!$A$1:$W$174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5" i="2" l="1"/>
  <c r="D115" i="2"/>
  <c r="B115" i="2"/>
  <c r="D168" i="2"/>
  <c r="B168" i="2"/>
  <c r="D156" i="2"/>
  <c r="B156" i="2"/>
  <c r="P70" i="2"/>
  <c r="P130" i="2"/>
  <c r="D130" i="2"/>
  <c r="B130" i="2"/>
  <c r="P77" i="2" l="1"/>
  <c r="D77" i="2"/>
  <c r="B77" i="2"/>
  <c r="P99" i="2"/>
  <c r="D99" i="2"/>
  <c r="B99" i="2"/>
  <c r="P68" i="2"/>
  <c r="D68" i="2"/>
  <c r="B68" i="2"/>
  <c r="P54" i="2"/>
  <c r="D54" i="2"/>
  <c r="B54" i="2"/>
  <c r="D163" i="2"/>
  <c r="B163" i="2"/>
  <c r="D155" i="2"/>
  <c r="B155" i="2"/>
  <c r="D157" i="2"/>
  <c r="B157" i="2"/>
  <c r="P34" i="2"/>
  <c r="D34" i="2"/>
  <c r="B34" i="2"/>
  <c r="P15" i="2"/>
  <c r="P14" i="2"/>
  <c r="D14" i="2"/>
  <c r="B14" i="2"/>
  <c r="D166" i="2"/>
  <c r="B166" i="2"/>
  <c r="D167" i="2"/>
  <c r="B167" i="2"/>
  <c r="D152" i="2"/>
  <c r="B152" i="2"/>
  <c r="B160" i="2"/>
  <c r="D153" i="2"/>
  <c r="D151" i="2"/>
  <c r="B151" i="2"/>
  <c r="D162" i="2"/>
  <c r="B162" i="2"/>
  <c r="D161" i="2"/>
  <c r="B161" i="2"/>
  <c r="D164" i="2"/>
  <c r="B164" i="2"/>
  <c r="B159" i="2"/>
  <c r="P145" i="2"/>
  <c r="D145" i="2"/>
  <c r="B145" i="2"/>
  <c r="P144" i="2"/>
  <c r="D144" i="2"/>
  <c r="B144" i="2"/>
  <c r="P142" i="2"/>
  <c r="D142" i="2"/>
  <c r="B142" i="2"/>
  <c r="P141" i="2"/>
  <c r="D141" i="2"/>
  <c r="B141" i="2"/>
  <c r="P126" i="2"/>
  <c r="D126" i="2"/>
  <c r="B126" i="2"/>
  <c r="P125" i="2"/>
  <c r="D125" i="2"/>
  <c r="B125" i="2"/>
  <c r="P136" i="2"/>
  <c r="D136" i="2"/>
  <c r="B136" i="2"/>
  <c r="P135" i="2"/>
  <c r="D135" i="2"/>
  <c r="B135" i="2"/>
  <c r="P138" i="2"/>
  <c r="D138" i="2"/>
  <c r="B138" i="2"/>
  <c r="P137" i="2"/>
  <c r="D137" i="2"/>
  <c r="B137" i="2"/>
  <c r="P134" i="2"/>
  <c r="D134" i="2"/>
  <c r="B134" i="2"/>
  <c r="D132" i="2"/>
  <c r="D131" i="2"/>
  <c r="D143" i="2"/>
  <c r="D129" i="2"/>
  <c r="P132" i="2"/>
  <c r="P131" i="2"/>
  <c r="P143" i="2"/>
  <c r="P129" i="2"/>
  <c r="B131" i="2"/>
  <c r="B129" i="2"/>
  <c r="B143" i="2"/>
  <c r="B132" i="2"/>
  <c r="P123" i="2"/>
  <c r="D123" i="2"/>
  <c r="B123" i="2"/>
  <c r="P124" i="2"/>
  <c r="D124" i="2"/>
  <c r="B124" i="2"/>
  <c r="L121" i="2"/>
  <c r="P121" i="2" s="1"/>
  <c r="L122" i="2"/>
  <c r="P122" i="2" s="1"/>
  <c r="P149" i="2"/>
  <c r="P148" i="2"/>
  <c r="P140" i="2"/>
  <c r="P139" i="2"/>
  <c r="P128" i="2"/>
  <c r="P127" i="2"/>
  <c r="P120" i="2"/>
  <c r="P119" i="2"/>
  <c r="P118" i="2"/>
  <c r="P117" i="2"/>
  <c r="P116" i="2"/>
  <c r="P114" i="2"/>
  <c r="P113" i="2"/>
  <c r="D119" i="2"/>
  <c r="B119" i="2"/>
  <c r="D120" i="2"/>
  <c r="B120" i="2"/>
  <c r="D116" i="2"/>
  <c r="B116" i="2"/>
  <c r="D114" i="2"/>
  <c r="B114" i="2"/>
  <c r="D113" i="2"/>
  <c r="B113" i="2"/>
  <c r="P98" i="2"/>
  <c r="D98" i="2"/>
  <c r="B98" i="2"/>
  <c r="B121" i="2" l="1"/>
  <c r="D121" i="2"/>
  <c r="B122" i="2"/>
  <c r="D122" i="2"/>
  <c r="P71" i="2"/>
  <c r="P78" i="2"/>
  <c r="P76" i="2"/>
  <c r="P75" i="2"/>
  <c r="P74" i="2"/>
  <c r="P73" i="2"/>
  <c r="P72" i="2"/>
  <c r="P69" i="2"/>
  <c r="D3" i="2"/>
  <c r="B3" i="2" s="1"/>
  <c r="P3" i="2"/>
  <c r="D4" i="2"/>
  <c r="B4" i="2" s="1"/>
  <c r="P4" i="2"/>
  <c r="D5" i="2"/>
  <c r="B5" i="2" s="1"/>
  <c r="P5" i="2"/>
  <c r="D6" i="2"/>
  <c r="B6" i="2" s="1"/>
  <c r="P6" i="2"/>
  <c r="D7" i="2"/>
  <c r="B7" i="2" s="1"/>
  <c r="P7" i="2"/>
  <c r="D8" i="2"/>
  <c r="B8" i="2" s="1"/>
  <c r="P8" i="2"/>
  <c r="D9" i="2"/>
  <c r="B9" i="2" s="1"/>
  <c r="P9" i="2"/>
  <c r="D10" i="2"/>
  <c r="B10" i="2" s="1"/>
  <c r="P10" i="2"/>
  <c r="D11" i="2"/>
  <c r="B11" i="2" s="1"/>
  <c r="P11" i="2"/>
  <c r="D12" i="2"/>
  <c r="B12" i="2" s="1"/>
  <c r="P12" i="2"/>
  <c r="B13" i="2"/>
  <c r="D13" i="2"/>
  <c r="P13" i="2"/>
  <c r="B15" i="2"/>
  <c r="D15" i="2"/>
  <c r="B16" i="2"/>
  <c r="D16" i="2"/>
  <c r="P16" i="2"/>
  <c r="B17" i="2"/>
  <c r="D17" i="2"/>
  <c r="P17" i="2"/>
  <c r="B18" i="2"/>
  <c r="D18" i="2"/>
  <c r="P18" i="2"/>
  <c r="B19" i="2"/>
  <c r="D19" i="2"/>
  <c r="P19" i="2"/>
  <c r="B20" i="2"/>
  <c r="D20" i="2"/>
  <c r="P20" i="2"/>
  <c r="B21" i="2"/>
  <c r="D21" i="2"/>
  <c r="P21" i="2"/>
  <c r="B22" i="2"/>
  <c r="D22" i="2"/>
  <c r="P22" i="2"/>
  <c r="B23" i="2"/>
  <c r="D23" i="2"/>
  <c r="P23" i="2"/>
  <c r="B24" i="2"/>
  <c r="D24" i="2"/>
  <c r="P24" i="2"/>
  <c r="B26" i="2"/>
  <c r="D26" i="2"/>
  <c r="P26" i="2"/>
  <c r="B27" i="2"/>
  <c r="D27" i="2"/>
  <c r="P27" i="2"/>
  <c r="B28" i="2"/>
  <c r="D28" i="2"/>
  <c r="P28" i="2"/>
  <c r="B29" i="2"/>
  <c r="D29" i="2"/>
  <c r="P29" i="2"/>
  <c r="B30" i="2"/>
  <c r="D30" i="2"/>
  <c r="P30" i="2"/>
  <c r="B31" i="2"/>
  <c r="D31" i="2"/>
  <c r="P31" i="2"/>
  <c r="B32" i="2"/>
  <c r="D32" i="2"/>
  <c r="P32" i="2"/>
  <c r="B33" i="2"/>
  <c r="D33" i="2"/>
  <c r="P33" i="2"/>
  <c r="B35" i="2"/>
  <c r="D35" i="2"/>
  <c r="P35" i="2"/>
  <c r="B36" i="2"/>
  <c r="D36" i="2"/>
  <c r="P36" i="2"/>
  <c r="B37" i="2"/>
  <c r="D37" i="2"/>
  <c r="P37" i="2"/>
  <c r="B38" i="2"/>
  <c r="D38" i="2"/>
  <c r="P38" i="2"/>
  <c r="B39" i="2"/>
  <c r="D39" i="2"/>
  <c r="P39" i="2"/>
  <c r="B40" i="2"/>
  <c r="D40" i="2"/>
  <c r="P40" i="2"/>
  <c r="B41" i="2"/>
  <c r="D41" i="2"/>
  <c r="P41" i="2"/>
  <c r="B42" i="2"/>
  <c r="D42" i="2"/>
  <c r="P42" i="2"/>
  <c r="B43" i="2"/>
  <c r="D43" i="2"/>
  <c r="P43" i="2"/>
  <c r="B44" i="2"/>
  <c r="D44" i="2"/>
  <c r="P44" i="2"/>
  <c r="B45" i="2"/>
  <c r="D45" i="2"/>
  <c r="P45" i="2"/>
  <c r="B46" i="2"/>
  <c r="D46" i="2"/>
  <c r="P46" i="2"/>
  <c r="B47" i="2"/>
  <c r="D47" i="2"/>
  <c r="P47" i="2"/>
  <c r="B48" i="2"/>
  <c r="D48" i="2"/>
  <c r="P48" i="2"/>
  <c r="B49" i="2"/>
  <c r="D49" i="2"/>
  <c r="B51" i="2"/>
  <c r="D51" i="2"/>
  <c r="P51" i="2"/>
  <c r="B52" i="2"/>
  <c r="D52" i="2"/>
  <c r="P52" i="2"/>
  <c r="B53" i="2"/>
  <c r="D53" i="2"/>
  <c r="B55" i="2"/>
  <c r="D55" i="2"/>
  <c r="P55" i="2"/>
  <c r="B56" i="2"/>
  <c r="D56" i="2"/>
  <c r="P56" i="2"/>
  <c r="B57" i="2"/>
  <c r="D57" i="2"/>
  <c r="P57" i="2"/>
  <c r="B58" i="2"/>
  <c r="D58" i="2"/>
  <c r="P58" i="2"/>
  <c r="B59" i="2"/>
  <c r="D59" i="2"/>
  <c r="P59" i="2"/>
  <c r="B60" i="2"/>
  <c r="D60" i="2"/>
  <c r="P60" i="2"/>
  <c r="B61" i="2"/>
  <c r="D61" i="2"/>
  <c r="P61" i="2"/>
  <c r="B62" i="2"/>
  <c r="D62" i="2"/>
  <c r="P62" i="2"/>
  <c r="B63" i="2"/>
  <c r="D63" i="2"/>
  <c r="P63" i="2"/>
  <c r="B65" i="2"/>
  <c r="D65" i="2"/>
  <c r="P65" i="2"/>
  <c r="B66" i="2"/>
  <c r="D66" i="2"/>
  <c r="P66" i="2"/>
  <c r="B67" i="2"/>
  <c r="D67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D75" i="2"/>
  <c r="B76" i="2"/>
  <c r="D76" i="2"/>
  <c r="B78" i="2"/>
  <c r="D78" i="2"/>
  <c r="B80" i="2"/>
  <c r="D80" i="2"/>
  <c r="P80" i="2"/>
  <c r="B81" i="2"/>
  <c r="D81" i="2"/>
  <c r="P81" i="2"/>
  <c r="B82" i="2"/>
  <c r="D82" i="2"/>
  <c r="P82" i="2"/>
  <c r="B83" i="2"/>
  <c r="D83" i="2"/>
  <c r="P83" i="2"/>
  <c r="B84" i="2"/>
  <c r="D84" i="2"/>
  <c r="P84" i="2"/>
  <c r="B85" i="2"/>
  <c r="D85" i="2"/>
  <c r="P85" i="2"/>
  <c r="B86" i="2"/>
  <c r="D86" i="2"/>
  <c r="P86" i="2"/>
  <c r="B87" i="2"/>
  <c r="D87" i="2"/>
  <c r="P87" i="2"/>
  <c r="B88" i="2"/>
  <c r="D88" i="2"/>
  <c r="P88" i="2"/>
  <c r="B89" i="2"/>
  <c r="D89" i="2"/>
  <c r="P89" i="2"/>
  <c r="B90" i="2"/>
  <c r="D90" i="2"/>
  <c r="P90" i="2"/>
  <c r="B91" i="2"/>
  <c r="D91" i="2"/>
  <c r="P91" i="2"/>
  <c r="B92" i="2"/>
  <c r="D92" i="2"/>
  <c r="P92" i="2"/>
  <c r="B94" i="2"/>
  <c r="D94" i="2"/>
  <c r="P94" i="2"/>
  <c r="B95" i="2"/>
  <c r="D95" i="2"/>
  <c r="P95" i="2"/>
  <c r="B96" i="2"/>
  <c r="D96" i="2"/>
  <c r="P96" i="2"/>
  <c r="B97" i="2"/>
  <c r="D97" i="2"/>
  <c r="P97" i="2"/>
  <c r="B100" i="2"/>
  <c r="D100" i="2"/>
  <c r="P100" i="2"/>
  <c r="B101" i="2"/>
  <c r="D101" i="2"/>
  <c r="P101" i="2"/>
  <c r="B102" i="2"/>
  <c r="D102" i="2"/>
  <c r="P102" i="2"/>
  <c r="B103" i="2"/>
  <c r="D103" i="2"/>
  <c r="P103" i="2"/>
  <c r="B104" i="2"/>
  <c r="D104" i="2"/>
  <c r="P104" i="2"/>
  <c r="B105" i="2"/>
  <c r="D105" i="2"/>
  <c r="P105" i="2"/>
  <c r="B106" i="2"/>
  <c r="D106" i="2"/>
  <c r="P106" i="2"/>
  <c r="B107" i="2"/>
  <c r="D107" i="2"/>
  <c r="P107" i="2"/>
  <c r="B108" i="2"/>
  <c r="D108" i="2"/>
  <c r="P108" i="2"/>
  <c r="B111" i="2"/>
  <c r="D111" i="2"/>
  <c r="B117" i="2"/>
  <c r="D117" i="2"/>
  <c r="B127" i="2"/>
  <c r="D127" i="2"/>
  <c r="B128" i="2"/>
  <c r="D128" i="2"/>
  <c r="B118" i="2"/>
  <c r="D118" i="2"/>
  <c r="B139" i="2"/>
  <c r="D139" i="2"/>
  <c r="B140" i="2"/>
  <c r="D140" i="2"/>
  <c r="B147" i="2"/>
  <c r="D147" i="2"/>
  <c r="B148" i="2"/>
  <c r="D148" i="2"/>
  <c r="B149" i="2"/>
  <c r="D149" i="2"/>
  <c r="B153" i="2"/>
</calcChain>
</file>

<file path=xl/sharedStrings.xml><?xml version="1.0" encoding="utf-8"?>
<sst xmlns="http://schemas.openxmlformats.org/spreadsheetml/2006/main" count="1301" uniqueCount="253">
  <si>
    <t>UJM-MCF-Musique</t>
  </si>
  <si>
    <t>Projet perso</t>
  </si>
  <si>
    <t>Projet coll</t>
  </si>
  <si>
    <t>UJM-PR-Musique</t>
  </si>
  <si>
    <t>Methodologie</t>
  </si>
  <si>
    <t>Enseignant référent</t>
  </si>
  <si>
    <t>Initiation à la recherche</t>
  </si>
  <si>
    <t>UE3-D</t>
  </si>
  <si>
    <t>Insertion Professionnelle</t>
  </si>
  <si>
    <t>UE3-C</t>
  </si>
  <si>
    <t>Charge de cours</t>
  </si>
  <si>
    <t>Musique et image</t>
  </si>
  <si>
    <t>UE3-B2</t>
  </si>
  <si>
    <t>Paléographie musicale 1</t>
  </si>
  <si>
    <t>UE3-B1</t>
  </si>
  <si>
    <t>UJM-Prag-Anglais</t>
  </si>
  <si>
    <t>Anglais</t>
  </si>
  <si>
    <t>UE3-A</t>
  </si>
  <si>
    <t>Accompagnement</t>
  </si>
  <si>
    <t>UE2-E</t>
  </si>
  <si>
    <t>UJM-Prag-Musique</t>
  </si>
  <si>
    <t>Direction de choeur</t>
  </si>
  <si>
    <t>UE2-D</t>
  </si>
  <si>
    <t>Pratique vocale individuelle</t>
  </si>
  <si>
    <t>UE2-C</t>
  </si>
  <si>
    <t>Solfège</t>
  </si>
  <si>
    <t>UE2-B</t>
  </si>
  <si>
    <t>Harmonie</t>
  </si>
  <si>
    <t>UE2-A</t>
  </si>
  <si>
    <t>Histoire de la musique après 1930</t>
  </si>
  <si>
    <t>UE1-C</t>
  </si>
  <si>
    <t>A201</t>
  </si>
  <si>
    <t>Acoustique</t>
  </si>
  <si>
    <t>UE1-B</t>
  </si>
  <si>
    <t>Histoire des musiques électroac</t>
  </si>
  <si>
    <t>Ethnomusicologie</t>
  </si>
  <si>
    <t>UE1-A</t>
  </si>
  <si>
    <t>Iconographie musicale</t>
  </si>
  <si>
    <t>Histoire de la musique 1870-1930</t>
  </si>
  <si>
    <t>Jazz</t>
  </si>
  <si>
    <t>Histoire de la musique 900-1600</t>
  </si>
  <si>
    <t>Analyse auditive</t>
  </si>
  <si>
    <t>Atelier d'informatique mus</t>
  </si>
  <si>
    <t>UE3-B</t>
  </si>
  <si>
    <t>HR8</t>
  </si>
  <si>
    <t>mercredi</t>
  </si>
  <si>
    <t>Musique d'ensemble</t>
  </si>
  <si>
    <t>Gr 1</t>
  </si>
  <si>
    <t>vendredi</t>
  </si>
  <si>
    <t>Solfege</t>
  </si>
  <si>
    <t>????</t>
  </si>
  <si>
    <t>PPP</t>
  </si>
  <si>
    <t>UE1-D</t>
  </si>
  <si>
    <t>MDU</t>
  </si>
  <si>
    <t>Chorale</t>
  </si>
  <si>
    <t>Histoire de la musique 1800-70</t>
  </si>
  <si>
    <t>Analyse sur partitions</t>
  </si>
  <si>
    <t>Gr B</t>
  </si>
  <si>
    <t>J02</t>
  </si>
  <si>
    <t>Solfege initiant</t>
  </si>
  <si>
    <t>UE6-C</t>
  </si>
  <si>
    <t>Gr A</t>
  </si>
  <si>
    <t>J11</t>
  </si>
  <si>
    <t>semaines paires</t>
  </si>
  <si>
    <t>Gr 2</t>
  </si>
  <si>
    <t>Solfege (dechiffrage chanté)</t>
  </si>
  <si>
    <t>lundi</t>
  </si>
  <si>
    <t>jeudi</t>
  </si>
  <si>
    <t>UE6-B</t>
  </si>
  <si>
    <t>tutorat</t>
  </si>
  <si>
    <t>Technique analyse partition</t>
  </si>
  <si>
    <t>UE6-A</t>
  </si>
  <si>
    <t>Gr 1 / Gr 2</t>
  </si>
  <si>
    <t>A230</t>
  </si>
  <si>
    <t>mardi</t>
  </si>
  <si>
    <t>Atelier info mus</t>
  </si>
  <si>
    <t>UE5-C</t>
  </si>
  <si>
    <t>UE5-B</t>
  </si>
  <si>
    <t>UE5-A</t>
  </si>
  <si>
    <t>UE4</t>
  </si>
  <si>
    <t>Esthétique</t>
  </si>
  <si>
    <t>Arts et spe-ethno</t>
  </si>
  <si>
    <t>SR7</t>
  </si>
  <si>
    <t>UJM - Lettres</t>
  </si>
  <si>
    <t>E21</t>
  </si>
  <si>
    <t>Français</t>
  </si>
  <si>
    <t>UE1</t>
  </si>
  <si>
    <t>Technique analyse auditive</t>
  </si>
  <si>
    <t>Arts et spe-jazz</t>
  </si>
  <si>
    <t>autre</t>
  </si>
  <si>
    <t>TICE</t>
  </si>
  <si>
    <t>rqs</t>
  </si>
  <si>
    <t>Etudts</t>
  </si>
  <si>
    <t>statut</t>
  </si>
  <si>
    <t>salle</t>
  </si>
  <si>
    <t>fin</t>
  </si>
  <si>
    <t>début</t>
  </si>
  <si>
    <t>date</t>
  </si>
  <si>
    <t>jour</t>
  </si>
  <si>
    <t>groupes</t>
  </si>
  <si>
    <t>heures</t>
  </si>
  <si>
    <t>HETD</t>
  </si>
  <si>
    <t>placé</t>
  </si>
  <si>
    <t>x</t>
  </si>
  <si>
    <t>Gr  2</t>
  </si>
  <si>
    <t>Licence 2</t>
  </si>
  <si>
    <t>Licence 3</t>
  </si>
  <si>
    <t>ou 13h30</t>
  </si>
  <si>
    <t>8 semaines</t>
  </si>
  <si>
    <t>voir avec dir arts pla</t>
  </si>
  <si>
    <t>UE1-1</t>
  </si>
  <si>
    <t>UE1-2</t>
  </si>
  <si>
    <t>UE1-4a</t>
  </si>
  <si>
    <t>Techniques de studio</t>
  </si>
  <si>
    <t>UE1-4b</t>
  </si>
  <si>
    <t>participation P. Barbet ?</t>
  </si>
  <si>
    <t>répartition des dates</t>
  </si>
  <si>
    <t>Introduction au droit</t>
  </si>
  <si>
    <t>Sociophonétique</t>
  </si>
  <si>
    <t>Atelier d'informatique musicale</t>
  </si>
  <si>
    <t>UE2-B3</t>
  </si>
  <si>
    <t>UE2-A1</t>
  </si>
  <si>
    <t>UE2-A2</t>
  </si>
  <si>
    <t>UE2-A3</t>
  </si>
  <si>
    <t>UE2-B4</t>
  </si>
  <si>
    <t>UE2-B5</t>
  </si>
  <si>
    <t>Musique électroacoustiques</t>
  </si>
  <si>
    <t>Musicologie XVIII-XIXe</t>
  </si>
  <si>
    <t>Musicologie XVIe-XVIIe</t>
  </si>
  <si>
    <t>Musicologie XXe-XXIe</t>
  </si>
  <si>
    <t>Mediation culturelle</t>
  </si>
  <si>
    <t>Espaces et réseaux</t>
  </si>
  <si>
    <t>Initiation à la programmation</t>
  </si>
  <si>
    <t>Master AGM</t>
  </si>
  <si>
    <t>Master RIM</t>
  </si>
  <si>
    <t>Master Recherche</t>
  </si>
  <si>
    <t>peut-être mettre les 2 à 13h ??</t>
  </si>
  <si>
    <t>rqs2</t>
  </si>
  <si>
    <t>Label</t>
  </si>
  <si>
    <t>prenom</t>
  </si>
  <si>
    <t>nom</t>
  </si>
  <si>
    <t>Laurent</t>
  </si>
  <si>
    <t>Matthieu</t>
  </si>
  <si>
    <t>M.</t>
  </si>
  <si>
    <t>Leo</t>
  </si>
  <si>
    <t>Pierre</t>
  </si>
  <si>
    <t>Fabien</t>
  </si>
  <si>
    <t>etudiant</t>
  </si>
  <si>
    <t>Valérie</t>
  </si>
  <si>
    <t>Victor</t>
  </si>
  <si>
    <t>Anne</t>
  </si>
  <si>
    <t>Lionel</t>
  </si>
  <si>
    <t>Marc</t>
  </si>
  <si>
    <t>Leland</t>
  </si>
  <si>
    <t>Catherine</t>
  </si>
  <si>
    <t>Raphael</t>
  </si>
  <si>
    <t>Jean-Marc</t>
  </si>
  <si>
    <t>Bastien</t>
  </si>
  <si>
    <t>A.</t>
  </si>
  <si>
    <t>Cédric</t>
  </si>
  <si>
    <t>Nicolas</t>
  </si>
  <si>
    <t>Viviane</t>
  </si>
  <si>
    <t>Arnaud</t>
  </si>
  <si>
    <t>Greg</t>
  </si>
  <si>
    <t>Vincent</t>
  </si>
  <si>
    <t>Romain</t>
  </si>
  <si>
    <t>Laure</t>
  </si>
  <si>
    <t>Carole</t>
  </si>
  <si>
    <t>Philippe</t>
  </si>
  <si>
    <t>duree</t>
  </si>
  <si>
    <t>Pottier</t>
  </si>
  <si>
    <t>Cailliez</t>
  </si>
  <si>
    <t>Obali</t>
  </si>
  <si>
    <t>Clerc</t>
  </si>
  <si>
    <t>Fargeton</t>
  </si>
  <si>
    <t>Waschbüsch</t>
  </si>
  <si>
    <t>Houles</t>
  </si>
  <si>
    <t>M</t>
  </si>
  <si>
    <t>Bertrand</t>
  </si>
  <si>
    <t>Petiet</t>
  </si>
  <si>
    <t>Damon-Guillot</t>
  </si>
  <si>
    <t>Rascle</t>
  </si>
  <si>
    <t>Desmet</t>
  </si>
  <si>
    <t>Tracy</t>
  </si>
  <si>
    <t>Fuchs</t>
  </si>
  <si>
    <t>Forment</t>
  </si>
  <si>
    <t>Bardot</t>
  </si>
  <si>
    <t>Terras</t>
  </si>
  <si>
    <t>Viallon</t>
  </si>
  <si>
    <t>Garde</t>
  </si>
  <si>
    <t>Delaigue</t>
  </si>
  <si>
    <t>Moussart</t>
  </si>
  <si>
    <t>Aliot</t>
  </si>
  <si>
    <t>Carinola</t>
  </si>
  <si>
    <t>Michon</t>
  </si>
  <si>
    <t>Jouve Villard</t>
  </si>
  <si>
    <t>Nosella</t>
  </si>
  <si>
    <t>Ezequel</t>
  </si>
  <si>
    <t>L</t>
  </si>
  <si>
    <t>AGM</t>
  </si>
  <si>
    <t>code</t>
  </si>
  <si>
    <t>semestre</t>
  </si>
  <si>
    <t>titre</t>
  </si>
  <si>
    <t>formation</t>
  </si>
  <si>
    <t>TD_CM</t>
  </si>
  <si>
    <t>nseances</t>
  </si>
  <si>
    <t>Responsabilités</t>
  </si>
  <si>
    <t>Décharges</t>
  </si>
  <si>
    <t>Direction RIM</t>
  </si>
  <si>
    <t>Direction département musique</t>
  </si>
  <si>
    <t>Co-direction A.R.T.S.</t>
  </si>
  <si>
    <t>Mission R.I.</t>
  </si>
  <si>
    <t>X</t>
  </si>
  <si>
    <t>Y</t>
  </si>
  <si>
    <t>UJM-MCF-ArtsPla</t>
  </si>
  <si>
    <t>UJM-MCF-Informatique</t>
  </si>
  <si>
    <t>RIM</t>
  </si>
  <si>
    <t>Référent Pédagogie Numérique</t>
  </si>
  <si>
    <t>Projets</t>
  </si>
  <si>
    <t>Recherche en discographie</t>
  </si>
  <si>
    <t>UE4-1</t>
  </si>
  <si>
    <t>Composition algorithmique</t>
  </si>
  <si>
    <t>Dispo. audio temps réel</t>
  </si>
  <si>
    <t>Formation nouveaux recrutés</t>
  </si>
  <si>
    <t>Autres formations</t>
  </si>
  <si>
    <t>ALL</t>
  </si>
  <si>
    <t>Comedie</t>
  </si>
  <si>
    <t>Dialogue des Arts</t>
  </si>
  <si>
    <t>Musicologie pour comédiens</t>
  </si>
  <si>
    <t>Direction AGM</t>
  </si>
  <si>
    <t>Licence 1</t>
  </si>
  <si>
    <t>Jakubowski</t>
  </si>
  <si>
    <t>Pascale</t>
  </si>
  <si>
    <t>s1-s2-s3-s4-s6-s7-s9-s10</t>
  </si>
  <si>
    <t>s11*-s12* (* = fin à 12h)</t>
  </si>
  <si>
    <t>Lapalu</t>
  </si>
  <si>
    <t>Claire</t>
  </si>
  <si>
    <t>sem 7 saute</t>
  </si>
  <si>
    <t>MMe Ponfalipon</t>
  </si>
  <si>
    <t>voir</t>
  </si>
  <si>
    <t>Pour le solfège, il y a aussi Charles-André Dupuy, au conservatoire d'Andrézieux.</t>
  </si>
  <si>
    <t>7 et 28 octobre</t>
  </si>
  <si>
    <t xml:space="preserve">18 et 25 novembre </t>
  </si>
  <si>
    <t>Ranchon ou totzani</t>
  </si>
  <si>
    <t>Programmation de concerts</t>
  </si>
  <si>
    <t>Dalem</t>
  </si>
  <si>
    <t>Henri</t>
  </si>
  <si>
    <t>Jacquelot</t>
  </si>
  <si>
    <t>Histoire des arts</t>
  </si>
  <si>
    <t>Histoire XVIIIe</t>
  </si>
  <si>
    <t>Artnum</t>
  </si>
  <si>
    <t>Histoire arts nums</t>
  </si>
  <si>
    <t>Décharge jeune chercheuse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</si>
</sst>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dd\ dd/mm"/>
  </numFmts>
  <fonts count="10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Verdana"/>
      <family val="2"/>
    </font>
    <font>
      <sz val="18"/>
      <name val="Verdana"/>
      <family val="2"/>
    </font>
    <font>
      <sz val="9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3" fillId="4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/>
    </xf>
    <xf numFmtId="0" fontId="6" fillId="6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left"/>
    </xf>
    <xf numFmtId="0" fontId="1" fillId="0" borderId="0" xfId="1" applyFill="1"/>
    <xf numFmtId="0" fontId="6" fillId="0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1" fillId="0" borderId="1" xfId="1" applyFont="1" applyBorder="1"/>
    <xf numFmtId="0" fontId="2" fillId="5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0" fontId="1" fillId="0" borderId="0" xfId="1" applyFont="1"/>
    <xf numFmtId="0" fontId="1" fillId="7" borderId="1" xfId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4" fontId="1" fillId="7" borderId="1" xfId="1" applyNumberFormat="1" applyFont="1" applyFill="1" applyBorder="1" applyAlignment="1">
      <alignment horizontal="center"/>
    </xf>
    <xf numFmtId="20" fontId="1" fillId="7" borderId="1" xfId="1" applyNumberFormat="1" applyFont="1" applyFill="1" applyBorder="1" applyAlignment="1">
      <alignment horizontal="center"/>
    </xf>
    <xf numFmtId="0" fontId="0" fillId="0" borderId="1" xfId="0" applyFont="1" applyBorder="1"/>
    <xf numFmtId="0" fontId="0" fillId="7" borderId="1" xfId="0" applyFont="1" applyFill="1" applyBorder="1"/>
    <xf numFmtId="20" fontId="1" fillId="3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20" fontId="1" fillId="0" borderId="1" xfId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0" xfId="1" applyFont="1" applyFill="1"/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0" fontId="8" fillId="7" borderId="1" xfId="1" applyFont="1" applyFill="1" applyBorder="1" applyAlignment="1">
      <alignment horizontal="left"/>
    </xf>
    <xf numFmtId="0" fontId="8" fillId="7" borderId="1" xfId="1" applyFont="1" applyFill="1" applyBorder="1" applyAlignment="1">
      <alignment horizontal="center"/>
    </xf>
    <xf numFmtId="0" fontId="1" fillId="7" borderId="1" xfId="1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0" fillId="3" borderId="1" xfId="0" applyFont="1" applyFill="1" applyBorder="1"/>
  </cellXfs>
  <cellStyles count="3">
    <cellStyle name="Excel Built-in Normal" xfId="2" xr:uid="{915270F3-9E01-3549-B221-00B8A05FF3C4}"/>
    <cellStyle name="Normal" xfId="0" builtinId="0"/>
    <cellStyle name="Normal 2" xfId="1" xr:uid="{6BCCCA14-4421-DE46-93CB-14D4E41F4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669-E0B2-8241-B87A-DF9EA541779C}">
  <dimension ref="A1:W171"/>
  <sheetViews>
    <sheetView tabSelected="1" zoomScale="110" zoomScaleNormal="110" zoomScalePageLayoutView="110" workbookViewId="0">
      <pane ySplit="1120" topLeftCell="A42" activePane="bottomLeft"/>
      <selection activeCell="J1" sqref="J1"/>
      <selection pane="bottomLeft" activeCell="L72" sqref="L72"/>
    </sheetView>
  </sheetViews>
  <sheetFormatPr baseColWidth="10" defaultRowHeight="16" x14ac:dyDescent="0.2"/>
  <cols>
    <col min="1" max="1" width="4.33203125" style="1" bestFit="1" customWidth="1"/>
    <col min="2" max="2" width="5.5" style="2" bestFit="1" customWidth="1"/>
    <col min="3" max="3" width="7.33203125" style="2" customWidth="1"/>
    <col min="4" max="4" width="6.6640625" style="2" bestFit="1" customWidth="1"/>
    <col min="5" max="6" width="7.33203125" style="2" bestFit="1" customWidth="1"/>
    <col min="7" max="7" width="7.33203125" style="2" customWidth="1"/>
    <col min="8" max="8" width="30.5" style="2" bestFit="1" customWidth="1"/>
    <col min="9" max="9" width="5.6640625" style="2" customWidth="1"/>
    <col min="10" max="10" width="7.6640625" style="2" bestFit="1" customWidth="1"/>
    <col min="11" max="11" width="9" style="2" bestFit="1" customWidth="1"/>
    <col min="12" max="12" width="6" style="2" bestFit="1" customWidth="1"/>
    <col min="13" max="13" width="8.5" style="2" bestFit="1" customWidth="1"/>
    <col min="14" max="14" width="9" style="3" bestFit="1" customWidth="1"/>
    <col min="15" max="16" width="6.1640625" style="2" bestFit="1" customWidth="1"/>
    <col min="17" max="17" width="5.5" style="2" bestFit="1" customWidth="1"/>
    <col min="18" max="18" width="17.33203125" style="10" bestFit="1" customWidth="1"/>
    <col min="19" max="19" width="13.1640625" bestFit="1" customWidth="1"/>
    <col min="20" max="20" width="9.6640625" bestFit="1" customWidth="1"/>
    <col min="21" max="21" width="10.6640625" style="2" customWidth="1"/>
    <col min="22" max="22" width="14.6640625" style="2" bestFit="1" customWidth="1"/>
    <col min="23" max="16384" width="10.83203125" style="1"/>
  </cols>
  <sheetData>
    <row r="1" spans="1:23" ht="29" customHeight="1" x14ac:dyDescent="0.15">
      <c r="A1" s="18" t="s">
        <v>138</v>
      </c>
      <c r="B1" s="19" t="s">
        <v>101</v>
      </c>
      <c r="C1" s="6" t="s">
        <v>204</v>
      </c>
      <c r="D1" s="20" t="s">
        <v>100</v>
      </c>
      <c r="E1" s="5" t="s">
        <v>203</v>
      </c>
      <c r="F1" s="5" t="s">
        <v>201</v>
      </c>
      <c r="G1" s="20" t="s">
        <v>200</v>
      </c>
      <c r="H1" s="20" t="s">
        <v>202</v>
      </c>
      <c r="I1" s="20" t="s">
        <v>102</v>
      </c>
      <c r="J1" s="20" t="s">
        <v>99</v>
      </c>
      <c r="K1" s="20" t="s">
        <v>205</v>
      </c>
      <c r="L1" s="20" t="s">
        <v>169</v>
      </c>
      <c r="M1" s="21" t="s">
        <v>98</v>
      </c>
      <c r="N1" s="22" t="s">
        <v>97</v>
      </c>
      <c r="O1" s="20" t="s">
        <v>96</v>
      </c>
      <c r="P1" s="20" t="s">
        <v>95</v>
      </c>
      <c r="Q1" s="5" t="s">
        <v>94</v>
      </c>
      <c r="R1" s="7" t="s">
        <v>93</v>
      </c>
      <c r="S1" s="5" t="s">
        <v>140</v>
      </c>
      <c r="T1" s="5" t="s">
        <v>139</v>
      </c>
      <c r="U1" s="5" t="s">
        <v>92</v>
      </c>
      <c r="V1" s="4" t="s">
        <v>91</v>
      </c>
      <c r="W1" s="23" t="s">
        <v>137</v>
      </c>
    </row>
    <row r="2" spans="1:23" ht="23" x14ac:dyDescent="0.25">
      <c r="A2" s="18">
        <v>1</v>
      </c>
      <c r="B2" s="11" t="s">
        <v>230</v>
      </c>
      <c r="C2" s="38"/>
      <c r="D2" s="38"/>
      <c r="E2" s="39"/>
      <c r="F2" s="39"/>
      <c r="G2" s="38"/>
      <c r="H2" s="38"/>
      <c r="I2" s="38"/>
      <c r="J2" s="38"/>
      <c r="K2" s="38"/>
      <c r="L2" s="38"/>
      <c r="M2" s="38"/>
      <c r="N2" s="40"/>
      <c r="O2" s="38"/>
      <c r="P2" s="38"/>
      <c r="Q2" s="38"/>
      <c r="R2" s="9"/>
      <c r="S2" s="29"/>
      <c r="T2" s="29"/>
      <c r="U2" s="38"/>
      <c r="V2" s="38"/>
      <c r="W2" s="23"/>
    </row>
    <row r="3" spans="1:23" ht="15" customHeight="1" x14ac:dyDescent="0.2">
      <c r="A3" s="18">
        <v>2</v>
      </c>
      <c r="B3" s="24">
        <f t="shared" ref="B3:B12" si="0">D3*C3</f>
        <v>24</v>
      </c>
      <c r="C3" s="24">
        <v>1</v>
      </c>
      <c r="D3" s="24">
        <f t="shared" ref="D3:D24" si="1">K3*J3*L3</f>
        <v>24</v>
      </c>
      <c r="E3" s="25" t="s">
        <v>198</v>
      </c>
      <c r="F3" s="25">
        <v>1</v>
      </c>
      <c r="G3" s="24" t="s">
        <v>36</v>
      </c>
      <c r="H3" s="24" t="s">
        <v>90</v>
      </c>
      <c r="I3" s="24" t="s">
        <v>103</v>
      </c>
      <c r="J3" s="24">
        <v>2</v>
      </c>
      <c r="K3" s="24">
        <v>6</v>
      </c>
      <c r="L3" s="26">
        <v>2</v>
      </c>
      <c r="M3" s="24" t="s">
        <v>66</v>
      </c>
      <c r="N3" s="27"/>
      <c r="O3" s="28">
        <v>1462.3541666666667</v>
      </c>
      <c r="P3" s="28">
        <f t="shared" ref="P3:P24" si="2">O3+(L3/24)</f>
        <v>1462.4375</v>
      </c>
      <c r="Q3" s="24" t="s">
        <v>73</v>
      </c>
      <c r="R3" s="16" t="s">
        <v>3</v>
      </c>
      <c r="S3" s="30" t="s">
        <v>170</v>
      </c>
      <c r="T3" s="30" t="s">
        <v>141</v>
      </c>
      <c r="U3" s="24"/>
      <c r="V3" s="24"/>
      <c r="W3" s="23"/>
    </row>
    <row r="4" spans="1:23" ht="15" customHeight="1" x14ac:dyDescent="0.2">
      <c r="A4" s="18">
        <v>3</v>
      </c>
      <c r="B4" s="24">
        <f t="shared" si="0"/>
        <v>18</v>
      </c>
      <c r="C4" s="24">
        <v>1</v>
      </c>
      <c r="D4" s="24">
        <f t="shared" si="1"/>
        <v>18</v>
      </c>
      <c r="E4" s="25" t="s">
        <v>198</v>
      </c>
      <c r="F4" s="25">
        <v>1</v>
      </c>
      <c r="G4" s="24" t="s">
        <v>33</v>
      </c>
      <c r="H4" s="41" t="s">
        <v>4</v>
      </c>
      <c r="I4" s="24" t="s">
        <v>103</v>
      </c>
      <c r="J4" s="24">
        <v>1</v>
      </c>
      <c r="K4" s="24">
        <v>12</v>
      </c>
      <c r="L4" s="26">
        <v>1.5</v>
      </c>
      <c r="M4" s="24" t="s">
        <v>67</v>
      </c>
      <c r="N4" s="27"/>
      <c r="O4" s="28">
        <v>1462.3541666666667</v>
      </c>
      <c r="P4" s="28">
        <f t="shared" si="2"/>
        <v>1462.4166666666667</v>
      </c>
      <c r="Q4" s="24" t="s">
        <v>58</v>
      </c>
      <c r="R4" s="16" t="s">
        <v>0</v>
      </c>
      <c r="S4" s="46" t="s">
        <v>212</v>
      </c>
      <c r="T4" s="46" t="s">
        <v>212</v>
      </c>
      <c r="U4" s="24" t="s">
        <v>47</v>
      </c>
      <c r="V4" s="24"/>
      <c r="W4" s="23"/>
    </row>
    <row r="5" spans="1:23" ht="15" customHeight="1" x14ac:dyDescent="0.2">
      <c r="A5" s="18">
        <v>4</v>
      </c>
      <c r="B5" s="24">
        <f t="shared" si="0"/>
        <v>18</v>
      </c>
      <c r="C5" s="24">
        <v>1</v>
      </c>
      <c r="D5" s="24">
        <f t="shared" si="1"/>
        <v>18</v>
      </c>
      <c r="E5" s="25" t="s">
        <v>198</v>
      </c>
      <c r="F5" s="25">
        <v>1</v>
      </c>
      <c r="G5" s="24" t="s">
        <v>33</v>
      </c>
      <c r="H5" s="41" t="s">
        <v>4</v>
      </c>
      <c r="I5" s="24" t="s">
        <v>103</v>
      </c>
      <c r="J5" s="24">
        <v>1</v>
      </c>
      <c r="K5" s="24">
        <v>12</v>
      </c>
      <c r="L5" s="26">
        <v>1.5</v>
      </c>
      <c r="M5" s="24" t="s">
        <v>67</v>
      </c>
      <c r="N5" s="27"/>
      <c r="O5" s="28">
        <v>1462.4270833333333</v>
      </c>
      <c r="P5" s="28">
        <f t="shared" si="2"/>
        <v>1462.4895833333333</v>
      </c>
      <c r="Q5" s="24" t="s">
        <v>58</v>
      </c>
      <c r="R5" s="16" t="s">
        <v>0</v>
      </c>
      <c r="S5" s="46" t="s">
        <v>212</v>
      </c>
      <c r="T5" s="46" t="s">
        <v>212</v>
      </c>
      <c r="U5" s="24" t="s">
        <v>64</v>
      </c>
      <c r="V5" s="24"/>
      <c r="W5" s="23"/>
    </row>
    <row r="6" spans="1:23" ht="15" customHeight="1" x14ac:dyDescent="0.2">
      <c r="A6" s="18">
        <v>5</v>
      </c>
      <c r="B6" s="24">
        <f t="shared" si="0"/>
        <v>18</v>
      </c>
      <c r="C6" s="24">
        <v>1</v>
      </c>
      <c r="D6" s="24">
        <f t="shared" si="1"/>
        <v>18</v>
      </c>
      <c r="E6" s="25" t="s">
        <v>198</v>
      </c>
      <c r="F6" s="25">
        <v>1</v>
      </c>
      <c r="G6" s="24" t="s">
        <v>28</v>
      </c>
      <c r="H6" s="24" t="s">
        <v>85</v>
      </c>
      <c r="I6" s="24" t="s">
        <v>103</v>
      </c>
      <c r="J6" s="24">
        <v>1</v>
      </c>
      <c r="K6" s="24">
        <v>12</v>
      </c>
      <c r="L6" s="26">
        <v>1.5</v>
      </c>
      <c r="M6" s="24" t="s">
        <v>66</v>
      </c>
      <c r="N6" s="27"/>
      <c r="O6" s="28">
        <v>1462.5625</v>
      </c>
      <c r="P6" s="28">
        <f t="shared" si="2"/>
        <v>1462.625</v>
      </c>
      <c r="Q6" s="24" t="s">
        <v>89</v>
      </c>
      <c r="R6" s="16" t="s">
        <v>83</v>
      </c>
      <c r="S6" s="30" t="s">
        <v>172</v>
      </c>
      <c r="T6" s="30" t="s">
        <v>143</v>
      </c>
      <c r="U6" s="24" t="s">
        <v>47</v>
      </c>
      <c r="V6" s="24"/>
      <c r="W6" s="23"/>
    </row>
    <row r="7" spans="1:23" ht="15" customHeight="1" x14ac:dyDescent="0.2">
      <c r="A7" s="18">
        <v>6</v>
      </c>
      <c r="B7" s="24">
        <f t="shared" si="0"/>
        <v>18</v>
      </c>
      <c r="C7" s="24">
        <v>1</v>
      </c>
      <c r="D7" s="24">
        <f t="shared" si="1"/>
        <v>18</v>
      </c>
      <c r="E7" s="25" t="s">
        <v>198</v>
      </c>
      <c r="F7" s="25">
        <v>1</v>
      </c>
      <c r="G7" s="24" t="s">
        <v>28</v>
      </c>
      <c r="H7" s="24" t="s">
        <v>85</v>
      </c>
      <c r="I7" s="24" t="s">
        <v>103</v>
      </c>
      <c r="J7" s="24">
        <v>1</v>
      </c>
      <c r="K7" s="24">
        <v>12</v>
      </c>
      <c r="L7" s="26">
        <v>1.5</v>
      </c>
      <c r="M7" s="24" t="s">
        <v>66</v>
      </c>
      <c r="N7" s="27"/>
      <c r="O7" s="28">
        <v>1462.625</v>
      </c>
      <c r="P7" s="28">
        <f t="shared" si="2"/>
        <v>1462.6875</v>
      </c>
      <c r="Q7" s="24" t="s">
        <v>89</v>
      </c>
      <c r="R7" s="16" t="s">
        <v>83</v>
      </c>
      <c r="S7" s="30" t="s">
        <v>172</v>
      </c>
      <c r="T7" s="30" t="s">
        <v>143</v>
      </c>
      <c r="U7" s="24" t="s">
        <v>64</v>
      </c>
      <c r="V7" s="24"/>
      <c r="W7" s="23"/>
    </row>
    <row r="8" spans="1:23" ht="15" customHeight="1" x14ac:dyDescent="0.2">
      <c r="A8" s="18">
        <v>7</v>
      </c>
      <c r="B8" s="24">
        <f t="shared" si="0"/>
        <v>18</v>
      </c>
      <c r="C8" s="24">
        <v>1</v>
      </c>
      <c r="D8" s="24">
        <f t="shared" si="1"/>
        <v>18</v>
      </c>
      <c r="E8" s="25" t="s">
        <v>198</v>
      </c>
      <c r="F8" s="25">
        <v>1</v>
      </c>
      <c r="G8" s="24" t="s">
        <v>26</v>
      </c>
      <c r="H8" s="24" t="s">
        <v>16</v>
      </c>
      <c r="I8" s="24" t="s">
        <v>103</v>
      </c>
      <c r="J8" s="24">
        <v>1</v>
      </c>
      <c r="K8" s="24">
        <v>12</v>
      </c>
      <c r="L8" s="26">
        <v>1.5</v>
      </c>
      <c r="M8" s="24" t="s">
        <v>66</v>
      </c>
      <c r="N8" s="27"/>
      <c r="O8" s="28">
        <v>1462.5625</v>
      </c>
      <c r="P8" s="28">
        <f t="shared" si="2"/>
        <v>1462.625</v>
      </c>
      <c r="Q8" s="24" t="s">
        <v>89</v>
      </c>
      <c r="R8" s="16" t="s">
        <v>15</v>
      </c>
      <c r="S8" s="30" t="s">
        <v>173</v>
      </c>
      <c r="T8" s="30" t="s">
        <v>144</v>
      </c>
      <c r="U8" s="24" t="s">
        <v>64</v>
      </c>
      <c r="V8" s="24"/>
      <c r="W8" s="23"/>
    </row>
    <row r="9" spans="1:23" ht="15" customHeight="1" x14ac:dyDescent="0.2">
      <c r="A9" s="18">
        <v>8</v>
      </c>
      <c r="B9" s="24">
        <f t="shared" si="0"/>
        <v>18</v>
      </c>
      <c r="C9" s="24">
        <v>1</v>
      </c>
      <c r="D9" s="24">
        <f t="shared" si="1"/>
        <v>18</v>
      </c>
      <c r="E9" s="25" t="s">
        <v>198</v>
      </c>
      <c r="F9" s="25">
        <v>1</v>
      </c>
      <c r="G9" s="24" t="s">
        <v>26</v>
      </c>
      <c r="H9" s="24" t="s">
        <v>16</v>
      </c>
      <c r="I9" s="24" t="s">
        <v>103</v>
      </c>
      <c r="J9" s="24">
        <v>1</v>
      </c>
      <c r="K9" s="24">
        <v>12</v>
      </c>
      <c r="L9" s="26">
        <v>1.5</v>
      </c>
      <c r="M9" s="24" t="s">
        <v>66</v>
      </c>
      <c r="N9" s="27"/>
      <c r="O9" s="28">
        <v>1462.625</v>
      </c>
      <c r="P9" s="28">
        <f t="shared" si="2"/>
        <v>1462.6875</v>
      </c>
      <c r="Q9" s="24" t="s">
        <v>89</v>
      </c>
      <c r="R9" s="16" t="s">
        <v>15</v>
      </c>
      <c r="S9" s="30" t="s">
        <v>173</v>
      </c>
      <c r="T9" s="30" t="s">
        <v>144</v>
      </c>
      <c r="U9" s="24" t="s">
        <v>47</v>
      </c>
      <c r="V9" s="24"/>
      <c r="W9" s="23"/>
    </row>
    <row r="10" spans="1:23" ht="15" customHeight="1" x14ac:dyDescent="0.2">
      <c r="A10" s="18">
        <v>9</v>
      </c>
      <c r="B10" s="24">
        <f t="shared" si="0"/>
        <v>27</v>
      </c>
      <c r="C10" s="24">
        <v>1.5</v>
      </c>
      <c r="D10" s="24">
        <f t="shared" si="1"/>
        <v>18</v>
      </c>
      <c r="E10" s="25" t="s">
        <v>198</v>
      </c>
      <c r="F10" s="25">
        <v>1</v>
      </c>
      <c r="G10" s="24" t="s">
        <v>17</v>
      </c>
      <c r="H10" s="24" t="s">
        <v>88</v>
      </c>
      <c r="I10" s="24" t="s">
        <v>103</v>
      </c>
      <c r="J10" s="24">
        <v>1</v>
      </c>
      <c r="K10" s="24">
        <v>12</v>
      </c>
      <c r="L10" s="26">
        <v>1.5</v>
      </c>
      <c r="M10" s="24" t="s">
        <v>74</v>
      </c>
      <c r="N10" s="27"/>
      <c r="O10" s="28">
        <v>1462.65625</v>
      </c>
      <c r="P10" s="28">
        <f t="shared" si="2"/>
        <v>1462.71875</v>
      </c>
      <c r="Q10" s="24" t="s">
        <v>44</v>
      </c>
      <c r="R10" s="16" t="s">
        <v>0</v>
      </c>
      <c r="S10" s="30" t="s">
        <v>174</v>
      </c>
      <c r="T10" s="30" t="s">
        <v>145</v>
      </c>
      <c r="U10" s="24"/>
      <c r="V10" s="24"/>
      <c r="W10" s="23"/>
    </row>
    <row r="11" spans="1:23" ht="15" customHeight="1" x14ac:dyDescent="0.2">
      <c r="A11" s="18">
        <v>10</v>
      </c>
      <c r="B11" s="24">
        <f t="shared" si="0"/>
        <v>27</v>
      </c>
      <c r="C11" s="24">
        <v>1.5</v>
      </c>
      <c r="D11" s="24">
        <f t="shared" si="1"/>
        <v>18</v>
      </c>
      <c r="E11" s="25" t="s">
        <v>198</v>
      </c>
      <c r="F11" s="25">
        <v>1</v>
      </c>
      <c r="G11" s="24" t="s">
        <v>43</v>
      </c>
      <c r="H11" s="24" t="s">
        <v>80</v>
      </c>
      <c r="I11" s="24" t="s">
        <v>103</v>
      </c>
      <c r="J11" s="24">
        <v>1</v>
      </c>
      <c r="K11" s="24">
        <v>12</v>
      </c>
      <c r="L11" s="26">
        <v>1.5</v>
      </c>
      <c r="M11" s="24" t="s">
        <v>66</v>
      </c>
      <c r="N11" s="27"/>
      <c r="O11" s="28">
        <v>0.4375</v>
      </c>
      <c r="P11" s="28">
        <f t="shared" si="2"/>
        <v>0.5</v>
      </c>
      <c r="Q11" s="24" t="s">
        <v>44</v>
      </c>
      <c r="R11" s="16" t="s">
        <v>0</v>
      </c>
      <c r="S11" s="46" t="s">
        <v>235</v>
      </c>
      <c r="T11" s="46" t="s">
        <v>236</v>
      </c>
      <c r="U11" s="24"/>
      <c r="V11" s="24"/>
      <c r="W11" s="23"/>
    </row>
    <row r="12" spans="1:23" ht="15" customHeight="1" x14ac:dyDescent="0.2">
      <c r="A12" s="18">
        <v>11</v>
      </c>
      <c r="B12" s="24">
        <f t="shared" si="0"/>
        <v>36</v>
      </c>
      <c r="C12" s="24">
        <v>1.5</v>
      </c>
      <c r="D12" s="24">
        <f t="shared" si="1"/>
        <v>24</v>
      </c>
      <c r="E12" s="25" t="s">
        <v>198</v>
      </c>
      <c r="F12" s="25">
        <v>1</v>
      </c>
      <c r="G12" s="24" t="s">
        <v>79</v>
      </c>
      <c r="H12" s="24" t="s">
        <v>248</v>
      </c>
      <c r="I12" s="24" t="s">
        <v>103</v>
      </c>
      <c r="J12" s="24">
        <v>1</v>
      </c>
      <c r="K12" s="24">
        <v>12</v>
      </c>
      <c r="L12" s="26">
        <v>2</v>
      </c>
      <c r="M12" s="24" t="s">
        <v>74</v>
      </c>
      <c r="N12" s="27"/>
      <c r="O12" s="28">
        <v>1462.5625</v>
      </c>
      <c r="P12" s="28">
        <f t="shared" si="2"/>
        <v>1462.6458333333333</v>
      </c>
      <c r="Q12" s="24" t="s">
        <v>44</v>
      </c>
      <c r="R12" s="16" t="s">
        <v>0</v>
      </c>
      <c r="S12" s="30" t="s">
        <v>174</v>
      </c>
      <c r="T12" s="30" t="s">
        <v>145</v>
      </c>
      <c r="U12" s="24"/>
      <c r="V12" s="24"/>
      <c r="W12" s="23"/>
    </row>
    <row r="13" spans="1:23" ht="15" customHeight="1" x14ac:dyDescent="0.2">
      <c r="A13" s="18">
        <v>12</v>
      </c>
      <c r="B13" s="24">
        <f t="shared" ref="B13:B24" si="3">C13*K13*J13*L13</f>
        <v>36</v>
      </c>
      <c r="C13" s="24">
        <v>1</v>
      </c>
      <c r="D13" s="24">
        <f t="shared" si="1"/>
        <v>36</v>
      </c>
      <c r="E13" s="25" t="s">
        <v>198</v>
      </c>
      <c r="F13" s="25">
        <v>1</v>
      </c>
      <c r="G13" s="24" t="s">
        <v>78</v>
      </c>
      <c r="H13" s="24" t="s">
        <v>54</v>
      </c>
      <c r="I13" s="24" t="s">
        <v>103</v>
      </c>
      <c r="J13" s="24">
        <v>1</v>
      </c>
      <c r="K13" s="24">
        <v>12</v>
      </c>
      <c r="L13" s="26">
        <v>3</v>
      </c>
      <c r="M13" s="24" t="s">
        <v>45</v>
      </c>
      <c r="N13" s="27"/>
      <c r="O13" s="28">
        <v>1462.5833333333333</v>
      </c>
      <c r="P13" s="28">
        <f t="shared" si="2"/>
        <v>1462.7083333333333</v>
      </c>
      <c r="Q13" s="24" t="s">
        <v>53</v>
      </c>
      <c r="R13" s="17" t="s">
        <v>20</v>
      </c>
      <c r="S13" s="30" t="s">
        <v>176</v>
      </c>
      <c r="T13" s="30" t="s">
        <v>146</v>
      </c>
      <c r="U13" s="24"/>
      <c r="V13" s="24"/>
      <c r="W13" s="23"/>
    </row>
    <row r="14" spans="1:23" ht="15" customHeight="1" x14ac:dyDescent="0.2">
      <c r="A14" s="18">
        <v>13</v>
      </c>
      <c r="B14" s="24">
        <f t="shared" ref="B14" si="4">C14*K14*J14*L14</f>
        <v>15</v>
      </c>
      <c r="C14" s="24">
        <v>1</v>
      </c>
      <c r="D14" s="24">
        <f t="shared" ref="D14" si="5">K14*J14*L14</f>
        <v>15</v>
      </c>
      <c r="E14" s="25" t="s">
        <v>198</v>
      </c>
      <c r="F14" s="25">
        <v>1</v>
      </c>
      <c r="G14" s="24" t="s">
        <v>77</v>
      </c>
      <c r="H14" s="24" t="s">
        <v>46</v>
      </c>
      <c r="I14" s="24" t="s">
        <v>103</v>
      </c>
      <c r="J14" s="24">
        <v>1</v>
      </c>
      <c r="K14" s="24">
        <v>12</v>
      </c>
      <c r="L14" s="26">
        <v>1.25</v>
      </c>
      <c r="M14" s="24" t="s">
        <v>45</v>
      </c>
      <c r="N14" s="27"/>
      <c r="O14" s="28">
        <v>1462.4375</v>
      </c>
      <c r="P14" s="28">
        <f t="shared" ref="P14:P15" si="6">O14+(L14/24)</f>
        <v>1462.4895833333333</v>
      </c>
      <c r="Q14" s="24" t="s">
        <v>53</v>
      </c>
      <c r="R14" s="16" t="s">
        <v>0</v>
      </c>
      <c r="S14" s="30" t="s">
        <v>174</v>
      </c>
      <c r="T14" s="30" t="s">
        <v>145</v>
      </c>
      <c r="U14" s="24"/>
      <c r="V14" s="24"/>
      <c r="W14" s="23"/>
    </row>
    <row r="15" spans="1:23" ht="15" customHeight="1" x14ac:dyDescent="0.2">
      <c r="A15" s="18">
        <v>14</v>
      </c>
      <c r="B15" s="24">
        <f t="shared" si="3"/>
        <v>15</v>
      </c>
      <c r="C15" s="24">
        <v>1</v>
      </c>
      <c r="D15" s="24">
        <f t="shared" si="1"/>
        <v>15</v>
      </c>
      <c r="E15" s="25" t="s">
        <v>198</v>
      </c>
      <c r="F15" s="25">
        <v>1</v>
      </c>
      <c r="G15" s="24" t="s">
        <v>77</v>
      </c>
      <c r="H15" s="24" t="s">
        <v>46</v>
      </c>
      <c r="I15" s="24" t="s">
        <v>103</v>
      </c>
      <c r="J15" s="24">
        <v>1</v>
      </c>
      <c r="K15" s="24">
        <v>12</v>
      </c>
      <c r="L15" s="26">
        <v>1.25</v>
      </c>
      <c r="M15" s="24" t="s">
        <v>45</v>
      </c>
      <c r="N15" s="27"/>
      <c r="O15" s="28">
        <v>0.48958333333333331</v>
      </c>
      <c r="P15" s="28">
        <f t="shared" si="6"/>
        <v>0.54166666666666663</v>
      </c>
      <c r="Q15" s="24" t="s">
        <v>53</v>
      </c>
      <c r="R15" s="16" t="s">
        <v>0</v>
      </c>
      <c r="S15" s="30" t="s">
        <v>174</v>
      </c>
      <c r="T15" s="30" t="s">
        <v>145</v>
      </c>
      <c r="U15" s="24"/>
      <c r="V15" s="24"/>
      <c r="W15" s="23"/>
    </row>
    <row r="16" spans="1:23" ht="15" customHeight="1" x14ac:dyDescent="0.2">
      <c r="A16" s="18">
        <v>15</v>
      </c>
      <c r="B16" s="24">
        <f t="shared" si="3"/>
        <v>18</v>
      </c>
      <c r="C16" s="24">
        <v>1</v>
      </c>
      <c r="D16" s="24">
        <f t="shared" si="1"/>
        <v>18</v>
      </c>
      <c r="E16" s="25" t="s">
        <v>198</v>
      </c>
      <c r="F16" s="25">
        <v>1</v>
      </c>
      <c r="G16" s="24" t="s">
        <v>71</v>
      </c>
      <c r="H16" s="24" t="s">
        <v>87</v>
      </c>
      <c r="I16" s="24" t="s">
        <v>103</v>
      </c>
      <c r="J16" s="24">
        <v>1</v>
      </c>
      <c r="K16" s="24">
        <v>12</v>
      </c>
      <c r="L16" s="26">
        <v>1.5</v>
      </c>
      <c r="M16" s="24" t="s">
        <v>67</v>
      </c>
      <c r="N16" s="27"/>
      <c r="O16" s="28">
        <v>0.48958333333333331</v>
      </c>
      <c r="P16" s="28">
        <f t="shared" si="2"/>
        <v>0.55208333333333326</v>
      </c>
      <c r="Q16" s="24" t="s">
        <v>58</v>
      </c>
      <c r="R16" s="17" t="s">
        <v>20</v>
      </c>
      <c r="S16" s="30" t="s">
        <v>176</v>
      </c>
      <c r="T16" s="30" t="s">
        <v>146</v>
      </c>
      <c r="U16" s="24" t="s">
        <v>47</v>
      </c>
      <c r="V16" s="24"/>
      <c r="W16" s="23"/>
    </row>
    <row r="17" spans="1:23" ht="15" customHeight="1" x14ac:dyDescent="0.2">
      <c r="A17" s="18">
        <v>16</v>
      </c>
      <c r="B17" s="24">
        <f t="shared" si="3"/>
        <v>18</v>
      </c>
      <c r="C17" s="24">
        <v>1</v>
      </c>
      <c r="D17" s="24">
        <f t="shared" si="1"/>
        <v>18</v>
      </c>
      <c r="E17" s="25" t="s">
        <v>198</v>
      </c>
      <c r="F17" s="25">
        <v>1</v>
      </c>
      <c r="G17" s="24" t="s">
        <v>71</v>
      </c>
      <c r="H17" s="24" t="s">
        <v>87</v>
      </c>
      <c r="I17" s="24" t="s">
        <v>103</v>
      </c>
      <c r="J17" s="24">
        <v>1</v>
      </c>
      <c r="K17" s="24">
        <v>12</v>
      </c>
      <c r="L17" s="26">
        <v>1.5</v>
      </c>
      <c r="M17" s="24" t="s">
        <v>67</v>
      </c>
      <c r="N17" s="27"/>
      <c r="O17" s="28">
        <v>1462.6979166666667</v>
      </c>
      <c r="P17" s="28">
        <f t="shared" si="2"/>
        <v>1462.7604166666667</v>
      </c>
      <c r="Q17" s="24" t="s">
        <v>62</v>
      </c>
      <c r="R17" s="17" t="s">
        <v>20</v>
      </c>
      <c r="S17" s="30" t="s">
        <v>176</v>
      </c>
      <c r="T17" s="30" t="s">
        <v>146</v>
      </c>
      <c r="U17" s="24" t="s">
        <v>64</v>
      </c>
      <c r="V17" s="24"/>
      <c r="W17" s="23"/>
    </row>
    <row r="18" spans="1:23" ht="15" customHeight="1" x14ac:dyDescent="0.2">
      <c r="A18" s="18">
        <v>17</v>
      </c>
      <c r="B18" s="24">
        <f t="shared" si="3"/>
        <v>12</v>
      </c>
      <c r="C18" s="24">
        <v>1</v>
      </c>
      <c r="D18" s="24">
        <f t="shared" si="1"/>
        <v>12</v>
      </c>
      <c r="E18" s="25" t="s">
        <v>198</v>
      </c>
      <c r="F18" s="25">
        <v>1</v>
      </c>
      <c r="G18" s="24" t="s">
        <v>71</v>
      </c>
      <c r="H18" s="24" t="s">
        <v>87</v>
      </c>
      <c r="I18" s="24"/>
      <c r="J18" s="24">
        <v>1</v>
      </c>
      <c r="K18" s="24">
        <v>12</v>
      </c>
      <c r="L18" s="26">
        <v>1</v>
      </c>
      <c r="M18" s="24"/>
      <c r="N18" s="27"/>
      <c r="O18" s="28"/>
      <c r="P18" s="28">
        <f t="shared" si="2"/>
        <v>4.1666666666666664E-2</v>
      </c>
      <c r="Q18" s="24"/>
      <c r="R18" s="17" t="s">
        <v>69</v>
      </c>
      <c r="S18" s="30" t="s">
        <v>213</v>
      </c>
      <c r="T18" s="30" t="s">
        <v>147</v>
      </c>
      <c r="U18" s="24"/>
      <c r="V18" s="24"/>
      <c r="W18" s="23"/>
    </row>
    <row r="19" spans="1:23" ht="15" customHeight="1" x14ac:dyDescent="0.2">
      <c r="A19" s="18">
        <v>18</v>
      </c>
      <c r="B19" s="24">
        <f t="shared" si="3"/>
        <v>24</v>
      </c>
      <c r="C19" s="24">
        <v>1</v>
      </c>
      <c r="D19" s="24">
        <f t="shared" si="1"/>
        <v>24</v>
      </c>
      <c r="E19" s="25" t="s">
        <v>198</v>
      </c>
      <c r="F19" s="25">
        <v>1</v>
      </c>
      <c r="G19" s="24" t="s">
        <v>68</v>
      </c>
      <c r="H19" s="24" t="s">
        <v>49</v>
      </c>
      <c r="I19" s="24" t="s">
        <v>103</v>
      </c>
      <c r="J19" s="24">
        <v>1</v>
      </c>
      <c r="K19" s="24">
        <v>12</v>
      </c>
      <c r="L19" s="26">
        <v>2</v>
      </c>
      <c r="M19" s="24" t="s">
        <v>48</v>
      </c>
      <c r="N19" s="27"/>
      <c r="O19" s="28">
        <v>1462.5625</v>
      </c>
      <c r="P19" s="28">
        <f t="shared" si="2"/>
        <v>1462.6458333333333</v>
      </c>
      <c r="Q19" s="24" t="s">
        <v>62</v>
      </c>
      <c r="R19" s="17" t="s">
        <v>10</v>
      </c>
      <c r="S19" s="30" t="s">
        <v>178</v>
      </c>
      <c r="T19" s="30" t="s">
        <v>148</v>
      </c>
      <c r="U19" s="24" t="s">
        <v>47</v>
      </c>
      <c r="V19" s="24"/>
      <c r="W19" s="23" t="s">
        <v>136</v>
      </c>
    </row>
    <row r="20" spans="1:23" ht="15" customHeight="1" x14ac:dyDescent="0.2">
      <c r="A20" s="18">
        <v>19</v>
      </c>
      <c r="B20" s="24">
        <f t="shared" si="3"/>
        <v>24</v>
      </c>
      <c r="C20" s="24">
        <v>1</v>
      </c>
      <c r="D20" s="24">
        <f t="shared" si="1"/>
        <v>24</v>
      </c>
      <c r="E20" s="25" t="s">
        <v>198</v>
      </c>
      <c r="F20" s="25">
        <v>1</v>
      </c>
      <c r="G20" s="24" t="s">
        <v>68</v>
      </c>
      <c r="H20" s="24" t="s">
        <v>49</v>
      </c>
      <c r="I20" s="24" t="s">
        <v>103</v>
      </c>
      <c r="J20" s="24">
        <v>1</v>
      </c>
      <c r="K20" s="24">
        <v>12</v>
      </c>
      <c r="L20" s="26">
        <v>2</v>
      </c>
      <c r="M20" s="24" t="s">
        <v>48</v>
      </c>
      <c r="N20" s="27"/>
      <c r="O20" s="28">
        <v>1462.5625</v>
      </c>
      <c r="P20" s="28">
        <f t="shared" si="2"/>
        <v>1462.6458333333333</v>
      </c>
      <c r="Q20" s="24" t="s">
        <v>58</v>
      </c>
      <c r="R20" s="17" t="s">
        <v>10</v>
      </c>
      <c r="S20" s="30" t="s">
        <v>179</v>
      </c>
      <c r="T20" s="30" t="s">
        <v>149</v>
      </c>
      <c r="U20" s="24" t="s">
        <v>64</v>
      </c>
      <c r="V20" s="24"/>
      <c r="W20" s="23" t="s">
        <v>136</v>
      </c>
    </row>
    <row r="21" spans="1:23" ht="15" customHeight="1" x14ac:dyDescent="0.2">
      <c r="A21" s="18">
        <v>20</v>
      </c>
      <c r="B21" s="24">
        <f t="shared" si="3"/>
        <v>6</v>
      </c>
      <c r="C21" s="24">
        <v>1</v>
      </c>
      <c r="D21" s="24">
        <f t="shared" si="1"/>
        <v>6</v>
      </c>
      <c r="E21" s="25" t="s">
        <v>198</v>
      </c>
      <c r="F21" s="25">
        <v>1</v>
      </c>
      <c r="G21" s="24" t="s">
        <v>68</v>
      </c>
      <c r="H21" s="24" t="s">
        <v>65</v>
      </c>
      <c r="I21" s="24" t="s">
        <v>103</v>
      </c>
      <c r="J21" s="24">
        <v>1</v>
      </c>
      <c r="K21" s="24">
        <v>6</v>
      </c>
      <c r="L21" s="26">
        <v>1</v>
      </c>
      <c r="M21" s="24" t="s">
        <v>48</v>
      </c>
      <c r="N21" s="27"/>
      <c r="O21" s="28">
        <v>1462.3333333333333</v>
      </c>
      <c r="P21" s="28">
        <f t="shared" si="2"/>
        <v>1462.375</v>
      </c>
      <c r="Q21" s="24" t="s">
        <v>53</v>
      </c>
      <c r="R21" s="17" t="s">
        <v>20</v>
      </c>
      <c r="S21" s="30" t="s">
        <v>176</v>
      </c>
      <c r="T21" s="30" t="s">
        <v>146</v>
      </c>
      <c r="U21" s="24" t="s">
        <v>47</v>
      </c>
      <c r="V21" s="24" t="s">
        <v>63</v>
      </c>
      <c r="W21" s="23"/>
    </row>
    <row r="22" spans="1:23" ht="15" customHeight="1" x14ac:dyDescent="0.2">
      <c r="A22" s="18">
        <v>21</v>
      </c>
      <c r="B22" s="24">
        <f t="shared" si="3"/>
        <v>6</v>
      </c>
      <c r="C22" s="24">
        <v>1</v>
      </c>
      <c r="D22" s="24">
        <f t="shared" si="1"/>
        <v>6</v>
      </c>
      <c r="E22" s="25" t="s">
        <v>198</v>
      </c>
      <c r="F22" s="25">
        <v>1</v>
      </c>
      <c r="G22" s="24" t="s">
        <v>68</v>
      </c>
      <c r="H22" s="24" t="s">
        <v>65</v>
      </c>
      <c r="I22" s="24" t="s">
        <v>103</v>
      </c>
      <c r="J22" s="24">
        <v>1</v>
      </c>
      <c r="K22" s="24">
        <v>6</v>
      </c>
      <c r="L22" s="26">
        <v>1</v>
      </c>
      <c r="M22" s="24" t="s">
        <v>48</v>
      </c>
      <c r="N22" s="27"/>
      <c r="O22" s="28">
        <v>1462.375</v>
      </c>
      <c r="P22" s="28">
        <f t="shared" si="2"/>
        <v>1462.4166666666667</v>
      </c>
      <c r="Q22" s="24" t="s">
        <v>53</v>
      </c>
      <c r="R22" s="17" t="s">
        <v>20</v>
      </c>
      <c r="S22" s="30" t="s">
        <v>176</v>
      </c>
      <c r="T22" s="30" t="s">
        <v>146</v>
      </c>
      <c r="U22" s="24" t="s">
        <v>64</v>
      </c>
      <c r="V22" s="24" t="s">
        <v>63</v>
      </c>
      <c r="W22" s="23"/>
    </row>
    <row r="23" spans="1:23" ht="15" customHeight="1" x14ac:dyDescent="0.2">
      <c r="A23" s="18">
        <v>22</v>
      </c>
      <c r="B23" s="24">
        <f t="shared" si="3"/>
        <v>24</v>
      </c>
      <c r="C23" s="24">
        <v>1</v>
      </c>
      <c r="D23" s="24">
        <f t="shared" si="1"/>
        <v>24</v>
      </c>
      <c r="E23" s="25" t="s">
        <v>198</v>
      </c>
      <c r="F23" s="25">
        <v>1</v>
      </c>
      <c r="G23" s="24" t="s">
        <v>68</v>
      </c>
      <c r="H23" s="24" t="s">
        <v>59</v>
      </c>
      <c r="I23" s="24" t="s">
        <v>103</v>
      </c>
      <c r="J23" s="24">
        <v>1</v>
      </c>
      <c r="K23" s="24">
        <v>12</v>
      </c>
      <c r="L23" s="26">
        <v>2</v>
      </c>
      <c r="M23" s="24" t="s">
        <v>45</v>
      </c>
      <c r="N23" s="27"/>
      <c r="O23" s="28">
        <v>1462.3333333333333</v>
      </c>
      <c r="P23" s="28">
        <f t="shared" si="2"/>
        <v>1462.4166666666665</v>
      </c>
      <c r="Q23" s="24" t="s">
        <v>62</v>
      </c>
      <c r="R23" s="16" t="s">
        <v>3</v>
      </c>
      <c r="S23" s="46" t="s">
        <v>212</v>
      </c>
      <c r="T23" s="46" t="s">
        <v>212</v>
      </c>
      <c r="U23" s="24" t="s">
        <v>61</v>
      </c>
      <c r="V23" s="24"/>
      <c r="W23" s="23"/>
    </row>
    <row r="24" spans="1:23" ht="15" customHeight="1" x14ac:dyDescent="0.2">
      <c r="A24" s="18">
        <v>23</v>
      </c>
      <c r="B24" s="24">
        <f t="shared" si="3"/>
        <v>24</v>
      </c>
      <c r="C24" s="24">
        <v>1</v>
      </c>
      <c r="D24" s="24">
        <f t="shared" si="1"/>
        <v>24</v>
      </c>
      <c r="E24" s="25" t="s">
        <v>198</v>
      </c>
      <c r="F24" s="25">
        <v>1</v>
      </c>
      <c r="G24" s="24" t="s">
        <v>68</v>
      </c>
      <c r="H24" s="24" t="s">
        <v>59</v>
      </c>
      <c r="I24" s="24" t="s">
        <v>103</v>
      </c>
      <c r="J24" s="24">
        <v>1</v>
      </c>
      <c r="K24" s="24">
        <v>12</v>
      </c>
      <c r="L24" s="26">
        <v>2</v>
      </c>
      <c r="M24" s="24" t="s">
        <v>45</v>
      </c>
      <c r="N24" s="27"/>
      <c r="O24" s="28">
        <v>1462.3333333333333</v>
      </c>
      <c r="P24" s="28">
        <f t="shared" si="2"/>
        <v>1462.4166666666665</v>
      </c>
      <c r="Q24" s="24" t="s">
        <v>58</v>
      </c>
      <c r="R24" s="17" t="s">
        <v>10</v>
      </c>
      <c r="S24" s="30" t="s">
        <v>178</v>
      </c>
      <c r="T24" s="30" t="s">
        <v>148</v>
      </c>
      <c r="U24" s="24" t="s">
        <v>57</v>
      </c>
      <c r="V24" s="24"/>
      <c r="W24" s="23"/>
    </row>
    <row r="25" spans="1:23" s="14" customFormat="1" ht="15" customHeight="1" x14ac:dyDescent="0.2">
      <c r="A25" s="18">
        <v>24</v>
      </c>
      <c r="B25" s="32"/>
      <c r="C25" s="32"/>
      <c r="D25" s="32"/>
      <c r="E25" s="33"/>
      <c r="F25" s="33"/>
      <c r="G25" s="32"/>
      <c r="H25" s="32"/>
      <c r="I25" s="32"/>
      <c r="J25" s="32"/>
      <c r="K25" s="32"/>
      <c r="L25" s="32"/>
      <c r="M25" s="32"/>
      <c r="N25" s="34"/>
      <c r="O25" s="35"/>
      <c r="P25" s="35"/>
      <c r="Q25" s="32"/>
      <c r="R25" s="15"/>
      <c r="S25" s="36"/>
      <c r="T25" s="36"/>
      <c r="U25" s="32"/>
      <c r="V25" s="32"/>
      <c r="W25" s="37"/>
    </row>
    <row r="26" spans="1:23" ht="15" customHeight="1" x14ac:dyDescent="0.2">
      <c r="A26" s="18">
        <v>25</v>
      </c>
      <c r="B26" s="24">
        <f t="shared" ref="B26:B49" si="7">C26*K26*J26*L26</f>
        <v>18</v>
      </c>
      <c r="C26" s="24">
        <v>1</v>
      </c>
      <c r="D26" s="24">
        <f t="shared" ref="D26:D49" si="8">K26*J26*L26</f>
        <v>18</v>
      </c>
      <c r="E26" s="25" t="s">
        <v>198</v>
      </c>
      <c r="F26" s="25">
        <v>2</v>
      </c>
      <c r="G26" s="24" t="s">
        <v>86</v>
      </c>
      <c r="H26" s="24" t="s">
        <v>4</v>
      </c>
      <c r="I26" s="24" t="s">
        <v>103</v>
      </c>
      <c r="J26" s="24">
        <v>1</v>
      </c>
      <c r="K26" s="24">
        <v>12</v>
      </c>
      <c r="L26" s="26">
        <v>1.5</v>
      </c>
      <c r="M26" s="24" t="s">
        <v>67</v>
      </c>
      <c r="N26" s="27"/>
      <c r="O26" s="28">
        <v>1462.6354166666667</v>
      </c>
      <c r="P26" s="28">
        <f t="shared" ref="P26:P48" si="9">O26+(L26/24)</f>
        <v>1462.6979166666667</v>
      </c>
      <c r="Q26" s="24" t="s">
        <v>62</v>
      </c>
      <c r="R26" s="16" t="s">
        <v>20</v>
      </c>
      <c r="S26" s="30" t="s">
        <v>176</v>
      </c>
      <c r="T26" s="30" t="s">
        <v>146</v>
      </c>
      <c r="U26" s="24"/>
      <c r="V26" s="24"/>
      <c r="W26" s="23"/>
    </row>
    <row r="27" spans="1:23" ht="15" customHeight="1" x14ac:dyDescent="0.2">
      <c r="A27" s="18">
        <v>26</v>
      </c>
      <c r="B27" s="24">
        <f t="shared" si="7"/>
        <v>18</v>
      </c>
      <c r="C27" s="24">
        <v>1</v>
      </c>
      <c r="D27" s="24">
        <f t="shared" si="8"/>
        <v>18</v>
      </c>
      <c r="E27" s="25" t="s">
        <v>198</v>
      </c>
      <c r="F27" s="25">
        <v>2</v>
      </c>
      <c r="G27" s="24" t="s">
        <v>28</v>
      </c>
      <c r="H27" s="24" t="s">
        <v>85</v>
      </c>
      <c r="I27" s="24"/>
      <c r="J27" s="24">
        <v>1</v>
      </c>
      <c r="K27" s="24">
        <v>12</v>
      </c>
      <c r="L27" s="26">
        <v>1.5</v>
      </c>
      <c r="M27" s="24" t="s">
        <v>66</v>
      </c>
      <c r="N27" s="27"/>
      <c r="O27" s="28">
        <v>1462.4375</v>
      </c>
      <c r="P27" s="28">
        <f t="shared" si="9"/>
        <v>1462.5</v>
      </c>
      <c r="Q27" s="24" t="s">
        <v>84</v>
      </c>
      <c r="R27" s="16" t="s">
        <v>83</v>
      </c>
      <c r="S27" s="30" t="s">
        <v>172</v>
      </c>
      <c r="T27" s="30" t="s">
        <v>143</v>
      </c>
      <c r="U27" s="24"/>
      <c r="V27" s="24"/>
      <c r="W27" s="23"/>
    </row>
    <row r="28" spans="1:23" ht="15" customHeight="1" x14ac:dyDescent="0.2">
      <c r="A28" s="18">
        <v>27</v>
      </c>
      <c r="B28" s="24">
        <f t="shared" si="7"/>
        <v>18</v>
      </c>
      <c r="C28" s="24">
        <v>1</v>
      </c>
      <c r="D28" s="24">
        <f t="shared" si="8"/>
        <v>18</v>
      </c>
      <c r="E28" s="25" t="s">
        <v>198</v>
      </c>
      <c r="F28" s="25">
        <v>2</v>
      </c>
      <c r="G28" s="24" t="s">
        <v>26</v>
      </c>
      <c r="H28" s="24" t="s">
        <v>16</v>
      </c>
      <c r="I28" s="24" t="s">
        <v>103</v>
      </c>
      <c r="J28" s="24">
        <v>1</v>
      </c>
      <c r="K28" s="24">
        <v>12</v>
      </c>
      <c r="L28" s="26">
        <v>1.5</v>
      </c>
      <c r="M28" s="24" t="s">
        <v>66</v>
      </c>
      <c r="N28" s="27"/>
      <c r="O28" s="28">
        <v>1462.5625</v>
      </c>
      <c r="P28" s="28">
        <f t="shared" si="9"/>
        <v>1462.625</v>
      </c>
      <c r="Q28" s="24" t="s">
        <v>82</v>
      </c>
      <c r="R28" s="16" t="s">
        <v>15</v>
      </c>
      <c r="S28" s="30" t="s">
        <v>173</v>
      </c>
      <c r="T28" s="30" t="s">
        <v>144</v>
      </c>
      <c r="U28" s="24" t="s">
        <v>47</v>
      </c>
      <c r="V28" s="24"/>
      <c r="W28" s="23"/>
    </row>
    <row r="29" spans="1:23" ht="15" customHeight="1" x14ac:dyDescent="0.2">
      <c r="A29" s="18">
        <v>28</v>
      </c>
      <c r="B29" s="24">
        <f t="shared" si="7"/>
        <v>18</v>
      </c>
      <c r="C29" s="24">
        <v>1</v>
      </c>
      <c r="D29" s="24">
        <f t="shared" si="8"/>
        <v>18</v>
      </c>
      <c r="E29" s="25" t="s">
        <v>198</v>
      </c>
      <c r="F29" s="25">
        <v>2</v>
      </c>
      <c r="G29" s="24" t="s">
        <v>26</v>
      </c>
      <c r="H29" s="24" t="s">
        <v>16</v>
      </c>
      <c r="I29" s="24" t="s">
        <v>103</v>
      </c>
      <c r="J29" s="24">
        <v>1</v>
      </c>
      <c r="K29" s="24">
        <v>12</v>
      </c>
      <c r="L29" s="26">
        <v>1.5</v>
      </c>
      <c r="M29" s="24" t="s">
        <v>66</v>
      </c>
      <c r="N29" s="27"/>
      <c r="O29" s="28">
        <v>1462.625</v>
      </c>
      <c r="P29" s="28">
        <f t="shared" si="9"/>
        <v>1462.6875</v>
      </c>
      <c r="Q29" s="24" t="s">
        <v>82</v>
      </c>
      <c r="R29" s="16" t="s">
        <v>15</v>
      </c>
      <c r="S29" s="30" t="s">
        <v>173</v>
      </c>
      <c r="T29" s="30" t="s">
        <v>144</v>
      </c>
      <c r="U29" s="24" t="s">
        <v>64</v>
      </c>
      <c r="V29" s="24"/>
      <c r="W29" s="23"/>
    </row>
    <row r="30" spans="1:23" ht="15" customHeight="1" x14ac:dyDescent="0.2">
      <c r="A30" s="18">
        <v>29</v>
      </c>
      <c r="B30" s="24">
        <f t="shared" si="7"/>
        <v>27</v>
      </c>
      <c r="C30" s="24">
        <v>1.5</v>
      </c>
      <c r="D30" s="24">
        <f t="shared" si="8"/>
        <v>18</v>
      </c>
      <c r="E30" s="25" t="s">
        <v>198</v>
      </c>
      <c r="F30" s="25">
        <v>2</v>
      </c>
      <c r="G30" s="24" t="s">
        <v>17</v>
      </c>
      <c r="H30" s="24" t="s">
        <v>81</v>
      </c>
      <c r="I30" s="24" t="s">
        <v>103</v>
      </c>
      <c r="J30" s="24">
        <v>1</v>
      </c>
      <c r="K30" s="24">
        <v>12</v>
      </c>
      <c r="L30" s="26">
        <v>1.5</v>
      </c>
      <c r="M30" s="24" t="s">
        <v>67</v>
      </c>
      <c r="N30" s="27"/>
      <c r="O30" s="28">
        <v>1462.5625</v>
      </c>
      <c r="P30" s="28">
        <f t="shared" si="9"/>
        <v>1462.625</v>
      </c>
      <c r="Q30" s="24" t="s">
        <v>44</v>
      </c>
      <c r="R30" s="16" t="s">
        <v>3</v>
      </c>
      <c r="S30" s="30" t="s">
        <v>180</v>
      </c>
      <c r="T30" s="30" t="s">
        <v>150</v>
      </c>
      <c r="U30" s="24"/>
      <c r="V30" s="24"/>
      <c r="W30" s="23"/>
    </row>
    <row r="31" spans="1:23" ht="15" customHeight="1" x14ac:dyDescent="0.2">
      <c r="A31" s="18">
        <v>30</v>
      </c>
      <c r="B31" s="24">
        <f t="shared" si="7"/>
        <v>27</v>
      </c>
      <c r="C31" s="24">
        <v>1.5</v>
      </c>
      <c r="D31" s="24">
        <f t="shared" si="8"/>
        <v>18</v>
      </c>
      <c r="E31" s="25" t="s">
        <v>198</v>
      </c>
      <c r="F31" s="25">
        <v>2</v>
      </c>
      <c r="G31" s="24" t="s">
        <v>43</v>
      </c>
      <c r="H31" s="24" t="s">
        <v>80</v>
      </c>
      <c r="I31" s="24" t="s">
        <v>103</v>
      </c>
      <c r="J31" s="24">
        <v>1</v>
      </c>
      <c r="K31" s="24">
        <v>12</v>
      </c>
      <c r="L31" s="26">
        <v>1.5</v>
      </c>
      <c r="M31" s="24" t="s">
        <v>66</v>
      </c>
      <c r="N31" s="27"/>
      <c r="O31" s="28">
        <v>0.4375</v>
      </c>
      <c r="P31" s="28">
        <f t="shared" si="9"/>
        <v>0.5</v>
      </c>
      <c r="Q31" s="24" t="s">
        <v>44</v>
      </c>
      <c r="R31" s="16" t="s">
        <v>0</v>
      </c>
      <c r="S31" s="46" t="s">
        <v>235</v>
      </c>
      <c r="T31" s="46" t="s">
        <v>236</v>
      </c>
      <c r="U31" s="24"/>
      <c r="V31" s="24"/>
      <c r="W31" s="23"/>
    </row>
    <row r="32" spans="1:23" ht="15" customHeight="1" x14ac:dyDescent="0.2">
      <c r="A32" s="18">
        <v>31</v>
      </c>
      <c r="B32" s="24">
        <f t="shared" si="7"/>
        <v>36</v>
      </c>
      <c r="C32" s="24">
        <v>1.5</v>
      </c>
      <c r="D32" s="24">
        <f t="shared" si="8"/>
        <v>24</v>
      </c>
      <c r="E32" s="25" t="s">
        <v>198</v>
      </c>
      <c r="F32" s="25">
        <v>2</v>
      </c>
      <c r="G32" s="24" t="s">
        <v>79</v>
      </c>
      <c r="H32" s="24" t="s">
        <v>249</v>
      </c>
      <c r="I32" s="24" t="s">
        <v>103</v>
      </c>
      <c r="J32" s="24">
        <v>1</v>
      </c>
      <c r="K32" s="24">
        <v>12</v>
      </c>
      <c r="L32" s="26">
        <v>2</v>
      </c>
      <c r="M32" s="24" t="s">
        <v>74</v>
      </c>
      <c r="N32" s="27"/>
      <c r="O32" s="28">
        <v>1462.6354166666667</v>
      </c>
      <c r="P32" s="28">
        <f t="shared" si="9"/>
        <v>1462.71875</v>
      </c>
      <c r="Q32" s="24" t="s">
        <v>44</v>
      </c>
      <c r="R32" s="16" t="s">
        <v>0</v>
      </c>
      <c r="S32" s="30" t="s">
        <v>171</v>
      </c>
      <c r="T32" s="30" t="s">
        <v>142</v>
      </c>
      <c r="U32" s="24"/>
      <c r="V32" s="24"/>
      <c r="W32" s="23"/>
    </row>
    <row r="33" spans="1:23" ht="15" customHeight="1" x14ac:dyDescent="0.2">
      <c r="A33" s="18">
        <v>32</v>
      </c>
      <c r="B33" s="24">
        <f t="shared" si="7"/>
        <v>36</v>
      </c>
      <c r="C33" s="24">
        <v>1</v>
      </c>
      <c r="D33" s="24">
        <f t="shared" si="8"/>
        <v>36</v>
      </c>
      <c r="E33" s="25" t="s">
        <v>198</v>
      </c>
      <c r="F33" s="25">
        <v>2</v>
      </c>
      <c r="G33" s="24" t="s">
        <v>78</v>
      </c>
      <c r="H33" s="24" t="s">
        <v>54</v>
      </c>
      <c r="I33" s="24" t="s">
        <v>103</v>
      </c>
      <c r="J33" s="24">
        <v>1</v>
      </c>
      <c r="K33" s="24">
        <v>12</v>
      </c>
      <c r="L33" s="26">
        <v>3</v>
      </c>
      <c r="M33" s="24" t="s">
        <v>45</v>
      </c>
      <c r="N33" s="27"/>
      <c r="O33" s="28">
        <v>1462.5833333333333</v>
      </c>
      <c r="P33" s="28">
        <f t="shared" si="9"/>
        <v>1462.7083333333333</v>
      </c>
      <c r="Q33" s="24" t="s">
        <v>53</v>
      </c>
      <c r="R33" s="16" t="s">
        <v>20</v>
      </c>
      <c r="S33" s="30" t="s">
        <v>176</v>
      </c>
      <c r="T33" s="30" t="s">
        <v>146</v>
      </c>
      <c r="U33" s="24"/>
      <c r="V33" s="24"/>
      <c r="W33" s="23"/>
    </row>
    <row r="34" spans="1:23" ht="15" customHeight="1" x14ac:dyDescent="0.2">
      <c r="A34" s="18">
        <v>33</v>
      </c>
      <c r="B34" s="24">
        <f t="shared" ref="B34" si="10">C34*K34*J34*L34</f>
        <v>15</v>
      </c>
      <c r="C34" s="24">
        <v>1</v>
      </c>
      <c r="D34" s="24">
        <f t="shared" ref="D34" si="11">K34*J34*L34</f>
        <v>15</v>
      </c>
      <c r="E34" s="25" t="s">
        <v>198</v>
      </c>
      <c r="F34" s="25">
        <v>2</v>
      </c>
      <c r="G34" s="24" t="s">
        <v>77</v>
      </c>
      <c r="H34" s="24" t="s">
        <v>46</v>
      </c>
      <c r="I34" s="24" t="s">
        <v>103</v>
      </c>
      <c r="J34" s="24">
        <v>1</v>
      </c>
      <c r="K34" s="24">
        <v>12</v>
      </c>
      <c r="L34" s="26">
        <v>1.25</v>
      </c>
      <c r="M34" s="24" t="s">
        <v>45</v>
      </c>
      <c r="N34" s="27"/>
      <c r="O34" s="28">
        <v>1462.4375</v>
      </c>
      <c r="P34" s="28">
        <f t="shared" ref="P34" si="12">O34+(L34/24)</f>
        <v>1462.4895833333333</v>
      </c>
      <c r="Q34" s="24" t="s">
        <v>53</v>
      </c>
      <c r="R34" s="16" t="s">
        <v>0</v>
      </c>
      <c r="S34" s="30" t="s">
        <v>174</v>
      </c>
      <c r="T34" s="30" t="s">
        <v>145</v>
      </c>
      <c r="U34" s="24"/>
      <c r="V34" s="24"/>
      <c r="W34" s="23"/>
    </row>
    <row r="35" spans="1:23" ht="15" customHeight="1" x14ac:dyDescent="0.2">
      <c r="A35" s="18">
        <v>34</v>
      </c>
      <c r="B35" s="24">
        <f t="shared" si="7"/>
        <v>15</v>
      </c>
      <c r="C35" s="24">
        <v>1</v>
      </c>
      <c r="D35" s="24">
        <f t="shared" si="8"/>
        <v>15</v>
      </c>
      <c r="E35" s="25" t="s">
        <v>198</v>
      </c>
      <c r="F35" s="25">
        <v>2</v>
      </c>
      <c r="G35" s="24" t="s">
        <v>77</v>
      </c>
      <c r="H35" s="24" t="s">
        <v>46</v>
      </c>
      <c r="I35" s="24" t="s">
        <v>103</v>
      </c>
      <c r="J35" s="24">
        <v>1</v>
      </c>
      <c r="K35" s="24">
        <v>12</v>
      </c>
      <c r="L35" s="26">
        <v>1.25</v>
      </c>
      <c r="M35" s="24" t="s">
        <v>45</v>
      </c>
      <c r="N35" s="27"/>
      <c r="O35" s="28">
        <v>0.48958333333333331</v>
      </c>
      <c r="P35" s="28">
        <f t="shared" si="9"/>
        <v>0.54166666666666663</v>
      </c>
      <c r="Q35" s="24" t="s">
        <v>53</v>
      </c>
      <c r="R35" s="16" t="s">
        <v>0</v>
      </c>
      <c r="S35" s="30" t="s">
        <v>174</v>
      </c>
      <c r="T35" s="30" t="s">
        <v>145</v>
      </c>
      <c r="U35" s="24"/>
      <c r="V35" s="24"/>
      <c r="W35" s="23"/>
    </row>
    <row r="36" spans="1:23" ht="15" customHeight="1" x14ac:dyDescent="0.2">
      <c r="A36" s="18">
        <v>35</v>
      </c>
      <c r="B36" s="24">
        <f t="shared" si="7"/>
        <v>24</v>
      </c>
      <c r="C36" s="24">
        <v>1</v>
      </c>
      <c r="D36" s="24">
        <f t="shared" si="8"/>
        <v>24</v>
      </c>
      <c r="E36" s="25" t="s">
        <v>198</v>
      </c>
      <c r="F36" s="25">
        <v>2</v>
      </c>
      <c r="G36" s="24" t="s">
        <v>76</v>
      </c>
      <c r="H36" s="24" t="s">
        <v>75</v>
      </c>
      <c r="I36" s="24" t="s">
        <v>103</v>
      </c>
      <c r="J36" s="24">
        <v>2</v>
      </c>
      <c r="K36" s="24">
        <v>6</v>
      </c>
      <c r="L36" s="26">
        <v>2</v>
      </c>
      <c r="M36" s="24" t="s">
        <v>74</v>
      </c>
      <c r="N36" s="27"/>
      <c r="O36" s="28">
        <v>1462.3541666666667</v>
      </c>
      <c r="P36" s="28">
        <f t="shared" si="9"/>
        <v>1462.4375</v>
      </c>
      <c r="Q36" s="24" t="s">
        <v>73</v>
      </c>
      <c r="R36" s="16" t="s">
        <v>10</v>
      </c>
      <c r="S36" s="30" t="s">
        <v>181</v>
      </c>
      <c r="T36" s="30" t="s">
        <v>151</v>
      </c>
      <c r="U36" s="24" t="s">
        <v>72</v>
      </c>
      <c r="V36" s="24"/>
      <c r="W36" s="23"/>
    </row>
    <row r="37" spans="1:23" ht="15" customHeight="1" x14ac:dyDescent="0.2">
      <c r="A37" s="18">
        <v>36</v>
      </c>
      <c r="B37" s="24">
        <f t="shared" si="7"/>
        <v>24</v>
      </c>
      <c r="C37" s="24">
        <v>1</v>
      </c>
      <c r="D37" s="24">
        <f t="shared" si="8"/>
        <v>24</v>
      </c>
      <c r="E37" s="25" t="s">
        <v>198</v>
      </c>
      <c r="F37" s="25">
        <v>2</v>
      </c>
      <c r="G37" s="24" t="s">
        <v>76</v>
      </c>
      <c r="H37" s="24" t="s">
        <v>75</v>
      </c>
      <c r="I37" s="24" t="s">
        <v>103</v>
      </c>
      <c r="J37" s="24">
        <v>2</v>
      </c>
      <c r="K37" s="24">
        <v>6</v>
      </c>
      <c r="L37" s="26">
        <v>2</v>
      </c>
      <c r="M37" s="24" t="s">
        <v>74</v>
      </c>
      <c r="N37" s="27"/>
      <c r="O37" s="28">
        <v>1462.4375</v>
      </c>
      <c r="P37" s="28">
        <f t="shared" si="9"/>
        <v>1462.5208333333333</v>
      </c>
      <c r="Q37" s="24" t="s">
        <v>73</v>
      </c>
      <c r="R37" s="16" t="s">
        <v>69</v>
      </c>
      <c r="S37" s="30" t="s">
        <v>213</v>
      </c>
      <c r="T37" s="30" t="s">
        <v>147</v>
      </c>
      <c r="U37" s="24" t="s">
        <v>72</v>
      </c>
      <c r="V37" s="24"/>
      <c r="W37" s="23"/>
    </row>
    <row r="38" spans="1:23" ht="15" customHeight="1" x14ac:dyDescent="0.2">
      <c r="A38" s="18">
        <v>37</v>
      </c>
      <c r="B38" s="24">
        <f t="shared" si="7"/>
        <v>18</v>
      </c>
      <c r="C38" s="24">
        <v>1</v>
      </c>
      <c r="D38" s="24">
        <f t="shared" si="8"/>
        <v>18</v>
      </c>
      <c r="E38" s="25" t="s">
        <v>198</v>
      </c>
      <c r="F38" s="25">
        <v>2</v>
      </c>
      <c r="G38" s="24" t="s">
        <v>71</v>
      </c>
      <c r="H38" s="24" t="s">
        <v>70</v>
      </c>
      <c r="I38" s="24" t="s">
        <v>103</v>
      </c>
      <c r="J38" s="24">
        <v>1</v>
      </c>
      <c r="K38" s="24">
        <v>12</v>
      </c>
      <c r="L38" s="26">
        <v>1.5</v>
      </c>
      <c r="M38" s="24" t="s">
        <v>67</v>
      </c>
      <c r="N38" s="27"/>
      <c r="O38" s="28">
        <v>1462.3333333333333</v>
      </c>
      <c r="P38" s="28">
        <f t="shared" si="9"/>
        <v>1462.3958333333333</v>
      </c>
      <c r="Q38" s="24" t="s">
        <v>58</v>
      </c>
      <c r="R38" s="16" t="s">
        <v>20</v>
      </c>
      <c r="S38" s="30" t="s">
        <v>176</v>
      </c>
      <c r="T38" s="30" t="s">
        <v>146</v>
      </c>
      <c r="U38" s="24" t="s">
        <v>47</v>
      </c>
      <c r="V38" s="24"/>
      <c r="W38" s="23"/>
    </row>
    <row r="39" spans="1:23" ht="15" customHeight="1" x14ac:dyDescent="0.2">
      <c r="A39" s="18">
        <v>38</v>
      </c>
      <c r="B39" s="24">
        <f t="shared" si="7"/>
        <v>18</v>
      </c>
      <c r="C39" s="24">
        <v>1</v>
      </c>
      <c r="D39" s="24">
        <f t="shared" si="8"/>
        <v>18</v>
      </c>
      <c r="E39" s="25" t="s">
        <v>198</v>
      </c>
      <c r="F39" s="25">
        <v>2</v>
      </c>
      <c r="G39" s="24" t="s">
        <v>71</v>
      </c>
      <c r="H39" s="24" t="s">
        <v>70</v>
      </c>
      <c r="I39" s="24" t="s">
        <v>103</v>
      </c>
      <c r="J39" s="24">
        <v>1</v>
      </c>
      <c r="K39" s="24">
        <v>12</v>
      </c>
      <c r="L39" s="26">
        <v>1.5</v>
      </c>
      <c r="M39" s="24" t="s">
        <v>67</v>
      </c>
      <c r="N39" s="27"/>
      <c r="O39" s="28">
        <v>1462.71875</v>
      </c>
      <c r="P39" s="28">
        <f t="shared" si="9"/>
        <v>1462.78125</v>
      </c>
      <c r="Q39" s="24" t="s">
        <v>62</v>
      </c>
      <c r="R39" s="16" t="s">
        <v>20</v>
      </c>
      <c r="S39" s="30" t="s">
        <v>176</v>
      </c>
      <c r="T39" s="30" t="s">
        <v>146</v>
      </c>
      <c r="U39" s="24" t="s">
        <v>64</v>
      </c>
      <c r="V39" s="24"/>
      <c r="W39" s="23"/>
    </row>
    <row r="40" spans="1:23" ht="15" customHeight="1" x14ac:dyDescent="0.2">
      <c r="A40" s="18">
        <v>39</v>
      </c>
      <c r="B40" s="24">
        <f t="shared" si="7"/>
        <v>12</v>
      </c>
      <c r="C40" s="24">
        <v>1</v>
      </c>
      <c r="D40" s="24">
        <f t="shared" si="8"/>
        <v>12</v>
      </c>
      <c r="E40" s="25" t="s">
        <v>198</v>
      </c>
      <c r="F40" s="25">
        <v>2</v>
      </c>
      <c r="G40" s="24" t="s">
        <v>71</v>
      </c>
      <c r="H40" s="24" t="s">
        <v>70</v>
      </c>
      <c r="I40" s="24"/>
      <c r="J40" s="24">
        <v>1</v>
      </c>
      <c r="K40" s="24">
        <v>12</v>
      </c>
      <c r="L40" s="26">
        <v>1</v>
      </c>
      <c r="M40" s="24"/>
      <c r="N40" s="27"/>
      <c r="O40" s="28"/>
      <c r="P40" s="28">
        <f t="shared" si="9"/>
        <v>4.1666666666666664E-2</v>
      </c>
      <c r="Q40" s="24"/>
      <c r="R40" s="16" t="s">
        <v>69</v>
      </c>
      <c r="S40" s="30" t="s">
        <v>213</v>
      </c>
      <c r="T40" s="30" t="s">
        <v>147</v>
      </c>
      <c r="U40" s="24"/>
      <c r="V40" s="24"/>
      <c r="W40" s="23"/>
    </row>
    <row r="41" spans="1:23" ht="15" customHeight="1" x14ac:dyDescent="0.2">
      <c r="A41" s="18">
        <v>40</v>
      </c>
      <c r="B41" s="24">
        <f t="shared" si="7"/>
        <v>24</v>
      </c>
      <c r="C41" s="24">
        <v>1</v>
      </c>
      <c r="D41" s="24">
        <f t="shared" si="8"/>
        <v>24</v>
      </c>
      <c r="E41" s="25" t="s">
        <v>198</v>
      </c>
      <c r="F41" s="25">
        <v>2</v>
      </c>
      <c r="G41" s="24" t="s">
        <v>68</v>
      </c>
      <c r="H41" s="24" t="s">
        <v>27</v>
      </c>
      <c r="I41" s="24" t="s">
        <v>103</v>
      </c>
      <c r="J41" s="24">
        <v>1</v>
      </c>
      <c r="K41" s="24">
        <v>12</v>
      </c>
      <c r="L41" s="26">
        <v>2</v>
      </c>
      <c r="M41" s="24" t="s">
        <v>48</v>
      </c>
      <c r="N41" s="27"/>
      <c r="O41" s="28">
        <v>0.4375</v>
      </c>
      <c r="P41" s="28">
        <f t="shared" si="9"/>
        <v>0.52083333333333337</v>
      </c>
      <c r="Q41" s="24" t="s">
        <v>62</v>
      </c>
      <c r="R41" s="16" t="s">
        <v>20</v>
      </c>
      <c r="S41" s="30" t="s">
        <v>176</v>
      </c>
      <c r="T41" s="30" t="s">
        <v>146</v>
      </c>
      <c r="U41" s="24" t="s">
        <v>47</v>
      </c>
      <c r="V41" s="24"/>
      <c r="W41" s="23"/>
    </row>
    <row r="42" spans="1:23" ht="15" customHeight="1" x14ac:dyDescent="0.2">
      <c r="A42" s="18">
        <v>41</v>
      </c>
      <c r="B42" s="24">
        <f t="shared" si="7"/>
        <v>24</v>
      </c>
      <c r="C42" s="24">
        <v>1</v>
      </c>
      <c r="D42" s="24">
        <f t="shared" si="8"/>
        <v>24</v>
      </c>
      <c r="E42" s="25" t="s">
        <v>198</v>
      </c>
      <c r="F42" s="25">
        <v>2</v>
      </c>
      <c r="G42" s="24" t="s">
        <v>68</v>
      </c>
      <c r="H42" s="24" t="s">
        <v>27</v>
      </c>
      <c r="I42" s="24" t="s">
        <v>103</v>
      </c>
      <c r="J42" s="24">
        <v>1</v>
      </c>
      <c r="K42" s="24">
        <v>12</v>
      </c>
      <c r="L42" s="26">
        <v>2</v>
      </c>
      <c r="M42" s="24" t="s">
        <v>67</v>
      </c>
      <c r="N42" s="27"/>
      <c r="O42" s="28">
        <v>1462.4166666666667</v>
      </c>
      <c r="P42" s="28">
        <f t="shared" si="9"/>
        <v>1462.5</v>
      </c>
      <c r="Q42" s="24" t="s">
        <v>58</v>
      </c>
      <c r="R42" s="16" t="s">
        <v>20</v>
      </c>
      <c r="S42" s="30" t="s">
        <v>176</v>
      </c>
      <c r="T42" s="30" t="s">
        <v>146</v>
      </c>
      <c r="U42" s="24" t="s">
        <v>64</v>
      </c>
      <c r="V42" s="24"/>
      <c r="W42" s="23"/>
    </row>
    <row r="43" spans="1:23" ht="15" customHeight="1" x14ac:dyDescent="0.2">
      <c r="A43" s="18">
        <v>42</v>
      </c>
      <c r="B43" s="24">
        <f t="shared" si="7"/>
        <v>24</v>
      </c>
      <c r="C43" s="24">
        <v>1</v>
      </c>
      <c r="D43" s="24">
        <f t="shared" si="8"/>
        <v>24</v>
      </c>
      <c r="E43" s="25" t="s">
        <v>198</v>
      </c>
      <c r="F43" s="25">
        <v>2</v>
      </c>
      <c r="G43" s="24" t="s">
        <v>60</v>
      </c>
      <c r="H43" s="24" t="s">
        <v>49</v>
      </c>
      <c r="I43" s="24" t="s">
        <v>103</v>
      </c>
      <c r="J43" s="24">
        <v>1</v>
      </c>
      <c r="K43" s="24">
        <v>12</v>
      </c>
      <c r="L43" s="26">
        <v>2</v>
      </c>
      <c r="M43" s="24" t="s">
        <v>48</v>
      </c>
      <c r="N43" s="27"/>
      <c r="O43" s="28">
        <v>1462.5625</v>
      </c>
      <c r="P43" s="28">
        <f t="shared" si="9"/>
        <v>1462.6458333333333</v>
      </c>
      <c r="Q43" s="24" t="s">
        <v>62</v>
      </c>
      <c r="R43" s="16" t="s">
        <v>10</v>
      </c>
      <c r="S43" s="30" t="s">
        <v>178</v>
      </c>
      <c r="T43" s="30" t="s">
        <v>148</v>
      </c>
      <c r="U43" s="24" t="s">
        <v>47</v>
      </c>
      <c r="V43" s="24"/>
      <c r="W43" s="23" t="s">
        <v>136</v>
      </c>
    </row>
    <row r="44" spans="1:23" ht="15" customHeight="1" x14ac:dyDescent="0.2">
      <c r="A44" s="18">
        <v>43</v>
      </c>
      <c r="B44" s="24">
        <f t="shared" si="7"/>
        <v>24</v>
      </c>
      <c r="C44" s="24">
        <v>1</v>
      </c>
      <c r="D44" s="24">
        <f t="shared" si="8"/>
        <v>24</v>
      </c>
      <c r="E44" s="25" t="s">
        <v>198</v>
      </c>
      <c r="F44" s="25">
        <v>2</v>
      </c>
      <c r="G44" s="24" t="s">
        <v>60</v>
      </c>
      <c r="H44" s="24" t="s">
        <v>49</v>
      </c>
      <c r="I44" s="24" t="s">
        <v>103</v>
      </c>
      <c r="J44" s="24">
        <v>1</v>
      </c>
      <c r="K44" s="24">
        <v>12</v>
      </c>
      <c r="L44" s="26">
        <v>2</v>
      </c>
      <c r="M44" s="24" t="s">
        <v>48</v>
      </c>
      <c r="N44" s="27"/>
      <c r="O44" s="28">
        <v>1462.5625</v>
      </c>
      <c r="P44" s="28">
        <f t="shared" si="9"/>
        <v>1462.6458333333333</v>
      </c>
      <c r="Q44" s="24" t="s">
        <v>62</v>
      </c>
      <c r="R44" s="16" t="s">
        <v>10</v>
      </c>
      <c r="S44" s="30" t="s">
        <v>179</v>
      </c>
      <c r="T44" s="30" t="s">
        <v>149</v>
      </c>
      <c r="U44" s="24" t="s">
        <v>104</v>
      </c>
      <c r="V44" s="24"/>
      <c r="W44" s="23" t="s">
        <v>136</v>
      </c>
    </row>
    <row r="45" spans="1:23" ht="15" customHeight="1" x14ac:dyDescent="0.2">
      <c r="A45" s="18">
        <v>44</v>
      </c>
      <c r="B45" s="24">
        <f t="shared" si="7"/>
        <v>6</v>
      </c>
      <c r="C45" s="24">
        <v>1</v>
      </c>
      <c r="D45" s="24">
        <f t="shared" si="8"/>
        <v>6</v>
      </c>
      <c r="E45" s="25" t="s">
        <v>198</v>
      </c>
      <c r="F45" s="25">
        <v>2</v>
      </c>
      <c r="G45" s="24" t="s">
        <v>60</v>
      </c>
      <c r="H45" s="24" t="s">
        <v>65</v>
      </c>
      <c r="I45" s="24" t="s">
        <v>103</v>
      </c>
      <c r="J45" s="24">
        <v>1</v>
      </c>
      <c r="K45" s="24">
        <v>6</v>
      </c>
      <c r="L45" s="26">
        <v>1</v>
      </c>
      <c r="M45" s="24" t="s">
        <v>48</v>
      </c>
      <c r="N45" s="27"/>
      <c r="O45" s="28">
        <v>1462.3333333333333</v>
      </c>
      <c r="P45" s="28">
        <f t="shared" si="9"/>
        <v>1462.375</v>
      </c>
      <c r="Q45" s="24" t="s">
        <v>53</v>
      </c>
      <c r="R45" s="16" t="s">
        <v>20</v>
      </c>
      <c r="S45" s="30" t="s">
        <v>176</v>
      </c>
      <c r="T45" s="30" t="s">
        <v>146</v>
      </c>
      <c r="U45" s="24" t="s">
        <v>47</v>
      </c>
      <c r="V45" s="24" t="s">
        <v>63</v>
      </c>
      <c r="W45" s="23"/>
    </row>
    <row r="46" spans="1:23" ht="15" customHeight="1" x14ac:dyDescent="0.2">
      <c r="A46" s="18">
        <v>45</v>
      </c>
      <c r="B46" s="24">
        <f t="shared" si="7"/>
        <v>6</v>
      </c>
      <c r="C46" s="24">
        <v>1</v>
      </c>
      <c r="D46" s="24">
        <f t="shared" si="8"/>
        <v>6</v>
      </c>
      <c r="E46" s="25" t="s">
        <v>198</v>
      </c>
      <c r="F46" s="25">
        <v>2</v>
      </c>
      <c r="G46" s="24" t="s">
        <v>60</v>
      </c>
      <c r="H46" s="24" t="s">
        <v>65</v>
      </c>
      <c r="I46" s="24" t="s">
        <v>103</v>
      </c>
      <c r="J46" s="24">
        <v>1</v>
      </c>
      <c r="K46" s="24">
        <v>6</v>
      </c>
      <c r="L46" s="26">
        <v>1</v>
      </c>
      <c r="M46" s="24" t="s">
        <v>48</v>
      </c>
      <c r="N46" s="27"/>
      <c r="O46" s="28">
        <v>1462.375</v>
      </c>
      <c r="P46" s="28">
        <f t="shared" si="9"/>
        <v>1462.4166666666667</v>
      </c>
      <c r="Q46" s="24" t="s">
        <v>53</v>
      </c>
      <c r="R46" s="16" t="s">
        <v>20</v>
      </c>
      <c r="S46" s="30" t="s">
        <v>176</v>
      </c>
      <c r="T46" s="30" t="s">
        <v>146</v>
      </c>
      <c r="U46" s="24" t="s">
        <v>64</v>
      </c>
      <c r="V46" s="24" t="s">
        <v>63</v>
      </c>
      <c r="W46" s="23"/>
    </row>
    <row r="47" spans="1:23" ht="15" customHeight="1" x14ac:dyDescent="0.2">
      <c r="A47" s="18">
        <v>46</v>
      </c>
      <c r="B47" s="24">
        <f t="shared" si="7"/>
        <v>24</v>
      </c>
      <c r="C47" s="24">
        <v>1</v>
      </c>
      <c r="D47" s="24">
        <f t="shared" si="8"/>
        <v>24</v>
      </c>
      <c r="E47" s="25" t="s">
        <v>198</v>
      </c>
      <c r="F47" s="25">
        <v>2</v>
      </c>
      <c r="G47" s="24" t="s">
        <v>60</v>
      </c>
      <c r="H47" s="41" t="s">
        <v>59</v>
      </c>
      <c r="I47" s="24" t="s">
        <v>103</v>
      </c>
      <c r="J47" s="24">
        <v>1</v>
      </c>
      <c r="K47" s="24">
        <v>12</v>
      </c>
      <c r="L47" s="26">
        <v>2</v>
      </c>
      <c r="M47" s="24" t="s">
        <v>45</v>
      </c>
      <c r="N47" s="27"/>
      <c r="O47" s="28">
        <v>1462.3333333333333</v>
      </c>
      <c r="P47" s="28">
        <f t="shared" si="9"/>
        <v>1462.4166666666665</v>
      </c>
      <c r="Q47" s="24" t="s">
        <v>62</v>
      </c>
      <c r="R47" s="16" t="s">
        <v>0</v>
      </c>
      <c r="S47" s="46" t="s">
        <v>212</v>
      </c>
      <c r="T47" s="46" t="s">
        <v>212</v>
      </c>
      <c r="U47" s="24" t="s">
        <v>61</v>
      </c>
      <c r="V47" s="24"/>
      <c r="W47" s="23"/>
    </row>
    <row r="48" spans="1:23" ht="15" customHeight="1" x14ac:dyDescent="0.2">
      <c r="A48" s="18">
        <v>47</v>
      </c>
      <c r="B48" s="24">
        <f t="shared" si="7"/>
        <v>24</v>
      </c>
      <c r="C48" s="24">
        <v>1</v>
      </c>
      <c r="D48" s="24">
        <f t="shared" si="8"/>
        <v>24</v>
      </c>
      <c r="E48" s="25" t="s">
        <v>198</v>
      </c>
      <c r="F48" s="25">
        <v>2</v>
      </c>
      <c r="G48" s="24" t="s">
        <v>60</v>
      </c>
      <c r="H48" s="24" t="s">
        <v>59</v>
      </c>
      <c r="I48" s="24" t="s">
        <v>103</v>
      </c>
      <c r="J48" s="24">
        <v>1</v>
      </c>
      <c r="K48" s="24">
        <v>12</v>
      </c>
      <c r="L48" s="26">
        <v>2</v>
      </c>
      <c r="M48" s="24" t="s">
        <v>45</v>
      </c>
      <c r="N48" s="27"/>
      <c r="O48" s="28">
        <v>1462.3333333333333</v>
      </c>
      <c r="P48" s="28">
        <f t="shared" si="9"/>
        <v>1462.4166666666665</v>
      </c>
      <c r="Q48" s="24" t="s">
        <v>58</v>
      </c>
      <c r="R48" s="16" t="s">
        <v>10</v>
      </c>
      <c r="S48" s="30" t="s">
        <v>178</v>
      </c>
      <c r="T48" s="30" t="s">
        <v>148</v>
      </c>
      <c r="U48" s="24" t="s">
        <v>57</v>
      </c>
      <c r="V48" s="24"/>
      <c r="W48" s="23"/>
    </row>
    <row r="49" spans="1:23" ht="15" customHeight="1" x14ac:dyDescent="0.2">
      <c r="A49" s="18">
        <v>48</v>
      </c>
      <c r="B49" s="24">
        <f t="shared" si="7"/>
        <v>18</v>
      </c>
      <c r="C49" s="24">
        <v>1</v>
      </c>
      <c r="D49" s="24">
        <f t="shared" si="8"/>
        <v>18</v>
      </c>
      <c r="E49" s="25" t="s">
        <v>198</v>
      </c>
      <c r="F49" s="25">
        <v>2</v>
      </c>
      <c r="G49" s="24"/>
      <c r="H49" s="24" t="s">
        <v>5</v>
      </c>
      <c r="I49" s="24"/>
      <c r="J49" s="24">
        <v>18</v>
      </c>
      <c r="K49" s="24">
        <v>1</v>
      </c>
      <c r="L49" s="26">
        <v>1</v>
      </c>
      <c r="M49" s="24"/>
      <c r="N49" s="27"/>
      <c r="O49" s="28"/>
      <c r="P49" s="28"/>
      <c r="Q49" s="24"/>
      <c r="R49" s="16" t="s">
        <v>3</v>
      </c>
      <c r="S49" s="30" t="s">
        <v>182</v>
      </c>
      <c r="T49" s="30" t="s">
        <v>152</v>
      </c>
      <c r="U49" s="24"/>
      <c r="V49" s="24"/>
      <c r="W49" s="23"/>
    </row>
    <row r="50" spans="1:23" ht="23" x14ac:dyDescent="0.25">
      <c r="A50" s="18">
        <v>49</v>
      </c>
      <c r="B50" s="11" t="s">
        <v>105</v>
      </c>
      <c r="C50" s="38"/>
      <c r="D50" s="38"/>
      <c r="E50" s="39"/>
      <c r="F50" s="39"/>
      <c r="G50" s="38"/>
      <c r="H50" s="38"/>
      <c r="I50" s="38"/>
      <c r="J50" s="38"/>
      <c r="K50" s="38"/>
      <c r="L50" s="38"/>
      <c r="M50" s="38"/>
      <c r="N50" s="40"/>
      <c r="O50" s="38"/>
      <c r="P50" s="38"/>
      <c r="Q50" s="38"/>
      <c r="R50" s="9"/>
      <c r="S50" s="29"/>
      <c r="T50" s="29"/>
      <c r="U50" s="38"/>
      <c r="V50" s="38"/>
      <c r="W50" s="23"/>
    </row>
    <row r="51" spans="1:23" ht="15" customHeight="1" x14ac:dyDescent="0.2">
      <c r="A51" s="18">
        <v>50</v>
      </c>
      <c r="B51" s="24">
        <f t="shared" ref="B51:B63" si="13">C51*K51*J51*L51</f>
        <v>18</v>
      </c>
      <c r="C51" s="24">
        <v>1</v>
      </c>
      <c r="D51" s="24">
        <f t="shared" ref="D51:D63" si="14">K51*J51*L51</f>
        <v>18</v>
      </c>
      <c r="E51" s="25" t="s">
        <v>198</v>
      </c>
      <c r="F51" s="25">
        <v>3</v>
      </c>
      <c r="G51" s="24" t="s">
        <v>36</v>
      </c>
      <c r="H51" s="24" t="s">
        <v>16</v>
      </c>
      <c r="I51" s="24" t="s">
        <v>103</v>
      </c>
      <c r="J51" s="24">
        <v>1</v>
      </c>
      <c r="K51" s="24">
        <v>12</v>
      </c>
      <c r="L51" s="26">
        <v>1.5</v>
      </c>
      <c r="M51" s="24" t="s">
        <v>66</v>
      </c>
      <c r="N51" s="27"/>
      <c r="O51" s="28">
        <v>0.58333333333333337</v>
      </c>
      <c r="P51" s="28">
        <f>O51+(L51/24)</f>
        <v>0.64583333333333337</v>
      </c>
      <c r="Q51" s="24" t="s">
        <v>44</v>
      </c>
      <c r="R51" s="16" t="s">
        <v>15</v>
      </c>
      <c r="S51" s="30" t="s">
        <v>183</v>
      </c>
      <c r="T51" s="30" t="s">
        <v>153</v>
      </c>
      <c r="U51" s="24"/>
      <c r="V51" s="24"/>
      <c r="W51" s="23"/>
    </row>
    <row r="52" spans="1:23" ht="15" customHeight="1" x14ac:dyDescent="0.2">
      <c r="A52" s="18">
        <v>51</v>
      </c>
      <c r="B52" s="24">
        <f t="shared" si="13"/>
        <v>0</v>
      </c>
      <c r="C52" s="24">
        <v>1</v>
      </c>
      <c r="D52" s="24">
        <f t="shared" si="14"/>
        <v>0</v>
      </c>
      <c r="E52" s="25" t="s">
        <v>198</v>
      </c>
      <c r="F52" s="25">
        <v>3</v>
      </c>
      <c r="G52" s="24" t="s">
        <v>33</v>
      </c>
      <c r="H52" s="24" t="s">
        <v>54</v>
      </c>
      <c r="I52" s="24" t="s">
        <v>103</v>
      </c>
      <c r="J52" s="24">
        <v>1</v>
      </c>
      <c r="K52" s="24">
        <v>12</v>
      </c>
      <c r="L52" s="26">
        <v>0</v>
      </c>
      <c r="M52" s="24" t="s">
        <v>45</v>
      </c>
      <c r="N52" s="27"/>
      <c r="O52" s="28">
        <v>0.58333333333333337</v>
      </c>
      <c r="P52" s="28">
        <f>O52+(L52/24)</f>
        <v>0.58333333333333337</v>
      </c>
      <c r="Q52" s="24" t="s">
        <v>53</v>
      </c>
      <c r="R52" s="16" t="s">
        <v>20</v>
      </c>
      <c r="S52" s="30" t="s">
        <v>176</v>
      </c>
      <c r="T52" s="30" t="s">
        <v>146</v>
      </c>
      <c r="U52" s="24"/>
      <c r="V52" s="24"/>
      <c r="W52" s="23"/>
    </row>
    <row r="53" spans="1:23" x14ac:dyDescent="0.2">
      <c r="A53" s="18">
        <v>52</v>
      </c>
      <c r="B53" s="24">
        <f t="shared" si="13"/>
        <v>11</v>
      </c>
      <c r="C53" s="24">
        <v>1</v>
      </c>
      <c r="D53" s="24">
        <f t="shared" si="14"/>
        <v>11</v>
      </c>
      <c r="E53" s="25" t="s">
        <v>198</v>
      </c>
      <c r="F53" s="25">
        <v>3</v>
      </c>
      <c r="G53" s="24" t="s">
        <v>52</v>
      </c>
      <c r="H53" s="41" t="s">
        <v>51</v>
      </c>
      <c r="I53" s="24"/>
      <c r="J53" s="24">
        <v>2</v>
      </c>
      <c r="K53" s="24">
        <v>1</v>
      </c>
      <c r="L53" s="26">
        <v>5.5</v>
      </c>
      <c r="M53" s="24"/>
      <c r="N53" s="27"/>
      <c r="O53" s="24"/>
      <c r="P53" s="24"/>
      <c r="Q53" s="24"/>
      <c r="R53" s="8" t="s">
        <v>50</v>
      </c>
      <c r="S53" s="46" t="s">
        <v>212</v>
      </c>
      <c r="T53" s="46" t="s">
        <v>212</v>
      </c>
      <c r="U53" s="24"/>
      <c r="V53" s="24"/>
      <c r="W53" s="23"/>
    </row>
    <row r="54" spans="1:23" ht="15" customHeight="1" x14ac:dyDescent="0.2">
      <c r="A54" s="18">
        <v>53</v>
      </c>
      <c r="B54" s="24">
        <f t="shared" ref="B54" si="15">C54*K54*J54*L54</f>
        <v>24</v>
      </c>
      <c r="C54" s="24">
        <v>1</v>
      </c>
      <c r="D54" s="24">
        <f t="shared" ref="D54" si="16">K54*J54*L54</f>
        <v>24</v>
      </c>
      <c r="E54" s="25" t="s">
        <v>198</v>
      </c>
      <c r="F54" s="25">
        <v>3</v>
      </c>
      <c r="G54" s="24" t="s">
        <v>28</v>
      </c>
      <c r="H54" s="24" t="s">
        <v>27</v>
      </c>
      <c r="I54" s="24" t="s">
        <v>103</v>
      </c>
      <c r="J54" s="24">
        <v>1</v>
      </c>
      <c r="K54" s="24">
        <v>12</v>
      </c>
      <c r="L54" s="26">
        <v>2</v>
      </c>
      <c r="M54" s="24" t="s">
        <v>45</v>
      </c>
      <c r="N54" s="27"/>
      <c r="O54" s="28">
        <v>0.4375</v>
      </c>
      <c r="P54" s="28">
        <f t="shared" ref="P54" si="17">O54+(L54/24)</f>
        <v>0.52083333333333337</v>
      </c>
      <c r="Q54" s="24" t="s">
        <v>58</v>
      </c>
      <c r="R54" s="16" t="s">
        <v>20</v>
      </c>
      <c r="S54" s="30" t="s">
        <v>176</v>
      </c>
      <c r="T54" s="30" t="s">
        <v>146</v>
      </c>
      <c r="U54" s="24" t="s">
        <v>47</v>
      </c>
      <c r="V54" s="24"/>
      <c r="W54" s="23"/>
    </row>
    <row r="55" spans="1:23" ht="15" customHeight="1" x14ac:dyDescent="0.2">
      <c r="A55" s="18">
        <v>54</v>
      </c>
      <c r="B55" s="24">
        <f t="shared" si="13"/>
        <v>24</v>
      </c>
      <c r="C55" s="24">
        <v>1</v>
      </c>
      <c r="D55" s="24">
        <f t="shared" si="14"/>
        <v>24</v>
      </c>
      <c r="E55" s="25" t="s">
        <v>198</v>
      </c>
      <c r="F55" s="25">
        <v>3</v>
      </c>
      <c r="G55" s="24" t="s">
        <v>28</v>
      </c>
      <c r="H55" s="24" t="s">
        <v>27</v>
      </c>
      <c r="I55" s="24" t="s">
        <v>103</v>
      </c>
      <c r="J55" s="24">
        <v>1</v>
      </c>
      <c r="K55" s="24">
        <v>12</v>
      </c>
      <c r="L55" s="26">
        <v>2</v>
      </c>
      <c r="M55" s="24" t="s">
        <v>48</v>
      </c>
      <c r="N55" s="27"/>
      <c r="O55" s="28">
        <v>0.4375</v>
      </c>
      <c r="P55" s="28">
        <f t="shared" ref="P55:P63" si="18">O55+(L55/24)</f>
        <v>0.52083333333333337</v>
      </c>
      <c r="Q55" s="24" t="s">
        <v>58</v>
      </c>
      <c r="R55" s="16" t="s">
        <v>20</v>
      </c>
      <c r="S55" s="30" t="s">
        <v>176</v>
      </c>
      <c r="T55" s="30" t="s">
        <v>146</v>
      </c>
      <c r="U55" s="24" t="s">
        <v>64</v>
      </c>
      <c r="V55" s="24"/>
      <c r="W55" s="23"/>
    </row>
    <row r="56" spans="1:23" ht="15" customHeight="1" x14ac:dyDescent="0.2">
      <c r="A56" s="18">
        <v>55</v>
      </c>
      <c r="B56" s="24">
        <f t="shared" si="13"/>
        <v>24</v>
      </c>
      <c r="C56" s="24">
        <v>1</v>
      </c>
      <c r="D56" s="24">
        <f t="shared" si="14"/>
        <v>24</v>
      </c>
      <c r="E56" s="25" t="s">
        <v>198</v>
      </c>
      <c r="F56" s="25">
        <v>3</v>
      </c>
      <c r="G56" s="24" t="s">
        <v>26</v>
      </c>
      <c r="H56" s="24" t="s">
        <v>49</v>
      </c>
      <c r="I56" s="24" t="s">
        <v>103</v>
      </c>
      <c r="J56" s="24">
        <v>1</v>
      </c>
      <c r="K56" s="24">
        <v>12</v>
      </c>
      <c r="L56" s="26">
        <v>2</v>
      </c>
      <c r="M56" s="24" t="s">
        <v>74</v>
      </c>
      <c r="N56" s="27"/>
      <c r="O56" s="28">
        <v>0.54166666666666663</v>
      </c>
      <c r="P56" s="28">
        <f t="shared" si="18"/>
        <v>0.625</v>
      </c>
      <c r="Q56" s="24" t="s">
        <v>58</v>
      </c>
      <c r="R56" s="16" t="s">
        <v>10</v>
      </c>
      <c r="S56" s="30" t="s">
        <v>178</v>
      </c>
      <c r="T56" s="30" t="s">
        <v>148</v>
      </c>
      <c r="U56" s="24" t="s">
        <v>47</v>
      </c>
      <c r="V56" s="24"/>
      <c r="W56" s="23"/>
    </row>
    <row r="57" spans="1:23" ht="15" customHeight="1" x14ac:dyDescent="0.2">
      <c r="A57" s="18">
        <v>56</v>
      </c>
      <c r="B57" s="24">
        <f t="shared" si="13"/>
        <v>24</v>
      </c>
      <c r="C57" s="24">
        <v>1</v>
      </c>
      <c r="D57" s="24">
        <f t="shared" si="14"/>
        <v>24</v>
      </c>
      <c r="E57" s="25" t="s">
        <v>198</v>
      </c>
      <c r="F57" s="25">
        <v>3</v>
      </c>
      <c r="G57" s="24" t="s">
        <v>26</v>
      </c>
      <c r="H57" s="41" t="s">
        <v>49</v>
      </c>
      <c r="I57" s="41"/>
      <c r="J57" s="41">
        <v>1</v>
      </c>
      <c r="K57" s="41">
        <v>12</v>
      </c>
      <c r="L57" s="26">
        <v>2</v>
      </c>
      <c r="M57" s="41" t="s">
        <v>74</v>
      </c>
      <c r="N57" s="42"/>
      <c r="O57" s="31"/>
      <c r="P57" s="31">
        <f t="shared" si="18"/>
        <v>8.3333333333333329E-2</v>
      </c>
      <c r="Q57" s="41"/>
      <c r="R57" s="12" t="s">
        <v>10</v>
      </c>
      <c r="S57" s="46" t="s">
        <v>212</v>
      </c>
      <c r="T57" s="46" t="s">
        <v>212</v>
      </c>
      <c r="U57" s="41" t="s">
        <v>64</v>
      </c>
      <c r="V57" s="24"/>
      <c r="W57" s="23"/>
    </row>
    <row r="58" spans="1:23" ht="15" customHeight="1" x14ac:dyDescent="0.2">
      <c r="A58" s="18">
        <v>57</v>
      </c>
      <c r="B58" s="24">
        <f t="shared" si="13"/>
        <v>20</v>
      </c>
      <c r="C58" s="24">
        <v>1</v>
      </c>
      <c r="D58" s="24">
        <f t="shared" si="14"/>
        <v>20</v>
      </c>
      <c r="E58" s="25" t="s">
        <v>198</v>
      </c>
      <c r="F58" s="25">
        <v>3</v>
      </c>
      <c r="G58" s="24" t="s">
        <v>24</v>
      </c>
      <c r="H58" s="24" t="s">
        <v>18</v>
      </c>
      <c r="I58" s="24" t="s">
        <v>103</v>
      </c>
      <c r="J58" s="24">
        <v>2</v>
      </c>
      <c r="K58" s="24">
        <v>10</v>
      </c>
      <c r="L58" s="26">
        <v>1</v>
      </c>
      <c r="M58" s="24" t="s">
        <v>74</v>
      </c>
      <c r="N58" s="27"/>
      <c r="O58" s="28">
        <v>0.41666666666666669</v>
      </c>
      <c r="P58" s="28">
        <f t="shared" si="18"/>
        <v>0.45833333333333337</v>
      </c>
      <c r="Q58" s="24" t="s">
        <v>62</v>
      </c>
      <c r="R58" s="16" t="s">
        <v>10</v>
      </c>
      <c r="S58" s="30" t="s">
        <v>184</v>
      </c>
      <c r="T58" s="30" t="s">
        <v>154</v>
      </c>
      <c r="U58" s="24"/>
      <c r="V58" s="24"/>
      <c r="W58" s="23"/>
    </row>
    <row r="59" spans="1:23" ht="15" customHeight="1" x14ac:dyDescent="0.2">
      <c r="A59" s="18">
        <v>58</v>
      </c>
      <c r="B59" s="24">
        <f t="shared" si="13"/>
        <v>24</v>
      </c>
      <c r="C59" s="24">
        <v>1</v>
      </c>
      <c r="D59" s="24">
        <f t="shared" si="14"/>
        <v>24</v>
      </c>
      <c r="E59" s="25" t="s">
        <v>198</v>
      </c>
      <c r="F59" s="25">
        <v>3</v>
      </c>
      <c r="G59" s="24" t="s">
        <v>22</v>
      </c>
      <c r="H59" s="24" t="s">
        <v>46</v>
      </c>
      <c r="I59" s="24" t="s">
        <v>103</v>
      </c>
      <c r="J59" s="24">
        <v>1</v>
      </c>
      <c r="K59" s="24">
        <v>12</v>
      </c>
      <c r="L59" s="26">
        <v>2</v>
      </c>
      <c r="M59" s="24" t="s">
        <v>45</v>
      </c>
      <c r="N59" s="27"/>
      <c r="O59" s="28">
        <v>0.33333333333333331</v>
      </c>
      <c r="P59" s="28">
        <f t="shared" si="18"/>
        <v>0.41666666666666663</v>
      </c>
      <c r="Q59" s="24" t="s">
        <v>53</v>
      </c>
      <c r="R59" s="16" t="s">
        <v>0</v>
      </c>
      <c r="S59" s="30" t="s">
        <v>174</v>
      </c>
      <c r="T59" s="30" t="s">
        <v>145</v>
      </c>
      <c r="U59" s="24"/>
      <c r="V59" s="24"/>
      <c r="W59" s="23"/>
    </row>
    <row r="60" spans="1:23" ht="15" customHeight="1" x14ac:dyDescent="0.2">
      <c r="A60" s="18">
        <v>59</v>
      </c>
      <c r="B60" s="24">
        <f t="shared" si="13"/>
        <v>36</v>
      </c>
      <c r="C60" s="24">
        <v>1.5</v>
      </c>
      <c r="D60" s="24">
        <f t="shared" si="14"/>
        <v>24</v>
      </c>
      <c r="E60" s="25" t="s">
        <v>198</v>
      </c>
      <c r="F60" s="25">
        <v>3</v>
      </c>
      <c r="G60" s="24" t="s">
        <v>17</v>
      </c>
      <c r="H60" s="24" t="s">
        <v>39</v>
      </c>
      <c r="I60" s="24" t="s">
        <v>103</v>
      </c>
      <c r="J60" s="24">
        <v>1</v>
      </c>
      <c r="K60" s="24">
        <v>12</v>
      </c>
      <c r="L60" s="26">
        <v>2</v>
      </c>
      <c r="M60" s="24" t="s">
        <v>67</v>
      </c>
      <c r="N60" s="27"/>
      <c r="O60" s="28">
        <v>0.35416666666666669</v>
      </c>
      <c r="P60" s="28">
        <f t="shared" si="18"/>
        <v>0.4375</v>
      </c>
      <c r="Q60" s="24" t="s">
        <v>62</v>
      </c>
      <c r="R60" s="16" t="s">
        <v>0</v>
      </c>
      <c r="S60" s="30" t="s">
        <v>174</v>
      </c>
      <c r="T60" s="30" t="s">
        <v>145</v>
      </c>
      <c r="U60" s="24"/>
      <c r="V60" s="24"/>
      <c r="W60" s="23"/>
    </row>
    <row r="61" spans="1:23" ht="15" customHeight="1" x14ac:dyDescent="0.2">
      <c r="A61" s="18">
        <v>60</v>
      </c>
      <c r="B61" s="24">
        <f t="shared" si="13"/>
        <v>24</v>
      </c>
      <c r="C61" s="24">
        <v>1</v>
      </c>
      <c r="D61" s="24">
        <f t="shared" si="14"/>
        <v>24</v>
      </c>
      <c r="E61" s="25" t="s">
        <v>198</v>
      </c>
      <c r="F61" s="25">
        <v>3</v>
      </c>
      <c r="G61" s="24" t="s">
        <v>43</v>
      </c>
      <c r="H61" s="24" t="s">
        <v>42</v>
      </c>
      <c r="I61" s="24" t="s">
        <v>103</v>
      </c>
      <c r="J61" s="24">
        <v>2</v>
      </c>
      <c r="K61" s="24">
        <v>6</v>
      </c>
      <c r="L61" s="26">
        <v>2</v>
      </c>
      <c r="M61" s="24" t="s">
        <v>66</v>
      </c>
      <c r="N61" s="27"/>
      <c r="O61" s="28">
        <v>0.35416666666666669</v>
      </c>
      <c r="P61" s="28">
        <f t="shared" si="18"/>
        <v>0.4375</v>
      </c>
      <c r="Q61" s="24" t="s">
        <v>31</v>
      </c>
      <c r="R61" s="16" t="s">
        <v>10</v>
      </c>
      <c r="S61" s="30" t="s">
        <v>185</v>
      </c>
      <c r="T61" s="30" t="s">
        <v>155</v>
      </c>
      <c r="U61" s="24" t="s">
        <v>72</v>
      </c>
      <c r="V61" s="24"/>
      <c r="W61" s="23"/>
    </row>
    <row r="62" spans="1:23" ht="15" customHeight="1" x14ac:dyDescent="0.2">
      <c r="A62" s="18">
        <v>61</v>
      </c>
      <c r="B62" s="24">
        <f t="shared" si="13"/>
        <v>27</v>
      </c>
      <c r="C62" s="24">
        <v>1.5</v>
      </c>
      <c r="D62" s="24">
        <f t="shared" si="14"/>
        <v>18</v>
      </c>
      <c r="E62" s="25" t="s">
        <v>198</v>
      </c>
      <c r="F62" s="25">
        <v>3</v>
      </c>
      <c r="G62" s="24" t="s">
        <v>9</v>
      </c>
      <c r="H62" s="24" t="s">
        <v>56</v>
      </c>
      <c r="I62" s="24" t="s">
        <v>103</v>
      </c>
      <c r="J62" s="24">
        <v>1</v>
      </c>
      <c r="K62" s="24">
        <v>12</v>
      </c>
      <c r="L62" s="26">
        <v>1.5</v>
      </c>
      <c r="M62" s="24" t="s">
        <v>67</v>
      </c>
      <c r="N62" s="27"/>
      <c r="O62" s="28">
        <v>0.54166666666666663</v>
      </c>
      <c r="P62" s="28">
        <f t="shared" si="18"/>
        <v>0.60416666666666663</v>
      </c>
      <c r="Q62" s="24" t="s">
        <v>58</v>
      </c>
      <c r="R62" s="16" t="s">
        <v>20</v>
      </c>
      <c r="S62" s="30" t="s">
        <v>176</v>
      </c>
      <c r="T62" s="30" t="s">
        <v>146</v>
      </c>
      <c r="U62" s="24"/>
      <c r="V62" s="24"/>
      <c r="W62" s="23"/>
    </row>
    <row r="63" spans="1:23" ht="15" customHeight="1" x14ac:dyDescent="0.2">
      <c r="A63" s="18">
        <v>62</v>
      </c>
      <c r="B63" s="24">
        <f t="shared" si="13"/>
        <v>54</v>
      </c>
      <c r="C63" s="24">
        <v>1.5</v>
      </c>
      <c r="D63" s="24">
        <f t="shared" si="14"/>
        <v>36</v>
      </c>
      <c r="E63" s="25" t="s">
        <v>198</v>
      </c>
      <c r="F63" s="25">
        <v>3</v>
      </c>
      <c r="G63" s="24" t="s">
        <v>7</v>
      </c>
      <c r="H63" s="24" t="s">
        <v>55</v>
      </c>
      <c r="I63" s="24" t="s">
        <v>103</v>
      </c>
      <c r="J63" s="24">
        <v>1</v>
      </c>
      <c r="K63" s="24">
        <v>12</v>
      </c>
      <c r="L63" s="26">
        <v>3</v>
      </c>
      <c r="M63" s="24" t="s">
        <v>67</v>
      </c>
      <c r="N63" s="27"/>
      <c r="O63" s="28">
        <v>0.625</v>
      </c>
      <c r="P63" s="28">
        <f t="shared" si="18"/>
        <v>0.75</v>
      </c>
      <c r="Q63" s="24" t="s">
        <v>44</v>
      </c>
      <c r="R63" s="16" t="s">
        <v>0</v>
      </c>
      <c r="S63" s="30" t="s">
        <v>171</v>
      </c>
      <c r="T63" s="30" t="s">
        <v>142</v>
      </c>
      <c r="U63" s="24"/>
      <c r="V63" s="24"/>
      <c r="W63" s="23"/>
    </row>
    <row r="64" spans="1:23" s="14" customFormat="1" ht="15" customHeight="1" x14ac:dyDescent="0.2">
      <c r="A64" s="18">
        <v>63</v>
      </c>
      <c r="B64" s="32"/>
      <c r="C64" s="32"/>
      <c r="D64" s="32"/>
      <c r="E64" s="33"/>
      <c r="F64" s="33"/>
      <c r="G64" s="32"/>
      <c r="H64" s="32"/>
      <c r="I64" s="32"/>
      <c r="J64" s="32"/>
      <c r="K64" s="32"/>
      <c r="L64" s="32"/>
      <c r="M64" s="32"/>
      <c r="N64" s="34"/>
      <c r="O64" s="35"/>
      <c r="P64" s="35"/>
      <c r="Q64" s="32"/>
      <c r="R64" s="15"/>
      <c r="S64" s="36"/>
      <c r="T64" s="36"/>
      <c r="U64" s="32"/>
      <c r="V64" s="32"/>
      <c r="W64" s="37"/>
    </row>
    <row r="65" spans="1:23" ht="15" customHeight="1" x14ac:dyDescent="0.2">
      <c r="A65" s="18">
        <v>64</v>
      </c>
      <c r="B65" s="24">
        <f t="shared" ref="B65:B78" si="19">C65*K65*J65*L65</f>
        <v>18</v>
      </c>
      <c r="C65" s="24">
        <v>1</v>
      </c>
      <c r="D65" s="24">
        <f t="shared" ref="D65:D78" si="20">K65*J65*L65</f>
        <v>18</v>
      </c>
      <c r="E65" s="25" t="s">
        <v>198</v>
      </c>
      <c r="F65" s="25">
        <v>4</v>
      </c>
      <c r="G65" s="24" t="s">
        <v>36</v>
      </c>
      <c r="H65" s="24" t="s">
        <v>16</v>
      </c>
      <c r="I65" s="24" t="s">
        <v>103</v>
      </c>
      <c r="J65" s="24">
        <v>1</v>
      </c>
      <c r="K65" s="24">
        <v>12</v>
      </c>
      <c r="L65" s="26">
        <v>1.5</v>
      </c>
      <c r="M65" s="24" t="s">
        <v>66</v>
      </c>
      <c r="N65" s="27"/>
      <c r="O65" s="28">
        <v>0.58333333333333337</v>
      </c>
      <c r="P65" s="28">
        <f>O65+(L65/24)</f>
        <v>0.64583333333333337</v>
      </c>
      <c r="Q65" s="24" t="s">
        <v>44</v>
      </c>
      <c r="R65" s="16" t="s">
        <v>15</v>
      </c>
      <c r="S65" s="30" t="s">
        <v>183</v>
      </c>
      <c r="T65" s="30" t="s">
        <v>153</v>
      </c>
      <c r="U65" s="24"/>
      <c r="V65" s="24"/>
      <c r="W65" s="23"/>
    </row>
    <row r="66" spans="1:23" ht="15" customHeight="1" x14ac:dyDescent="0.2">
      <c r="A66" s="18">
        <v>65</v>
      </c>
      <c r="B66" s="24">
        <f t="shared" si="19"/>
        <v>0</v>
      </c>
      <c r="C66" s="24">
        <v>1</v>
      </c>
      <c r="D66" s="24">
        <f t="shared" si="20"/>
        <v>0</v>
      </c>
      <c r="E66" s="25" t="s">
        <v>198</v>
      </c>
      <c r="F66" s="25">
        <v>4</v>
      </c>
      <c r="G66" s="24" t="s">
        <v>33</v>
      </c>
      <c r="H66" s="24" t="s">
        <v>54</v>
      </c>
      <c r="I66" s="24" t="s">
        <v>103</v>
      </c>
      <c r="J66" s="24">
        <v>1</v>
      </c>
      <c r="K66" s="24">
        <v>12</v>
      </c>
      <c r="L66" s="26">
        <v>0</v>
      </c>
      <c r="M66" s="24" t="s">
        <v>45</v>
      </c>
      <c r="N66" s="27"/>
      <c r="O66" s="28">
        <v>0.58333333333333337</v>
      </c>
      <c r="P66" s="28">
        <f>O66+(L66/24)</f>
        <v>0.58333333333333337</v>
      </c>
      <c r="Q66" s="24" t="s">
        <v>53</v>
      </c>
      <c r="R66" s="16" t="s">
        <v>20</v>
      </c>
      <c r="S66" s="30" t="s">
        <v>176</v>
      </c>
      <c r="T66" s="30" t="s">
        <v>146</v>
      </c>
      <c r="U66" s="24"/>
      <c r="V66" s="24"/>
      <c r="W66" s="23"/>
    </row>
    <row r="67" spans="1:23" x14ac:dyDescent="0.2">
      <c r="A67" s="18">
        <v>66</v>
      </c>
      <c r="B67" s="24">
        <f t="shared" si="19"/>
        <v>0</v>
      </c>
      <c r="C67" s="24">
        <v>1</v>
      </c>
      <c r="D67" s="24">
        <f t="shared" si="20"/>
        <v>0</v>
      </c>
      <c r="E67" s="25" t="s">
        <v>198</v>
      </c>
      <c r="F67" s="25">
        <v>4</v>
      </c>
      <c r="G67" s="24" t="s">
        <v>52</v>
      </c>
      <c r="H67" s="41" t="s">
        <v>51</v>
      </c>
      <c r="I67" s="24"/>
      <c r="J67" s="24">
        <v>2</v>
      </c>
      <c r="K67" s="24">
        <v>0</v>
      </c>
      <c r="L67" s="26">
        <v>5.5</v>
      </c>
      <c r="M67" s="24"/>
      <c r="N67" s="27"/>
      <c r="O67" s="24"/>
      <c r="P67" s="24"/>
      <c r="Q67" s="24"/>
      <c r="R67" s="8" t="s">
        <v>50</v>
      </c>
      <c r="S67" s="46" t="s">
        <v>212</v>
      </c>
      <c r="T67" s="46" t="s">
        <v>212</v>
      </c>
      <c r="U67" s="24"/>
      <c r="V67" s="24"/>
      <c r="W67" s="23"/>
    </row>
    <row r="68" spans="1:23" ht="15" customHeight="1" x14ac:dyDescent="0.2">
      <c r="A68" s="18">
        <v>67</v>
      </c>
      <c r="B68" s="24">
        <f t="shared" ref="B68" si="21">C68*K68*J68*L68</f>
        <v>24</v>
      </c>
      <c r="C68" s="24">
        <v>1</v>
      </c>
      <c r="D68" s="24">
        <f t="shared" ref="D68" si="22">K68*J68*L68</f>
        <v>24</v>
      </c>
      <c r="E68" s="25" t="s">
        <v>198</v>
      </c>
      <c r="F68" s="25">
        <v>4</v>
      </c>
      <c r="G68" s="24" t="s">
        <v>28</v>
      </c>
      <c r="H68" s="24" t="s">
        <v>27</v>
      </c>
      <c r="I68" s="24" t="s">
        <v>103</v>
      </c>
      <c r="J68" s="24">
        <v>1</v>
      </c>
      <c r="K68" s="24">
        <v>12</v>
      </c>
      <c r="L68" s="26">
        <v>2</v>
      </c>
      <c r="M68" s="24" t="s">
        <v>45</v>
      </c>
      <c r="N68" s="27"/>
      <c r="O68" s="28">
        <v>0.4375</v>
      </c>
      <c r="P68" s="28">
        <f t="shared" ref="P68" si="23">O68+(L68/24)</f>
        <v>0.52083333333333337</v>
      </c>
      <c r="Q68" s="24" t="s">
        <v>58</v>
      </c>
      <c r="R68" s="16" t="s">
        <v>20</v>
      </c>
      <c r="S68" s="30" t="s">
        <v>176</v>
      </c>
      <c r="T68" s="30" t="s">
        <v>146</v>
      </c>
      <c r="U68" s="24" t="s">
        <v>47</v>
      </c>
      <c r="V68" s="24"/>
      <c r="W68" s="23"/>
    </row>
    <row r="69" spans="1:23" ht="15" customHeight="1" x14ac:dyDescent="0.2">
      <c r="A69" s="18">
        <v>68</v>
      </c>
      <c r="B69" s="24">
        <f t="shared" si="19"/>
        <v>24</v>
      </c>
      <c r="C69" s="24">
        <v>1</v>
      </c>
      <c r="D69" s="24">
        <f t="shared" si="20"/>
        <v>24</v>
      </c>
      <c r="E69" s="25" t="s">
        <v>198</v>
      </c>
      <c r="F69" s="25">
        <v>4</v>
      </c>
      <c r="G69" s="24" t="s">
        <v>28</v>
      </c>
      <c r="H69" s="24" t="s">
        <v>27</v>
      </c>
      <c r="I69" s="24" t="s">
        <v>103</v>
      </c>
      <c r="J69" s="24">
        <v>1</v>
      </c>
      <c r="K69" s="24">
        <v>12</v>
      </c>
      <c r="L69" s="26">
        <v>2</v>
      </c>
      <c r="M69" s="24" t="s">
        <v>48</v>
      </c>
      <c r="N69" s="27"/>
      <c r="O69" s="28">
        <v>0.5625</v>
      </c>
      <c r="P69" s="28">
        <f t="shared" ref="P69:P78" si="24">O69+(L69/24)</f>
        <v>0.64583333333333337</v>
      </c>
      <c r="Q69" s="24" t="s">
        <v>58</v>
      </c>
      <c r="R69" s="16" t="s">
        <v>20</v>
      </c>
      <c r="S69" s="30" t="s">
        <v>176</v>
      </c>
      <c r="T69" s="30" t="s">
        <v>146</v>
      </c>
      <c r="U69" s="24" t="s">
        <v>64</v>
      </c>
      <c r="V69" s="24"/>
      <c r="W69" s="23"/>
    </row>
    <row r="70" spans="1:23" ht="15" customHeight="1" x14ac:dyDescent="0.2">
      <c r="A70" s="18">
        <v>69</v>
      </c>
      <c r="B70" s="24">
        <f t="shared" si="19"/>
        <v>24</v>
      </c>
      <c r="C70" s="24">
        <v>1</v>
      </c>
      <c r="D70" s="24">
        <f t="shared" si="20"/>
        <v>24</v>
      </c>
      <c r="E70" s="25" t="s">
        <v>198</v>
      </c>
      <c r="F70" s="25">
        <v>4</v>
      </c>
      <c r="G70" s="24" t="s">
        <v>26</v>
      </c>
      <c r="H70" s="24" t="s">
        <v>49</v>
      </c>
      <c r="I70" s="24" t="s">
        <v>103</v>
      </c>
      <c r="J70" s="24">
        <v>1</v>
      </c>
      <c r="K70" s="24">
        <v>12</v>
      </c>
      <c r="L70" s="26">
        <v>2</v>
      </c>
      <c r="M70" s="24" t="s">
        <v>74</v>
      </c>
      <c r="N70" s="27"/>
      <c r="O70" s="28"/>
      <c r="P70" s="28">
        <f t="shared" si="24"/>
        <v>8.3333333333333329E-2</v>
      </c>
      <c r="Q70" s="24" t="s">
        <v>58</v>
      </c>
      <c r="R70" s="16" t="s">
        <v>10</v>
      </c>
      <c r="S70" s="30" t="s">
        <v>178</v>
      </c>
      <c r="T70" s="30" t="s">
        <v>148</v>
      </c>
      <c r="U70" s="24" t="s">
        <v>47</v>
      </c>
      <c r="V70" s="24"/>
      <c r="W70" s="23"/>
    </row>
    <row r="71" spans="1:23" ht="15" customHeight="1" x14ac:dyDescent="0.2">
      <c r="A71" s="18">
        <v>70</v>
      </c>
      <c r="B71" s="24">
        <f t="shared" si="19"/>
        <v>24</v>
      </c>
      <c r="C71" s="24">
        <v>1</v>
      </c>
      <c r="D71" s="24">
        <f t="shared" si="20"/>
        <v>24</v>
      </c>
      <c r="E71" s="25" t="s">
        <v>198</v>
      </c>
      <c r="F71" s="25">
        <v>4</v>
      </c>
      <c r="G71" s="24" t="s">
        <v>26</v>
      </c>
      <c r="H71" s="41" t="s">
        <v>49</v>
      </c>
      <c r="I71" s="41"/>
      <c r="J71" s="41">
        <v>1</v>
      </c>
      <c r="K71" s="41">
        <v>12</v>
      </c>
      <c r="L71" s="26">
        <v>2</v>
      </c>
      <c r="M71" s="41" t="s">
        <v>74</v>
      </c>
      <c r="N71" s="42"/>
      <c r="O71" s="31"/>
      <c r="P71" s="31">
        <f t="shared" si="24"/>
        <v>8.3333333333333329E-2</v>
      </c>
      <c r="Q71" s="41"/>
      <c r="R71" s="12" t="s">
        <v>10</v>
      </c>
      <c r="S71" s="46" t="s">
        <v>212</v>
      </c>
      <c r="T71" s="46" t="s">
        <v>212</v>
      </c>
      <c r="U71" s="41" t="s">
        <v>64</v>
      </c>
      <c r="V71" s="24"/>
      <c r="W71" s="23"/>
    </row>
    <row r="72" spans="1:23" ht="15" customHeight="1" x14ac:dyDescent="0.2">
      <c r="A72" s="18">
        <v>71</v>
      </c>
      <c r="B72" s="24">
        <f t="shared" si="19"/>
        <v>20</v>
      </c>
      <c r="C72" s="24">
        <v>1</v>
      </c>
      <c r="D72" s="24">
        <f t="shared" si="20"/>
        <v>20</v>
      </c>
      <c r="E72" s="25" t="s">
        <v>198</v>
      </c>
      <c r="F72" s="25">
        <v>4</v>
      </c>
      <c r="G72" s="24" t="s">
        <v>24</v>
      </c>
      <c r="H72" s="24" t="s">
        <v>18</v>
      </c>
      <c r="I72" s="24" t="s">
        <v>103</v>
      </c>
      <c r="J72" s="24">
        <v>2</v>
      </c>
      <c r="K72" s="24">
        <v>10</v>
      </c>
      <c r="L72" s="26">
        <v>1</v>
      </c>
      <c r="M72" s="24" t="s">
        <v>74</v>
      </c>
      <c r="N72" s="27"/>
      <c r="O72" s="28">
        <v>0.41666666666666669</v>
      </c>
      <c r="P72" s="28">
        <f t="shared" si="24"/>
        <v>0.45833333333333337</v>
      </c>
      <c r="Q72" s="24" t="s">
        <v>62</v>
      </c>
      <c r="R72" s="16" t="s">
        <v>10</v>
      </c>
      <c r="S72" s="30" t="s">
        <v>184</v>
      </c>
      <c r="T72" s="30" t="s">
        <v>154</v>
      </c>
      <c r="U72" s="24"/>
      <c r="V72" s="24"/>
      <c r="W72" s="23"/>
    </row>
    <row r="73" spans="1:23" ht="15" customHeight="1" x14ac:dyDescent="0.2">
      <c r="A73" s="18">
        <v>72</v>
      </c>
      <c r="B73" s="24">
        <f t="shared" si="19"/>
        <v>24</v>
      </c>
      <c r="C73" s="24">
        <v>1</v>
      </c>
      <c r="D73" s="24">
        <f t="shared" si="20"/>
        <v>24</v>
      </c>
      <c r="E73" s="25" t="s">
        <v>198</v>
      </c>
      <c r="F73" s="25">
        <v>4</v>
      </c>
      <c r="G73" s="24" t="s">
        <v>22</v>
      </c>
      <c r="H73" s="24" t="s">
        <v>46</v>
      </c>
      <c r="I73" s="24" t="s">
        <v>103</v>
      </c>
      <c r="J73" s="24">
        <v>1</v>
      </c>
      <c r="K73" s="24">
        <v>12</v>
      </c>
      <c r="L73" s="26">
        <v>2</v>
      </c>
      <c r="M73" s="24" t="s">
        <v>45</v>
      </c>
      <c r="N73" s="27"/>
      <c r="O73" s="28">
        <v>0.33333333333333331</v>
      </c>
      <c r="P73" s="28">
        <f t="shared" si="24"/>
        <v>0.41666666666666663</v>
      </c>
      <c r="Q73" s="24" t="s">
        <v>53</v>
      </c>
      <c r="R73" s="16" t="s">
        <v>0</v>
      </c>
      <c r="S73" s="30" t="s">
        <v>174</v>
      </c>
      <c r="T73" s="30" t="s">
        <v>145</v>
      </c>
      <c r="U73" s="24"/>
      <c r="V73" s="24"/>
      <c r="W73" s="23"/>
    </row>
    <row r="74" spans="1:23" ht="15" customHeight="1" x14ac:dyDescent="0.2">
      <c r="A74" s="18">
        <v>73</v>
      </c>
      <c r="B74" s="24">
        <f t="shared" si="19"/>
        <v>36</v>
      </c>
      <c r="C74" s="24">
        <v>1.5</v>
      </c>
      <c r="D74" s="24">
        <f t="shared" si="20"/>
        <v>24</v>
      </c>
      <c r="E74" s="25" t="s">
        <v>198</v>
      </c>
      <c r="F74" s="25">
        <v>4</v>
      </c>
      <c r="G74" s="24" t="s">
        <v>17</v>
      </c>
      <c r="H74" s="24" t="s">
        <v>35</v>
      </c>
      <c r="I74" s="24" t="s">
        <v>103</v>
      </c>
      <c r="J74" s="24">
        <v>1</v>
      </c>
      <c r="K74" s="24">
        <v>12</v>
      </c>
      <c r="L74" s="26">
        <v>2</v>
      </c>
      <c r="M74" s="24" t="s">
        <v>67</v>
      </c>
      <c r="N74" s="27"/>
      <c r="O74" s="28">
        <v>0.38541666666666669</v>
      </c>
      <c r="P74" s="28">
        <f t="shared" si="24"/>
        <v>0.46875</v>
      </c>
      <c r="Q74" s="24" t="s">
        <v>62</v>
      </c>
      <c r="R74" s="16" t="s">
        <v>3</v>
      </c>
      <c r="S74" s="30" t="s">
        <v>180</v>
      </c>
      <c r="T74" s="30" t="s">
        <v>150</v>
      </c>
      <c r="U74" s="24"/>
      <c r="V74" s="24"/>
      <c r="W74" s="23"/>
    </row>
    <row r="75" spans="1:23" ht="15" customHeight="1" x14ac:dyDescent="0.2">
      <c r="A75" s="18">
        <v>74</v>
      </c>
      <c r="B75" s="24">
        <f t="shared" si="19"/>
        <v>24</v>
      </c>
      <c r="C75" s="24">
        <v>1</v>
      </c>
      <c r="D75" s="24">
        <f t="shared" si="20"/>
        <v>24</v>
      </c>
      <c r="E75" s="25" t="s">
        <v>198</v>
      </c>
      <c r="F75" s="25">
        <v>4</v>
      </c>
      <c r="G75" s="24" t="s">
        <v>43</v>
      </c>
      <c r="H75" s="24" t="s">
        <v>42</v>
      </c>
      <c r="I75" s="24" t="s">
        <v>103</v>
      </c>
      <c r="J75" s="24">
        <v>2</v>
      </c>
      <c r="K75" s="24">
        <v>6</v>
      </c>
      <c r="L75" s="26">
        <v>2</v>
      </c>
      <c r="M75" s="24" t="s">
        <v>66</v>
      </c>
      <c r="N75" s="27"/>
      <c r="O75" s="28">
        <v>0.35416666666666669</v>
      </c>
      <c r="P75" s="28">
        <f t="shared" si="24"/>
        <v>0.4375</v>
      </c>
      <c r="Q75" s="24" t="s">
        <v>31</v>
      </c>
      <c r="R75" s="16" t="s">
        <v>10</v>
      </c>
      <c r="S75" s="30" t="s">
        <v>185</v>
      </c>
      <c r="T75" s="30" t="s">
        <v>155</v>
      </c>
      <c r="U75" s="24" t="s">
        <v>72</v>
      </c>
      <c r="V75" s="24"/>
      <c r="W75" s="23"/>
    </row>
    <row r="76" spans="1:23" ht="15" customHeight="1" x14ac:dyDescent="0.2">
      <c r="A76" s="18">
        <v>75</v>
      </c>
      <c r="B76" s="24">
        <f t="shared" si="19"/>
        <v>27</v>
      </c>
      <c r="C76" s="24">
        <v>1.5</v>
      </c>
      <c r="D76" s="24">
        <f t="shared" si="20"/>
        <v>18</v>
      </c>
      <c r="E76" s="25" t="s">
        <v>198</v>
      </c>
      <c r="F76" s="25">
        <v>4</v>
      </c>
      <c r="G76" s="24" t="s">
        <v>9</v>
      </c>
      <c r="H76" s="24" t="s">
        <v>41</v>
      </c>
      <c r="I76" s="24" t="s">
        <v>103</v>
      </c>
      <c r="J76" s="24">
        <v>1</v>
      </c>
      <c r="K76" s="24">
        <v>12</v>
      </c>
      <c r="L76" s="26">
        <v>1.5</v>
      </c>
      <c r="M76" s="24" t="s">
        <v>48</v>
      </c>
      <c r="N76" s="27"/>
      <c r="O76" s="28">
        <v>0.65625</v>
      </c>
      <c r="P76" s="28">
        <f t="shared" si="24"/>
        <v>0.71875</v>
      </c>
      <c r="Q76" s="24" t="s">
        <v>58</v>
      </c>
      <c r="R76" s="16" t="s">
        <v>20</v>
      </c>
      <c r="S76" s="30" t="s">
        <v>176</v>
      </c>
      <c r="T76" s="30" t="s">
        <v>146</v>
      </c>
      <c r="U76" s="24"/>
      <c r="V76" s="24"/>
      <c r="W76" s="23"/>
    </row>
    <row r="77" spans="1:23" ht="15" customHeight="1" x14ac:dyDescent="0.2">
      <c r="A77" s="18">
        <v>76</v>
      </c>
      <c r="B77" s="24">
        <f t="shared" ref="B77" si="25">C77*K77*J77*L77</f>
        <v>27</v>
      </c>
      <c r="C77" s="24">
        <v>1.5</v>
      </c>
      <c r="D77" s="24">
        <f t="shared" ref="D77" si="26">K77*J77*L77</f>
        <v>18</v>
      </c>
      <c r="E77" s="25" t="s">
        <v>198</v>
      </c>
      <c r="F77" s="25">
        <v>4</v>
      </c>
      <c r="G77" s="24" t="s">
        <v>7</v>
      </c>
      <c r="H77" s="24" t="s">
        <v>40</v>
      </c>
      <c r="I77" s="24" t="s">
        <v>103</v>
      </c>
      <c r="J77" s="24">
        <v>1</v>
      </c>
      <c r="K77" s="24">
        <v>12</v>
      </c>
      <c r="L77" s="26">
        <v>1.5</v>
      </c>
      <c r="M77" s="24" t="s">
        <v>74</v>
      </c>
      <c r="N77" s="27"/>
      <c r="O77" s="28">
        <v>0.63541666666666663</v>
      </c>
      <c r="P77" s="28">
        <f t="shared" ref="P77" si="27">O77+(L77/24)</f>
        <v>0.69791666666666663</v>
      </c>
      <c r="Q77" s="24" t="s">
        <v>44</v>
      </c>
      <c r="R77" s="16" t="s">
        <v>3</v>
      </c>
      <c r="S77" s="30" t="s">
        <v>182</v>
      </c>
      <c r="T77" s="30" t="s">
        <v>152</v>
      </c>
      <c r="U77" s="24"/>
      <c r="V77" s="24"/>
      <c r="W77" s="23"/>
    </row>
    <row r="78" spans="1:23" ht="15" customHeight="1" x14ac:dyDescent="0.2">
      <c r="A78" s="18">
        <v>77</v>
      </c>
      <c r="B78" s="24">
        <f t="shared" si="19"/>
        <v>27</v>
      </c>
      <c r="C78" s="24">
        <v>1.5</v>
      </c>
      <c r="D78" s="24">
        <f t="shared" si="20"/>
        <v>18</v>
      </c>
      <c r="E78" s="25" t="s">
        <v>198</v>
      </c>
      <c r="F78" s="25">
        <v>4</v>
      </c>
      <c r="G78" s="24" t="s">
        <v>7</v>
      </c>
      <c r="H78" s="24" t="s">
        <v>40</v>
      </c>
      <c r="I78" s="24" t="s">
        <v>103</v>
      </c>
      <c r="J78" s="24">
        <v>1</v>
      </c>
      <c r="K78" s="24">
        <v>12</v>
      </c>
      <c r="L78" s="26">
        <v>1.5</v>
      </c>
      <c r="M78" s="24" t="s">
        <v>67</v>
      </c>
      <c r="N78" s="27"/>
      <c r="O78" s="28">
        <v>0.625</v>
      </c>
      <c r="P78" s="28">
        <f t="shared" si="24"/>
        <v>0.6875</v>
      </c>
      <c r="Q78" s="24" t="s">
        <v>44</v>
      </c>
      <c r="R78" s="16" t="s">
        <v>3</v>
      </c>
      <c r="S78" s="30" t="s">
        <v>182</v>
      </c>
      <c r="T78" s="30" t="s">
        <v>152</v>
      </c>
      <c r="U78" s="24"/>
      <c r="V78" s="24"/>
      <c r="W78" s="23"/>
    </row>
    <row r="79" spans="1:23" ht="23" x14ac:dyDescent="0.25">
      <c r="A79" s="18">
        <v>78</v>
      </c>
      <c r="B79" s="11" t="s">
        <v>106</v>
      </c>
      <c r="C79" s="38"/>
      <c r="D79" s="38"/>
      <c r="E79" s="39"/>
      <c r="F79" s="39"/>
      <c r="G79" s="38"/>
      <c r="H79" s="38"/>
      <c r="I79" s="38"/>
      <c r="J79" s="38"/>
      <c r="K79" s="38"/>
      <c r="L79" s="38"/>
      <c r="M79" s="38"/>
      <c r="N79" s="40"/>
      <c r="O79" s="38"/>
      <c r="P79" s="38"/>
      <c r="Q79" s="38"/>
      <c r="R79" s="9"/>
      <c r="S79" s="29"/>
      <c r="T79" s="29"/>
      <c r="U79" s="38"/>
      <c r="V79" s="38"/>
      <c r="W79" s="23"/>
    </row>
    <row r="80" spans="1:23" ht="15" customHeight="1" x14ac:dyDescent="0.2">
      <c r="A80" s="18">
        <v>79</v>
      </c>
      <c r="B80" s="24">
        <f t="shared" ref="B80:B92" si="28">C80*K80*J80*L80</f>
        <v>36</v>
      </c>
      <c r="C80" s="24">
        <v>1.5</v>
      </c>
      <c r="D80" s="24">
        <f t="shared" ref="D80:D92" si="29">K80*J80*L80</f>
        <v>24</v>
      </c>
      <c r="E80" s="25" t="s">
        <v>198</v>
      </c>
      <c r="F80" s="25">
        <v>5</v>
      </c>
      <c r="G80" s="24" t="s">
        <v>36</v>
      </c>
      <c r="H80" s="24" t="s">
        <v>39</v>
      </c>
      <c r="I80" s="24" t="s">
        <v>103</v>
      </c>
      <c r="J80" s="24">
        <v>1</v>
      </c>
      <c r="K80" s="24">
        <v>12</v>
      </c>
      <c r="L80" s="26">
        <v>2</v>
      </c>
      <c r="M80" s="24" t="s">
        <v>67</v>
      </c>
      <c r="N80" s="27"/>
      <c r="O80" s="28">
        <v>0.64583333333333337</v>
      </c>
      <c r="P80" s="28">
        <f t="shared" ref="P80:P92" si="30">O80+(L80/24)</f>
        <v>0.72916666666666674</v>
      </c>
      <c r="Q80" s="24" t="s">
        <v>62</v>
      </c>
      <c r="R80" s="16" t="s">
        <v>0</v>
      </c>
      <c r="S80" s="30" t="s">
        <v>174</v>
      </c>
      <c r="T80" s="30" t="s">
        <v>145</v>
      </c>
      <c r="U80" s="24"/>
      <c r="V80" s="24"/>
      <c r="W80" s="23"/>
    </row>
    <row r="81" spans="1:23" ht="15" customHeight="1" x14ac:dyDescent="0.2">
      <c r="A81" s="18">
        <v>80</v>
      </c>
      <c r="B81" s="24">
        <f t="shared" si="28"/>
        <v>13.5</v>
      </c>
      <c r="C81" s="24">
        <v>1.5</v>
      </c>
      <c r="D81" s="24">
        <f t="shared" si="29"/>
        <v>9</v>
      </c>
      <c r="E81" s="25" t="s">
        <v>198</v>
      </c>
      <c r="F81" s="25">
        <v>5</v>
      </c>
      <c r="G81" s="24" t="s">
        <v>33</v>
      </c>
      <c r="H81" s="24" t="s">
        <v>32</v>
      </c>
      <c r="I81" s="24" t="s">
        <v>103</v>
      </c>
      <c r="J81" s="24">
        <v>1</v>
      </c>
      <c r="K81" s="24">
        <v>6</v>
      </c>
      <c r="L81" s="26">
        <v>1.5</v>
      </c>
      <c r="M81" s="24" t="s">
        <v>67</v>
      </c>
      <c r="N81" s="27"/>
      <c r="O81" s="28">
        <v>0.35416666666666669</v>
      </c>
      <c r="P81" s="28">
        <f t="shared" si="30"/>
        <v>0.41666666666666669</v>
      </c>
      <c r="Q81" s="24" t="s">
        <v>44</v>
      </c>
      <c r="R81" s="16" t="s">
        <v>3</v>
      </c>
      <c r="S81" s="30" t="s">
        <v>170</v>
      </c>
      <c r="T81" s="30" t="s">
        <v>141</v>
      </c>
      <c r="U81" s="24"/>
      <c r="V81" s="24"/>
      <c r="W81" s="23"/>
    </row>
    <row r="82" spans="1:23" ht="15" customHeight="1" x14ac:dyDescent="0.2">
      <c r="A82" s="18">
        <v>81</v>
      </c>
      <c r="B82" s="24">
        <f t="shared" si="28"/>
        <v>12</v>
      </c>
      <c r="C82" s="24">
        <v>1</v>
      </c>
      <c r="D82" s="24">
        <f t="shared" si="29"/>
        <v>12</v>
      </c>
      <c r="E82" s="25" t="s">
        <v>198</v>
      </c>
      <c r="F82" s="25">
        <v>5</v>
      </c>
      <c r="G82" s="24" t="s">
        <v>33</v>
      </c>
      <c r="H82" s="24" t="s">
        <v>32</v>
      </c>
      <c r="I82" s="24" t="s">
        <v>103</v>
      </c>
      <c r="J82" s="24">
        <v>1</v>
      </c>
      <c r="K82" s="24">
        <v>6</v>
      </c>
      <c r="L82" s="26">
        <v>2</v>
      </c>
      <c r="M82" s="24" t="s">
        <v>67</v>
      </c>
      <c r="N82" s="27"/>
      <c r="O82" s="28">
        <v>0.4375</v>
      </c>
      <c r="P82" s="28">
        <f t="shared" si="30"/>
        <v>0.52083333333333337</v>
      </c>
      <c r="Q82" s="24" t="s">
        <v>31</v>
      </c>
      <c r="R82" s="16" t="s">
        <v>3</v>
      </c>
      <c r="S82" s="30" t="s">
        <v>170</v>
      </c>
      <c r="T82" s="30" t="s">
        <v>141</v>
      </c>
      <c r="U82" s="24"/>
      <c r="V82" s="24"/>
      <c r="W82" s="23"/>
    </row>
    <row r="83" spans="1:23" ht="15" customHeight="1" x14ac:dyDescent="0.2">
      <c r="A83" s="18">
        <v>82</v>
      </c>
      <c r="B83" s="24">
        <f t="shared" si="28"/>
        <v>36</v>
      </c>
      <c r="C83" s="24">
        <v>1.5</v>
      </c>
      <c r="D83" s="24">
        <f t="shared" si="29"/>
        <v>24</v>
      </c>
      <c r="E83" s="25" t="s">
        <v>198</v>
      </c>
      <c r="F83" s="25">
        <v>5</v>
      </c>
      <c r="G83" s="24" t="s">
        <v>30</v>
      </c>
      <c r="H83" s="24" t="s">
        <v>38</v>
      </c>
      <c r="I83" s="24" t="s">
        <v>103</v>
      </c>
      <c r="J83" s="24">
        <v>1</v>
      </c>
      <c r="K83" s="24">
        <v>12</v>
      </c>
      <c r="L83" s="26">
        <v>2</v>
      </c>
      <c r="M83" s="24" t="s">
        <v>74</v>
      </c>
      <c r="N83" s="27"/>
      <c r="O83" s="28">
        <v>0.41666666666666669</v>
      </c>
      <c r="P83" s="28">
        <f t="shared" si="30"/>
        <v>0.5</v>
      </c>
      <c r="Q83" s="24" t="s">
        <v>44</v>
      </c>
      <c r="R83" s="16" t="s">
        <v>0</v>
      </c>
      <c r="S83" s="30" t="s">
        <v>171</v>
      </c>
      <c r="T83" s="30" t="s">
        <v>142</v>
      </c>
      <c r="U83" s="24"/>
      <c r="V83" s="24"/>
      <c r="W83" s="23"/>
    </row>
    <row r="84" spans="1:23" ht="15" customHeight="1" x14ac:dyDescent="0.2">
      <c r="A84" s="18">
        <v>83</v>
      </c>
      <c r="B84" s="24">
        <f t="shared" si="28"/>
        <v>36</v>
      </c>
      <c r="C84" s="24">
        <v>1.5</v>
      </c>
      <c r="D84" s="24">
        <f t="shared" si="29"/>
        <v>24</v>
      </c>
      <c r="E84" s="25" t="s">
        <v>198</v>
      </c>
      <c r="F84" s="25">
        <v>5</v>
      </c>
      <c r="G84" s="24" t="s">
        <v>30</v>
      </c>
      <c r="H84" s="24" t="s">
        <v>38</v>
      </c>
      <c r="I84" s="24" t="s">
        <v>103</v>
      </c>
      <c r="J84" s="24">
        <v>1</v>
      </c>
      <c r="K84" s="24">
        <v>12</v>
      </c>
      <c r="L84" s="26">
        <v>2</v>
      </c>
      <c r="M84" s="24" t="s">
        <v>48</v>
      </c>
      <c r="N84" s="27"/>
      <c r="O84" s="28">
        <v>0.58333333333333337</v>
      </c>
      <c r="P84" s="28">
        <f t="shared" si="30"/>
        <v>0.66666666666666674</v>
      </c>
      <c r="Q84" s="24" t="s">
        <v>44</v>
      </c>
      <c r="R84" s="16" t="s">
        <v>10</v>
      </c>
      <c r="S84" s="30" t="s">
        <v>186</v>
      </c>
      <c r="T84" s="30" t="s">
        <v>156</v>
      </c>
      <c r="U84" s="24"/>
      <c r="V84" s="13" t="s">
        <v>107</v>
      </c>
      <c r="W84" s="23"/>
    </row>
    <row r="85" spans="1:23" ht="15" customHeight="1" x14ac:dyDescent="0.2">
      <c r="A85" s="18">
        <v>84</v>
      </c>
      <c r="B85" s="24">
        <f t="shared" si="28"/>
        <v>48</v>
      </c>
      <c r="C85" s="24">
        <v>1</v>
      </c>
      <c r="D85" s="24">
        <f t="shared" si="29"/>
        <v>48</v>
      </c>
      <c r="E85" s="25" t="s">
        <v>198</v>
      </c>
      <c r="F85" s="25">
        <v>5</v>
      </c>
      <c r="G85" s="24" t="s">
        <v>28</v>
      </c>
      <c r="H85" s="24" t="s">
        <v>27</v>
      </c>
      <c r="I85" s="24" t="s">
        <v>103</v>
      </c>
      <c r="J85" s="24">
        <v>2</v>
      </c>
      <c r="K85" s="24">
        <v>12</v>
      </c>
      <c r="L85" s="26">
        <v>2</v>
      </c>
      <c r="M85" s="24" t="s">
        <v>45</v>
      </c>
      <c r="N85" s="27"/>
      <c r="O85" s="28">
        <v>0.4375</v>
      </c>
      <c r="P85" s="28">
        <f t="shared" si="30"/>
        <v>0.52083333333333337</v>
      </c>
      <c r="Q85" s="24" t="s">
        <v>62</v>
      </c>
      <c r="R85" s="16" t="s">
        <v>10</v>
      </c>
      <c r="S85" s="30" t="s">
        <v>187</v>
      </c>
      <c r="T85" s="30" t="s">
        <v>157</v>
      </c>
      <c r="U85" s="24"/>
      <c r="V85" s="24"/>
      <c r="W85" s="23"/>
    </row>
    <row r="86" spans="1:23" ht="15" customHeight="1" x14ac:dyDescent="0.2">
      <c r="A86" s="18">
        <v>85</v>
      </c>
      <c r="B86" s="24">
        <f t="shared" si="28"/>
        <v>48</v>
      </c>
      <c r="C86" s="24">
        <v>1</v>
      </c>
      <c r="D86" s="24">
        <f t="shared" si="29"/>
        <v>48</v>
      </c>
      <c r="E86" s="25" t="s">
        <v>198</v>
      </c>
      <c r="F86" s="25">
        <v>5</v>
      </c>
      <c r="G86" s="24" t="s">
        <v>26</v>
      </c>
      <c r="H86" s="24" t="s">
        <v>25</v>
      </c>
      <c r="I86" s="24" t="s">
        <v>103</v>
      </c>
      <c r="J86" s="24">
        <v>2</v>
      </c>
      <c r="K86" s="24">
        <v>12</v>
      </c>
      <c r="L86" s="26">
        <v>2</v>
      </c>
      <c r="M86" s="24" t="s">
        <v>66</v>
      </c>
      <c r="N86" s="27"/>
      <c r="O86" s="28">
        <v>0.54166666666666663</v>
      </c>
      <c r="P86" s="28">
        <f t="shared" si="30"/>
        <v>0.625</v>
      </c>
      <c r="Q86" s="24" t="s">
        <v>62</v>
      </c>
      <c r="R86" s="16" t="s">
        <v>10</v>
      </c>
      <c r="S86" s="30" t="s">
        <v>188</v>
      </c>
      <c r="T86" s="30" t="s">
        <v>158</v>
      </c>
      <c r="U86" s="24"/>
      <c r="V86" s="24"/>
      <c r="W86" s="23"/>
    </row>
    <row r="87" spans="1:23" ht="15" customHeight="1" x14ac:dyDescent="0.2">
      <c r="A87" s="18">
        <v>86</v>
      </c>
      <c r="B87" s="24">
        <f t="shared" si="28"/>
        <v>24</v>
      </c>
      <c r="C87" s="24">
        <v>1</v>
      </c>
      <c r="D87" s="24">
        <f t="shared" si="29"/>
        <v>24</v>
      </c>
      <c r="E87" s="25" t="s">
        <v>198</v>
      </c>
      <c r="F87" s="25">
        <v>5</v>
      </c>
      <c r="G87" s="24" t="s">
        <v>24</v>
      </c>
      <c r="H87" s="24" t="s">
        <v>23</v>
      </c>
      <c r="I87" s="24" t="s">
        <v>103</v>
      </c>
      <c r="J87" s="24">
        <v>1</v>
      </c>
      <c r="K87" s="24">
        <v>8</v>
      </c>
      <c r="L87" s="26">
        <v>3</v>
      </c>
      <c r="M87" s="24" t="s">
        <v>48</v>
      </c>
      <c r="N87" s="27"/>
      <c r="O87" s="28">
        <v>0.33333333333333331</v>
      </c>
      <c r="P87" s="28">
        <f t="shared" si="30"/>
        <v>0.45833333333333331</v>
      </c>
      <c r="Q87" s="24" t="s">
        <v>53</v>
      </c>
      <c r="R87" s="16" t="s">
        <v>10</v>
      </c>
      <c r="S87" s="30" t="s">
        <v>189</v>
      </c>
      <c r="T87" s="30" t="s">
        <v>159</v>
      </c>
      <c r="U87" s="24"/>
      <c r="V87" s="24"/>
      <c r="W87" s="23"/>
    </row>
    <row r="88" spans="1:23" ht="15" customHeight="1" x14ac:dyDescent="0.2">
      <c r="A88" s="18">
        <v>87</v>
      </c>
      <c r="B88" s="24">
        <f t="shared" si="28"/>
        <v>24</v>
      </c>
      <c r="C88" s="24">
        <v>1</v>
      </c>
      <c r="D88" s="24">
        <f t="shared" si="29"/>
        <v>24</v>
      </c>
      <c r="E88" s="25" t="s">
        <v>198</v>
      </c>
      <c r="F88" s="25">
        <v>5</v>
      </c>
      <c r="G88" s="24" t="s">
        <v>22</v>
      </c>
      <c r="H88" s="24" t="s">
        <v>21</v>
      </c>
      <c r="I88" s="24" t="s">
        <v>103</v>
      </c>
      <c r="J88" s="24">
        <v>1</v>
      </c>
      <c r="K88" s="24">
        <v>12</v>
      </c>
      <c r="L88" s="26">
        <v>2</v>
      </c>
      <c r="M88" s="24" t="s">
        <v>45</v>
      </c>
      <c r="N88" s="27"/>
      <c r="O88" s="28">
        <v>0.70833333333333337</v>
      </c>
      <c r="P88" s="28">
        <f t="shared" si="30"/>
        <v>0.79166666666666674</v>
      </c>
      <c r="Q88" s="24" t="s">
        <v>53</v>
      </c>
      <c r="R88" s="16" t="s">
        <v>20</v>
      </c>
      <c r="S88" s="30" t="s">
        <v>176</v>
      </c>
      <c r="T88" s="30" t="s">
        <v>146</v>
      </c>
      <c r="U88" s="24"/>
      <c r="V88" s="24"/>
      <c r="W88" s="23"/>
    </row>
    <row r="89" spans="1:23" ht="15" customHeight="1" x14ac:dyDescent="0.2">
      <c r="A89" s="18">
        <v>88</v>
      </c>
      <c r="B89" s="24">
        <f t="shared" si="28"/>
        <v>24</v>
      </c>
      <c r="C89" s="24">
        <v>1</v>
      </c>
      <c r="D89" s="24">
        <f t="shared" si="29"/>
        <v>24</v>
      </c>
      <c r="E89" s="25" t="s">
        <v>198</v>
      </c>
      <c r="F89" s="25">
        <v>5</v>
      </c>
      <c r="G89" s="24" t="s">
        <v>19</v>
      </c>
      <c r="H89" s="24" t="s">
        <v>18</v>
      </c>
      <c r="I89" s="24" t="s">
        <v>103</v>
      </c>
      <c r="J89" s="24">
        <v>2</v>
      </c>
      <c r="K89" s="24">
        <v>12</v>
      </c>
      <c r="L89" s="26">
        <v>1</v>
      </c>
      <c r="M89" s="24" t="s">
        <v>66</v>
      </c>
      <c r="N89" s="27"/>
      <c r="O89" s="28">
        <v>0.4375</v>
      </c>
      <c r="P89" s="28">
        <f t="shared" si="30"/>
        <v>0.47916666666666669</v>
      </c>
      <c r="Q89" s="24" t="s">
        <v>58</v>
      </c>
      <c r="R89" s="16" t="s">
        <v>10</v>
      </c>
      <c r="S89" s="30" t="s">
        <v>184</v>
      </c>
      <c r="T89" s="30" t="s">
        <v>154</v>
      </c>
      <c r="U89" s="24"/>
      <c r="V89" s="24"/>
      <c r="W89" s="23"/>
    </row>
    <row r="90" spans="1:23" ht="15" customHeight="1" x14ac:dyDescent="0.2">
      <c r="A90" s="18">
        <v>89</v>
      </c>
      <c r="B90" s="24">
        <f t="shared" si="28"/>
        <v>18</v>
      </c>
      <c r="C90" s="24">
        <v>1</v>
      </c>
      <c r="D90" s="24">
        <f t="shared" si="29"/>
        <v>18</v>
      </c>
      <c r="E90" s="25" t="s">
        <v>198</v>
      </c>
      <c r="F90" s="25">
        <v>5</v>
      </c>
      <c r="G90" s="24" t="s">
        <v>17</v>
      </c>
      <c r="H90" s="24" t="s">
        <v>16</v>
      </c>
      <c r="I90" s="24" t="s">
        <v>103</v>
      </c>
      <c r="J90" s="24">
        <v>1</v>
      </c>
      <c r="K90" s="24">
        <v>12</v>
      </c>
      <c r="L90" s="26">
        <v>1.5</v>
      </c>
      <c r="M90" s="24" t="s">
        <v>66</v>
      </c>
      <c r="N90" s="27"/>
      <c r="O90" s="28">
        <v>0.6875</v>
      </c>
      <c r="P90" s="28">
        <f t="shared" si="30"/>
        <v>0.75</v>
      </c>
      <c r="Q90" s="24"/>
      <c r="R90" s="16" t="s">
        <v>15</v>
      </c>
      <c r="S90" s="30" t="s">
        <v>173</v>
      </c>
      <c r="T90" s="30" t="s">
        <v>144</v>
      </c>
      <c r="U90" s="24"/>
      <c r="V90" s="24"/>
      <c r="W90" s="23"/>
    </row>
    <row r="91" spans="1:23" ht="15" customHeight="1" x14ac:dyDescent="0.2">
      <c r="A91" s="18">
        <v>90</v>
      </c>
      <c r="B91" s="24">
        <f t="shared" si="28"/>
        <v>18</v>
      </c>
      <c r="C91" s="24">
        <v>1</v>
      </c>
      <c r="D91" s="24">
        <f t="shared" si="29"/>
        <v>18</v>
      </c>
      <c r="E91" s="25" t="s">
        <v>198</v>
      </c>
      <c r="F91" s="25">
        <v>5</v>
      </c>
      <c r="G91" s="24" t="s">
        <v>14</v>
      </c>
      <c r="H91" s="24" t="s">
        <v>13</v>
      </c>
      <c r="I91" s="24" t="s">
        <v>103</v>
      </c>
      <c r="J91" s="24">
        <v>1</v>
      </c>
      <c r="K91" s="24">
        <v>12</v>
      </c>
      <c r="L91" s="26">
        <v>1.5</v>
      </c>
      <c r="M91" s="24" t="s">
        <v>74</v>
      </c>
      <c r="N91" s="27"/>
      <c r="O91" s="28">
        <v>0.5625</v>
      </c>
      <c r="P91" s="28">
        <f t="shared" si="30"/>
        <v>0.625</v>
      </c>
      <c r="Q91" s="24" t="s">
        <v>62</v>
      </c>
      <c r="R91" s="16" t="s">
        <v>3</v>
      </c>
      <c r="S91" s="30" t="s">
        <v>182</v>
      </c>
      <c r="T91" s="30" t="s">
        <v>152</v>
      </c>
      <c r="U91" s="24"/>
      <c r="V91" s="24"/>
      <c r="W91" s="23"/>
    </row>
    <row r="92" spans="1:23" ht="15" customHeight="1" x14ac:dyDescent="0.2">
      <c r="A92" s="18">
        <v>91</v>
      </c>
      <c r="B92" s="24">
        <f t="shared" si="28"/>
        <v>18</v>
      </c>
      <c r="C92" s="24">
        <v>1</v>
      </c>
      <c r="D92" s="24">
        <f t="shared" si="29"/>
        <v>18</v>
      </c>
      <c r="E92" s="25" t="s">
        <v>198</v>
      </c>
      <c r="F92" s="25">
        <v>5</v>
      </c>
      <c r="G92" s="24" t="s">
        <v>12</v>
      </c>
      <c r="H92" s="41" t="s">
        <v>37</v>
      </c>
      <c r="I92" s="24" t="s">
        <v>103</v>
      </c>
      <c r="J92" s="24">
        <v>1</v>
      </c>
      <c r="K92" s="24">
        <v>12</v>
      </c>
      <c r="L92" s="26">
        <v>1.5</v>
      </c>
      <c r="M92" s="24" t="s">
        <v>48</v>
      </c>
      <c r="N92" s="27"/>
      <c r="O92" s="28">
        <v>0.45833333333333331</v>
      </c>
      <c r="P92" s="28">
        <f t="shared" si="30"/>
        <v>0.52083333333333326</v>
      </c>
      <c r="Q92" s="24" t="s">
        <v>62</v>
      </c>
      <c r="R92" s="16" t="s">
        <v>3</v>
      </c>
      <c r="S92" s="49" t="s">
        <v>212</v>
      </c>
      <c r="T92" s="49" t="s">
        <v>212</v>
      </c>
      <c r="U92" s="24"/>
      <c r="V92" s="24"/>
      <c r="W92" s="23"/>
    </row>
    <row r="93" spans="1:23" s="14" customFormat="1" ht="15" customHeight="1" x14ac:dyDescent="0.2">
      <c r="A93" s="18">
        <v>92</v>
      </c>
      <c r="B93" s="32"/>
      <c r="C93" s="32"/>
      <c r="D93" s="32"/>
      <c r="E93" s="33"/>
      <c r="F93" s="33"/>
      <c r="G93" s="32"/>
      <c r="H93" s="32"/>
      <c r="I93" s="32"/>
      <c r="J93" s="32"/>
      <c r="K93" s="32"/>
      <c r="L93" s="32"/>
      <c r="M93" s="32"/>
      <c r="N93" s="34"/>
      <c r="O93" s="35"/>
      <c r="P93" s="35"/>
      <c r="Q93" s="32"/>
      <c r="R93" s="15"/>
      <c r="S93" s="36"/>
      <c r="T93" s="36"/>
      <c r="U93" s="32"/>
      <c r="V93" s="32"/>
      <c r="W93" s="37"/>
    </row>
    <row r="94" spans="1:23" ht="15" customHeight="1" x14ac:dyDescent="0.2">
      <c r="A94" s="18">
        <v>93</v>
      </c>
      <c r="B94" s="24">
        <f t="shared" ref="B94:B108" si="31">C94*K94*J94*L94</f>
        <v>30</v>
      </c>
      <c r="C94" s="24">
        <v>1.5</v>
      </c>
      <c r="D94" s="24">
        <f t="shared" ref="D94:D108" si="32">K94*J94*L94</f>
        <v>20</v>
      </c>
      <c r="E94" s="25" t="s">
        <v>198</v>
      </c>
      <c r="F94" s="25">
        <v>6</v>
      </c>
      <c r="G94" s="24" t="s">
        <v>36</v>
      </c>
      <c r="H94" s="24" t="s">
        <v>35</v>
      </c>
      <c r="I94" s="24" t="s">
        <v>103</v>
      </c>
      <c r="J94" s="24">
        <v>1</v>
      </c>
      <c r="K94" s="24">
        <v>10</v>
      </c>
      <c r="L94" s="26">
        <v>2</v>
      </c>
      <c r="M94" s="24" t="s">
        <v>67</v>
      </c>
      <c r="N94" s="27"/>
      <c r="O94" s="28">
        <v>0.64583333333333337</v>
      </c>
      <c r="P94" s="28">
        <f t="shared" ref="P94:P108" si="33">O94+(L94/24)</f>
        <v>0.72916666666666674</v>
      </c>
      <c r="Q94" s="24" t="s">
        <v>58</v>
      </c>
      <c r="R94" s="16" t="s">
        <v>3</v>
      </c>
      <c r="S94" s="30" t="s">
        <v>180</v>
      </c>
      <c r="T94" s="30" t="s">
        <v>150</v>
      </c>
      <c r="U94" s="24"/>
      <c r="V94" s="24"/>
      <c r="W94" s="23"/>
    </row>
    <row r="95" spans="1:23" ht="15" customHeight="1" x14ac:dyDescent="0.2">
      <c r="A95" s="18">
        <v>94</v>
      </c>
      <c r="B95" s="24">
        <f t="shared" si="31"/>
        <v>6</v>
      </c>
      <c r="C95" s="24">
        <v>1.5</v>
      </c>
      <c r="D95" s="24">
        <f t="shared" si="32"/>
        <v>4</v>
      </c>
      <c r="E95" s="25" t="s">
        <v>198</v>
      </c>
      <c r="F95" s="25">
        <v>6</v>
      </c>
      <c r="G95" s="24" t="s">
        <v>36</v>
      </c>
      <c r="H95" s="24" t="s">
        <v>35</v>
      </c>
      <c r="I95" s="24" t="s">
        <v>103</v>
      </c>
      <c r="J95" s="24">
        <v>1</v>
      </c>
      <c r="K95" s="24">
        <v>2</v>
      </c>
      <c r="L95" s="26">
        <v>2</v>
      </c>
      <c r="M95" s="24" t="s">
        <v>67</v>
      </c>
      <c r="N95" s="27"/>
      <c r="O95" s="28">
        <v>0.64583333333333337</v>
      </c>
      <c r="P95" s="28">
        <f t="shared" si="33"/>
        <v>0.72916666666666674</v>
      </c>
      <c r="Q95" s="24" t="s">
        <v>58</v>
      </c>
      <c r="R95" s="16" t="s">
        <v>10</v>
      </c>
      <c r="S95" s="30" t="s">
        <v>190</v>
      </c>
      <c r="T95" s="30" t="s">
        <v>160</v>
      </c>
      <c r="U95" s="24"/>
      <c r="V95" s="24"/>
      <c r="W95" s="23"/>
    </row>
    <row r="96" spans="1:23" ht="15" customHeight="1" x14ac:dyDescent="0.2">
      <c r="A96" s="18">
        <v>95</v>
      </c>
      <c r="B96" s="24">
        <f t="shared" si="31"/>
        <v>13.5</v>
      </c>
      <c r="C96" s="24">
        <v>1.5</v>
      </c>
      <c r="D96" s="24">
        <f t="shared" si="32"/>
        <v>9</v>
      </c>
      <c r="E96" s="25" t="s">
        <v>198</v>
      </c>
      <c r="F96" s="25">
        <v>6</v>
      </c>
      <c r="G96" s="24" t="s">
        <v>33</v>
      </c>
      <c r="H96" s="24" t="s">
        <v>34</v>
      </c>
      <c r="I96" s="24" t="s">
        <v>103</v>
      </c>
      <c r="J96" s="24">
        <v>1</v>
      </c>
      <c r="K96" s="24">
        <v>6</v>
      </c>
      <c r="L96" s="26">
        <v>1.5</v>
      </c>
      <c r="M96" s="24" t="s">
        <v>67</v>
      </c>
      <c r="N96" s="27"/>
      <c r="O96" s="28">
        <v>0.4375</v>
      </c>
      <c r="P96" s="28">
        <f t="shared" si="33"/>
        <v>0.5</v>
      </c>
      <c r="Q96" s="24" t="s">
        <v>44</v>
      </c>
      <c r="R96" s="16" t="s">
        <v>3</v>
      </c>
      <c r="S96" s="30" t="s">
        <v>170</v>
      </c>
      <c r="T96" s="30" t="s">
        <v>141</v>
      </c>
      <c r="U96" s="24"/>
      <c r="V96" s="24"/>
      <c r="W96" s="23"/>
    </row>
    <row r="97" spans="1:23" ht="15" customHeight="1" x14ac:dyDescent="0.2">
      <c r="A97" s="18">
        <v>96</v>
      </c>
      <c r="B97" s="24">
        <f t="shared" si="31"/>
        <v>12</v>
      </c>
      <c r="C97" s="24">
        <v>1</v>
      </c>
      <c r="D97" s="24">
        <f t="shared" si="32"/>
        <v>12</v>
      </c>
      <c r="E97" s="25" t="s">
        <v>198</v>
      </c>
      <c r="F97" s="25">
        <v>6</v>
      </c>
      <c r="G97" s="24" t="s">
        <v>33</v>
      </c>
      <c r="H97" s="24" t="s">
        <v>34</v>
      </c>
      <c r="I97" s="24" t="s">
        <v>103</v>
      </c>
      <c r="J97" s="24">
        <v>1</v>
      </c>
      <c r="K97" s="24">
        <v>6</v>
      </c>
      <c r="L97" s="26">
        <v>2</v>
      </c>
      <c r="M97" s="24" t="s">
        <v>67</v>
      </c>
      <c r="N97" s="27"/>
      <c r="O97" s="28">
        <v>0.4375</v>
      </c>
      <c r="P97" s="28">
        <f t="shared" si="33"/>
        <v>0.52083333333333337</v>
      </c>
      <c r="Q97" s="24" t="s">
        <v>31</v>
      </c>
      <c r="R97" s="16" t="s">
        <v>3</v>
      </c>
      <c r="S97" s="30" t="s">
        <v>170</v>
      </c>
      <c r="T97" s="30" t="s">
        <v>141</v>
      </c>
      <c r="U97" s="24"/>
      <c r="V97" s="45"/>
      <c r="W97" s="23"/>
    </row>
    <row r="98" spans="1:23" ht="15" customHeight="1" x14ac:dyDescent="0.2">
      <c r="A98" s="18">
        <v>97</v>
      </c>
      <c r="B98" s="24">
        <f t="shared" si="31"/>
        <v>36</v>
      </c>
      <c r="C98" s="24">
        <v>1.5</v>
      </c>
      <c r="D98" s="24">
        <f t="shared" si="32"/>
        <v>24</v>
      </c>
      <c r="E98" s="25" t="s">
        <v>198</v>
      </c>
      <c r="F98" s="25">
        <v>6</v>
      </c>
      <c r="G98" s="24" t="s">
        <v>30</v>
      </c>
      <c r="H98" s="24" t="s">
        <v>29</v>
      </c>
      <c r="I98" s="24" t="s">
        <v>103</v>
      </c>
      <c r="J98" s="24">
        <v>1</v>
      </c>
      <c r="K98" s="24">
        <v>12</v>
      </c>
      <c r="L98" s="26">
        <v>2</v>
      </c>
      <c r="M98" s="24" t="s">
        <v>74</v>
      </c>
      <c r="N98" s="27"/>
      <c r="O98" s="28">
        <v>0.63541666666666663</v>
      </c>
      <c r="P98" s="28">
        <f t="shared" si="33"/>
        <v>0.71875</v>
      </c>
      <c r="Q98" s="24" t="s">
        <v>62</v>
      </c>
      <c r="R98" s="16" t="s">
        <v>0</v>
      </c>
      <c r="S98" s="30" t="s">
        <v>175</v>
      </c>
      <c r="T98" s="30" t="s">
        <v>161</v>
      </c>
      <c r="U98" s="24"/>
      <c r="V98" s="45"/>
      <c r="W98" s="23"/>
    </row>
    <row r="99" spans="1:23" ht="15" customHeight="1" x14ac:dyDescent="0.2">
      <c r="A99" s="18">
        <v>98</v>
      </c>
      <c r="B99" s="24">
        <f t="shared" ref="B99" si="34">C99*K99*J99*L99</f>
        <v>30</v>
      </c>
      <c r="C99" s="24">
        <v>1.5</v>
      </c>
      <c r="D99" s="24">
        <f t="shared" ref="D99" si="35">K99*J99*L99</f>
        <v>20</v>
      </c>
      <c r="E99" s="25" t="s">
        <v>198</v>
      </c>
      <c r="F99" s="25">
        <v>6</v>
      </c>
      <c r="G99" s="24" t="s">
        <v>30</v>
      </c>
      <c r="H99" s="24" t="s">
        <v>29</v>
      </c>
      <c r="I99" s="24" t="s">
        <v>103</v>
      </c>
      <c r="J99" s="24">
        <v>1</v>
      </c>
      <c r="K99" s="24">
        <v>8</v>
      </c>
      <c r="L99" s="26">
        <v>2.5</v>
      </c>
      <c r="M99" s="24" t="s">
        <v>74</v>
      </c>
      <c r="N99" s="27"/>
      <c r="O99" s="28">
        <v>0.41666666666666669</v>
      </c>
      <c r="P99" s="28">
        <f t="shared" ref="P99" si="36">O99+(L99/24)</f>
        <v>0.52083333333333337</v>
      </c>
      <c r="Q99" s="24" t="s">
        <v>44</v>
      </c>
      <c r="R99" s="16" t="s">
        <v>0</v>
      </c>
      <c r="S99" s="30" t="s">
        <v>231</v>
      </c>
      <c r="T99" s="30" t="s">
        <v>232</v>
      </c>
      <c r="U99" s="24"/>
      <c r="V99" s="45" t="s">
        <v>233</v>
      </c>
      <c r="W99" s="23"/>
    </row>
    <row r="100" spans="1:23" ht="15" customHeight="1" x14ac:dyDescent="0.2">
      <c r="A100" s="18">
        <v>99</v>
      </c>
      <c r="B100" s="24">
        <f t="shared" si="31"/>
        <v>6</v>
      </c>
      <c r="C100" s="24">
        <v>1.5</v>
      </c>
      <c r="D100" s="24">
        <f t="shared" si="32"/>
        <v>4</v>
      </c>
      <c r="E100" s="25" t="s">
        <v>198</v>
      </c>
      <c r="F100" s="25">
        <v>6</v>
      </c>
      <c r="G100" s="24" t="s">
        <v>30</v>
      </c>
      <c r="H100" s="24" t="s">
        <v>29</v>
      </c>
      <c r="I100" s="24" t="s">
        <v>103</v>
      </c>
      <c r="J100" s="24">
        <v>1</v>
      </c>
      <c r="K100" s="24">
        <v>2</v>
      </c>
      <c r="L100" s="26">
        <v>2</v>
      </c>
      <c r="M100" s="24" t="s">
        <v>74</v>
      </c>
      <c r="N100" s="27"/>
      <c r="O100" s="28">
        <v>0.41666666666666669</v>
      </c>
      <c r="P100" s="28">
        <f t="shared" si="33"/>
        <v>0.5</v>
      </c>
      <c r="Q100" s="24" t="s">
        <v>44</v>
      </c>
      <c r="R100" s="16" t="s">
        <v>0</v>
      </c>
      <c r="S100" s="30" t="s">
        <v>231</v>
      </c>
      <c r="T100" s="30" t="s">
        <v>232</v>
      </c>
      <c r="U100" s="24"/>
      <c r="V100" s="45" t="s">
        <v>234</v>
      </c>
      <c r="W100" s="23"/>
    </row>
    <row r="101" spans="1:23" ht="15" customHeight="1" x14ac:dyDescent="0.2">
      <c r="A101" s="18">
        <v>100</v>
      </c>
      <c r="B101" s="24">
        <f t="shared" si="31"/>
        <v>48</v>
      </c>
      <c r="C101" s="24">
        <v>1</v>
      </c>
      <c r="D101" s="24">
        <f t="shared" si="32"/>
        <v>48</v>
      </c>
      <c r="E101" s="25" t="s">
        <v>198</v>
      </c>
      <c r="F101" s="25">
        <v>6</v>
      </c>
      <c r="G101" s="24" t="s">
        <v>28</v>
      </c>
      <c r="H101" s="24" t="s">
        <v>27</v>
      </c>
      <c r="I101" s="24" t="s">
        <v>103</v>
      </c>
      <c r="J101" s="24">
        <v>2</v>
      </c>
      <c r="K101" s="24">
        <v>12</v>
      </c>
      <c r="L101" s="26">
        <v>2</v>
      </c>
      <c r="M101" s="24" t="s">
        <v>45</v>
      </c>
      <c r="N101" s="27"/>
      <c r="O101" s="28">
        <v>0.4375</v>
      </c>
      <c r="P101" s="28">
        <f t="shared" si="33"/>
        <v>0.52083333333333337</v>
      </c>
      <c r="Q101" s="24" t="s">
        <v>62</v>
      </c>
      <c r="R101" s="16" t="s">
        <v>10</v>
      </c>
      <c r="S101" s="30" t="s">
        <v>187</v>
      </c>
      <c r="T101" s="30" t="s">
        <v>157</v>
      </c>
      <c r="U101" s="24"/>
      <c r="V101" s="43"/>
      <c r="W101" s="23"/>
    </row>
    <row r="102" spans="1:23" ht="15" customHeight="1" x14ac:dyDescent="0.2">
      <c r="A102" s="18">
        <v>101</v>
      </c>
      <c r="B102" s="24">
        <f t="shared" si="31"/>
        <v>48</v>
      </c>
      <c r="C102" s="24">
        <v>1</v>
      </c>
      <c r="D102" s="24">
        <f t="shared" si="32"/>
        <v>48</v>
      </c>
      <c r="E102" s="25" t="s">
        <v>198</v>
      </c>
      <c r="F102" s="25">
        <v>6</v>
      </c>
      <c r="G102" s="24" t="s">
        <v>26</v>
      </c>
      <c r="H102" s="24" t="s">
        <v>25</v>
      </c>
      <c r="I102" s="24" t="s">
        <v>103</v>
      </c>
      <c r="J102" s="24">
        <v>2</v>
      </c>
      <c r="K102" s="24">
        <v>12</v>
      </c>
      <c r="L102" s="26">
        <v>2</v>
      </c>
      <c r="M102" s="24" t="s">
        <v>66</v>
      </c>
      <c r="N102" s="27"/>
      <c r="O102" s="28">
        <v>0.54166666666666663</v>
      </c>
      <c r="P102" s="28">
        <f t="shared" si="33"/>
        <v>0.625</v>
      </c>
      <c r="Q102" s="24" t="s">
        <v>62</v>
      </c>
      <c r="R102" s="16" t="s">
        <v>10</v>
      </c>
      <c r="S102" s="30" t="s">
        <v>188</v>
      </c>
      <c r="T102" s="30" t="s">
        <v>158</v>
      </c>
      <c r="U102" s="24"/>
      <c r="V102" s="43"/>
      <c r="W102" s="23"/>
    </row>
    <row r="103" spans="1:23" ht="15" customHeight="1" x14ac:dyDescent="0.2">
      <c r="A103" s="18">
        <v>102</v>
      </c>
      <c r="B103" s="24">
        <f t="shared" si="31"/>
        <v>36</v>
      </c>
      <c r="C103" s="24">
        <v>1</v>
      </c>
      <c r="D103" s="24">
        <f t="shared" si="32"/>
        <v>36</v>
      </c>
      <c r="E103" s="25" t="s">
        <v>198</v>
      </c>
      <c r="F103" s="25">
        <v>6</v>
      </c>
      <c r="G103" s="24" t="s">
        <v>24</v>
      </c>
      <c r="H103" s="24" t="s">
        <v>23</v>
      </c>
      <c r="I103" s="24" t="s">
        <v>103</v>
      </c>
      <c r="J103" s="24">
        <v>1</v>
      </c>
      <c r="K103" s="24">
        <v>12</v>
      </c>
      <c r="L103" s="26">
        <v>3</v>
      </c>
      <c r="M103" s="24" t="s">
        <v>48</v>
      </c>
      <c r="N103" s="27"/>
      <c r="O103" s="28">
        <v>0.33333333333333331</v>
      </c>
      <c r="P103" s="28">
        <f t="shared" si="33"/>
        <v>0.45833333333333331</v>
      </c>
      <c r="Q103" s="24" t="s">
        <v>53</v>
      </c>
      <c r="R103" s="16" t="s">
        <v>10</v>
      </c>
      <c r="S103" s="30" t="s">
        <v>189</v>
      </c>
      <c r="T103" s="30" t="s">
        <v>159</v>
      </c>
      <c r="U103" s="24"/>
      <c r="V103" s="13" t="s">
        <v>108</v>
      </c>
      <c r="W103" s="23"/>
    </row>
    <row r="104" spans="1:23" ht="15" customHeight="1" x14ac:dyDescent="0.2">
      <c r="A104" s="18">
        <v>103</v>
      </c>
      <c r="B104" s="24">
        <f t="shared" si="31"/>
        <v>24</v>
      </c>
      <c r="C104" s="24">
        <v>1</v>
      </c>
      <c r="D104" s="24">
        <f t="shared" si="32"/>
        <v>24</v>
      </c>
      <c r="E104" s="25" t="s">
        <v>198</v>
      </c>
      <c r="F104" s="25">
        <v>6</v>
      </c>
      <c r="G104" s="24" t="s">
        <v>22</v>
      </c>
      <c r="H104" s="24" t="s">
        <v>21</v>
      </c>
      <c r="I104" s="24" t="s">
        <v>103</v>
      </c>
      <c r="J104" s="24">
        <v>1</v>
      </c>
      <c r="K104" s="24">
        <v>12</v>
      </c>
      <c r="L104" s="26">
        <v>2</v>
      </c>
      <c r="M104" s="24" t="s">
        <v>45</v>
      </c>
      <c r="N104" s="27"/>
      <c r="O104" s="28">
        <v>0.70833333333333337</v>
      </c>
      <c r="P104" s="28">
        <f t="shared" si="33"/>
        <v>0.79166666666666674</v>
      </c>
      <c r="Q104" s="24" t="s">
        <v>53</v>
      </c>
      <c r="R104" s="16" t="s">
        <v>20</v>
      </c>
      <c r="S104" s="30" t="s">
        <v>176</v>
      </c>
      <c r="T104" s="30" t="s">
        <v>146</v>
      </c>
      <c r="U104" s="24"/>
      <c r="V104" s="43"/>
      <c r="W104" s="23"/>
    </row>
    <row r="105" spans="1:23" ht="15" customHeight="1" x14ac:dyDescent="0.2">
      <c r="A105" s="18">
        <v>104</v>
      </c>
      <c r="B105" s="24">
        <f t="shared" si="31"/>
        <v>24</v>
      </c>
      <c r="C105" s="24">
        <v>1</v>
      </c>
      <c r="D105" s="24">
        <f t="shared" si="32"/>
        <v>24</v>
      </c>
      <c r="E105" s="25" t="s">
        <v>198</v>
      </c>
      <c r="F105" s="25">
        <v>6</v>
      </c>
      <c r="G105" s="24" t="s">
        <v>19</v>
      </c>
      <c r="H105" s="24" t="s">
        <v>18</v>
      </c>
      <c r="I105" s="24" t="s">
        <v>103</v>
      </c>
      <c r="J105" s="24">
        <v>2</v>
      </c>
      <c r="K105" s="24">
        <v>12</v>
      </c>
      <c r="L105" s="26">
        <v>1</v>
      </c>
      <c r="M105" s="24" t="s">
        <v>66</v>
      </c>
      <c r="N105" s="27"/>
      <c r="O105" s="28">
        <v>0.4375</v>
      </c>
      <c r="P105" s="28">
        <f t="shared" si="33"/>
        <v>0.47916666666666669</v>
      </c>
      <c r="Q105" s="24" t="s">
        <v>58</v>
      </c>
      <c r="R105" s="16" t="s">
        <v>10</v>
      </c>
      <c r="S105" s="30" t="s">
        <v>184</v>
      </c>
      <c r="T105" s="30" t="s">
        <v>154</v>
      </c>
      <c r="U105" s="24"/>
      <c r="V105" s="43"/>
      <c r="W105" s="23"/>
    </row>
    <row r="106" spans="1:23" ht="15" customHeight="1" x14ac:dyDescent="0.2">
      <c r="A106" s="18">
        <v>105</v>
      </c>
      <c r="B106" s="24">
        <f t="shared" si="31"/>
        <v>18</v>
      </c>
      <c r="C106" s="24">
        <v>1</v>
      </c>
      <c r="D106" s="24">
        <f t="shared" si="32"/>
        <v>18</v>
      </c>
      <c r="E106" s="25" t="s">
        <v>198</v>
      </c>
      <c r="F106" s="25">
        <v>6</v>
      </c>
      <c r="G106" s="24" t="s">
        <v>17</v>
      </c>
      <c r="H106" s="24" t="s">
        <v>16</v>
      </c>
      <c r="I106" s="24" t="s">
        <v>103</v>
      </c>
      <c r="J106" s="24">
        <v>1</v>
      </c>
      <c r="K106" s="24">
        <v>12</v>
      </c>
      <c r="L106" s="26">
        <v>1.5</v>
      </c>
      <c r="M106" s="24" t="s">
        <v>66</v>
      </c>
      <c r="N106" s="27"/>
      <c r="O106" s="28">
        <v>0.6875</v>
      </c>
      <c r="P106" s="28">
        <f t="shared" si="33"/>
        <v>0.75</v>
      </c>
      <c r="Q106" s="24"/>
      <c r="R106" s="16" t="s">
        <v>15</v>
      </c>
      <c r="S106" s="30" t="s">
        <v>173</v>
      </c>
      <c r="T106" s="30" t="s">
        <v>144</v>
      </c>
      <c r="U106" s="24"/>
      <c r="V106" s="43"/>
      <c r="W106" s="23"/>
    </row>
    <row r="107" spans="1:23" ht="15" customHeight="1" x14ac:dyDescent="0.2">
      <c r="A107" s="18">
        <v>106</v>
      </c>
      <c r="B107" s="24">
        <f t="shared" si="31"/>
        <v>18</v>
      </c>
      <c r="C107" s="24">
        <v>1</v>
      </c>
      <c r="D107" s="24">
        <f t="shared" si="32"/>
        <v>18</v>
      </c>
      <c r="E107" s="25" t="s">
        <v>198</v>
      </c>
      <c r="F107" s="25">
        <v>6</v>
      </c>
      <c r="G107" s="24" t="s">
        <v>14</v>
      </c>
      <c r="H107" s="24" t="s">
        <v>13</v>
      </c>
      <c r="I107" s="24" t="s">
        <v>103</v>
      </c>
      <c r="J107" s="24">
        <v>1</v>
      </c>
      <c r="K107" s="24">
        <v>12</v>
      </c>
      <c r="L107" s="26">
        <v>1.5</v>
      </c>
      <c r="M107" s="24" t="s">
        <v>74</v>
      </c>
      <c r="N107" s="27"/>
      <c r="O107" s="28">
        <v>0.5625</v>
      </c>
      <c r="P107" s="28">
        <f t="shared" si="33"/>
        <v>0.625</v>
      </c>
      <c r="Q107" s="24" t="s">
        <v>62</v>
      </c>
      <c r="R107" s="16" t="s">
        <v>3</v>
      </c>
      <c r="S107" s="30" t="s">
        <v>182</v>
      </c>
      <c r="T107" s="30" t="s">
        <v>152</v>
      </c>
      <c r="U107" s="24"/>
      <c r="V107" s="43"/>
      <c r="W107" s="23"/>
    </row>
    <row r="108" spans="1:23" ht="15" customHeight="1" x14ac:dyDescent="0.2">
      <c r="A108" s="18">
        <v>107</v>
      </c>
      <c r="B108" s="24">
        <f t="shared" si="31"/>
        <v>18</v>
      </c>
      <c r="C108" s="24">
        <v>1</v>
      </c>
      <c r="D108" s="24">
        <f t="shared" si="32"/>
        <v>18</v>
      </c>
      <c r="E108" s="25" t="s">
        <v>198</v>
      </c>
      <c r="F108" s="25">
        <v>6</v>
      </c>
      <c r="G108" s="24" t="s">
        <v>12</v>
      </c>
      <c r="H108" s="24" t="s">
        <v>11</v>
      </c>
      <c r="I108" s="24" t="s">
        <v>103</v>
      </c>
      <c r="J108" s="24">
        <v>1</v>
      </c>
      <c r="K108" s="24">
        <v>12</v>
      </c>
      <c r="L108" s="26">
        <v>1.5</v>
      </c>
      <c r="M108" s="41" t="s">
        <v>67</v>
      </c>
      <c r="N108" s="42"/>
      <c r="O108" s="31">
        <v>0.35416666666666669</v>
      </c>
      <c r="P108" s="28">
        <f t="shared" si="33"/>
        <v>0.41666666666666669</v>
      </c>
      <c r="Q108" s="24" t="s">
        <v>31</v>
      </c>
      <c r="R108" s="16" t="s">
        <v>10</v>
      </c>
      <c r="S108" s="29" t="s">
        <v>181</v>
      </c>
      <c r="T108" s="29" t="s">
        <v>151</v>
      </c>
      <c r="U108" s="24"/>
      <c r="V108" s="13" t="s">
        <v>109</v>
      </c>
      <c r="W108" s="23"/>
    </row>
    <row r="109" spans="1:23" ht="15" customHeight="1" x14ac:dyDescent="0.2">
      <c r="A109" s="18">
        <v>108</v>
      </c>
      <c r="B109" s="24"/>
      <c r="C109" s="24"/>
      <c r="D109" s="24"/>
      <c r="E109" s="25" t="s">
        <v>198</v>
      </c>
      <c r="F109" s="25">
        <v>6</v>
      </c>
      <c r="G109" s="24" t="s">
        <v>9</v>
      </c>
      <c r="H109" s="24" t="s">
        <v>8</v>
      </c>
      <c r="I109" s="24"/>
      <c r="J109" s="24"/>
      <c r="K109" s="24"/>
      <c r="L109" s="26"/>
      <c r="M109" s="24"/>
      <c r="N109" s="27">
        <v>44512</v>
      </c>
      <c r="O109" s="28"/>
      <c r="P109" s="28"/>
      <c r="Q109" s="24"/>
      <c r="R109" s="16"/>
      <c r="S109" s="30"/>
      <c r="T109" s="30"/>
      <c r="U109" s="24"/>
      <c r="V109" s="43"/>
      <c r="W109" s="23"/>
    </row>
    <row r="110" spans="1:23" ht="15" customHeight="1" x14ac:dyDescent="0.2">
      <c r="A110" s="18">
        <v>109</v>
      </c>
      <c r="B110" s="24"/>
      <c r="C110" s="24"/>
      <c r="D110" s="24"/>
      <c r="E110" s="25" t="s">
        <v>198</v>
      </c>
      <c r="F110" s="25">
        <v>6</v>
      </c>
      <c r="G110" s="24" t="s">
        <v>7</v>
      </c>
      <c r="H110" s="24" t="s">
        <v>6</v>
      </c>
      <c r="I110" s="24"/>
      <c r="J110" s="24"/>
      <c r="K110" s="24"/>
      <c r="L110" s="26"/>
      <c r="M110" s="24"/>
      <c r="N110" s="27"/>
      <c r="O110" s="28"/>
      <c r="P110" s="28"/>
      <c r="Q110" s="24"/>
      <c r="R110" s="16"/>
      <c r="S110" s="30"/>
      <c r="T110" s="30"/>
      <c r="U110" s="24"/>
      <c r="V110" s="44"/>
      <c r="W110" s="23"/>
    </row>
    <row r="111" spans="1:23" ht="15" customHeight="1" x14ac:dyDescent="0.2">
      <c r="A111" s="18">
        <v>110</v>
      </c>
      <c r="B111" s="24">
        <f>C111*K111*J111*L111</f>
        <v>12</v>
      </c>
      <c r="C111" s="24">
        <v>1</v>
      </c>
      <c r="D111" s="24">
        <f>K111*J111*L111</f>
        <v>12</v>
      </c>
      <c r="E111" s="25" t="s">
        <v>198</v>
      </c>
      <c r="F111" s="25">
        <v>6</v>
      </c>
      <c r="G111" s="24"/>
      <c r="H111" s="24" t="s">
        <v>5</v>
      </c>
      <c r="I111" s="24"/>
      <c r="J111" s="24">
        <v>12</v>
      </c>
      <c r="K111" s="24">
        <v>1</v>
      </c>
      <c r="L111" s="26">
        <v>1</v>
      </c>
      <c r="M111" s="24"/>
      <c r="N111" s="27"/>
      <c r="O111" s="28"/>
      <c r="P111" s="28"/>
      <c r="Q111" s="24"/>
      <c r="R111" s="16" t="s">
        <v>3</v>
      </c>
      <c r="S111" s="30" t="s">
        <v>180</v>
      </c>
      <c r="T111" s="30" t="s">
        <v>150</v>
      </c>
      <c r="U111" s="24"/>
      <c r="V111" s="24"/>
      <c r="W111" s="23"/>
    </row>
    <row r="112" spans="1:23" ht="23" x14ac:dyDescent="0.25">
      <c r="A112" s="18">
        <v>111</v>
      </c>
      <c r="B112" s="11" t="s">
        <v>135</v>
      </c>
      <c r="C112" s="38"/>
      <c r="D112" s="38"/>
      <c r="E112" s="39"/>
      <c r="F112" s="39"/>
      <c r="G112" s="38"/>
      <c r="H112" s="38"/>
      <c r="I112" s="38"/>
      <c r="J112" s="38"/>
      <c r="K112" s="38"/>
      <c r="L112" s="38"/>
      <c r="M112" s="38"/>
      <c r="N112" s="40"/>
      <c r="O112" s="38"/>
      <c r="P112" s="38"/>
      <c r="Q112" s="38"/>
      <c r="R112" s="9"/>
      <c r="S112" s="29"/>
      <c r="T112" s="29"/>
      <c r="U112" s="38"/>
      <c r="V112" s="38"/>
      <c r="W112" s="23"/>
    </row>
    <row r="113" spans="1:23" x14ac:dyDescent="0.2">
      <c r="A113" s="18">
        <v>112</v>
      </c>
      <c r="B113" s="24">
        <f t="shared" ref="B113:B132" si="37">C113*K113*J113*L113</f>
        <v>18</v>
      </c>
      <c r="C113" s="24">
        <v>1</v>
      </c>
      <c r="D113" s="24">
        <f t="shared" ref="D113:D128" si="38">K113*J113*L113</f>
        <v>18</v>
      </c>
      <c r="E113" s="25" t="s">
        <v>177</v>
      </c>
      <c r="F113" s="25">
        <v>1</v>
      </c>
      <c r="G113" s="24" t="s">
        <v>110</v>
      </c>
      <c r="H113" s="24" t="s">
        <v>16</v>
      </c>
      <c r="I113" s="24" t="s">
        <v>103</v>
      </c>
      <c r="J113" s="24">
        <v>1</v>
      </c>
      <c r="K113" s="24">
        <v>12</v>
      </c>
      <c r="L113" s="26">
        <v>1.5</v>
      </c>
      <c r="M113" s="24" t="s">
        <v>45</v>
      </c>
      <c r="N113" s="27"/>
      <c r="O113" s="28">
        <v>0.33333333333333331</v>
      </c>
      <c r="P113" s="28">
        <f t="shared" ref="P113:P132" si="39">O113+(L113/24)</f>
        <v>0.39583333333333331</v>
      </c>
      <c r="Q113" s="24"/>
      <c r="R113" s="16" t="s">
        <v>3</v>
      </c>
      <c r="S113" s="30" t="s">
        <v>191</v>
      </c>
      <c r="T113" s="30" t="s">
        <v>162</v>
      </c>
      <c r="U113" s="24"/>
      <c r="V113" s="24"/>
      <c r="W113" s="23"/>
    </row>
    <row r="114" spans="1:23" x14ac:dyDescent="0.2">
      <c r="A114" s="18">
        <v>113</v>
      </c>
      <c r="B114" s="24">
        <f t="shared" si="37"/>
        <v>4</v>
      </c>
      <c r="C114" s="24">
        <v>1</v>
      </c>
      <c r="D114" s="24">
        <f t="shared" si="38"/>
        <v>4</v>
      </c>
      <c r="E114" s="25" t="s">
        <v>177</v>
      </c>
      <c r="F114" s="25">
        <v>1</v>
      </c>
      <c r="G114" s="24" t="s">
        <v>111</v>
      </c>
      <c r="H114" s="24" t="s">
        <v>4</v>
      </c>
      <c r="I114" s="24"/>
      <c r="J114" s="24">
        <v>1</v>
      </c>
      <c r="K114" s="24">
        <v>2</v>
      </c>
      <c r="L114" s="26">
        <v>2</v>
      </c>
      <c r="M114" s="24" t="s">
        <v>74</v>
      </c>
      <c r="N114" s="27"/>
      <c r="O114" s="28">
        <v>0.64583333333333337</v>
      </c>
      <c r="P114" s="28">
        <f t="shared" si="39"/>
        <v>0.72916666666666674</v>
      </c>
      <c r="Q114" s="24" t="s">
        <v>62</v>
      </c>
      <c r="R114" s="16" t="s">
        <v>3</v>
      </c>
      <c r="S114" s="30" t="s">
        <v>180</v>
      </c>
      <c r="T114" s="30" t="s">
        <v>150</v>
      </c>
      <c r="U114" s="24"/>
      <c r="V114" s="13" t="s">
        <v>116</v>
      </c>
      <c r="W114" s="23"/>
    </row>
    <row r="115" spans="1:23" x14ac:dyDescent="0.2">
      <c r="A115" s="18">
        <v>114</v>
      </c>
      <c r="B115" s="24">
        <f t="shared" ref="B115" si="40">C115*K115*J115*L115</f>
        <v>2.5</v>
      </c>
      <c r="C115" s="24">
        <v>1</v>
      </c>
      <c r="D115" s="24">
        <f t="shared" ref="D115" si="41">K115*J115*L115</f>
        <v>2.5</v>
      </c>
      <c r="E115" s="25" t="s">
        <v>177</v>
      </c>
      <c r="F115" s="25">
        <v>1</v>
      </c>
      <c r="G115" s="24" t="s">
        <v>111</v>
      </c>
      <c r="H115" s="24" t="s">
        <v>4</v>
      </c>
      <c r="I115" s="24"/>
      <c r="J115" s="24">
        <v>1</v>
      </c>
      <c r="K115" s="24">
        <v>1</v>
      </c>
      <c r="L115" s="26">
        <v>2.5</v>
      </c>
      <c r="M115" s="24" t="s">
        <v>74</v>
      </c>
      <c r="N115" s="27"/>
      <c r="O115" s="28">
        <v>0.64583333333333337</v>
      </c>
      <c r="P115" s="28">
        <f t="shared" ref="P115" si="42">O115+(L115/24)</f>
        <v>0.75</v>
      </c>
      <c r="Q115" s="24" t="s">
        <v>62</v>
      </c>
      <c r="R115" s="16" t="s">
        <v>3</v>
      </c>
      <c r="S115" s="30" t="s">
        <v>180</v>
      </c>
      <c r="T115" s="30" t="s">
        <v>150</v>
      </c>
      <c r="U115" s="24"/>
      <c r="V115" s="13" t="s">
        <v>116</v>
      </c>
      <c r="W115" s="23"/>
    </row>
    <row r="116" spans="1:23" x14ac:dyDescent="0.2">
      <c r="A116" s="18">
        <v>115</v>
      </c>
      <c r="B116" s="24">
        <f t="shared" si="37"/>
        <v>10</v>
      </c>
      <c r="C116" s="24">
        <v>1</v>
      </c>
      <c r="D116" s="24">
        <f t="shared" si="38"/>
        <v>10</v>
      </c>
      <c r="E116" s="25" t="s">
        <v>177</v>
      </c>
      <c r="F116" s="25">
        <v>1</v>
      </c>
      <c r="G116" s="24" t="s">
        <v>111</v>
      </c>
      <c r="H116" s="24" t="s">
        <v>4</v>
      </c>
      <c r="I116" s="24"/>
      <c r="J116" s="24">
        <v>1</v>
      </c>
      <c r="K116" s="24">
        <v>5</v>
      </c>
      <c r="L116" s="26">
        <v>2</v>
      </c>
      <c r="M116" s="24" t="s">
        <v>74</v>
      </c>
      <c r="N116" s="27"/>
      <c r="O116" s="28">
        <v>0.64583333333333337</v>
      </c>
      <c r="P116" s="28">
        <f t="shared" si="39"/>
        <v>0.72916666666666674</v>
      </c>
      <c r="Q116" s="24" t="s">
        <v>62</v>
      </c>
      <c r="R116" s="16" t="s">
        <v>3</v>
      </c>
      <c r="S116" s="30" t="s">
        <v>182</v>
      </c>
      <c r="T116" s="30" t="s">
        <v>152</v>
      </c>
      <c r="U116" s="24"/>
      <c r="V116" s="13" t="s">
        <v>116</v>
      </c>
      <c r="W116" s="23"/>
    </row>
    <row r="117" spans="1:23" x14ac:dyDescent="0.2">
      <c r="A117" s="18">
        <v>116</v>
      </c>
      <c r="B117" s="24">
        <f t="shared" si="37"/>
        <v>6</v>
      </c>
      <c r="C117" s="24">
        <v>1</v>
      </c>
      <c r="D117" s="24">
        <f t="shared" si="38"/>
        <v>6</v>
      </c>
      <c r="E117" s="25" t="s">
        <v>177</v>
      </c>
      <c r="F117" s="25">
        <v>1</v>
      </c>
      <c r="G117" s="24" t="s">
        <v>111</v>
      </c>
      <c r="H117" s="24" t="s">
        <v>4</v>
      </c>
      <c r="I117" s="24"/>
      <c r="J117" s="24">
        <v>1</v>
      </c>
      <c r="K117" s="24">
        <v>3</v>
      </c>
      <c r="L117" s="26">
        <v>2</v>
      </c>
      <c r="M117" s="24" t="s">
        <v>74</v>
      </c>
      <c r="N117" s="27"/>
      <c r="O117" s="28">
        <v>0.64583333333333337</v>
      </c>
      <c r="P117" s="28">
        <f t="shared" si="39"/>
        <v>0.72916666666666674</v>
      </c>
      <c r="Q117" s="24" t="s">
        <v>31</v>
      </c>
      <c r="R117" s="16" t="s">
        <v>3</v>
      </c>
      <c r="S117" s="30" t="s">
        <v>170</v>
      </c>
      <c r="T117" s="30" t="s">
        <v>141</v>
      </c>
      <c r="U117" s="24"/>
      <c r="V117" s="13" t="s">
        <v>116</v>
      </c>
      <c r="W117" s="23"/>
    </row>
    <row r="118" spans="1:23" x14ac:dyDescent="0.2">
      <c r="A118" s="18">
        <v>117</v>
      </c>
      <c r="B118" s="24">
        <f t="shared" si="37"/>
        <v>1.5</v>
      </c>
      <c r="C118" s="24">
        <v>1</v>
      </c>
      <c r="D118" s="24">
        <f t="shared" si="38"/>
        <v>1.5</v>
      </c>
      <c r="E118" s="25" t="s">
        <v>177</v>
      </c>
      <c r="F118" s="25">
        <v>1</v>
      </c>
      <c r="G118" s="24" t="s">
        <v>111</v>
      </c>
      <c r="H118" s="24" t="s">
        <v>4</v>
      </c>
      <c r="I118" s="24"/>
      <c r="J118" s="24">
        <v>1</v>
      </c>
      <c r="K118" s="24">
        <v>1</v>
      </c>
      <c r="L118" s="26">
        <v>1.5</v>
      </c>
      <c r="M118" s="24" t="s">
        <v>74</v>
      </c>
      <c r="N118" s="27"/>
      <c r="O118" s="28">
        <v>0.64583333333333337</v>
      </c>
      <c r="P118" s="28">
        <f t="shared" si="39"/>
        <v>0.70833333333333337</v>
      </c>
      <c r="Q118" s="24" t="s">
        <v>62</v>
      </c>
      <c r="R118" s="16" t="s">
        <v>0</v>
      </c>
      <c r="S118" s="30" t="s">
        <v>175</v>
      </c>
      <c r="T118" s="30" t="s">
        <v>161</v>
      </c>
      <c r="U118" s="24"/>
      <c r="V118" s="13" t="s">
        <v>116</v>
      </c>
      <c r="W118" s="23"/>
    </row>
    <row r="119" spans="1:23" x14ac:dyDescent="0.2">
      <c r="A119" s="18">
        <v>118</v>
      </c>
      <c r="B119" s="24">
        <f t="shared" si="37"/>
        <v>9</v>
      </c>
      <c r="C119" s="24">
        <v>1.5</v>
      </c>
      <c r="D119" s="24">
        <f t="shared" si="38"/>
        <v>6</v>
      </c>
      <c r="E119" s="25" t="s">
        <v>177</v>
      </c>
      <c r="F119" s="25">
        <v>1</v>
      </c>
      <c r="G119" s="24" t="s">
        <v>112</v>
      </c>
      <c r="H119" s="24" t="s">
        <v>41</v>
      </c>
      <c r="I119" s="24"/>
      <c r="J119" s="24">
        <v>1</v>
      </c>
      <c r="K119" s="24">
        <v>3</v>
      </c>
      <c r="L119" s="26">
        <v>2</v>
      </c>
      <c r="M119" s="24" t="s">
        <v>48</v>
      </c>
      <c r="N119" s="27"/>
      <c r="O119" s="28">
        <v>0.41666666666666669</v>
      </c>
      <c r="P119" s="28">
        <f t="shared" si="39"/>
        <v>0.5</v>
      </c>
      <c r="Q119" s="24"/>
      <c r="R119" s="16" t="s">
        <v>3</v>
      </c>
      <c r="S119" s="30" t="s">
        <v>182</v>
      </c>
      <c r="T119" s="30" t="s">
        <v>152</v>
      </c>
      <c r="U119" s="24"/>
      <c r="V119" s="13" t="s">
        <v>116</v>
      </c>
      <c r="W119" s="23"/>
    </row>
    <row r="120" spans="1:23" x14ac:dyDescent="0.2">
      <c r="A120" s="18">
        <v>119</v>
      </c>
      <c r="B120" s="24">
        <f t="shared" si="37"/>
        <v>6</v>
      </c>
      <c r="C120" s="24">
        <v>1</v>
      </c>
      <c r="D120" s="24">
        <f t="shared" si="38"/>
        <v>6</v>
      </c>
      <c r="E120" s="25" t="s">
        <v>177</v>
      </c>
      <c r="F120" s="25">
        <v>1</v>
      </c>
      <c r="G120" s="24" t="s">
        <v>112</v>
      </c>
      <c r="H120" s="24" t="s">
        <v>41</v>
      </c>
      <c r="I120" s="24"/>
      <c r="J120" s="24">
        <v>1</v>
      </c>
      <c r="K120" s="24">
        <v>3</v>
      </c>
      <c r="L120" s="26">
        <v>2</v>
      </c>
      <c r="M120" s="24" t="s">
        <v>48</v>
      </c>
      <c r="N120" s="27"/>
      <c r="O120" s="28">
        <v>0.41666666666666669</v>
      </c>
      <c r="P120" s="28">
        <f t="shared" si="39"/>
        <v>0.5</v>
      </c>
      <c r="Q120" s="24"/>
      <c r="R120" s="16" t="s">
        <v>3</v>
      </c>
      <c r="S120" s="30" t="s">
        <v>182</v>
      </c>
      <c r="T120" s="30" t="s">
        <v>152</v>
      </c>
      <c r="U120" s="24"/>
      <c r="V120" s="13" t="s">
        <v>116</v>
      </c>
      <c r="W120" s="23"/>
    </row>
    <row r="121" spans="1:23" x14ac:dyDescent="0.2">
      <c r="A121" s="18">
        <v>120</v>
      </c>
      <c r="B121" s="24">
        <f t="shared" si="37"/>
        <v>20</v>
      </c>
      <c r="C121" s="24">
        <v>1</v>
      </c>
      <c r="D121" s="24">
        <f t="shared" si="38"/>
        <v>20</v>
      </c>
      <c r="E121" s="25" t="s">
        <v>177</v>
      </c>
      <c r="F121" s="25">
        <v>1</v>
      </c>
      <c r="G121" s="24" t="s">
        <v>114</v>
      </c>
      <c r="H121" s="24" t="s">
        <v>113</v>
      </c>
      <c r="I121" s="24"/>
      <c r="J121" s="24">
        <v>1</v>
      </c>
      <c r="K121" s="24">
        <v>6</v>
      </c>
      <c r="L121" s="26">
        <f>20/6</f>
        <v>3.3333333333333335</v>
      </c>
      <c r="M121" s="24" t="s">
        <v>66</v>
      </c>
      <c r="N121" s="27"/>
      <c r="O121" s="28">
        <v>0.39583333333333331</v>
      </c>
      <c r="P121" s="28">
        <f t="shared" si="39"/>
        <v>0.53472222222222221</v>
      </c>
      <c r="Q121" s="24"/>
      <c r="R121" s="17" t="s">
        <v>10</v>
      </c>
      <c r="S121" s="30" t="s">
        <v>192</v>
      </c>
      <c r="T121" s="30" t="s">
        <v>163</v>
      </c>
      <c r="U121" s="24"/>
      <c r="V121" s="13" t="s">
        <v>116</v>
      </c>
      <c r="W121" s="23"/>
    </row>
    <row r="122" spans="1:23" x14ac:dyDescent="0.2">
      <c r="A122" s="18">
        <v>121</v>
      </c>
      <c r="B122" s="24">
        <f t="shared" si="37"/>
        <v>10</v>
      </c>
      <c r="C122" s="24">
        <v>1</v>
      </c>
      <c r="D122" s="24">
        <f t="shared" si="38"/>
        <v>10</v>
      </c>
      <c r="E122" s="25" t="s">
        <v>177</v>
      </c>
      <c r="F122" s="25">
        <v>1</v>
      </c>
      <c r="G122" s="24" t="s">
        <v>114</v>
      </c>
      <c r="H122" s="24" t="s">
        <v>113</v>
      </c>
      <c r="I122" s="24"/>
      <c r="J122" s="24">
        <v>1</v>
      </c>
      <c r="K122" s="24">
        <v>3</v>
      </c>
      <c r="L122" s="26">
        <f>10/3</f>
        <v>3.3333333333333335</v>
      </c>
      <c r="M122" s="24" t="s">
        <v>66</v>
      </c>
      <c r="N122" s="27"/>
      <c r="O122" s="28">
        <v>0.39583333333333331</v>
      </c>
      <c r="P122" s="28">
        <f t="shared" ref="P122:P126" si="43">O122+(L122/24)</f>
        <v>0.53472222222222221</v>
      </c>
      <c r="Q122" s="24"/>
      <c r="R122" s="17" t="s">
        <v>10</v>
      </c>
      <c r="S122" s="30" t="s">
        <v>193</v>
      </c>
      <c r="T122" s="30" t="s">
        <v>164</v>
      </c>
      <c r="U122" s="24"/>
      <c r="V122" s="13" t="s">
        <v>116</v>
      </c>
      <c r="W122" s="23"/>
    </row>
    <row r="123" spans="1:23" x14ac:dyDescent="0.2">
      <c r="A123" s="18">
        <v>122</v>
      </c>
      <c r="B123" s="24">
        <f t="shared" si="37"/>
        <v>22.5</v>
      </c>
      <c r="C123" s="24">
        <v>1.5</v>
      </c>
      <c r="D123" s="24">
        <f t="shared" si="38"/>
        <v>15</v>
      </c>
      <c r="E123" s="25" t="s">
        <v>177</v>
      </c>
      <c r="F123" s="25">
        <v>1</v>
      </c>
      <c r="G123" s="24" t="s">
        <v>121</v>
      </c>
      <c r="H123" s="24" t="s">
        <v>127</v>
      </c>
      <c r="I123" s="24"/>
      <c r="J123" s="24">
        <v>1</v>
      </c>
      <c r="K123" s="24">
        <v>10</v>
      </c>
      <c r="L123" s="26">
        <v>1.5</v>
      </c>
      <c r="M123" s="24" t="s">
        <v>45</v>
      </c>
      <c r="N123" s="27"/>
      <c r="O123" s="28">
        <v>0.54166666666666663</v>
      </c>
      <c r="P123" s="28">
        <f t="shared" ref="P123" si="44">O123+(L123/24)</f>
        <v>0.60416666666666663</v>
      </c>
      <c r="Q123" s="24"/>
      <c r="R123" s="16" t="s">
        <v>0</v>
      </c>
      <c r="S123" s="30" t="s">
        <v>171</v>
      </c>
      <c r="T123" s="30" t="s">
        <v>142</v>
      </c>
      <c r="U123" s="24"/>
      <c r="V123" s="13" t="s">
        <v>116</v>
      </c>
      <c r="W123" s="23" t="s">
        <v>237</v>
      </c>
    </row>
    <row r="124" spans="1:23" x14ac:dyDescent="0.2">
      <c r="A124" s="18">
        <v>123</v>
      </c>
      <c r="B124" s="24">
        <f t="shared" si="37"/>
        <v>6</v>
      </c>
      <c r="C124" s="24">
        <v>1</v>
      </c>
      <c r="D124" s="24">
        <f t="shared" si="38"/>
        <v>6</v>
      </c>
      <c r="E124" s="25" t="s">
        <v>177</v>
      </c>
      <c r="F124" s="25">
        <v>1</v>
      </c>
      <c r="G124" s="24" t="s">
        <v>121</v>
      </c>
      <c r="H124" s="24" t="s">
        <v>127</v>
      </c>
      <c r="I124" s="24"/>
      <c r="J124" s="24">
        <v>1</v>
      </c>
      <c r="K124" s="24">
        <v>6</v>
      </c>
      <c r="L124" s="26">
        <v>1</v>
      </c>
      <c r="M124" s="24" t="s">
        <v>45</v>
      </c>
      <c r="N124" s="27"/>
      <c r="O124" s="28">
        <v>0.54166666666666663</v>
      </c>
      <c r="P124" s="28">
        <f t="shared" si="43"/>
        <v>0.58333333333333326</v>
      </c>
      <c r="Q124" s="24"/>
      <c r="R124" s="16" t="s">
        <v>0</v>
      </c>
      <c r="S124" s="30" t="s">
        <v>171</v>
      </c>
      <c r="T124" s="30" t="s">
        <v>142</v>
      </c>
      <c r="U124" s="24"/>
      <c r="V124" s="13" t="s">
        <v>116</v>
      </c>
      <c r="W124" s="23"/>
    </row>
    <row r="125" spans="1:23" x14ac:dyDescent="0.2">
      <c r="A125" s="18">
        <v>124</v>
      </c>
      <c r="B125" s="24">
        <f t="shared" si="37"/>
        <v>22.5</v>
      </c>
      <c r="C125" s="24">
        <v>1.5</v>
      </c>
      <c r="D125" s="24">
        <f t="shared" si="38"/>
        <v>15</v>
      </c>
      <c r="E125" s="25" t="s">
        <v>177</v>
      </c>
      <c r="F125" s="25">
        <v>1</v>
      </c>
      <c r="G125" s="24" t="s">
        <v>122</v>
      </c>
      <c r="H125" s="24" t="s">
        <v>35</v>
      </c>
      <c r="I125" s="24"/>
      <c r="J125" s="24">
        <v>1</v>
      </c>
      <c r="K125" s="24">
        <v>10</v>
      </c>
      <c r="L125" s="26">
        <v>1.5</v>
      </c>
      <c r="M125" s="24" t="s">
        <v>74</v>
      </c>
      <c r="N125" s="27"/>
      <c r="O125" s="28">
        <v>0.39583333333333331</v>
      </c>
      <c r="P125" s="28">
        <f t="shared" si="43"/>
        <v>0.45833333333333331</v>
      </c>
      <c r="Q125" s="24"/>
      <c r="R125" s="16" t="s">
        <v>3</v>
      </c>
      <c r="S125" s="30" t="s">
        <v>180</v>
      </c>
      <c r="T125" s="30" t="s">
        <v>150</v>
      </c>
      <c r="U125" s="24"/>
      <c r="V125" s="13" t="s">
        <v>115</v>
      </c>
      <c r="W125" s="23"/>
    </row>
    <row r="126" spans="1:23" x14ac:dyDescent="0.2">
      <c r="A126" s="18">
        <v>125</v>
      </c>
      <c r="B126" s="24">
        <f t="shared" si="37"/>
        <v>6</v>
      </c>
      <c r="C126" s="24">
        <v>1</v>
      </c>
      <c r="D126" s="24">
        <f t="shared" si="38"/>
        <v>6</v>
      </c>
      <c r="E126" s="25" t="s">
        <v>177</v>
      </c>
      <c r="F126" s="25">
        <v>1</v>
      </c>
      <c r="G126" s="24" t="s">
        <v>122</v>
      </c>
      <c r="H126" s="24" t="s">
        <v>35</v>
      </c>
      <c r="I126" s="24"/>
      <c r="J126" s="24">
        <v>1</v>
      </c>
      <c r="K126" s="24">
        <v>6</v>
      </c>
      <c r="L126" s="26">
        <v>1</v>
      </c>
      <c r="M126" s="24" t="s">
        <v>74</v>
      </c>
      <c r="N126" s="27"/>
      <c r="O126" s="28">
        <v>0.39583333333333331</v>
      </c>
      <c r="P126" s="28">
        <f t="shared" si="43"/>
        <v>0.4375</v>
      </c>
      <c r="Q126" s="24"/>
      <c r="R126" s="16" t="s">
        <v>3</v>
      </c>
      <c r="S126" s="30" t="s">
        <v>180</v>
      </c>
      <c r="T126" s="30" t="s">
        <v>150</v>
      </c>
      <c r="U126" s="24"/>
      <c r="V126" s="13" t="s">
        <v>116</v>
      </c>
      <c r="W126" s="23"/>
    </row>
    <row r="127" spans="1:23" x14ac:dyDescent="0.2">
      <c r="A127" s="18">
        <v>126</v>
      </c>
      <c r="B127" s="24">
        <f t="shared" si="37"/>
        <v>22.5</v>
      </c>
      <c r="C127" s="24">
        <v>1.5</v>
      </c>
      <c r="D127" s="24">
        <f t="shared" si="38"/>
        <v>15</v>
      </c>
      <c r="E127" s="25" t="s">
        <v>177</v>
      </c>
      <c r="F127" s="25">
        <v>1</v>
      </c>
      <c r="G127" s="24" t="s">
        <v>123</v>
      </c>
      <c r="H127" s="24" t="s">
        <v>126</v>
      </c>
      <c r="I127" s="24"/>
      <c r="J127" s="24">
        <v>1</v>
      </c>
      <c r="K127" s="24">
        <v>10</v>
      </c>
      <c r="L127" s="26">
        <v>1.5</v>
      </c>
      <c r="M127" s="24" t="s">
        <v>74</v>
      </c>
      <c r="N127" s="27"/>
      <c r="O127" s="28">
        <v>0.52083333333333337</v>
      </c>
      <c r="P127" s="28">
        <f t="shared" si="39"/>
        <v>0.58333333333333337</v>
      </c>
      <c r="Q127" s="24"/>
      <c r="R127" s="16" t="s">
        <v>3</v>
      </c>
      <c r="S127" s="30" t="s">
        <v>170</v>
      </c>
      <c r="T127" s="30" t="s">
        <v>141</v>
      </c>
      <c r="U127" s="24"/>
      <c r="V127" s="13" t="s">
        <v>116</v>
      </c>
      <c r="W127" s="23"/>
    </row>
    <row r="128" spans="1:23" x14ac:dyDescent="0.2">
      <c r="A128" s="18">
        <v>127</v>
      </c>
      <c r="B128" s="24">
        <f t="shared" si="37"/>
        <v>6</v>
      </c>
      <c r="C128" s="24">
        <v>1</v>
      </c>
      <c r="D128" s="24">
        <f t="shared" si="38"/>
        <v>6</v>
      </c>
      <c r="E128" s="25" t="s">
        <v>177</v>
      </c>
      <c r="F128" s="25">
        <v>1</v>
      </c>
      <c r="G128" s="24" t="s">
        <v>123</v>
      </c>
      <c r="H128" s="24" t="s">
        <v>126</v>
      </c>
      <c r="I128" s="24"/>
      <c r="J128" s="24">
        <v>1</v>
      </c>
      <c r="K128" s="24">
        <v>6</v>
      </c>
      <c r="L128" s="26">
        <v>1</v>
      </c>
      <c r="M128" s="24" t="s">
        <v>74</v>
      </c>
      <c r="N128" s="27"/>
      <c r="O128" s="28">
        <v>0.52083333333333337</v>
      </c>
      <c r="P128" s="28">
        <f t="shared" si="39"/>
        <v>0.5625</v>
      </c>
      <c r="Q128" s="24"/>
      <c r="R128" s="16" t="s">
        <v>3</v>
      </c>
      <c r="S128" s="30" t="s">
        <v>170</v>
      </c>
      <c r="T128" s="30" t="s">
        <v>141</v>
      </c>
      <c r="U128" s="24"/>
      <c r="V128" s="13" t="s">
        <v>116</v>
      </c>
      <c r="W128" s="23"/>
    </row>
    <row r="129" spans="1:23" x14ac:dyDescent="0.2">
      <c r="A129" s="18">
        <v>128</v>
      </c>
      <c r="B129" s="24">
        <f t="shared" si="37"/>
        <v>0</v>
      </c>
      <c r="C129" s="24"/>
      <c r="D129" s="24">
        <f t="shared" ref="D129:D132" si="45">K129*J129*L129</f>
        <v>0</v>
      </c>
      <c r="E129" s="25" t="s">
        <v>177</v>
      </c>
      <c r="F129" s="25">
        <v>1</v>
      </c>
      <c r="G129" s="24" t="s">
        <v>120</v>
      </c>
      <c r="H129" s="24" t="s">
        <v>117</v>
      </c>
      <c r="I129" s="24"/>
      <c r="J129" s="24"/>
      <c r="K129" s="24"/>
      <c r="L129" s="26"/>
      <c r="M129" s="24"/>
      <c r="N129" s="27"/>
      <c r="O129" s="24"/>
      <c r="P129" s="28">
        <f t="shared" si="39"/>
        <v>0</v>
      </c>
      <c r="Q129" s="24"/>
      <c r="R129" s="16"/>
      <c r="S129" s="30" t="s">
        <v>247</v>
      </c>
      <c r="T129" s="30"/>
      <c r="U129" s="41" t="s">
        <v>239</v>
      </c>
      <c r="V129" s="41" t="s">
        <v>238</v>
      </c>
    </row>
    <row r="130" spans="1:23" x14ac:dyDescent="0.2">
      <c r="A130" s="18">
        <v>129</v>
      </c>
      <c r="B130" s="24">
        <f t="shared" ref="B130" si="46">C130*K130*J130*L130</f>
        <v>0</v>
      </c>
      <c r="C130" s="24"/>
      <c r="D130" s="24">
        <f t="shared" ref="D130" si="47">K130*J130*L130</f>
        <v>0</v>
      </c>
      <c r="E130" s="25" t="s">
        <v>177</v>
      </c>
      <c r="F130" s="25">
        <v>1</v>
      </c>
      <c r="G130" s="24" t="s">
        <v>124</v>
      </c>
      <c r="H130" s="24" t="s">
        <v>118</v>
      </c>
      <c r="I130" s="24"/>
      <c r="J130" s="24"/>
      <c r="K130" s="24"/>
      <c r="L130" s="26"/>
      <c r="M130" s="24"/>
      <c r="N130" s="27"/>
      <c r="O130" s="24"/>
      <c r="P130" s="28">
        <f t="shared" ref="P130" si="48">O130+(L130/24)</f>
        <v>0</v>
      </c>
      <c r="Q130" s="24"/>
      <c r="R130" s="16"/>
      <c r="S130" s="30"/>
      <c r="T130" s="30"/>
      <c r="U130" s="41" t="s">
        <v>239</v>
      </c>
      <c r="V130" s="41" t="s">
        <v>243</v>
      </c>
      <c r="W130" s="23"/>
    </row>
    <row r="131" spans="1:23" x14ac:dyDescent="0.2">
      <c r="A131" s="18">
        <v>130</v>
      </c>
      <c r="B131" s="24">
        <f t="shared" si="37"/>
        <v>9</v>
      </c>
      <c r="C131" s="24">
        <v>1.5</v>
      </c>
      <c r="D131" s="24">
        <f t="shared" si="45"/>
        <v>6</v>
      </c>
      <c r="E131" s="25" t="s">
        <v>177</v>
      </c>
      <c r="F131" s="25">
        <v>1</v>
      </c>
      <c r="G131" s="24" t="s">
        <v>125</v>
      </c>
      <c r="H131" s="24" t="s">
        <v>119</v>
      </c>
      <c r="I131" s="24"/>
      <c r="J131" s="24">
        <v>1</v>
      </c>
      <c r="K131" s="24">
        <v>2</v>
      </c>
      <c r="L131" s="26">
        <v>3</v>
      </c>
      <c r="M131" s="24" t="s">
        <v>67</v>
      </c>
      <c r="N131" s="27"/>
      <c r="O131" s="28">
        <v>0.375</v>
      </c>
      <c r="P131" s="28">
        <f t="shared" si="39"/>
        <v>0.5</v>
      </c>
      <c r="Q131" s="24"/>
      <c r="R131" s="17" t="s">
        <v>10</v>
      </c>
      <c r="S131" s="30" t="s">
        <v>194</v>
      </c>
      <c r="T131" s="30" t="s">
        <v>165</v>
      </c>
      <c r="U131" s="24"/>
      <c r="V131" s="45" t="s">
        <v>241</v>
      </c>
      <c r="W131" s="23"/>
    </row>
    <row r="132" spans="1:23" x14ac:dyDescent="0.2">
      <c r="A132" s="18">
        <v>131</v>
      </c>
      <c r="B132" s="24">
        <f t="shared" si="37"/>
        <v>6</v>
      </c>
      <c r="C132" s="24">
        <v>1</v>
      </c>
      <c r="D132" s="24">
        <f t="shared" si="45"/>
        <v>6</v>
      </c>
      <c r="E132" s="25" t="s">
        <v>177</v>
      </c>
      <c r="F132" s="25">
        <v>1</v>
      </c>
      <c r="G132" s="24" t="s">
        <v>125</v>
      </c>
      <c r="H132" s="24" t="s">
        <v>119</v>
      </c>
      <c r="I132" s="24"/>
      <c r="J132" s="24">
        <v>1</v>
      </c>
      <c r="K132" s="24">
        <v>2</v>
      </c>
      <c r="L132" s="26">
        <v>3</v>
      </c>
      <c r="M132" s="24" t="s">
        <v>67</v>
      </c>
      <c r="N132" s="27"/>
      <c r="O132" s="28">
        <v>0.375</v>
      </c>
      <c r="P132" s="28">
        <f t="shared" si="39"/>
        <v>0.5</v>
      </c>
      <c r="Q132" s="24"/>
      <c r="R132" s="17" t="s">
        <v>10</v>
      </c>
      <c r="S132" s="30" t="s">
        <v>194</v>
      </c>
      <c r="T132" s="30" t="s">
        <v>165</v>
      </c>
      <c r="U132" s="24"/>
      <c r="V132" s="45" t="s">
        <v>242</v>
      </c>
      <c r="W132" s="23"/>
    </row>
    <row r="133" spans="1:23" x14ac:dyDescent="0.2">
      <c r="A133" s="18">
        <v>132</v>
      </c>
      <c r="B133" s="38"/>
      <c r="C133" s="38"/>
      <c r="D133" s="38"/>
      <c r="E133" s="39"/>
      <c r="F133" s="39"/>
      <c r="G133" s="38"/>
      <c r="H133" s="38"/>
      <c r="I133" s="38"/>
      <c r="J133" s="38"/>
      <c r="K133" s="38"/>
      <c r="L133" s="38"/>
      <c r="M133" s="38"/>
      <c r="N133" s="40"/>
      <c r="O133" s="38"/>
      <c r="P133" s="38"/>
      <c r="Q133" s="38"/>
      <c r="R133" s="9"/>
      <c r="S133" s="29"/>
      <c r="T133" s="29"/>
      <c r="U133" s="38"/>
      <c r="V133" s="38"/>
      <c r="W133" s="23"/>
    </row>
    <row r="134" spans="1:23" x14ac:dyDescent="0.2">
      <c r="A134" s="18">
        <v>133</v>
      </c>
      <c r="B134" s="24">
        <f t="shared" ref="B134:B145" si="49">C134*K134*J134*L134</f>
        <v>18</v>
      </c>
      <c r="C134" s="24">
        <v>1</v>
      </c>
      <c r="D134" s="24">
        <f t="shared" ref="D134:D140" si="50">K134*J134*L134</f>
        <v>18</v>
      </c>
      <c r="E134" s="25" t="s">
        <v>177</v>
      </c>
      <c r="F134" s="25">
        <v>2</v>
      </c>
      <c r="G134" s="24" t="s">
        <v>110</v>
      </c>
      <c r="H134" s="24" t="s">
        <v>16</v>
      </c>
      <c r="I134" s="24" t="s">
        <v>103</v>
      </c>
      <c r="J134" s="24">
        <v>1</v>
      </c>
      <c r="K134" s="24">
        <v>12</v>
      </c>
      <c r="L134" s="26">
        <v>1.5</v>
      </c>
      <c r="M134" s="24" t="s">
        <v>45</v>
      </c>
      <c r="N134" s="27"/>
      <c r="O134" s="28">
        <v>0.41666666666666669</v>
      </c>
      <c r="P134" s="28">
        <f t="shared" ref="P134:P138" si="51">O134+(L134/24)</f>
        <v>0.47916666666666669</v>
      </c>
      <c r="Q134" s="24"/>
      <c r="R134" s="16" t="s">
        <v>3</v>
      </c>
      <c r="S134" s="30" t="s">
        <v>191</v>
      </c>
      <c r="T134" s="30" t="s">
        <v>162</v>
      </c>
      <c r="U134" s="24"/>
      <c r="V134" s="24"/>
      <c r="W134" s="23"/>
    </row>
    <row r="135" spans="1:23" x14ac:dyDescent="0.2">
      <c r="A135" s="18">
        <v>134</v>
      </c>
      <c r="B135" s="24">
        <f t="shared" si="49"/>
        <v>22.5</v>
      </c>
      <c r="C135" s="24">
        <v>1.5</v>
      </c>
      <c r="D135" s="24">
        <f t="shared" si="50"/>
        <v>15</v>
      </c>
      <c r="E135" s="25" t="s">
        <v>177</v>
      </c>
      <c r="F135" s="25">
        <v>2</v>
      </c>
      <c r="G135" s="24" t="s">
        <v>121</v>
      </c>
      <c r="H135" s="24" t="s">
        <v>128</v>
      </c>
      <c r="I135" s="24"/>
      <c r="J135" s="24">
        <v>1</v>
      </c>
      <c r="K135" s="24">
        <v>10</v>
      </c>
      <c r="L135" s="26">
        <v>1.5</v>
      </c>
      <c r="M135" s="24"/>
      <c r="N135" s="27"/>
      <c r="O135" s="24"/>
      <c r="P135" s="28">
        <f t="shared" ref="P135:P136" si="52">O135+(L135/24)</f>
        <v>6.25E-2</v>
      </c>
      <c r="Q135" s="24"/>
      <c r="R135" s="16" t="s">
        <v>3</v>
      </c>
      <c r="S135" s="30" t="s">
        <v>182</v>
      </c>
      <c r="T135" s="30" t="s">
        <v>152</v>
      </c>
      <c r="U135" s="24"/>
      <c r="V135" s="24"/>
      <c r="W135" s="23"/>
    </row>
    <row r="136" spans="1:23" x14ac:dyDescent="0.2">
      <c r="A136" s="18">
        <v>135</v>
      </c>
      <c r="B136" s="24">
        <f t="shared" si="49"/>
        <v>6</v>
      </c>
      <c r="C136" s="24">
        <v>1</v>
      </c>
      <c r="D136" s="24">
        <f t="shared" si="50"/>
        <v>6</v>
      </c>
      <c r="E136" s="25" t="s">
        <v>177</v>
      </c>
      <c r="F136" s="25">
        <v>2</v>
      </c>
      <c r="G136" s="24" t="s">
        <v>121</v>
      </c>
      <c r="H136" s="24" t="s">
        <v>128</v>
      </c>
      <c r="I136" s="24"/>
      <c r="J136" s="24">
        <v>1</v>
      </c>
      <c r="K136" s="24">
        <v>6</v>
      </c>
      <c r="L136" s="26">
        <v>1</v>
      </c>
      <c r="M136" s="24"/>
      <c r="N136" s="27"/>
      <c r="O136" s="24"/>
      <c r="P136" s="28">
        <f t="shared" si="52"/>
        <v>4.1666666666666664E-2</v>
      </c>
      <c r="Q136" s="24"/>
      <c r="R136" s="16" t="s">
        <v>3</v>
      </c>
      <c r="S136" s="30" t="s">
        <v>182</v>
      </c>
      <c r="T136" s="30" t="s">
        <v>152</v>
      </c>
      <c r="U136" s="24"/>
      <c r="V136" s="24"/>
      <c r="W136" s="23"/>
    </row>
    <row r="137" spans="1:23" x14ac:dyDescent="0.2">
      <c r="A137" s="18">
        <v>136</v>
      </c>
      <c r="B137" s="24">
        <f t="shared" si="49"/>
        <v>22.5</v>
      </c>
      <c r="C137" s="24">
        <v>1.5</v>
      </c>
      <c r="D137" s="24">
        <f t="shared" si="50"/>
        <v>15</v>
      </c>
      <c r="E137" s="25" t="s">
        <v>177</v>
      </c>
      <c r="F137" s="25">
        <v>2</v>
      </c>
      <c r="G137" s="24" t="s">
        <v>122</v>
      </c>
      <c r="H137" s="24" t="s">
        <v>39</v>
      </c>
      <c r="I137" s="24"/>
      <c r="J137" s="24">
        <v>1</v>
      </c>
      <c r="K137" s="24">
        <v>10</v>
      </c>
      <c r="L137" s="26">
        <v>1.5</v>
      </c>
      <c r="M137" s="24" t="s">
        <v>74</v>
      </c>
      <c r="N137" s="27"/>
      <c r="O137" s="28">
        <v>0.39583333333333331</v>
      </c>
      <c r="P137" s="28">
        <f t="shared" si="51"/>
        <v>0.45833333333333331</v>
      </c>
      <c r="Q137" s="24"/>
      <c r="R137" s="16" t="s">
        <v>0</v>
      </c>
      <c r="S137" s="30" t="s">
        <v>174</v>
      </c>
      <c r="T137" s="30" t="s">
        <v>145</v>
      </c>
      <c r="U137" s="24"/>
      <c r="V137" s="24"/>
      <c r="W137" s="23"/>
    </row>
    <row r="138" spans="1:23" x14ac:dyDescent="0.2">
      <c r="A138" s="18">
        <v>137</v>
      </c>
      <c r="B138" s="24">
        <f t="shared" si="49"/>
        <v>6</v>
      </c>
      <c r="C138" s="24">
        <v>1</v>
      </c>
      <c r="D138" s="24">
        <f t="shared" si="50"/>
        <v>6</v>
      </c>
      <c r="E138" s="25" t="s">
        <v>177</v>
      </c>
      <c r="F138" s="25">
        <v>2</v>
      </c>
      <c r="G138" s="24" t="s">
        <v>122</v>
      </c>
      <c r="H138" s="24" t="s">
        <v>39</v>
      </c>
      <c r="I138" s="24"/>
      <c r="J138" s="24">
        <v>1</v>
      </c>
      <c r="K138" s="24">
        <v>6</v>
      </c>
      <c r="L138" s="26">
        <v>1</v>
      </c>
      <c r="M138" s="24" t="s">
        <v>74</v>
      </c>
      <c r="N138" s="27"/>
      <c r="O138" s="28">
        <v>0.39583333333333331</v>
      </c>
      <c r="P138" s="28">
        <f t="shared" si="51"/>
        <v>0.4375</v>
      </c>
      <c r="Q138" s="24"/>
      <c r="R138" s="16" t="s">
        <v>0</v>
      </c>
      <c r="S138" s="30" t="s">
        <v>174</v>
      </c>
      <c r="T138" s="30" t="s">
        <v>145</v>
      </c>
      <c r="U138" s="24"/>
      <c r="V138" s="24"/>
      <c r="W138" s="23"/>
    </row>
    <row r="139" spans="1:23" x14ac:dyDescent="0.2">
      <c r="A139" s="18">
        <v>138</v>
      </c>
      <c r="B139" s="24">
        <f t="shared" si="49"/>
        <v>22.5</v>
      </c>
      <c r="C139" s="24">
        <v>1.5</v>
      </c>
      <c r="D139" s="24">
        <f t="shared" si="50"/>
        <v>15</v>
      </c>
      <c r="E139" s="25" t="s">
        <v>177</v>
      </c>
      <c r="F139" s="25">
        <v>2</v>
      </c>
      <c r="G139" s="24" t="s">
        <v>123</v>
      </c>
      <c r="H139" s="24" t="s">
        <v>129</v>
      </c>
      <c r="I139" s="24"/>
      <c r="J139" s="24">
        <v>1</v>
      </c>
      <c r="K139" s="24">
        <v>10</v>
      </c>
      <c r="L139" s="26">
        <v>1.5</v>
      </c>
      <c r="M139" s="24"/>
      <c r="N139" s="27"/>
      <c r="O139" s="24"/>
      <c r="P139" s="28">
        <f t="shared" ref="P139:P145" si="53">O139+(L139/24)</f>
        <v>6.25E-2</v>
      </c>
      <c r="Q139" s="24"/>
      <c r="R139" s="16" t="s">
        <v>0</v>
      </c>
      <c r="S139" s="30" t="s">
        <v>175</v>
      </c>
      <c r="T139" s="30" t="s">
        <v>161</v>
      </c>
      <c r="U139" s="24"/>
      <c r="V139" s="24"/>
      <c r="W139" s="23"/>
    </row>
    <row r="140" spans="1:23" x14ac:dyDescent="0.2">
      <c r="A140" s="18">
        <v>139</v>
      </c>
      <c r="B140" s="24">
        <f t="shared" si="49"/>
        <v>6</v>
      </c>
      <c r="C140" s="24">
        <v>1</v>
      </c>
      <c r="D140" s="24">
        <f t="shared" si="50"/>
        <v>6</v>
      </c>
      <c r="E140" s="25" t="s">
        <v>177</v>
      </c>
      <c r="F140" s="25">
        <v>2</v>
      </c>
      <c r="G140" s="24" t="s">
        <v>123</v>
      </c>
      <c r="H140" s="24" t="s">
        <v>129</v>
      </c>
      <c r="I140" s="24"/>
      <c r="J140" s="24">
        <v>1</v>
      </c>
      <c r="K140" s="24">
        <v>6</v>
      </c>
      <c r="L140" s="26">
        <v>1</v>
      </c>
      <c r="M140" s="24"/>
      <c r="N140" s="27"/>
      <c r="O140" s="24"/>
      <c r="P140" s="28">
        <f t="shared" si="53"/>
        <v>4.1666666666666664E-2</v>
      </c>
      <c r="Q140" s="24"/>
      <c r="R140" s="16" t="s">
        <v>0</v>
      </c>
      <c r="S140" s="30" t="s">
        <v>175</v>
      </c>
      <c r="T140" s="30" t="s">
        <v>161</v>
      </c>
      <c r="U140" s="24"/>
      <c r="V140" s="24"/>
      <c r="W140" s="23"/>
    </row>
    <row r="141" spans="1:23" x14ac:dyDescent="0.2">
      <c r="A141" s="18">
        <v>140</v>
      </c>
      <c r="B141" s="24">
        <f t="shared" si="49"/>
        <v>0</v>
      </c>
      <c r="C141" s="24"/>
      <c r="D141" s="24">
        <f t="shared" ref="D141:D145" si="54">K141*J141*L141</f>
        <v>0</v>
      </c>
      <c r="E141" s="25" t="s">
        <v>177</v>
      </c>
      <c r="F141" s="25">
        <v>2</v>
      </c>
      <c r="G141" s="24" t="s">
        <v>120</v>
      </c>
      <c r="H141" s="24" t="s">
        <v>130</v>
      </c>
      <c r="I141" s="24"/>
      <c r="J141" s="24"/>
      <c r="K141" s="24"/>
      <c r="L141" s="26"/>
      <c r="M141" s="24"/>
      <c r="N141" s="27"/>
      <c r="O141" s="24"/>
      <c r="P141" s="28">
        <f t="shared" si="53"/>
        <v>0</v>
      </c>
      <c r="Q141" s="24"/>
      <c r="R141" s="17" t="s">
        <v>10</v>
      </c>
      <c r="S141" s="30" t="s">
        <v>195</v>
      </c>
      <c r="T141" s="30" t="s">
        <v>166</v>
      </c>
      <c r="U141" s="24"/>
      <c r="V141" s="24"/>
      <c r="W141" s="23"/>
    </row>
    <row r="142" spans="1:23" x14ac:dyDescent="0.2">
      <c r="A142" s="18">
        <v>141</v>
      </c>
      <c r="B142" s="24">
        <f t="shared" si="49"/>
        <v>0</v>
      </c>
      <c r="C142" s="24"/>
      <c r="D142" s="24">
        <f t="shared" si="54"/>
        <v>0</v>
      </c>
      <c r="E142" s="25" t="s">
        <v>177</v>
      </c>
      <c r="F142" s="25">
        <v>2</v>
      </c>
      <c r="G142" s="24" t="s">
        <v>124</v>
      </c>
      <c r="H142" s="24" t="s">
        <v>131</v>
      </c>
      <c r="I142" s="24"/>
      <c r="J142" s="24"/>
      <c r="K142" s="24"/>
      <c r="L142" s="26"/>
      <c r="M142" s="24"/>
      <c r="N142" s="27"/>
      <c r="O142" s="24"/>
      <c r="P142" s="28">
        <f t="shared" si="53"/>
        <v>0</v>
      </c>
      <c r="Q142" s="24"/>
      <c r="R142" s="16" t="s">
        <v>214</v>
      </c>
      <c r="S142" s="30" t="s">
        <v>196</v>
      </c>
      <c r="T142" s="30" t="s">
        <v>167</v>
      </c>
      <c r="U142" s="24"/>
      <c r="V142" s="24"/>
      <c r="W142" s="23"/>
    </row>
    <row r="143" spans="1:23" x14ac:dyDescent="0.2">
      <c r="A143" s="18">
        <v>142</v>
      </c>
      <c r="B143" s="24">
        <f>C143*K143*J143*L143</f>
        <v>0</v>
      </c>
      <c r="C143" s="24"/>
      <c r="D143" s="24">
        <f>K143*J143*L143</f>
        <v>15</v>
      </c>
      <c r="E143" s="25" t="s">
        <v>177</v>
      </c>
      <c r="F143" s="25">
        <v>1</v>
      </c>
      <c r="G143" s="24"/>
      <c r="H143" s="24" t="s">
        <v>244</v>
      </c>
      <c r="I143" s="24"/>
      <c r="J143" s="24">
        <v>1</v>
      </c>
      <c r="K143" s="24">
        <v>5</v>
      </c>
      <c r="L143" s="26">
        <v>3</v>
      </c>
      <c r="M143" s="24"/>
      <c r="N143" s="27"/>
      <c r="O143" s="24"/>
      <c r="P143" s="28">
        <f>O143+(L143/24)</f>
        <v>0.125</v>
      </c>
      <c r="Q143" s="24"/>
      <c r="R143" s="16"/>
      <c r="S143" s="30" t="s">
        <v>245</v>
      </c>
      <c r="T143" s="30" t="s">
        <v>246</v>
      </c>
      <c r="U143" s="41" t="s">
        <v>239</v>
      </c>
      <c r="V143" s="24"/>
      <c r="W143" s="23"/>
    </row>
    <row r="144" spans="1:23" x14ac:dyDescent="0.2">
      <c r="A144" s="18">
        <v>143</v>
      </c>
      <c r="B144" s="24">
        <f t="shared" si="49"/>
        <v>18</v>
      </c>
      <c r="C144" s="24">
        <v>1.5</v>
      </c>
      <c r="D144" s="24">
        <f t="shared" si="54"/>
        <v>12</v>
      </c>
      <c r="E144" s="25" t="s">
        <v>177</v>
      </c>
      <c r="F144" s="25">
        <v>2</v>
      </c>
      <c r="G144" s="24" t="s">
        <v>125</v>
      </c>
      <c r="H144" s="24" t="s">
        <v>132</v>
      </c>
      <c r="I144" s="24"/>
      <c r="J144" s="24">
        <v>1</v>
      </c>
      <c r="K144" s="24">
        <v>3</v>
      </c>
      <c r="L144" s="26">
        <v>4</v>
      </c>
      <c r="M144" s="24"/>
      <c r="N144" s="27"/>
      <c r="O144" s="24"/>
      <c r="P144" s="28">
        <f t="shared" si="53"/>
        <v>0.16666666666666666</v>
      </c>
      <c r="Q144" s="24"/>
      <c r="R144" s="16" t="s">
        <v>215</v>
      </c>
      <c r="S144" s="30" t="s">
        <v>197</v>
      </c>
      <c r="T144" s="30" t="s">
        <v>168</v>
      </c>
      <c r="U144" s="24"/>
      <c r="V144" s="24"/>
      <c r="W144" s="23"/>
    </row>
    <row r="145" spans="1:23" x14ac:dyDescent="0.2">
      <c r="A145" s="18">
        <v>144</v>
      </c>
      <c r="B145" s="24">
        <f t="shared" si="49"/>
        <v>12</v>
      </c>
      <c r="C145" s="24">
        <v>1</v>
      </c>
      <c r="D145" s="24">
        <f t="shared" si="54"/>
        <v>12</v>
      </c>
      <c r="E145" s="25" t="s">
        <v>177</v>
      </c>
      <c r="F145" s="25">
        <v>2</v>
      </c>
      <c r="G145" s="24" t="s">
        <v>125</v>
      </c>
      <c r="H145" s="24" t="s">
        <v>132</v>
      </c>
      <c r="I145" s="24"/>
      <c r="J145" s="24">
        <v>1</v>
      </c>
      <c r="K145" s="24">
        <v>3</v>
      </c>
      <c r="L145" s="26">
        <v>4</v>
      </c>
      <c r="M145" s="24"/>
      <c r="N145" s="27"/>
      <c r="O145" s="24"/>
      <c r="P145" s="28">
        <f t="shared" si="53"/>
        <v>0.16666666666666666</v>
      </c>
      <c r="Q145" s="24"/>
      <c r="R145" s="16" t="s">
        <v>215</v>
      </c>
      <c r="S145" s="30" t="s">
        <v>197</v>
      </c>
      <c r="T145" s="30" t="s">
        <v>168</v>
      </c>
      <c r="U145" s="24"/>
      <c r="V145" s="24"/>
      <c r="W145" s="23"/>
    </row>
    <row r="146" spans="1:23" ht="23" x14ac:dyDescent="0.25">
      <c r="A146" s="18">
        <v>145</v>
      </c>
      <c r="B146" s="11" t="s">
        <v>133</v>
      </c>
      <c r="C146" s="38"/>
      <c r="D146" s="38"/>
      <c r="E146" s="39"/>
      <c r="F146" s="39"/>
      <c r="G146" s="38"/>
      <c r="H146" s="38"/>
      <c r="I146" s="38"/>
      <c r="J146" s="38"/>
      <c r="K146" s="38"/>
      <c r="L146" s="38"/>
      <c r="M146" s="38"/>
      <c r="N146" s="40"/>
      <c r="O146" s="38"/>
      <c r="P146" s="38"/>
      <c r="Q146" s="38"/>
      <c r="R146" s="9"/>
      <c r="S146" s="29"/>
      <c r="T146" s="29"/>
      <c r="U146" s="38"/>
      <c r="V146" s="38"/>
      <c r="W146" s="23"/>
    </row>
    <row r="147" spans="1:23" x14ac:dyDescent="0.2">
      <c r="A147" s="18">
        <v>146</v>
      </c>
      <c r="B147" s="24">
        <f>C147*K147*J147*L147</f>
        <v>12</v>
      </c>
      <c r="C147" s="24">
        <v>1.5</v>
      </c>
      <c r="D147" s="24">
        <f>K147*J147*L147</f>
        <v>8</v>
      </c>
      <c r="E147" s="25" t="s">
        <v>199</v>
      </c>
      <c r="F147" s="25">
        <v>4</v>
      </c>
      <c r="G147" s="24" t="s">
        <v>220</v>
      </c>
      <c r="H147" s="24" t="s">
        <v>219</v>
      </c>
      <c r="I147" s="24"/>
      <c r="J147" s="24">
        <v>1</v>
      </c>
      <c r="K147" s="24">
        <v>1</v>
      </c>
      <c r="L147" s="26">
        <v>8</v>
      </c>
      <c r="M147" s="24"/>
      <c r="N147" s="27"/>
      <c r="O147" s="24"/>
      <c r="P147" s="24"/>
      <c r="Q147" s="24"/>
      <c r="R147" s="16" t="s">
        <v>3</v>
      </c>
      <c r="S147" s="30" t="s">
        <v>182</v>
      </c>
      <c r="T147" s="30" t="s">
        <v>152</v>
      </c>
      <c r="U147" s="24"/>
      <c r="V147" s="24"/>
      <c r="W147" s="23"/>
    </row>
    <row r="148" spans="1:23" x14ac:dyDescent="0.2">
      <c r="A148" s="18">
        <v>147</v>
      </c>
      <c r="B148" s="24">
        <f>C148*K148*J148*L148</f>
        <v>10</v>
      </c>
      <c r="C148" s="24">
        <v>1</v>
      </c>
      <c r="D148" s="24">
        <f>K148*J148*L148</f>
        <v>10</v>
      </c>
      <c r="E148" s="25" t="s">
        <v>199</v>
      </c>
      <c r="F148" s="25">
        <v>3</v>
      </c>
      <c r="G148" s="24"/>
      <c r="H148" s="24" t="s">
        <v>2</v>
      </c>
      <c r="I148" s="24"/>
      <c r="J148" s="24">
        <v>1</v>
      </c>
      <c r="K148" s="24">
        <v>10</v>
      </c>
      <c r="L148" s="26">
        <v>1</v>
      </c>
      <c r="M148" s="24"/>
      <c r="N148" s="27"/>
      <c r="O148" s="24"/>
      <c r="P148" s="28">
        <f t="shared" ref="P148:P149" si="55">O148+(L148/24)</f>
        <v>4.1666666666666664E-2</v>
      </c>
      <c r="Q148" s="24"/>
      <c r="R148" s="16" t="s">
        <v>0</v>
      </c>
      <c r="S148" s="30" t="s">
        <v>175</v>
      </c>
      <c r="T148" s="30" t="s">
        <v>161</v>
      </c>
      <c r="U148" s="24"/>
      <c r="V148" s="24"/>
      <c r="W148" s="23"/>
    </row>
    <row r="149" spans="1:23" x14ac:dyDescent="0.2">
      <c r="A149" s="18">
        <v>148</v>
      </c>
      <c r="B149" s="24">
        <f>C149*K149*J149*L149</f>
        <v>9</v>
      </c>
      <c r="C149" s="24">
        <v>1</v>
      </c>
      <c r="D149" s="24">
        <f>K149*J149*L149</f>
        <v>9</v>
      </c>
      <c r="E149" s="25" t="s">
        <v>199</v>
      </c>
      <c r="F149" s="25">
        <v>3</v>
      </c>
      <c r="G149" s="24"/>
      <c r="H149" s="24" t="s">
        <v>1</v>
      </c>
      <c r="I149" s="24"/>
      <c r="J149" s="24">
        <v>1</v>
      </c>
      <c r="K149" s="24">
        <v>9</v>
      </c>
      <c r="L149" s="26">
        <v>1</v>
      </c>
      <c r="M149" s="24"/>
      <c r="N149" s="27"/>
      <c r="O149" s="24"/>
      <c r="P149" s="28">
        <f t="shared" si="55"/>
        <v>4.1666666666666664E-2</v>
      </c>
      <c r="Q149" s="24"/>
      <c r="R149" s="16" t="s">
        <v>0</v>
      </c>
      <c r="S149" s="30" t="s">
        <v>175</v>
      </c>
      <c r="T149" s="30" t="s">
        <v>161</v>
      </c>
      <c r="U149" s="24"/>
      <c r="V149" s="24"/>
      <c r="W149" s="23"/>
    </row>
    <row r="150" spans="1:23" ht="23" x14ac:dyDescent="0.25">
      <c r="A150" s="18">
        <v>149</v>
      </c>
      <c r="B150" s="11" t="s">
        <v>134</v>
      </c>
      <c r="C150" s="38"/>
      <c r="D150" s="38"/>
      <c r="E150" s="39"/>
      <c r="F150" s="39"/>
      <c r="G150" s="38"/>
      <c r="H150" s="38"/>
      <c r="I150" s="38"/>
      <c r="J150" s="38"/>
      <c r="K150" s="38"/>
      <c r="L150" s="38"/>
      <c r="M150" s="38"/>
      <c r="N150" s="40"/>
      <c r="O150" s="38"/>
      <c r="P150" s="38"/>
      <c r="Q150" s="38"/>
      <c r="R150" s="9"/>
      <c r="S150" s="29"/>
      <c r="T150" s="29"/>
      <c r="U150" s="38"/>
      <c r="V150" s="38"/>
      <c r="W150" s="23"/>
    </row>
    <row r="151" spans="1:23" x14ac:dyDescent="0.2">
      <c r="A151" s="18">
        <v>150</v>
      </c>
      <c r="B151" s="24">
        <f>C151*K151*J151*L151</f>
        <v>12</v>
      </c>
      <c r="C151" s="24">
        <v>1</v>
      </c>
      <c r="D151" s="24">
        <f t="shared" ref="D151:D153" si="56">K151*J151*L151</f>
        <v>12</v>
      </c>
      <c r="E151" s="25" t="s">
        <v>216</v>
      </c>
      <c r="F151" s="25">
        <v>3</v>
      </c>
      <c r="G151" s="24" t="s">
        <v>43</v>
      </c>
      <c r="H151" s="24" t="s">
        <v>221</v>
      </c>
      <c r="I151" s="24"/>
      <c r="J151" s="24">
        <v>1</v>
      </c>
      <c r="K151" s="24">
        <v>4</v>
      </c>
      <c r="L151" s="26">
        <v>3</v>
      </c>
      <c r="M151" s="24"/>
      <c r="N151" s="27"/>
      <c r="O151" s="24"/>
      <c r="P151" s="24"/>
      <c r="Q151" s="24"/>
      <c r="R151" s="16" t="s">
        <v>3</v>
      </c>
      <c r="S151" s="30" t="s">
        <v>170</v>
      </c>
      <c r="T151" s="30" t="s">
        <v>141</v>
      </c>
      <c r="U151" s="24"/>
      <c r="V151" s="24"/>
      <c r="W151" s="23"/>
    </row>
    <row r="152" spans="1:23" x14ac:dyDescent="0.2">
      <c r="A152" s="18">
        <v>151</v>
      </c>
      <c r="B152" s="24">
        <f>C152*K152*J152*L152</f>
        <v>10</v>
      </c>
      <c r="C152" s="24">
        <v>1</v>
      </c>
      <c r="D152" s="24">
        <f t="shared" ref="D152" si="57">K152*J152*L152</f>
        <v>10</v>
      </c>
      <c r="E152" s="25" t="s">
        <v>216</v>
      </c>
      <c r="F152" s="25">
        <v>3</v>
      </c>
      <c r="G152" s="24" t="s">
        <v>9</v>
      </c>
      <c r="H152" s="24" t="s">
        <v>222</v>
      </c>
      <c r="I152" s="24"/>
      <c r="J152" s="24">
        <v>1</v>
      </c>
      <c r="K152" s="24">
        <v>5</v>
      </c>
      <c r="L152" s="26">
        <v>2</v>
      </c>
      <c r="M152" s="24"/>
      <c r="N152" s="27"/>
      <c r="O152" s="24"/>
      <c r="P152" s="24"/>
      <c r="Q152" s="24"/>
      <c r="R152" s="16" t="s">
        <v>3</v>
      </c>
      <c r="S152" s="30" t="s">
        <v>170</v>
      </c>
      <c r="T152" s="30" t="s">
        <v>141</v>
      </c>
      <c r="U152" s="24"/>
      <c r="V152" s="24"/>
      <c r="W152" s="23"/>
    </row>
    <row r="153" spans="1:23" x14ac:dyDescent="0.2">
      <c r="A153" s="18">
        <v>152</v>
      </c>
      <c r="B153" s="24">
        <f>C153*K153*J153*L153</f>
        <v>4</v>
      </c>
      <c r="C153" s="24">
        <v>1</v>
      </c>
      <c r="D153" s="24">
        <f t="shared" si="56"/>
        <v>4</v>
      </c>
      <c r="E153" s="25" t="s">
        <v>216</v>
      </c>
      <c r="F153" s="25">
        <v>3</v>
      </c>
      <c r="G153" s="24"/>
      <c r="H153" s="24" t="s">
        <v>218</v>
      </c>
      <c r="I153" s="24"/>
      <c r="J153" s="24">
        <v>1</v>
      </c>
      <c r="K153" s="24">
        <v>2</v>
      </c>
      <c r="L153" s="26">
        <v>2</v>
      </c>
      <c r="M153" s="24"/>
      <c r="N153" s="27"/>
      <c r="O153" s="24"/>
      <c r="P153" s="24"/>
      <c r="Q153" s="24"/>
      <c r="R153" s="16" t="s">
        <v>3</v>
      </c>
      <c r="S153" s="30" t="s">
        <v>170</v>
      </c>
      <c r="T153" s="30" t="s">
        <v>141</v>
      </c>
      <c r="U153" s="24"/>
      <c r="V153" s="24"/>
      <c r="W153" s="23"/>
    </row>
    <row r="154" spans="1:23" ht="23" x14ac:dyDescent="0.25">
      <c r="A154" s="18">
        <v>153</v>
      </c>
      <c r="B154" s="11" t="s">
        <v>224</v>
      </c>
      <c r="C154" s="38"/>
      <c r="D154" s="38"/>
      <c r="E154" s="39"/>
      <c r="F154" s="39"/>
      <c r="G154" s="38"/>
      <c r="H154" s="38"/>
      <c r="I154" s="38"/>
      <c r="J154" s="38"/>
      <c r="K154" s="38"/>
      <c r="L154" s="38"/>
      <c r="M154" s="38"/>
      <c r="N154" s="40"/>
      <c r="O154" s="38"/>
      <c r="P154" s="38"/>
      <c r="Q154" s="38"/>
      <c r="R154" s="9"/>
      <c r="S154" s="29"/>
      <c r="T154" s="29"/>
      <c r="U154" s="38"/>
      <c r="V154" s="38"/>
      <c r="W154" s="23"/>
    </row>
    <row r="155" spans="1:23" x14ac:dyDescent="0.2">
      <c r="A155" s="18">
        <v>154</v>
      </c>
      <c r="B155" s="24">
        <f>C155*K155*J155*L155</f>
        <v>1</v>
      </c>
      <c r="C155" s="24">
        <v>1</v>
      </c>
      <c r="D155" s="24">
        <f t="shared" ref="D155:D156" si="58">K155*J155*L155</f>
        <v>1</v>
      </c>
      <c r="E155" s="25" t="s">
        <v>225</v>
      </c>
      <c r="F155" s="25">
        <v>2</v>
      </c>
      <c r="G155" s="24"/>
      <c r="H155" s="24" t="s">
        <v>227</v>
      </c>
      <c r="I155" s="24"/>
      <c r="J155" s="24">
        <v>1</v>
      </c>
      <c r="K155" s="24">
        <v>1</v>
      </c>
      <c r="L155" s="26">
        <v>1</v>
      </c>
      <c r="M155" s="24"/>
      <c r="N155" s="27"/>
      <c r="O155" s="24"/>
      <c r="P155" s="24"/>
      <c r="Q155" s="24"/>
      <c r="R155" s="16" t="s">
        <v>0</v>
      </c>
      <c r="S155" s="30" t="s">
        <v>174</v>
      </c>
      <c r="T155" s="30" t="s">
        <v>145</v>
      </c>
      <c r="U155" s="24"/>
      <c r="V155" s="24"/>
      <c r="W155" s="23"/>
    </row>
    <row r="156" spans="1:23" x14ac:dyDescent="0.2">
      <c r="A156" s="18">
        <v>155</v>
      </c>
      <c r="B156" s="24">
        <f>C156*K156*J156*L156</f>
        <v>9</v>
      </c>
      <c r="C156" s="24">
        <v>1</v>
      </c>
      <c r="D156" s="24">
        <f t="shared" si="58"/>
        <v>9</v>
      </c>
      <c r="E156" s="25" t="s">
        <v>226</v>
      </c>
      <c r="F156" s="25">
        <v>1</v>
      </c>
      <c r="G156" s="24"/>
      <c r="H156" s="24" t="s">
        <v>228</v>
      </c>
      <c r="I156" s="24"/>
      <c r="J156" s="24">
        <v>1</v>
      </c>
      <c r="K156" s="24">
        <v>3</v>
      </c>
      <c r="L156" s="26">
        <v>3</v>
      </c>
      <c r="M156" s="24"/>
      <c r="N156" s="27"/>
      <c r="O156" s="24"/>
      <c r="P156" s="24"/>
      <c r="Q156" s="24"/>
      <c r="R156" s="16" t="s">
        <v>0</v>
      </c>
      <c r="S156" s="30" t="s">
        <v>174</v>
      </c>
      <c r="T156" s="30" t="s">
        <v>145</v>
      </c>
      <c r="U156" s="24"/>
      <c r="V156" s="24"/>
      <c r="W156" s="23"/>
    </row>
    <row r="157" spans="1:23" x14ac:dyDescent="0.2">
      <c r="A157" s="18">
        <v>156</v>
      </c>
      <c r="B157" s="24">
        <f>C157*K157*J157*L157</f>
        <v>2</v>
      </c>
      <c r="C157" s="24">
        <v>1</v>
      </c>
      <c r="D157" s="24">
        <f t="shared" ref="D157" si="59">K157*J157*L157</f>
        <v>2</v>
      </c>
      <c r="E157" s="25" t="s">
        <v>250</v>
      </c>
      <c r="F157" s="25">
        <v>1</v>
      </c>
      <c r="G157" s="24"/>
      <c r="H157" s="24" t="s">
        <v>251</v>
      </c>
      <c r="I157" s="24"/>
      <c r="J157" s="24">
        <v>1</v>
      </c>
      <c r="K157" s="24">
        <v>1</v>
      </c>
      <c r="L157" s="26">
        <v>2</v>
      </c>
      <c r="M157" s="24"/>
      <c r="N157" s="27"/>
      <c r="O157" s="24"/>
      <c r="P157" s="24"/>
      <c r="Q157" s="24"/>
      <c r="R157" s="16" t="s">
        <v>3</v>
      </c>
      <c r="S157" s="30" t="s">
        <v>170</v>
      </c>
      <c r="T157" s="30" t="s">
        <v>141</v>
      </c>
      <c r="U157" s="24"/>
      <c r="V157" s="24"/>
      <c r="W157" s="23"/>
    </row>
    <row r="158" spans="1:23" ht="23" x14ac:dyDescent="0.25">
      <c r="A158" s="18">
        <v>157</v>
      </c>
      <c r="B158" s="11" t="s">
        <v>206</v>
      </c>
      <c r="C158" s="38"/>
      <c r="D158" s="38"/>
      <c r="E158" s="39"/>
      <c r="F158" s="39"/>
      <c r="G158" s="38"/>
      <c r="H158" s="38"/>
      <c r="I158" s="38"/>
      <c r="J158" s="38"/>
      <c r="K158" s="38"/>
      <c r="L158" s="38"/>
      <c r="M158" s="38"/>
      <c r="N158" s="40"/>
      <c r="O158" s="38"/>
      <c r="P158" s="38"/>
      <c r="Q158" s="38"/>
      <c r="R158" s="9"/>
      <c r="S158" s="29"/>
      <c r="T158" s="29"/>
      <c r="U158" s="38"/>
      <c r="V158" s="38"/>
      <c r="W158" s="23"/>
    </row>
    <row r="159" spans="1:23" x14ac:dyDescent="0.2">
      <c r="A159" s="18">
        <v>158</v>
      </c>
      <c r="B159" s="24">
        <f t="shared" ref="B159:B164" si="60">C159*K159*J159*L159</f>
        <v>28</v>
      </c>
      <c r="C159" s="24">
        <v>1</v>
      </c>
      <c r="D159" s="24">
        <v>28</v>
      </c>
      <c r="E159" s="25"/>
      <c r="F159" s="25"/>
      <c r="G159" s="24"/>
      <c r="H159" s="24" t="s">
        <v>209</v>
      </c>
      <c r="I159" s="24"/>
      <c r="J159" s="24">
        <v>1</v>
      </c>
      <c r="K159" s="24">
        <v>1</v>
      </c>
      <c r="L159" s="26">
        <v>28</v>
      </c>
      <c r="M159" s="24"/>
      <c r="N159" s="27"/>
      <c r="O159" s="24"/>
      <c r="P159" s="24"/>
      <c r="Q159" s="24"/>
      <c r="R159" s="16" t="s">
        <v>3</v>
      </c>
      <c r="S159" s="30" t="s">
        <v>170</v>
      </c>
      <c r="T159" s="30" t="s">
        <v>141</v>
      </c>
      <c r="U159" s="24"/>
      <c r="V159" s="24"/>
      <c r="W159" s="23"/>
    </row>
    <row r="160" spans="1:23" x14ac:dyDescent="0.2">
      <c r="A160" s="18">
        <v>159</v>
      </c>
      <c r="B160" s="24">
        <f t="shared" si="60"/>
        <v>20</v>
      </c>
      <c r="C160" s="24">
        <v>1</v>
      </c>
      <c r="D160" s="24">
        <v>20</v>
      </c>
      <c r="E160" s="25"/>
      <c r="F160" s="25"/>
      <c r="G160" s="24"/>
      <c r="H160" s="24" t="s">
        <v>208</v>
      </c>
      <c r="I160" s="24"/>
      <c r="J160" s="24">
        <v>1</v>
      </c>
      <c r="K160" s="24">
        <v>1</v>
      </c>
      <c r="L160" s="26">
        <v>20</v>
      </c>
      <c r="M160" s="24"/>
      <c r="N160" s="27"/>
      <c r="O160" s="24"/>
      <c r="P160" s="24"/>
      <c r="Q160" s="24"/>
      <c r="R160" s="16" t="s">
        <v>3</v>
      </c>
      <c r="S160" s="30" t="s">
        <v>170</v>
      </c>
      <c r="T160" s="30" t="s">
        <v>141</v>
      </c>
      <c r="U160" s="24"/>
      <c r="V160" s="24"/>
      <c r="W160" s="23"/>
    </row>
    <row r="161" spans="1:23" x14ac:dyDescent="0.2">
      <c r="A161" s="18">
        <v>160</v>
      </c>
      <c r="B161" s="24">
        <f t="shared" si="60"/>
        <v>20</v>
      </c>
      <c r="C161" s="24">
        <v>1</v>
      </c>
      <c r="D161" s="24">
        <f>K161*J161*L161</f>
        <v>20</v>
      </c>
      <c r="E161" s="25"/>
      <c r="F161" s="25"/>
      <c r="G161" s="24"/>
      <c r="H161" s="24" t="s">
        <v>217</v>
      </c>
      <c r="I161" s="24"/>
      <c r="J161" s="24">
        <v>1</v>
      </c>
      <c r="K161" s="24">
        <v>1</v>
      </c>
      <c r="L161" s="26">
        <v>20</v>
      </c>
      <c r="M161" s="24"/>
      <c r="N161" s="27"/>
      <c r="O161" s="24"/>
      <c r="P161" s="24"/>
      <c r="Q161" s="24"/>
      <c r="R161" s="16" t="s">
        <v>3</v>
      </c>
      <c r="S161" s="30" t="s">
        <v>170</v>
      </c>
      <c r="T161" s="30" t="s">
        <v>141</v>
      </c>
      <c r="U161" s="24"/>
      <c r="V161" s="24"/>
      <c r="W161" s="23"/>
    </row>
    <row r="162" spans="1:23" x14ac:dyDescent="0.2">
      <c r="A162" s="18">
        <v>161</v>
      </c>
      <c r="B162" s="24">
        <f t="shared" si="60"/>
        <v>36</v>
      </c>
      <c r="C162" s="24">
        <v>1</v>
      </c>
      <c r="D162" s="24">
        <f>K162*J162*L162</f>
        <v>36</v>
      </c>
      <c r="E162" s="25"/>
      <c r="F162" s="25"/>
      <c r="G162" s="24"/>
      <c r="H162" s="24" t="s">
        <v>210</v>
      </c>
      <c r="I162" s="24"/>
      <c r="J162" s="24">
        <v>1</v>
      </c>
      <c r="K162" s="24">
        <v>1</v>
      </c>
      <c r="L162" s="26">
        <v>36</v>
      </c>
      <c r="M162" s="24"/>
      <c r="N162" s="27"/>
      <c r="O162" s="24"/>
      <c r="P162" s="24"/>
      <c r="Q162" s="24"/>
      <c r="R162" s="16" t="s">
        <v>3</v>
      </c>
      <c r="S162" s="30" t="s">
        <v>180</v>
      </c>
      <c r="T162" s="30" t="s">
        <v>150</v>
      </c>
      <c r="U162" s="24"/>
      <c r="V162" s="24"/>
      <c r="W162" s="23"/>
    </row>
    <row r="163" spans="1:23" x14ac:dyDescent="0.2">
      <c r="A163" s="18">
        <v>162</v>
      </c>
      <c r="B163" s="24">
        <f t="shared" si="60"/>
        <v>24</v>
      </c>
      <c r="C163" s="24">
        <v>1</v>
      </c>
      <c r="D163" s="24">
        <f>K163*J163*L163</f>
        <v>24</v>
      </c>
      <c r="E163" s="25"/>
      <c r="F163" s="25"/>
      <c r="G163" s="24"/>
      <c r="H163" s="24" t="s">
        <v>211</v>
      </c>
      <c r="I163" s="24"/>
      <c r="J163" s="24">
        <v>1</v>
      </c>
      <c r="K163" s="24">
        <v>1</v>
      </c>
      <c r="L163" s="26">
        <v>24</v>
      </c>
      <c r="M163" s="24"/>
      <c r="N163" s="27"/>
      <c r="O163" s="24"/>
      <c r="P163" s="24"/>
      <c r="Q163" s="24"/>
      <c r="R163" s="16" t="s">
        <v>3</v>
      </c>
      <c r="S163" s="30" t="s">
        <v>182</v>
      </c>
      <c r="T163" s="30" t="s">
        <v>152</v>
      </c>
      <c r="U163" s="24"/>
      <c r="V163" s="24"/>
      <c r="W163" s="23"/>
    </row>
    <row r="164" spans="1:23" x14ac:dyDescent="0.2">
      <c r="A164" s="18">
        <v>163</v>
      </c>
      <c r="B164" s="24">
        <f t="shared" si="60"/>
        <v>30</v>
      </c>
      <c r="C164" s="24">
        <v>1</v>
      </c>
      <c r="D164" s="24">
        <f>K164*J164*L164</f>
        <v>30</v>
      </c>
      <c r="E164" s="25"/>
      <c r="F164" s="25"/>
      <c r="G164" s="24"/>
      <c r="H164" s="24" t="s">
        <v>229</v>
      </c>
      <c r="I164" s="24"/>
      <c r="J164" s="24">
        <v>1</v>
      </c>
      <c r="K164" s="24">
        <v>1</v>
      </c>
      <c r="L164" s="26">
        <v>30</v>
      </c>
      <c r="M164" s="24"/>
      <c r="N164" s="27"/>
      <c r="O164" s="24"/>
      <c r="P164" s="24"/>
      <c r="Q164" s="24"/>
      <c r="R164" s="16" t="s">
        <v>3</v>
      </c>
      <c r="S164" s="30" t="s">
        <v>175</v>
      </c>
      <c r="T164" s="30" t="s">
        <v>161</v>
      </c>
      <c r="U164" s="24"/>
      <c r="V164" s="24"/>
      <c r="W164" s="23"/>
    </row>
    <row r="165" spans="1:23" ht="23" x14ac:dyDescent="0.25">
      <c r="A165" s="18">
        <v>164</v>
      </c>
      <c r="B165" s="11" t="s">
        <v>207</v>
      </c>
      <c r="C165" s="38"/>
      <c r="D165" s="38"/>
      <c r="E165" s="39"/>
      <c r="F165" s="39"/>
      <c r="G165" s="38"/>
      <c r="H165" s="38"/>
      <c r="I165" s="38"/>
      <c r="J165" s="38"/>
      <c r="K165" s="38"/>
      <c r="L165" s="38"/>
      <c r="M165" s="38"/>
      <c r="N165" s="40"/>
      <c r="O165" s="38"/>
      <c r="P165" s="38"/>
      <c r="Q165" s="38"/>
      <c r="R165" s="9"/>
      <c r="S165" s="29"/>
      <c r="T165" s="29"/>
      <c r="U165" s="38"/>
      <c r="V165" s="38"/>
      <c r="W165" s="23"/>
    </row>
    <row r="166" spans="1:23" x14ac:dyDescent="0.2">
      <c r="A166" s="18">
        <v>165</v>
      </c>
      <c r="B166" s="24">
        <f>C166*K166*J166*L166</f>
        <v>33</v>
      </c>
      <c r="C166" s="24">
        <v>1</v>
      </c>
      <c r="D166" s="24">
        <f>K166*J166*L166</f>
        <v>33</v>
      </c>
      <c r="E166" s="25"/>
      <c r="F166" s="25"/>
      <c r="G166" s="24"/>
      <c r="H166" s="24" t="s">
        <v>223</v>
      </c>
      <c r="I166" s="24"/>
      <c r="J166" s="24">
        <v>1</v>
      </c>
      <c r="K166" s="24">
        <v>1</v>
      </c>
      <c r="L166" s="26">
        <v>33</v>
      </c>
      <c r="M166" s="24"/>
      <c r="N166" s="27"/>
      <c r="O166" s="24"/>
      <c r="P166" s="24"/>
      <c r="Q166" s="24"/>
      <c r="R166" s="16" t="s">
        <v>0</v>
      </c>
      <c r="S166" s="30" t="s">
        <v>171</v>
      </c>
      <c r="T166" s="30" t="s">
        <v>142</v>
      </c>
      <c r="U166" s="24"/>
      <c r="V166" s="24"/>
      <c r="W166" s="23"/>
    </row>
    <row r="167" spans="1:23" x14ac:dyDescent="0.2">
      <c r="A167" s="18">
        <v>166</v>
      </c>
      <c r="B167" s="24">
        <f>C167*K167*J167*L167</f>
        <v>33</v>
      </c>
      <c r="C167" s="24">
        <v>1</v>
      </c>
      <c r="D167" s="24">
        <f>K167*J167*L167</f>
        <v>33</v>
      </c>
      <c r="E167" s="25"/>
      <c r="F167" s="25"/>
      <c r="G167" s="24"/>
      <c r="H167" s="24" t="s">
        <v>223</v>
      </c>
      <c r="I167" s="24"/>
      <c r="J167" s="24">
        <v>1</v>
      </c>
      <c r="K167" s="24">
        <v>1</v>
      </c>
      <c r="L167" s="26">
        <v>33</v>
      </c>
      <c r="M167" s="24"/>
      <c r="N167" s="27"/>
      <c r="O167" s="24"/>
      <c r="P167" s="24"/>
      <c r="Q167" s="24"/>
      <c r="R167" s="16" t="s">
        <v>0</v>
      </c>
      <c r="S167" s="30" t="s">
        <v>175</v>
      </c>
      <c r="T167" s="30" t="s">
        <v>161</v>
      </c>
      <c r="U167" s="24"/>
      <c r="V167" s="24"/>
      <c r="W167" s="23"/>
    </row>
    <row r="168" spans="1:23" x14ac:dyDescent="0.2">
      <c r="A168" s="18">
        <v>167</v>
      </c>
      <c r="B168" s="24">
        <f>C168*K168*J168*L168</f>
        <v>44</v>
      </c>
      <c r="C168" s="24">
        <v>1</v>
      </c>
      <c r="D168" s="24">
        <f>K168*J168*L168</f>
        <v>44</v>
      </c>
      <c r="E168" s="25"/>
      <c r="F168" s="25"/>
      <c r="G168" s="24"/>
      <c r="H168" s="24" t="s">
        <v>252</v>
      </c>
      <c r="I168" s="24"/>
      <c r="J168" s="24">
        <v>1</v>
      </c>
      <c r="K168" s="24">
        <v>1</v>
      </c>
      <c r="L168" s="26">
        <v>44</v>
      </c>
      <c r="M168" s="24"/>
      <c r="N168" s="27"/>
      <c r="O168" s="24"/>
      <c r="P168" s="24"/>
      <c r="Q168" s="24"/>
      <c r="R168" s="16" t="s">
        <v>0</v>
      </c>
      <c r="S168" s="30" t="s">
        <v>175</v>
      </c>
      <c r="T168" s="30" t="s">
        <v>161</v>
      </c>
      <c r="U168" s="24"/>
      <c r="V168" s="24"/>
      <c r="W168" s="23"/>
    </row>
    <row r="170" spans="1:23" x14ac:dyDescent="0.2">
      <c r="B170" s="47" t="s">
        <v>240</v>
      </c>
    </row>
    <row r="171" spans="1:23" x14ac:dyDescent="0.2">
      <c r="B171" s="48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scale="58" fitToHeight="3" orientation="landscape" horizontalDpi="0" verticalDpi="0" copies="7"/>
  <headerFooter>
    <oddHeader>&amp;L&amp;P &amp;D &amp;T &amp;F</oddHeader>
  </headerFooter>
  <rowBreaks count="2" manualBreakCount="2">
    <brk id="49" max="16383" man="1"/>
    <brk id="111" max="22" man="1"/>
  </rowBreaks>
  <colBreaks count="1" manualBreakCount="1">
    <brk id="22" max="16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D96D-E24C-E048-A623-C5F6776094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Enseignants</vt:lpstr>
      <vt:lpstr>Feuil1</vt:lpstr>
      <vt:lpstr>Enseignants!Zone_d_impression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cp:lastPrinted>2021-07-13T07:27:34Z</cp:lastPrinted>
  <dcterms:created xsi:type="dcterms:W3CDTF">2021-07-02T11:13:50Z</dcterms:created>
  <dcterms:modified xsi:type="dcterms:W3CDTF">2021-07-14T18:41:53Z</dcterms:modified>
</cp:coreProperties>
</file>