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BBA19B-7352-4A8D-AB81-8BC6F24CE4A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NOMENCLATURE_FABRICATION" sheetId="4" r:id="rId1"/>
    <sheet name="GAMME_DE_FABRIC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5" l="1"/>
  <c r="J41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K9" i="5"/>
  <c r="K10" i="5"/>
  <c r="J10" i="5"/>
  <c r="L9" i="5"/>
  <c r="D45" i="5"/>
  <c r="G45" i="5" s="1"/>
  <c r="G140" i="5"/>
  <c r="G139" i="5"/>
  <c r="G108" i="5"/>
  <c r="G107" i="5"/>
  <c r="G77" i="5"/>
  <c r="G76" i="5"/>
  <c r="G44" i="5"/>
  <c r="J12" i="5" l="1"/>
  <c r="J11" i="5"/>
  <c r="J9" i="5"/>
  <c r="F137" i="5" l="1"/>
  <c r="K12" i="5" s="1"/>
  <c r="F105" i="5"/>
  <c r="K11" i="5" s="1"/>
  <c r="F74" i="5"/>
  <c r="F42" i="5"/>
  <c r="K13" i="5" l="1"/>
  <c r="G141" i="5" l="1"/>
  <c r="L12" i="5" s="1"/>
  <c r="G109" i="5"/>
  <c r="L11" i="5" s="1"/>
  <c r="G78" i="5"/>
  <c r="L10" i="5" s="1"/>
  <c r="G46" i="5"/>
  <c r="D13" i="5"/>
  <c r="D14" i="5" s="1"/>
</calcChain>
</file>

<file path=xl/sharedStrings.xml><?xml version="1.0" encoding="utf-8"?>
<sst xmlns="http://schemas.openxmlformats.org/spreadsheetml/2006/main" count="385" uniqueCount="186">
  <si>
    <t>Paramètres</t>
  </si>
  <si>
    <t>Unité</t>
  </si>
  <si>
    <t>Valeur</t>
  </si>
  <si>
    <t>Description</t>
  </si>
  <si>
    <t>heure/jour</t>
  </si>
  <si>
    <t>unité</t>
  </si>
  <si>
    <t>TT</t>
  </si>
  <si>
    <t>Nombre d'heures travaillées par jour</t>
  </si>
  <si>
    <t>seconde</t>
  </si>
  <si>
    <t>jour</t>
  </si>
  <si>
    <t>Désignation</t>
  </si>
  <si>
    <t>NP</t>
  </si>
  <si>
    <t>Quantité</t>
  </si>
  <si>
    <t>Takt Time (s)</t>
  </si>
  <si>
    <t>Nombre de postes de charge minimal</t>
  </si>
  <si>
    <t>Temps de référence pour fabriquer un produit</t>
  </si>
  <si>
    <t>Code</t>
  </si>
  <si>
    <t>Demande client</t>
  </si>
  <si>
    <t>Nombre de jours disponible pour produire</t>
  </si>
  <si>
    <t>1 - Estimation du Takt Time et du nombre minimal de postes de charge</t>
  </si>
  <si>
    <t xml:space="preserve">Somme totale des temps opératoires requis pour fabriquer un produit </t>
  </si>
  <si>
    <t>Temps d'ouverture disponible pour produire</t>
  </si>
  <si>
    <t>Temps opératoire total</t>
  </si>
  <si>
    <t xml:space="preserve">Spécification nomenclature produit multi-niveaux processus de production </t>
  </si>
  <si>
    <t>NIVEAU</t>
  </si>
  <si>
    <t>REFERENCE</t>
  </si>
  <si>
    <t>DESIGNATION</t>
  </si>
  <si>
    <t>QUANTITE</t>
  </si>
  <si>
    <t xml:space="preserve">PRODUIT </t>
  </si>
  <si>
    <t>Représentation liste</t>
  </si>
  <si>
    <t>Représentation hierarchique</t>
  </si>
  <si>
    <t>Niv 1</t>
  </si>
  <si>
    <t>Niv 2</t>
  </si>
  <si>
    <t>Niv 3</t>
  </si>
  <si>
    <t>Niv 4</t>
  </si>
  <si>
    <t>UM*</t>
  </si>
  <si>
    <t>N°</t>
  </si>
  <si>
    <t>Niv_0</t>
  </si>
  <si>
    <t>U</t>
  </si>
  <si>
    <t>Kg</t>
  </si>
  <si>
    <t>TYPE</t>
  </si>
  <si>
    <t xml:space="preserve">NOMENCLATURE MULTI-NIVEAUX DE FABRICATION </t>
  </si>
  <si>
    <t xml:space="preserve">SPECIFICATION GAMMES DE FABRICATION </t>
  </si>
  <si>
    <t>TU (s)</t>
  </si>
  <si>
    <t>Poste</t>
  </si>
  <si>
    <t xml:space="preserve">POSTE DE CHARGE 1 </t>
  </si>
  <si>
    <t>2 - Spécification des postes de charges</t>
  </si>
  <si>
    <t>Nombre de produits à fabriquer</t>
  </si>
  <si>
    <t xml:space="preserve">Nombre d'heures travaillées par jour (1 x 8h ; 2 x 8h ; 3 x 8h ; …) </t>
  </si>
  <si>
    <t>TS (s)</t>
  </si>
  <si>
    <t>Elément(s) entrant(s)</t>
  </si>
  <si>
    <t>Phase(s) opératoire(s)</t>
  </si>
  <si>
    <t>Ressource(s)</t>
  </si>
  <si>
    <t>3 - Synthèse postes de charges</t>
  </si>
  <si>
    <t>POSTE DE CHARGE 2</t>
  </si>
  <si>
    <t>POSTE DE CHARGE 4</t>
  </si>
  <si>
    <t>POSTE DE CHARGE 3</t>
  </si>
  <si>
    <t>Code gamme</t>
  </si>
  <si>
    <t>Cadence de production (seconde/produit)</t>
  </si>
  <si>
    <t>TU Total (s)</t>
  </si>
  <si>
    <t>Elément(s) sortant(s)</t>
  </si>
  <si>
    <t>4 - Cartographie processus de fabrication</t>
  </si>
  <si>
    <t>Définition gammes de fabrication/assemblage,  spécification des postes de charges</t>
  </si>
  <si>
    <t>UM</t>
  </si>
  <si>
    <t>kg</t>
  </si>
  <si>
    <t>Référence nomenclature</t>
  </si>
  <si>
    <t>Cellules à renseigner</t>
  </si>
  <si>
    <t>Designation</t>
  </si>
  <si>
    <t>Ressources opérateurs</t>
  </si>
  <si>
    <t>Total TU (s)</t>
  </si>
  <si>
    <t>Nombre opérateur(s)</t>
  </si>
  <si>
    <t>ABS</t>
  </si>
  <si>
    <t>..2</t>
  </si>
  <si>
    <t>.1</t>
  </si>
  <si>
    <t>5 - Légendes (VSM pictogrammes)</t>
  </si>
  <si>
    <t>COÛT DIRECT ACHAT (€)</t>
  </si>
  <si>
    <t>COÛT DIRECT ACHAT UM (€)</t>
  </si>
  <si>
    <t>TOTAL COÛT DIRECT ACHAT (€)</t>
  </si>
  <si>
    <t>MISE EN FORME</t>
  </si>
  <si>
    <t>Cout Opérateur Poste (€/h)</t>
  </si>
  <si>
    <t>Coût horaire (€/h)</t>
  </si>
  <si>
    <t>Cout horaire opérateur (€/h)</t>
  </si>
  <si>
    <t>Coûts Opérateur Poste  (€/h)</t>
  </si>
  <si>
    <t>Coût de fabrication opérateurs (€/produit)</t>
  </si>
  <si>
    <t>CSUP</t>
  </si>
  <si>
    <t>CINF</t>
  </si>
  <si>
    <t>Couvercle partie supérieure</t>
  </si>
  <si>
    <t>Couvercle partie inférieure</t>
  </si>
  <si>
    <t>Partie supérieure finie</t>
  </si>
  <si>
    <t>PAN</t>
  </si>
  <si>
    <t>MKS</t>
  </si>
  <si>
    <t>INT</t>
  </si>
  <si>
    <t>PRI</t>
  </si>
  <si>
    <t>Cell solaire</t>
  </si>
  <si>
    <t>Capteur MAKESENSE NOSE</t>
  </si>
  <si>
    <t>INTERRUPTEUR externe étanche</t>
  </si>
  <si>
    <t>PRISE micro USB externe étanche</t>
  </si>
  <si>
    <t>PSUP</t>
  </si>
  <si>
    <t>Fixation PAN</t>
  </si>
  <si>
    <t>Fixation INT</t>
  </si>
  <si>
    <t>Fixation PRI</t>
  </si>
  <si>
    <t>Fixation MKS</t>
  </si>
  <si>
    <t>Assemblage Partie supérieure</t>
  </si>
  <si>
    <t>Injection-Moulage</t>
  </si>
  <si>
    <t>Assemblage Partie inférieure</t>
  </si>
  <si>
    <t>PINF</t>
  </si>
  <si>
    <t>Partie inférieure finie</t>
  </si>
  <si>
    <t>BAT</t>
  </si>
  <si>
    <t>CHA</t>
  </si>
  <si>
    <t>DAQ</t>
  </si>
  <si>
    <t>ANT</t>
  </si>
  <si>
    <t>C3</t>
  </si>
  <si>
    <t>C6</t>
  </si>
  <si>
    <t>JTO</t>
  </si>
  <si>
    <t>VIS</t>
  </si>
  <si>
    <t>Vis M3</t>
  </si>
  <si>
    <t>BATTERIE ACCU LiON (5100 mAh)</t>
  </si>
  <si>
    <t>CHARGEUR LIPO</t>
  </si>
  <si>
    <t>ARDUINO ZERO MKRFOX 1200</t>
  </si>
  <si>
    <t>ANTENNE SigFox</t>
  </si>
  <si>
    <t>Connecteur Chargeur Batterie CHA à la Batterie BAT</t>
  </si>
  <si>
    <t>Connecteur Antenne ANT à la carte DAQ</t>
  </si>
  <si>
    <t>Cm</t>
  </si>
  <si>
    <t>Joint torique</t>
  </si>
  <si>
    <t>Fixation CHA</t>
  </si>
  <si>
    <t>Fixation DAQ</t>
  </si>
  <si>
    <t>Fixation ANT</t>
  </si>
  <si>
    <t>Fixation BAT</t>
  </si>
  <si>
    <t>Fixation Joint</t>
  </si>
  <si>
    <t>Cablage C3</t>
  </si>
  <si>
    <t>Cablage C6</t>
  </si>
  <si>
    <t>Assemblage CSUP+CINF/Emballage</t>
  </si>
  <si>
    <t>AQM</t>
  </si>
  <si>
    <t>Dispositif AQM</t>
  </si>
  <si>
    <t>C1</t>
  </si>
  <si>
    <t>C2</t>
  </si>
  <si>
    <t>C4</t>
  </si>
  <si>
    <t>C5</t>
  </si>
  <si>
    <t>C7</t>
  </si>
  <si>
    <t>Vis</t>
  </si>
  <si>
    <t>Partie Inférieure finie</t>
  </si>
  <si>
    <t>Connecteur du capteur MakeSense MKS à la Carte DAQ</t>
  </si>
  <si>
    <t>Connecteur Panneau Solaire PAN au Chargeur CHA</t>
  </si>
  <si>
    <t>Connecteur Carte DAQ à l’interrupteur INT</t>
  </si>
  <si>
    <t>Connecteur Interrupteur INT au Chargeur CHA</t>
  </si>
  <si>
    <t>Connecteur prise micro USB PRI au chargeur CHA</t>
  </si>
  <si>
    <t>Cablage C1</t>
  </si>
  <si>
    <t>Cablage C2</t>
  </si>
  <si>
    <t>Cablage C4</t>
  </si>
  <si>
    <t>Cablage C5</t>
  </si>
  <si>
    <t>Cablage C7</t>
  </si>
  <si>
    <t>Fixation boitier CSUP+CINF</t>
  </si>
  <si>
    <t>Emballage</t>
  </si>
  <si>
    <t>CRT</t>
  </si>
  <si>
    <t>Emballage (Carton)</t>
  </si>
  <si>
    <t>Dispositif AQM©</t>
  </si>
  <si>
    <t>ACHETÉ</t>
  </si>
  <si>
    <t>1</t>
  </si>
  <si>
    <t>CELL SOLAIRE</t>
  </si>
  <si>
    <t>cm</t>
  </si>
  <si>
    <t>FABRIQUÉ</t>
  </si>
  <si>
    <t>Emballage (carton)</t>
  </si>
  <si>
    <t>Partie Supérieur (1)</t>
  </si>
  <si>
    <t>CELL SOLAIRE (1)</t>
  </si>
  <si>
    <t>Capteur MAKESENSE NOSE (1)</t>
  </si>
  <si>
    <t>INTERRUPTEUR externe étanche (1)</t>
  </si>
  <si>
    <t>Bouton (1)</t>
  </si>
  <si>
    <t>Joint torique (1.9cm)</t>
  </si>
  <si>
    <t>Boulon (1)</t>
  </si>
  <si>
    <t>PRISE micro USB externe étanche (1)</t>
  </si>
  <si>
    <t>Prise micro USB  (1)</t>
  </si>
  <si>
    <t>Vis (2)</t>
  </si>
  <si>
    <t>Partie Inférieur (1)</t>
  </si>
  <si>
    <t>Câble C1 (1)</t>
  </si>
  <si>
    <t>Câble C2 (1)</t>
  </si>
  <si>
    <t>ANTENNE SigFox (1)</t>
  </si>
  <si>
    <t>Câble C4 (1)</t>
  </si>
  <si>
    <t>Câble C5 (1)</t>
  </si>
  <si>
    <t>ARDUINO ZERO MKRFOX 1200 (1)</t>
  </si>
  <si>
    <t>Câble C7 (1)</t>
  </si>
  <si>
    <t>Vis M3 (6)</t>
  </si>
  <si>
    <t>CHARGEUR LIPO (1)</t>
  </si>
  <si>
    <t>Joint torique (52cm)</t>
  </si>
  <si>
    <t>BATTERIE ACCU LiON (5100 mAh) (1)</t>
  </si>
  <si>
    <t>Câble C3 (1)</t>
  </si>
  <si>
    <t>Câble C6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</si>
</sst>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"/>
    <numFmt numFmtId="165" formatCode="#,##0.00&quot; €&quot;"/>
    <numFmt numFmtId="166" formatCode="#,##0.000"/>
    <numFmt numFmtId="167" formatCode="#,##0.000\ [$€-40C];[Red]\-#,##0.000\ [$€-40C]"/>
    <numFmt numFmtId="168" formatCode="#,##0.00\ [$€-40C];[Red]\-#,##0.00\ [$€-40C]"/>
    <numFmt numFmtId="169" formatCode="0.000000"/>
    <numFmt numFmtId="170" formatCode="#,##0.000000&quot; €&quot;"/>
  </numFmts>
  <fonts count="23">
    <font>
      <sz val="11"/>
      <color theme="1"/>
      <name val="Calibri"/>
      <family val="2"/>
      <scheme val="minor"/>
    </font>
    <font>
      <b/>
      <sz val="18"/>
      <color theme="1"/>
      <name val="Roboto"/>
    </font>
    <font>
      <b/>
      <sz val="14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6"/>
      <color theme="1"/>
      <name val="Roboto"/>
    </font>
    <font>
      <b/>
      <sz val="12"/>
      <color theme="1"/>
      <name val="Roboto"/>
    </font>
    <font>
      <i/>
      <sz val="10"/>
      <color theme="1"/>
      <name val="Roboto"/>
    </font>
    <font>
      <i/>
      <sz val="11"/>
      <color theme="1"/>
      <name val="Roboto"/>
    </font>
    <font>
      <b/>
      <sz val="14"/>
      <color theme="1" tint="0.499984740745262"/>
      <name val="Roboto"/>
    </font>
    <font>
      <sz val="12"/>
      <color theme="1"/>
      <name val="Roboto"/>
    </font>
    <font>
      <sz val="18"/>
      <color theme="1"/>
      <name val="Roboto"/>
    </font>
    <font>
      <sz val="14"/>
      <color theme="1" tint="0.499984740745262"/>
      <name val="Roboto"/>
    </font>
    <font>
      <sz val="14"/>
      <color theme="1"/>
      <name val="Roboto"/>
    </font>
    <font>
      <i/>
      <sz val="12"/>
      <color theme="1"/>
      <name val="Roboto"/>
    </font>
    <font>
      <sz val="12"/>
      <name val="Roboto"/>
    </font>
    <font>
      <sz val="12"/>
      <color theme="0" tint="-0.499984740745262"/>
      <name val="Roboto"/>
    </font>
    <font>
      <sz val="11"/>
      <name val="Roboto"/>
    </font>
    <font>
      <sz val="8"/>
      <name val="Calibri"/>
      <family val="2"/>
      <scheme val="minor"/>
    </font>
    <font>
      <b/>
      <sz val="9"/>
      <color rgb="FF000000"/>
      <name val="Roboto"/>
      <charset val="1"/>
    </font>
    <font>
      <sz val="10"/>
      <color rgb="FF000000"/>
      <name val="Roboto"/>
      <charset val="1"/>
    </font>
    <font>
      <sz val="11"/>
      <color rgb="FF000000"/>
      <name val="Roboto"/>
      <charset val="1"/>
    </font>
    <font>
      <b/>
      <sz val="10"/>
      <color rgb="FF000000"/>
      <name val="Roboto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C0C0C0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vertical="center"/>
    </xf>
    <xf numFmtId="0" fontId="11" fillId="0" borderId="0" xfId="0" applyFont="1"/>
    <xf numFmtId="0" fontId="4" fillId="2" borderId="2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" fontId="6" fillId="2" borderId="19" xfId="0" applyNumberFormat="1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2" borderId="3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vertical="center"/>
    </xf>
    <xf numFmtId="0" fontId="4" fillId="2" borderId="30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46" xfId="0" applyNumberFormat="1" applyFont="1" applyFill="1" applyBorder="1" applyAlignment="1">
      <alignment horizontal="center" vertical="center"/>
    </xf>
    <xf numFmtId="0" fontId="11" fillId="2" borderId="23" xfId="0" applyFont="1" applyFill="1" applyBorder="1"/>
    <xf numFmtId="0" fontId="11" fillId="2" borderId="5" xfId="0" applyFont="1" applyFill="1" applyBorder="1"/>
    <xf numFmtId="0" fontId="11" fillId="2" borderId="24" xfId="0" applyFont="1" applyFill="1" applyBorder="1"/>
    <xf numFmtId="0" fontId="2" fillId="2" borderId="2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1" fillId="2" borderId="0" xfId="0" applyFont="1" applyFill="1" applyBorder="1"/>
    <xf numFmtId="0" fontId="11" fillId="2" borderId="22" xfId="0" applyFont="1" applyFill="1" applyBorder="1"/>
    <xf numFmtId="0" fontId="11" fillId="2" borderId="21" xfId="0" applyFont="1" applyFill="1" applyBorder="1"/>
    <xf numFmtId="0" fontId="11" fillId="2" borderId="17" xfId="0" applyFont="1" applyFill="1" applyBorder="1"/>
    <xf numFmtId="0" fontId="11" fillId="2" borderId="19" xfId="0" applyFont="1" applyFill="1" applyBorder="1"/>
    <xf numFmtId="0" fontId="11" fillId="2" borderId="25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23" xfId="0" applyFont="1" applyBorder="1"/>
    <xf numFmtId="0" fontId="12" fillId="0" borderId="0" xfId="0" applyFont="1" applyAlignment="1">
      <alignment vertical="center"/>
    </xf>
    <xf numFmtId="0" fontId="2" fillId="0" borderId="19" xfId="0" applyFont="1" applyBorder="1" applyAlignment="1"/>
    <xf numFmtId="3" fontId="3" fillId="0" borderId="33" xfId="0" applyNumberFormat="1" applyFont="1" applyBorder="1" applyAlignment="1">
      <alignment horizontal="center" vertical="center"/>
    </xf>
    <xf numFmtId="3" fontId="3" fillId="0" borderId="48" xfId="0" applyNumberFormat="1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1" fontId="3" fillId="3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5" fillId="3" borderId="5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164" fontId="10" fillId="0" borderId="15" xfId="0" applyNumberFormat="1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46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56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3" borderId="56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vertical="center"/>
    </xf>
    <xf numFmtId="0" fontId="3" fillId="3" borderId="4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/>
    </xf>
    <xf numFmtId="0" fontId="19" fillId="0" borderId="28" xfId="0" applyFont="1" applyBorder="1" applyAlignment="1">
      <alignment horizontal="left"/>
    </xf>
    <xf numFmtId="0" fontId="19" fillId="0" borderId="41" xfId="0" applyFont="1" applyBorder="1" applyAlignment="1">
      <alignment horizontal="center"/>
    </xf>
    <xf numFmtId="0" fontId="19" fillId="0" borderId="41" xfId="0" applyFont="1" applyBorder="1" applyAlignment="1">
      <alignment horizontal="left"/>
    </xf>
    <xf numFmtId="0" fontId="19" fillId="0" borderId="3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19" fillId="0" borderId="43" xfId="0" applyFont="1" applyBorder="1" applyAlignment="1">
      <alignment horizontal="center"/>
    </xf>
    <xf numFmtId="49" fontId="20" fillId="6" borderId="1" xfId="0" applyNumberFormat="1" applyFont="1" applyFill="1" applyBorder="1"/>
    <xf numFmtId="49" fontId="20" fillId="6" borderId="1" xfId="0" applyNumberFormat="1" applyFont="1" applyFill="1" applyBorder="1" applyAlignment="1">
      <alignment horizontal="justify" vertical="center" wrapText="1"/>
    </xf>
    <xf numFmtId="4" fontId="20" fillId="6" borderId="1" xfId="0" applyNumberFormat="1" applyFont="1" applyFill="1" applyBorder="1" applyAlignment="1">
      <alignment horizontal="justify" vertical="center" wrapText="1"/>
    </xf>
    <xf numFmtId="165" fontId="20" fillId="6" borderId="39" xfId="0" applyNumberFormat="1" applyFont="1" applyFill="1" applyBorder="1" applyAlignment="1">
      <alignment horizontal="center"/>
    </xf>
    <xf numFmtId="165" fontId="20" fillId="6" borderId="27" xfId="0" applyNumberFormat="1" applyFont="1" applyFill="1" applyBorder="1" applyAlignment="1">
      <alignment horizontal="center"/>
    </xf>
    <xf numFmtId="2" fontId="20" fillId="6" borderId="1" xfId="0" applyNumberFormat="1" applyFont="1" applyFill="1" applyBorder="1" applyAlignment="1">
      <alignment horizontal="justify" vertical="center" wrapText="1"/>
    </xf>
    <xf numFmtId="166" fontId="20" fillId="6" borderId="1" xfId="0" applyNumberFormat="1" applyFont="1" applyFill="1" applyBorder="1" applyAlignment="1">
      <alignment horizontal="justify" vertical="center" wrapText="1"/>
    </xf>
    <xf numFmtId="1" fontId="20" fillId="6" borderId="1" xfId="0" applyNumberFormat="1" applyFont="1" applyFill="1" applyBorder="1" applyAlignment="1">
      <alignment horizontal="justify" vertical="center" wrapText="1"/>
    </xf>
    <xf numFmtId="167" fontId="20" fillId="6" borderId="39" xfId="0" applyNumberFormat="1" applyFont="1" applyFill="1" applyBorder="1" applyAlignment="1">
      <alignment horizontal="center"/>
    </xf>
    <xf numFmtId="168" fontId="20" fillId="6" borderId="39" xfId="0" applyNumberFormat="1" applyFont="1" applyFill="1" applyBorder="1" applyAlignment="1">
      <alignment horizontal="center"/>
    </xf>
    <xf numFmtId="0" fontId="21" fillId="0" borderId="0" xfId="0" applyFont="1"/>
    <xf numFmtId="165" fontId="22" fillId="0" borderId="16" xfId="0" applyNumberFormat="1" applyFont="1" applyBorder="1" applyAlignment="1">
      <alignment horizontal="center"/>
    </xf>
    <xf numFmtId="0" fontId="20" fillId="6" borderId="23" xfId="0" applyFont="1" applyFill="1" applyBorder="1" applyAlignment="1">
      <alignment horizontal="left"/>
    </xf>
    <xf numFmtId="0" fontId="20" fillId="6" borderId="5" xfId="0" applyFont="1" applyFill="1" applyBorder="1" applyAlignment="1">
      <alignment horizontal="left"/>
    </xf>
    <xf numFmtId="0" fontId="20" fillId="6" borderId="24" xfId="0" applyFont="1" applyFill="1" applyBorder="1" applyAlignment="1">
      <alignment horizontal="left"/>
    </xf>
    <xf numFmtId="0" fontId="20" fillId="6" borderId="21" xfId="0" applyFont="1" applyFill="1" applyBorder="1" applyAlignment="1">
      <alignment horizontal="left"/>
    </xf>
    <xf numFmtId="0" fontId="20" fillId="6" borderId="57" xfId="0" applyFont="1" applyFill="1" applyBorder="1" applyAlignment="1">
      <alignment horizontal="left"/>
    </xf>
    <xf numFmtId="0" fontId="20" fillId="6" borderId="0" xfId="0" applyFont="1" applyFill="1" applyAlignment="1">
      <alignment horizontal="left"/>
    </xf>
    <xf numFmtId="0" fontId="20" fillId="6" borderId="22" xfId="0" applyFont="1" applyFill="1" applyBorder="1" applyAlignment="1">
      <alignment horizontal="left"/>
    </xf>
    <xf numFmtId="0" fontId="20" fillId="6" borderId="44" xfId="0" applyFont="1" applyFill="1" applyBorder="1" applyAlignment="1">
      <alignment horizontal="left"/>
    </xf>
    <xf numFmtId="0" fontId="20" fillId="6" borderId="36" xfId="0" applyFont="1" applyFill="1" applyBorder="1" applyAlignment="1">
      <alignment horizontal="left"/>
    </xf>
    <xf numFmtId="0" fontId="20" fillId="6" borderId="34" xfId="0" applyFont="1" applyFill="1" applyBorder="1" applyAlignment="1">
      <alignment horizontal="left"/>
    </xf>
    <xf numFmtId="0" fontId="20" fillId="6" borderId="34" xfId="0" applyFont="1" applyFill="1" applyBorder="1" applyAlignment="1">
      <alignment horizontal="left" vertical="top"/>
    </xf>
    <xf numFmtId="0" fontId="20" fillId="6" borderId="60" xfId="0" applyFont="1" applyFill="1" applyBorder="1" applyAlignment="1">
      <alignment horizontal="left"/>
    </xf>
    <xf numFmtId="0" fontId="20" fillId="6" borderId="17" xfId="0" applyFont="1" applyFill="1" applyBorder="1" applyAlignment="1">
      <alignment horizontal="left"/>
    </xf>
    <xf numFmtId="0" fontId="20" fillId="6" borderId="19" xfId="0" applyFont="1" applyFill="1" applyBorder="1" applyAlignment="1">
      <alignment horizontal="left"/>
    </xf>
    <xf numFmtId="0" fontId="20" fillId="6" borderId="25" xfId="0" applyFont="1" applyFill="1" applyBorder="1" applyAlignment="1">
      <alignment horizontal="left"/>
    </xf>
    <xf numFmtId="0" fontId="20" fillId="6" borderId="37" xfId="0" applyFont="1" applyFill="1" applyBorder="1" applyAlignment="1">
      <alignment horizontal="left"/>
    </xf>
    <xf numFmtId="0" fontId="20" fillId="6" borderId="36" xfId="0" applyFont="1" applyFill="1" applyBorder="1" applyAlignment="1">
      <alignment horizontal="left" vertical="top"/>
    </xf>
    <xf numFmtId="0" fontId="20" fillId="6" borderId="2" xfId="0" applyFont="1" applyFill="1" applyBorder="1" applyAlignment="1">
      <alignment horizontal="left"/>
    </xf>
    <xf numFmtId="169" fontId="20" fillId="6" borderId="1" xfId="0" applyNumberFormat="1" applyFont="1" applyFill="1" applyBorder="1" applyAlignment="1">
      <alignment horizontal="justify" vertical="center" wrapText="1"/>
    </xf>
    <xf numFmtId="170" fontId="20" fillId="6" borderId="27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21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22" fillId="0" borderId="29" xfId="0" applyFont="1" applyBorder="1" applyAlignment="1">
      <alignment horizontal="left" vertical="center" indent="4"/>
    </xf>
    <xf numFmtId="0" fontId="22" fillId="0" borderId="30" xfId="0" applyFont="1" applyBorder="1" applyAlignment="1">
      <alignment horizontal="left" vertical="center" indent="4"/>
    </xf>
    <xf numFmtId="0" fontId="22" fillId="0" borderId="28" xfId="0" applyFont="1" applyBorder="1" applyAlignment="1">
      <alignment horizontal="left" vertical="center" indent="4"/>
    </xf>
    <xf numFmtId="0" fontId="22" fillId="0" borderId="5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20" fillId="6" borderId="58" xfId="0" applyFont="1" applyFill="1" applyBorder="1" applyAlignment="1">
      <alignment horizontal="center"/>
    </xf>
    <xf numFmtId="0" fontId="20" fillId="6" borderId="59" xfId="0" applyFont="1" applyFill="1" applyBorder="1" applyAlignment="1">
      <alignment horizontal="center"/>
    </xf>
    <xf numFmtId="0" fontId="19" fillId="0" borderId="58" xfId="0" applyFont="1" applyBorder="1" applyAlignment="1">
      <alignment horizontal="left"/>
    </xf>
    <xf numFmtId="0" fontId="19" fillId="0" borderId="21" xfId="0" applyFont="1" applyBorder="1" applyAlignment="1">
      <alignment horizontal="left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9" xfId="0" applyFont="1" applyBorder="1" applyAlignment="1">
      <alignment horizontal="right" vertical="center" indent="1"/>
    </xf>
    <xf numFmtId="0" fontId="10" fillId="0" borderId="4" xfId="0" applyFont="1" applyBorder="1" applyAlignment="1">
      <alignment horizontal="right" vertical="center" inden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20" fontId="3" fillId="0" borderId="7" xfId="0" applyNumberFormat="1" applyFont="1" applyBorder="1" applyAlignment="1">
      <alignment horizontal="left" vertical="center" wrapText="1"/>
    </xf>
    <xf numFmtId="20" fontId="3" fillId="0" borderId="12" xfId="0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5"/>
      <color rgb="FFFFFFA3"/>
      <color rgb="FF5B88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28572</xdr:colOff>
      <xdr:row>0</xdr:row>
      <xdr:rowOff>168276</xdr:rowOff>
    </xdr:from>
    <xdr:to>
      <xdr:col>1</xdr:col>
      <xdr:colOff>677420</xdr:colOff>
      <xdr:row>3</xdr:row>
      <xdr:rowOff>99446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22" y="168276"/>
          <a:ext cx="648848" cy="582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0</xdr:rowOff>
    </xdr:from>
    <xdr:to>
      <xdr:col>1</xdr:col>
      <xdr:colOff>648848</xdr:colOff>
      <xdr:row>2</xdr:row>
      <xdr:rowOff>288502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648848" cy="583777"/>
        </a:xfrm>
        <a:prstGeom prst="rect">
          <a:avLst/>
        </a:prstGeom>
      </xdr:spPr>
    </xdr:pic>
    <xdr:clientData/>
  </xdr:twoCellAnchor>
  <xdr:twoCellAnchor>
    <xdr:from>
      <xdr:col>9</xdr:col>
      <xdr:colOff>372425</xdr:colOff>
      <xdr:row>19</xdr:row>
      <xdr:rowOff>164351</xdr:rowOff>
    </xdr:from>
    <xdr:to>
      <xdr:col>9</xdr:col>
      <xdr:colOff>1275751</xdr:colOff>
      <xdr:row>22</xdr:row>
      <xdr:rowOff>244929</xdr:rowOff>
    </xdr:to>
    <xdr:grpSp>
      <xdr:nvGrpSpPr>
        <xdr:cNvPr id="132" name="Group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GrpSpPr/>
      </xdr:nvGrpSpPr>
      <xdr:grpSpPr>
        <a:xfrm>
          <a:off x="13462496" y="6042637"/>
          <a:ext cx="903326" cy="978649"/>
          <a:chOff x="11728916" y="5488143"/>
          <a:chExt cx="903326" cy="851210"/>
        </a:xfrm>
      </xdr:grpSpPr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11728916" y="5751591"/>
            <a:ext cx="903326" cy="58776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29" name="Triangle isocèle 128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SpPr/>
        </xdr:nvSpPr>
        <xdr:spPr>
          <a:xfrm>
            <a:off x="11736078" y="5493680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30" name="Triangle isocèle 129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SpPr/>
        </xdr:nvSpPr>
        <xdr:spPr>
          <a:xfrm>
            <a:off x="12038516" y="5490234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c</a:t>
            </a:r>
          </a:p>
        </xdr:txBody>
      </xdr:sp>
      <xdr:sp macro="" textlink="">
        <xdr:nvSpPr>
          <xdr:cNvPr id="131" name="Triangle isocèle 130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SpPr/>
        </xdr:nvSpPr>
        <xdr:spPr>
          <a:xfrm>
            <a:off x="12341921" y="5488143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9</xdr:col>
      <xdr:colOff>348454</xdr:colOff>
      <xdr:row>23</xdr:row>
      <xdr:rowOff>20642</xdr:rowOff>
    </xdr:from>
    <xdr:to>
      <xdr:col>9</xdr:col>
      <xdr:colOff>1512092</xdr:colOff>
      <xdr:row>27</xdr:row>
      <xdr:rowOff>107162</xdr:rowOff>
    </xdr:to>
    <xdr:sp macro="" textlink="">
      <xdr:nvSpPr>
        <xdr:cNvPr id="133" name="ZoneText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1802267" y="5628486"/>
          <a:ext cx="1163638" cy="384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FOURNISSEURS</a:t>
          </a:r>
        </a:p>
      </xdr:txBody>
    </xdr:sp>
    <xdr:clientData/>
  </xdr:twoCellAnchor>
  <xdr:twoCellAnchor>
    <xdr:from>
      <xdr:col>16</xdr:col>
      <xdr:colOff>66422</xdr:colOff>
      <xdr:row>19</xdr:row>
      <xdr:rowOff>135626</xdr:rowOff>
    </xdr:from>
    <xdr:to>
      <xdr:col>17</xdr:col>
      <xdr:colOff>207748</xdr:colOff>
      <xdr:row>22</xdr:row>
      <xdr:rowOff>243417</xdr:rowOff>
    </xdr:to>
    <xdr:grpSp>
      <xdr:nvGrpSpPr>
        <xdr:cNvPr id="134" name="Groupe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GrpSpPr/>
      </xdr:nvGrpSpPr>
      <xdr:grpSpPr>
        <a:xfrm>
          <a:off x="21538493" y="6013912"/>
          <a:ext cx="903326" cy="1005862"/>
          <a:chOff x="11728916" y="5488143"/>
          <a:chExt cx="903326" cy="851210"/>
        </a:xfrm>
      </xdr:grpSpPr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11728916" y="5751591"/>
            <a:ext cx="903326" cy="58776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36" name="Triangle isocèle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SpPr/>
        </xdr:nvSpPr>
        <xdr:spPr>
          <a:xfrm>
            <a:off x="11736078" y="5493680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37" name="Triangle isocèle 136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SpPr/>
        </xdr:nvSpPr>
        <xdr:spPr>
          <a:xfrm>
            <a:off x="12038516" y="5490234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c</a:t>
            </a:r>
          </a:p>
        </xdr:txBody>
      </xdr:sp>
      <xdr:sp macro="" textlink="">
        <xdr:nvSpPr>
          <xdr:cNvPr id="138" name="Triangle isocèle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SpPr/>
        </xdr:nvSpPr>
        <xdr:spPr>
          <a:xfrm>
            <a:off x="12341921" y="5488143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655640</xdr:colOff>
      <xdr:row>23</xdr:row>
      <xdr:rowOff>18259</xdr:rowOff>
    </xdr:from>
    <xdr:to>
      <xdr:col>17</xdr:col>
      <xdr:colOff>295278</xdr:colOff>
      <xdr:row>27</xdr:row>
      <xdr:rowOff>104779</xdr:rowOff>
    </xdr:to>
    <xdr:sp macro="" textlink="">
      <xdr:nvSpPr>
        <xdr:cNvPr id="139" name="ZoneText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9915190" y="5695159"/>
          <a:ext cx="1163638" cy="391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CLIENT</a:t>
          </a:r>
        </a:p>
      </xdr:txBody>
    </xdr:sp>
    <xdr:clientData/>
  </xdr:twoCellAnchor>
  <xdr:twoCellAnchor>
    <xdr:from>
      <xdr:col>10</xdr:col>
      <xdr:colOff>1176074</xdr:colOff>
      <xdr:row>19</xdr:row>
      <xdr:rowOff>9770</xdr:rowOff>
    </xdr:from>
    <xdr:to>
      <xdr:col>11</xdr:col>
      <xdr:colOff>1602052</xdr:colOff>
      <xdr:row>23</xdr:row>
      <xdr:rowOff>77108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16320824" y="5915270"/>
          <a:ext cx="1812395" cy="12632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fr-FR" sz="1600" b="1">
              <a:solidFill>
                <a:schemeClr val="tx1"/>
              </a:solidFill>
            </a:rPr>
            <a:t>GESTION</a:t>
          </a:r>
          <a:r>
            <a:rPr lang="fr-FR" sz="1600" b="1" baseline="0">
              <a:solidFill>
                <a:schemeClr val="tx1"/>
              </a:solidFill>
            </a:rPr>
            <a:t> PRODUCTION</a:t>
          </a:r>
          <a:endParaRPr lang="fr-F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1976437</xdr:colOff>
      <xdr:row>21</xdr:row>
      <xdr:rowOff>214315</xdr:rowOff>
    </xdr:from>
    <xdr:to>
      <xdr:col>10</xdr:col>
      <xdr:colOff>488156</xdr:colOff>
      <xdr:row>22</xdr:row>
      <xdr:rowOff>154795</xdr:rowOff>
    </xdr:to>
    <xdr:sp macro="" textlink="">
      <xdr:nvSpPr>
        <xdr:cNvPr id="142" name="Forme libr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13430250" y="5226846"/>
          <a:ext cx="869156" cy="238137"/>
        </a:xfrm>
        <a:custGeom>
          <a:avLst/>
          <a:gdLst>
            <a:gd name="connsiteX0" fmla="*/ 869156 w 869156"/>
            <a:gd name="connsiteY0" fmla="*/ 0 h 238137"/>
            <a:gd name="connsiteX1" fmla="*/ 333375 w 869156"/>
            <a:gd name="connsiteY1" fmla="*/ 238125 h 238137"/>
            <a:gd name="connsiteX2" fmla="*/ 500062 w 869156"/>
            <a:gd name="connsiteY2" fmla="*/ 11906 h 238137"/>
            <a:gd name="connsiteX3" fmla="*/ 0 w 869156"/>
            <a:gd name="connsiteY3" fmla="*/ 226219 h 2381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9156" h="238137">
              <a:moveTo>
                <a:pt x="869156" y="0"/>
              </a:moveTo>
              <a:cubicBezTo>
                <a:pt x="632023" y="118070"/>
                <a:pt x="394891" y="236141"/>
                <a:pt x="333375" y="238125"/>
              </a:cubicBezTo>
              <a:cubicBezTo>
                <a:pt x="271859" y="240109"/>
                <a:pt x="555624" y="13890"/>
                <a:pt x="500062" y="11906"/>
              </a:cubicBezTo>
              <a:cubicBezTo>
                <a:pt x="444500" y="9922"/>
                <a:pt x="222250" y="118070"/>
                <a:pt x="0" y="226219"/>
              </a:cubicBezTo>
            </a:path>
          </a:pathLst>
        </a:custGeom>
        <a:noFill/>
        <a:ln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319087</xdr:colOff>
      <xdr:row>21</xdr:row>
      <xdr:rowOff>176215</xdr:rowOff>
    </xdr:from>
    <xdr:to>
      <xdr:col>14</xdr:col>
      <xdr:colOff>426243</xdr:colOff>
      <xdr:row>22</xdr:row>
      <xdr:rowOff>116695</xdr:rowOff>
    </xdr:to>
    <xdr:sp macro="" textlink="">
      <xdr:nvSpPr>
        <xdr:cNvPr id="143" name="Forme libr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18011775" y="5188746"/>
          <a:ext cx="869156" cy="238137"/>
        </a:xfrm>
        <a:custGeom>
          <a:avLst/>
          <a:gdLst>
            <a:gd name="connsiteX0" fmla="*/ 869156 w 869156"/>
            <a:gd name="connsiteY0" fmla="*/ 0 h 238137"/>
            <a:gd name="connsiteX1" fmla="*/ 333375 w 869156"/>
            <a:gd name="connsiteY1" fmla="*/ 238125 h 238137"/>
            <a:gd name="connsiteX2" fmla="*/ 500062 w 869156"/>
            <a:gd name="connsiteY2" fmla="*/ 11906 h 238137"/>
            <a:gd name="connsiteX3" fmla="*/ 0 w 869156"/>
            <a:gd name="connsiteY3" fmla="*/ 226219 h 2381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9156" h="238137">
              <a:moveTo>
                <a:pt x="869156" y="0"/>
              </a:moveTo>
              <a:cubicBezTo>
                <a:pt x="632023" y="118070"/>
                <a:pt x="394891" y="236141"/>
                <a:pt x="333375" y="238125"/>
              </a:cubicBezTo>
              <a:cubicBezTo>
                <a:pt x="271859" y="240109"/>
                <a:pt x="555624" y="13890"/>
                <a:pt x="500062" y="11906"/>
              </a:cubicBezTo>
              <a:cubicBezTo>
                <a:pt x="444500" y="9922"/>
                <a:pt x="222250" y="118070"/>
                <a:pt x="0" y="226219"/>
              </a:cubicBezTo>
            </a:path>
          </a:pathLst>
        </a:custGeom>
        <a:noFill/>
        <a:ln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691747</xdr:colOff>
      <xdr:row>27</xdr:row>
      <xdr:rowOff>132164</xdr:rowOff>
    </xdr:from>
    <xdr:to>
      <xdr:col>11</xdr:col>
      <xdr:colOff>929884</xdr:colOff>
      <xdr:row>30</xdr:row>
      <xdr:rowOff>96445</xdr:rowOff>
    </xdr:to>
    <xdr:sp macro="" textlink="">
      <xdr:nvSpPr>
        <xdr:cNvPr id="144" name="Forme libr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 rot="17563713">
          <a:off x="15568613" y="6353173"/>
          <a:ext cx="869156" cy="238137"/>
        </a:xfrm>
        <a:custGeom>
          <a:avLst/>
          <a:gdLst>
            <a:gd name="connsiteX0" fmla="*/ 869156 w 869156"/>
            <a:gd name="connsiteY0" fmla="*/ 0 h 238137"/>
            <a:gd name="connsiteX1" fmla="*/ 333375 w 869156"/>
            <a:gd name="connsiteY1" fmla="*/ 238125 h 238137"/>
            <a:gd name="connsiteX2" fmla="*/ 500062 w 869156"/>
            <a:gd name="connsiteY2" fmla="*/ 11906 h 238137"/>
            <a:gd name="connsiteX3" fmla="*/ 0 w 869156"/>
            <a:gd name="connsiteY3" fmla="*/ 226219 h 2381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9156" h="238137">
              <a:moveTo>
                <a:pt x="869156" y="0"/>
              </a:moveTo>
              <a:cubicBezTo>
                <a:pt x="632023" y="118070"/>
                <a:pt x="394891" y="236141"/>
                <a:pt x="333375" y="238125"/>
              </a:cubicBezTo>
              <a:cubicBezTo>
                <a:pt x="271859" y="240109"/>
                <a:pt x="555624" y="13890"/>
                <a:pt x="500062" y="11906"/>
              </a:cubicBezTo>
              <a:cubicBezTo>
                <a:pt x="444500" y="9922"/>
                <a:pt x="222250" y="118070"/>
                <a:pt x="0" y="226219"/>
              </a:cubicBezTo>
            </a:path>
          </a:pathLst>
        </a:custGeom>
        <a:noFill/>
        <a:ln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184149</xdr:colOff>
      <xdr:row>23</xdr:row>
      <xdr:rowOff>52918</xdr:rowOff>
    </xdr:from>
    <xdr:to>
      <xdr:col>14</xdr:col>
      <xdr:colOff>500061</xdr:colOff>
      <xdr:row>24</xdr:row>
      <xdr:rowOff>275167</xdr:rowOff>
    </xdr:to>
    <xdr:sp macro="" textlink="">
      <xdr:nvSpPr>
        <xdr:cNvPr id="145" name="ZoneText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8577982" y="7154335"/>
          <a:ext cx="1077912" cy="518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COMMANDES D'ACHATS</a:t>
          </a:r>
        </a:p>
      </xdr:txBody>
    </xdr:sp>
    <xdr:clientData/>
  </xdr:twoCellAnchor>
  <xdr:twoCellAnchor>
    <xdr:from>
      <xdr:col>9</xdr:col>
      <xdr:colOff>1824831</xdr:colOff>
      <xdr:row>22</xdr:row>
      <xdr:rowOff>291308</xdr:rowOff>
    </xdr:from>
    <xdr:to>
      <xdr:col>10</xdr:col>
      <xdr:colOff>545306</xdr:colOff>
      <xdr:row>24</xdr:row>
      <xdr:rowOff>232833</xdr:rowOff>
    </xdr:to>
    <xdr:sp macro="" textlink="">
      <xdr:nvSpPr>
        <xdr:cNvPr id="146" name="ZoneText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4620081" y="7096391"/>
          <a:ext cx="1069975" cy="534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ORDRES D'ACHATS</a:t>
          </a:r>
        </a:p>
      </xdr:txBody>
    </xdr:sp>
    <xdr:clientData/>
  </xdr:twoCellAnchor>
  <xdr:twoCellAnchor>
    <xdr:from>
      <xdr:col>11</xdr:col>
      <xdr:colOff>1024733</xdr:colOff>
      <xdr:row>27</xdr:row>
      <xdr:rowOff>277020</xdr:rowOff>
    </xdr:from>
    <xdr:to>
      <xdr:col>13</xdr:col>
      <xdr:colOff>211667</xdr:colOff>
      <xdr:row>29</xdr:row>
      <xdr:rowOff>150018</xdr:rowOff>
    </xdr:to>
    <xdr:sp macro="" textlink="">
      <xdr:nvSpPr>
        <xdr:cNvPr id="147" name="ZoneTexte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7555900" y="6182520"/>
          <a:ext cx="1049600" cy="465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ORDRES DE FABRICATION</a:t>
          </a:r>
        </a:p>
      </xdr:txBody>
    </xdr:sp>
    <xdr:clientData/>
  </xdr:twoCellAnchor>
  <xdr:twoCellAnchor>
    <xdr:from>
      <xdr:col>8</xdr:col>
      <xdr:colOff>766765</xdr:colOff>
      <xdr:row>28</xdr:row>
      <xdr:rowOff>280456</xdr:rowOff>
    </xdr:from>
    <xdr:to>
      <xdr:col>9</xdr:col>
      <xdr:colOff>463552</xdr:colOff>
      <xdr:row>29</xdr:row>
      <xdr:rowOff>240239</xdr:rowOff>
    </xdr:to>
    <xdr:sp macro="" textlink="">
      <xdr:nvSpPr>
        <xdr:cNvPr id="152" name="ZoneText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2175598" y="8863539"/>
          <a:ext cx="1083204" cy="256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fr-FR" sz="1100"/>
            <a:t>LIVRAISONS</a:t>
          </a:r>
        </a:p>
      </xdr:txBody>
    </xdr:sp>
    <xdr:clientData/>
  </xdr:twoCellAnchor>
  <xdr:twoCellAnchor>
    <xdr:from>
      <xdr:col>17</xdr:col>
      <xdr:colOff>205578</xdr:colOff>
      <xdr:row>29</xdr:row>
      <xdr:rowOff>98026</xdr:rowOff>
    </xdr:from>
    <xdr:to>
      <xdr:col>18</xdr:col>
      <xdr:colOff>521490</xdr:colOff>
      <xdr:row>30</xdr:row>
      <xdr:rowOff>73418</xdr:rowOff>
    </xdr:to>
    <xdr:sp macro="" textlink="">
      <xdr:nvSpPr>
        <xdr:cNvPr id="153" name="ZoneTexte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20989128" y="6689326"/>
          <a:ext cx="1077912" cy="280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LIVRAISONS</a:t>
          </a:r>
        </a:p>
      </xdr:txBody>
    </xdr:sp>
    <xdr:clientData/>
  </xdr:twoCellAnchor>
  <xdr:twoCellAnchor>
    <xdr:from>
      <xdr:col>9</xdr:col>
      <xdr:colOff>584973</xdr:colOff>
      <xdr:row>32</xdr:row>
      <xdr:rowOff>34921</xdr:rowOff>
    </xdr:from>
    <xdr:to>
      <xdr:col>9</xdr:col>
      <xdr:colOff>1264919</xdr:colOff>
      <xdr:row>34</xdr:row>
      <xdr:rowOff>68037</xdr:rowOff>
    </xdr:to>
    <xdr:sp macro="" textlink="">
      <xdr:nvSpPr>
        <xdr:cNvPr id="155" name="Triangle isocèle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 rot="10800000" flipV="1">
          <a:off x="13362080" y="8906778"/>
          <a:ext cx="679946" cy="631830"/>
        </a:xfrm>
        <a:prstGeom prst="triangl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269876</xdr:colOff>
      <xdr:row>32</xdr:row>
      <xdr:rowOff>107946</xdr:rowOff>
    </xdr:from>
    <xdr:to>
      <xdr:col>9</xdr:col>
      <xdr:colOff>495301</xdr:colOff>
      <xdr:row>34</xdr:row>
      <xdr:rowOff>68036</xdr:rowOff>
    </xdr:to>
    <xdr:sp macro="" textlink="">
      <xdr:nvSpPr>
        <xdr:cNvPr id="156" name="ZoneTexte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1659055" y="8979803"/>
          <a:ext cx="1613353" cy="558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fr-FR" sz="1100"/>
            <a:t>STOCK ARTICLES, MATIERES PREMIERES....</a:t>
          </a:r>
        </a:p>
      </xdr:txBody>
    </xdr:sp>
    <xdr:clientData/>
  </xdr:twoCellAnchor>
  <xdr:twoCellAnchor>
    <xdr:from>
      <xdr:col>16</xdr:col>
      <xdr:colOff>228845</xdr:colOff>
      <xdr:row>32</xdr:row>
      <xdr:rowOff>77255</xdr:rowOff>
    </xdr:from>
    <xdr:to>
      <xdr:col>17</xdr:col>
      <xdr:colOff>146791</xdr:colOff>
      <xdr:row>34</xdr:row>
      <xdr:rowOff>190501</xdr:rowOff>
    </xdr:to>
    <xdr:sp macro="" textlink="">
      <xdr:nvSpPr>
        <xdr:cNvPr id="157" name="Triangle isocèle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 rot="10800000" flipV="1">
          <a:off x="21700916" y="9847184"/>
          <a:ext cx="679946" cy="711960"/>
        </a:xfrm>
        <a:prstGeom prst="triangl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205578</xdr:colOff>
      <xdr:row>32</xdr:row>
      <xdr:rowOff>107946</xdr:rowOff>
    </xdr:from>
    <xdr:to>
      <xdr:col>19</xdr:col>
      <xdr:colOff>288128</xdr:colOff>
      <xdr:row>34</xdr:row>
      <xdr:rowOff>81643</xdr:rowOff>
    </xdr:to>
    <xdr:sp macro="" textlink="">
      <xdr:nvSpPr>
        <xdr:cNvPr id="158" name="ZoneTexte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22439649" y="9877875"/>
          <a:ext cx="1606550" cy="572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STOCK </a:t>
          </a:r>
        </a:p>
        <a:p>
          <a:pPr algn="l"/>
          <a:r>
            <a:rPr lang="fr-FR" sz="1100"/>
            <a:t>PRODUITS FINIS</a:t>
          </a:r>
        </a:p>
      </xdr:txBody>
    </xdr:sp>
    <xdr:clientData/>
  </xdr:twoCellAnchor>
  <xdr:twoCellAnchor>
    <xdr:from>
      <xdr:col>17</xdr:col>
      <xdr:colOff>134821</xdr:colOff>
      <xdr:row>35</xdr:row>
      <xdr:rowOff>183933</xdr:rowOff>
    </xdr:from>
    <xdr:to>
      <xdr:col>19</xdr:col>
      <xdr:colOff>217371</xdr:colOff>
      <xdr:row>37</xdr:row>
      <xdr:rowOff>83921</xdr:rowOff>
    </xdr:to>
    <xdr:sp macro="" textlink="">
      <xdr:nvSpPr>
        <xdr:cNvPr id="164" name="ZoneText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22368892" y="10851933"/>
          <a:ext cx="1606550" cy="498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STOCKAGE</a:t>
          </a:r>
        </a:p>
      </xdr:txBody>
    </xdr:sp>
    <xdr:clientData/>
  </xdr:twoCellAnchor>
  <xdr:twoCellAnchor>
    <xdr:from>
      <xdr:col>8</xdr:col>
      <xdr:colOff>297090</xdr:colOff>
      <xdr:row>35</xdr:row>
      <xdr:rowOff>63746</xdr:rowOff>
    </xdr:from>
    <xdr:to>
      <xdr:col>9</xdr:col>
      <xdr:colOff>522515</xdr:colOff>
      <xdr:row>37</xdr:row>
      <xdr:rowOff>204108</xdr:rowOff>
    </xdr:to>
    <xdr:sp macro="" textlink="">
      <xdr:nvSpPr>
        <xdr:cNvPr id="165" name="ZoneTexte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1686269" y="9833675"/>
          <a:ext cx="1613353" cy="73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fr-FR" sz="1100"/>
            <a:t>APPROVISIONNEMENT ARTICLES</a:t>
          </a:r>
          <a:r>
            <a:rPr lang="fr-FR" sz="1100" baseline="0"/>
            <a:t> ET MATIERES PREMIERES</a:t>
          </a:r>
          <a:endParaRPr lang="fr-FR" sz="1100"/>
        </a:p>
      </xdr:txBody>
    </xdr:sp>
    <xdr:clientData/>
  </xdr:twoCellAnchor>
  <xdr:twoCellAnchor>
    <xdr:from>
      <xdr:col>8</xdr:col>
      <xdr:colOff>881062</xdr:colOff>
      <xdr:row>31</xdr:row>
      <xdr:rowOff>154781</xdr:rowOff>
    </xdr:from>
    <xdr:to>
      <xdr:col>19</xdr:col>
      <xdr:colOff>95249</xdr:colOff>
      <xdr:row>31</xdr:row>
      <xdr:rowOff>154781</xdr:rowOff>
    </xdr:to>
    <xdr:cxnSp macro="">
      <xdr:nvCxnSpPr>
        <xdr:cNvPr id="167" name="Connecteur droit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/>
      </xdr:nvCxnSpPr>
      <xdr:spPr>
        <a:xfrm>
          <a:off x="10953750" y="7262812"/>
          <a:ext cx="114061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352955</xdr:colOff>
      <xdr:row>7</xdr:row>
      <xdr:rowOff>139167</xdr:rowOff>
    </xdr:from>
    <xdr:to>
      <xdr:col>13</xdr:col>
      <xdr:colOff>695859</xdr:colOff>
      <xdr:row>8</xdr:row>
      <xdr:rowOff>201083</xdr:rowOff>
    </xdr:to>
    <xdr:sp macro="" textlink="">
      <xdr:nvSpPr>
        <xdr:cNvPr id="168" name="Triangle isocèle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 rot="10800000" flipV="1">
          <a:off x="18746788" y="2245250"/>
          <a:ext cx="342904" cy="368833"/>
        </a:xfrm>
        <a:prstGeom prst="triangl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895350</xdr:colOff>
      <xdr:row>28</xdr:row>
      <xdr:rowOff>95250</xdr:rowOff>
    </xdr:from>
    <xdr:to>
      <xdr:col>9</xdr:col>
      <xdr:colOff>895350</xdr:colOff>
      <xdr:row>30</xdr:row>
      <xdr:rowOff>133350</xdr:rowOff>
    </xdr:to>
    <xdr:cxnSp macro="">
      <xdr:nvCxnSpPr>
        <xdr:cNvPr id="172" name="Connecteur droit avec flèch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>
          <a:off x="12382500" y="6381750"/>
          <a:ext cx="0" cy="6477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919843</xdr:colOff>
      <xdr:row>35</xdr:row>
      <xdr:rowOff>124402</xdr:rowOff>
    </xdr:from>
    <xdr:to>
      <xdr:col>9</xdr:col>
      <xdr:colOff>919843</xdr:colOff>
      <xdr:row>37</xdr:row>
      <xdr:rowOff>143453</xdr:rowOff>
    </xdr:to>
    <xdr:cxnSp macro="">
      <xdr:nvCxnSpPr>
        <xdr:cNvPr id="173" name="Connecteur droit avec flèche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/>
      </xdr:nvCxnSpPr>
      <xdr:spPr>
        <a:xfrm>
          <a:off x="13696950" y="9894331"/>
          <a:ext cx="0" cy="61776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28</xdr:row>
      <xdr:rowOff>171450</xdr:rowOff>
    </xdr:from>
    <xdr:to>
      <xdr:col>16</xdr:col>
      <xdr:colOff>571500</xdr:colOff>
      <xdr:row>30</xdr:row>
      <xdr:rowOff>209550</xdr:rowOff>
    </xdr:to>
    <xdr:cxnSp macro="">
      <xdr:nvCxnSpPr>
        <xdr:cNvPr id="174" name="Connecteur droit avec flèch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flipV="1">
          <a:off x="19939000" y="6341533"/>
          <a:ext cx="0" cy="64135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589643</xdr:colOff>
      <xdr:row>35</xdr:row>
      <xdr:rowOff>124402</xdr:rowOff>
    </xdr:from>
    <xdr:to>
      <xdr:col>16</xdr:col>
      <xdr:colOff>589643</xdr:colOff>
      <xdr:row>37</xdr:row>
      <xdr:rowOff>143453</xdr:rowOff>
    </xdr:to>
    <xdr:cxnSp macro="">
      <xdr:nvCxnSpPr>
        <xdr:cNvPr id="175" name="Connecteur droit avec flèch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 flipV="1">
          <a:off x="22061714" y="10792402"/>
          <a:ext cx="0" cy="61776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352955</xdr:colOff>
      <xdr:row>9</xdr:row>
      <xdr:rowOff>65084</xdr:rowOff>
    </xdr:from>
    <xdr:to>
      <xdr:col>13</xdr:col>
      <xdr:colOff>695859</xdr:colOff>
      <xdr:row>10</xdr:row>
      <xdr:rowOff>118532</xdr:rowOff>
    </xdr:to>
    <xdr:sp macro="" textlink="">
      <xdr:nvSpPr>
        <xdr:cNvPr id="176" name="Triangle isocè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 rot="10800000" flipV="1">
          <a:off x="18746788" y="2774417"/>
          <a:ext cx="342904" cy="349782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271996</xdr:colOff>
      <xdr:row>11</xdr:row>
      <xdr:rowOff>47886</xdr:rowOff>
    </xdr:from>
    <xdr:to>
      <xdr:col>14</xdr:col>
      <xdr:colOff>14819</xdr:colOff>
      <xdr:row>12</xdr:row>
      <xdr:rowOff>74081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8665829" y="3349886"/>
          <a:ext cx="504823" cy="3331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149754</xdr:colOff>
      <xdr:row>7</xdr:row>
      <xdr:rowOff>179387</xdr:rowOff>
    </xdr:from>
    <xdr:to>
      <xdr:col>15</xdr:col>
      <xdr:colOff>465666</xdr:colOff>
      <xdr:row>8</xdr:row>
      <xdr:rowOff>160863</xdr:rowOff>
    </xdr:to>
    <xdr:sp macro="" textlink="">
      <xdr:nvSpPr>
        <xdr:cNvPr id="179" name="ZoneText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9305587" y="2285470"/>
          <a:ext cx="1077912" cy="28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STOCK</a:t>
          </a:r>
        </a:p>
      </xdr:txBody>
    </xdr:sp>
    <xdr:clientData/>
  </xdr:twoCellAnchor>
  <xdr:twoCellAnchor>
    <xdr:from>
      <xdr:col>14</xdr:col>
      <xdr:colOff>153986</xdr:colOff>
      <xdr:row>9</xdr:row>
      <xdr:rowOff>95780</xdr:rowOff>
    </xdr:from>
    <xdr:to>
      <xdr:col>15</xdr:col>
      <xdr:colOff>603249</xdr:colOff>
      <xdr:row>10</xdr:row>
      <xdr:rowOff>87838</xdr:rowOff>
    </xdr:to>
    <xdr:sp macro="" textlink="">
      <xdr:nvSpPr>
        <xdr:cNvPr id="180" name="ZoneText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9309819" y="2805113"/>
          <a:ext cx="1211263" cy="28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STOCK</a:t>
          </a:r>
          <a:r>
            <a:rPr lang="fr-FR" sz="1100" baseline="0"/>
            <a:t> TAMPON</a:t>
          </a:r>
          <a:endParaRPr lang="fr-FR" sz="1100"/>
        </a:p>
      </xdr:txBody>
    </xdr:sp>
    <xdr:clientData/>
  </xdr:twoCellAnchor>
  <xdr:twoCellAnchor>
    <xdr:from>
      <xdr:col>14</xdr:col>
      <xdr:colOff>126469</xdr:colOff>
      <xdr:row>11</xdr:row>
      <xdr:rowOff>69324</xdr:rowOff>
    </xdr:from>
    <xdr:to>
      <xdr:col>15</xdr:col>
      <xdr:colOff>575732</xdr:colOff>
      <xdr:row>12</xdr:row>
      <xdr:rowOff>50799</xdr:rowOff>
    </xdr:to>
    <xdr:sp macro="" textlink="">
      <xdr:nvSpPr>
        <xdr:cNvPr id="181" name="ZoneText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9282302" y="3371324"/>
          <a:ext cx="1211263" cy="28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PROCESSUS</a:t>
          </a:r>
        </a:p>
      </xdr:txBody>
    </xdr:sp>
    <xdr:clientData/>
  </xdr:twoCellAnchor>
  <xdr:twoCellAnchor>
    <xdr:from>
      <xdr:col>16</xdr:col>
      <xdr:colOff>306917</xdr:colOff>
      <xdr:row>8</xdr:row>
      <xdr:rowOff>16666</xdr:rowOff>
    </xdr:from>
    <xdr:to>
      <xdr:col>17</xdr:col>
      <xdr:colOff>179917</xdr:colOff>
      <xdr:row>8</xdr:row>
      <xdr:rowOff>16667</xdr:rowOff>
    </xdr:to>
    <xdr:cxnSp macro="">
      <xdr:nvCxnSpPr>
        <xdr:cNvPr id="182" name="Connecteur droit avec flèch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 flipV="1">
          <a:off x="20986750" y="2429666"/>
          <a:ext cx="635000" cy="1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9</xdr:row>
      <xdr:rowOff>165893</xdr:rowOff>
    </xdr:from>
    <xdr:to>
      <xdr:col>17</xdr:col>
      <xdr:colOff>215636</xdr:colOff>
      <xdr:row>10</xdr:row>
      <xdr:rowOff>17726</xdr:rowOff>
    </xdr:to>
    <xdr:sp macro="" textlink="">
      <xdr:nvSpPr>
        <xdr:cNvPr id="184" name="Forme libr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 flipH="1">
          <a:off x="20997333" y="2875226"/>
          <a:ext cx="660136" cy="148167"/>
        </a:xfrm>
        <a:custGeom>
          <a:avLst/>
          <a:gdLst>
            <a:gd name="connsiteX0" fmla="*/ 869156 w 869156"/>
            <a:gd name="connsiteY0" fmla="*/ 0 h 238137"/>
            <a:gd name="connsiteX1" fmla="*/ 333375 w 869156"/>
            <a:gd name="connsiteY1" fmla="*/ 238125 h 238137"/>
            <a:gd name="connsiteX2" fmla="*/ 500062 w 869156"/>
            <a:gd name="connsiteY2" fmla="*/ 11906 h 238137"/>
            <a:gd name="connsiteX3" fmla="*/ 0 w 869156"/>
            <a:gd name="connsiteY3" fmla="*/ 226219 h 2381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9156" h="238137">
              <a:moveTo>
                <a:pt x="869156" y="0"/>
              </a:moveTo>
              <a:cubicBezTo>
                <a:pt x="632023" y="118070"/>
                <a:pt x="394891" y="236141"/>
                <a:pt x="333375" y="238125"/>
              </a:cubicBezTo>
              <a:cubicBezTo>
                <a:pt x="271859" y="240109"/>
                <a:pt x="555624" y="13890"/>
                <a:pt x="500062" y="11906"/>
              </a:cubicBezTo>
              <a:cubicBezTo>
                <a:pt x="444500" y="9922"/>
                <a:pt x="222250" y="118070"/>
                <a:pt x="0" y="226219"/>
              </a:cubicBezTo>
            </a:path>
          </a:pathLst>
        </a:custGeom>
        <a:noFill/>
        <a:ln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363535</xdr:colOff>
      <xdr:row>7</xdr:row>
      <xdr:rowOff>179387</xdr:rowOff>
    </xdr:from>
    <xdr:to>
      <xdr:col>19</xdr:col>
      <xdr:colOff>50798</xdr:colOff>
      <xdr:row>8</xdr:row>
      <xdr:rowOff>160863</xdr:rowOff>
    </xdr:to>
    <xdr:sp macro="" textlink="">
      <xdr:nvSpPr>
        <xdr:cNvPr id="185" name="ZoneText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21805368" y="2285470"/>
          <a:ext cx="1211263" cy="28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FLUX PHYSIQUE</a:t>
          </a:r>
        </a:p>
      </xdr:txBody>
    </xdr:sp>
    <xdr:clientData/>
  </xdr:twoCellAnchor>
  <xdr:twoCellAnchor>
    <xdr:from>
      <xdr:col>17</xdr:col>
      <xdr:colOff>363535</xdr:colOff>
      <xdr:row>9</xdr:row>
      <xdr:rowOff>95780</xdr:rowOff>
    </xdr:from>
    <xdr:to>
      <xdr:col>19</xdr:col>
      <xdr:colOff>461431</xdr:colOff>
      <xdr:row>10</xdr:row>
      <xdr:rowOff>87838</xdr:rowOff>
    </xdr:to>
    <xdr:sp macro="" textlink="">
      <xdr:nvSpPr>
        <xdr:cNvPr id="186" name="ZoneText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21805368" y="2805113"/>
          <a:ext cx="1621896" cy="28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FLUX INFORMATION</a:t>
          </a:r>
        </a:p>
      </xdr:txBody>
    </xdr:sp>
    <xdr:clientData/>
  </xdr:twoCellAnchor>
  <xdr:twoCellAnchor>
    <xdr:from>
      <xdr:col>16</xdr:col>
      <xdr:colOff>377571</xdr:colOff>
      <xdr:row>10</xdr:row>
      <xdr:rowOff>235106</xdr:rowOff>
    </xdr:from>
    <xdr:to>
      <xdr:col>17</xdr:col>
      <xdr:colOff>119119</xdr:colOff>
      <xdr:row>12</xdr:row>
      <xdr:rowOff>105831</xdr:rowOff>
    </xdr:to>
    <xdr:grpSp>
      <xdr:nvGrpSpPr>
        <xdr:cNvPr id="187" name="Group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GrpSpPr/>
      </xdr:nvGrpSpPr>
      <xdr:grpSpPr>
        <a:xfrm>
          <a:off x="21849642" y="3228677"/>
          <a:ext cx="503548" cy="469440"/>
          <a:chOff x="11728916" y="5488143"/>
          <a:chExt cx="903326" cy="851210"/>
        </a:xfrm>
      </xdr:grpSpPr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00000000-0008-0000-0100-0000BC000000}"/>
              </a:ext>
            </a:extLst>
          </xdr:cNvPr>
          <xdr:cNvSpPr/>
        </xdr:nvSpPr>
        <xdr:spPr>
          <a:xfrm>
            <a:off x="11728916" y="5751591"/>
            <a:ext cx="903326" cy="58776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89" name="Triangle isocèle 188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/>
        </xdr:nvSpPr>
        <xdr:spPr>
          <a:xfrm>
            <a:off x="11736078" y="5493680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90" name="Triangle isocèle 189">
            <a:extLst>
              <a:ext uri="{FF2B5EF4-FFF2-40B4-BE49-F238E27FC236}">
                <a16:creationId xmlns:a16="http://schemas.microsoft.com/office/drawing/2014/main" id="{00000000-0008-0000-0100-0000BE000000}"/>
              </a:ext>
            </a:extLst>
          </xdr:cNvPr>
          <xdr:cNvSpPr/>
        </xdr:nvSpPr>
        <xdr:spPr>
          <a:xfrm>
            <a:off x="12038516" y="5490234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c</a:t>
            </a:r>
          </a:p>
        </xdr:txBody>
      </xdr:sp>
      <xdr:sp macro="" textlink="">
        <xdr:nvSpPr>
          <xdr:cNvPr id="191" name="Triangle isocèle 190">
            <a:extLst>
              <a:ext uri="{FF2B5EF4-FFF2-40B4-BE49-F238E27FC236}">
                <a16:creationId xmlns:a16="http://schemas.microsoft.com/office/drawing/2014/main" id="{00000000-0008-0000-0100-0000BF000000}"/>
              </a:ext>
            </a:extLst>
          </xdr:cNvPr>
          <xdr:cNvSpPr/>
        </xdr:nvSpPr>
        <xdr:spPr>
          <a:xfrm>
            <a:off x="12341921" y="5488143"/>
            <a:ext cx="282575" cy="239054"/>
          </a:xfrm>
          <a:prstGeom prst="triangle">
            <a:avLst>
              <a:gd name="adj" fmla="val 99999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17</xdr:col>
      <xdr:colOff>363535</xdr:colOff>
      <xdr:row>10</xdr:row>
      <xdr:rowOff>275166</xdr:rowOff>
    </xdr:from>
    <xdr:to>
      <xdr:col>19</xdr:col>
      <xdr:colOff>476250</xdr:colOff>
      <xdr:row>12</xdr:row>
      <xdr:rowOff>23284</xdr:rowOff>
    </xdr:to>
    <xdr:sp macro="" textlink="">
      <xdr:nvSpPr>
        <xdr:cNvPr id="197" name="ZoneTexte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21805368" y="3280833"/>
          <a:ext cx="1636715" cy="35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CLIENT OU FOURNISSEUR</a:t>
          </a:r>
        </a:p>
      </xdr:txBody>
    </xdr:sp>
    <xdr:clientData/>
  </xdr:twoCellAnchor>
  <xdr:twoCellAnchor>
    <xdr:from>
      <xdr:col>13</xdr:col>
      <xdr:colOff>328085</xdr:colOff>
      <xdr:row>12</xdr:row>
      <xdr:rowOff>179919</xdr:rowOff>
    </xdr:from>
    <xdr:to>
      <xdr:col>13</xdr:col>
      <xdr:colOff>718852</xdr:colOff>
      <xdr:row>13</xdr:row>
      <xdr:rowOff>211667</xdr:rowOff>
    </xdr:to>
    <xdr:grpSp>
      <xdr:nvGrpSpPr>
        <xdr:cNvPr id="97" name="Groupe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19514156" y="3772205"/>
          <a:ext cx="390767" cy="426355"/>
          <a:chOff x="11842750" y="14329834"/>
          <a:chExt cx="254000" cy="275167"/>
        </a:xfrm>
      </xdr:grpSpPr>
      <xdr:sp macro="" textlink="">
        <xdr:nvSpPr>
          <xdr:cNvPr id="98" name="Ellipse 97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SpPr/>
        </xdr:nvSpPr>
        <xdr:spPr>
          <a:xfrm>
            <a:off x="11900958" y="14382751"/>
            <a:ext cx="137583" cy="15875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99" name="Arc 98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 rot="5178582">
            <a:off x="11832166" y="14340418"/>
            <a:ext cx="275167" cy="254000"/>
          </a:xfrm>
          <a:prstGeom prst="arc">
            <a:avLst>
              <a:gd name="adj1" fmla="val 16200000"/>
              <a:gd name="adj2" fmla="val 590561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14</xdr:col>
      <xdr:colOff>130703</xdr:colOff>
      <xdr:row>12</xdr:row>
      <xdr:rowOff>285220</xdr:rowOff>
    </xdr:from>
    <xdr:to>
      <xdr:col>15</xdr:col>
      <xdr:colOff>579966</xdr:colOff>
      <xdr:row>13</xdr:row>
      <xdr:rowOff>182029</xdr:rowOff>
    </xdr:to>
    <xdr:sp macro="" textlink="">
      <xdr:nvSpPr>
        <xdr:cNvPr id="100" name="ZoneText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9286536" y="3894137"/>
          <a:ext cx="1211263" cy="28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100"/>
            <a:t>OPERATEUR</a:t>
          </a:r>
        </a:p>
      </xdr:txBody>
    </xdr:sp>
    <xdr:clientData/>
  </xdr:twoCellAnchor>
  <xdr:twoCellAnchor>
    <xdr:from>
      <xdr:col>9</xdr:col>
      <xdr:colOff>1191742</xdr:colOff>
      <xdr:row>40</xdr:row>
      <xdr:rowOff>240092</xdr:rowOff>
    </xdr:from>
    <xdr:to>
      <xdr:col>10</xdr:col>
      <xdr:colOff>214696</xdr:colOff>
      <xdr:row>43</xdr:row>
      <xdr:rowOff>110254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13986992" y="12389759"/>
          <a:ext cx="1372454" cy="769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Injection-Moulage</a:t>
          </a:r>
        </a:p>
        <a:p>
          <a:pPr algn="ctr"/>
          <a:r>
            <a:rPr lang="fr-FR" sz="1100" b="1">
              <a:solidFill>
                <a:sysClr val="windowText" lastClr="000000"/>
              </a:solidFill>
            </a:rPr>
            <a:t>(60s)</a:t>
          </a:r>
        </a:p>
      </xdr:txBody>
    </xdr:sp>
    <xdr:clientData/>
  </xdr:twoCellAnchor>
  <xdr:twoCellAnchor>
    <xdr:from>
      <xdr:col>11</xdr:col>
      <xdr:colOff>921747</xdr:colOff>
      <xdr:row>36</xdr:row>
      <xdr:rowOff>25081</xdr:rowOff>
    </xdr:from>
    <xdr:to>
      <xdr:col>12</xdr:col>
      <xdr:colOff>64142</xdr:colOff>
      <xdr:row>38</xdr:row>
      <xdr:rowOff>189194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17753783" y="10992438"/>
          <a:ext cx="1373966" cy="76282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Assemblage</a:t>
          </a:r>
          <a:r>
            <a:rPr lang="fr-FR" sz="1100" b="1" baseline="0">
              <a:solidFill>
                <a:sysClr val="windowText" lastClr="000000"/>
              </a:solidFill>
            </a:rPr>
            <a:t> </a:t>
          </a:r>
          <a:r>
            <a:rPr lang="fr-FR" sz="1100" b="1">
              <a:solidFill>
                <a:sysClr val="windowText" lastClr="000000"/>
              </a:solidFill>
            </a:rPr>
            <a:t>Partie</a:t>
          </a:r>
          <a:r>
            <a:rPr lang="fr-FR" sz="1100" b="1" baseline="0">
              <a:solidFill>
                <a:sysClr val="windowText" lastClr="000000"/>
              </a:solidFill>
            </a:rPr>
            <a:t> supérieure</a:t>
          </a:r>
          <a:endParaRPr lang="fr-FR" sz="1100" b="1">
            <a:solidFill>
              <a:sysClr val="windowText" lastClr="000000"/>
            </a:solidFill>
          </a:endParaRPr>
        </a:p>
        <a:p>
          <a:pPr algn="ctr"/>
          <a:r>
            <a:rPr lang="fr-FR" sz="1100" b="1">
              <a:solidFill>
                <a:sysClr val="windowText" lastClr="000000"/>
              </a:solidFill>
            </a:rPr>
            <a:t>(110s)</a:t>
          </a:r>
        </a:p>
      </xdr:txBody>
    </xdr:sp>
    <xdr:clientData/>
  </xdr:twoCellAnchor>
  <xdr:twoCellAnchor>
    <xdr:from>
      <xdr:col>11</xdr:col>
      <xdr:colOff>333972</xdr:colOff>
      <xdr:row>54</xdr:row>
      <xdr:rowOff>205903</xdr:rowOff>
    </xdr:from>
    <xdr:to>
      <xdr:col>11</xdr:col>
      <xdr:colOff>1706426</xdr:colOff>
      <xdr:row>57</xdr:row>
      <xdr:rowOff>77977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17166008" y="16561689"/>
          <a:ext cx="1372454" cy="7701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Assemblage Partie</a:t>
          </a:r>
          <a:r>
            <a:rPr lang="fr-FR" sz="1100" b="1" baseline="0">
              <a:solidFill>
                <a:sysClr val="windowText" lastClr="000000"/>
              </a:solidFill>
            </a:rPr>
            <a:t> Inférieure</a:t>
          </a:r>
          <a:endParaRPr lang="fr-FR" sz="1100" b="1">
            <a:solidFill>
              <a:sysClr val="windowText" lastClr="000000"/>
            </a:solidFill>
          </a:endParaRPr>
        </a:p>
        <a:p>
          <a:pPr algn="ctr"/>
          <a:r>
            <a:rPr lang="fr-FR" sz="1100" b="1">
              <a:solidFill>
                <a:sysClr val="windowText" lastClr="000000"/>
              </a:solidFill>
            </a:rPr>
            <a:t>(100s)</a:t>
          </a:r>
        </a:p>
      </xdr:txBody>
    </xdr:sp>
    <xdr:clientData/>
  </xdr:twoCellAnchor>
  <xdr:twoCellAnchor>
    <xdr:from>
      <xdr:col>14</xdr:col>
      <xdr:colOff>466779</xdr:colOff>
      <xdr:row>40</xdr:row>
      <xdr:rowOff>253699</xdr:rowOff>
    </xdr:from>
    <xdr:to>
      <xdr:col>16</xdr:col>
      <xdr:colOff>472420</xdr:colOff>
      <xdr:row>43</xdr:row>
      <xdr:rowOff>123861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20414850" y="12418485"/>
          <a:ext cx="1529641" cy="7682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 baseline="0">
              <a:solidFill>
                <a:sysClr val="windowText" lastClr="000000"/>
              </a:solidFill>
            </a:rPr>
            <a:t>Assemblage CSUP+CINF/Emballage </a:t>
          </a:r>
          <a:endParaRPr lang="fr-FR" sz="1100" b="1">
            <a:solidFill>
              <a:sysClr val="windowText" lastClr="000000"/>
            </a:solidFill>
          </a:endParaRPr>
        </a:p>
        <a:p>
          <a:pPr algn="ctr"/>
          <a:r>
            <a:rPr lang="fr-FR" sz="1100" b="1">
              <a:solidFill>
                <a:sysClr val="windowText" lastClr="000000"/>
              </a:solidFill>
            </a:rPr>
            <a:t>(130s)</a:t>
          </a:r>
        </a:p>
      </xdr:txBody>
    </xdr:sp>
    <xdr:clientData/>
  </xdr:twoCellAnchor>
  <xdr:twoCellAnchor>
    <xdr:from>
      <xdr:col>10</xdr:col>
      <xdr:colOff>1297137</xdr:colOff>
      <xdr:row>32</xdr:row>
      <xdr:rowOff>287537</xdr:rowOff>
    </xdr:from>
    <xdr:to>
      <xdr:col>11</xdr:col>
      <xdr:colOff>377500</xdr:colOff>
      <xdr:row>34</xdr:row>
      <xdr:rowOff>172411</xdr:rowOff>
    </xdr:to>
    <xdr:sp macro="" textlink="">
      <xdr:nvSpPr>
        <xdr:cNvPr id="111" name="Triangle isocèl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V="1">
          <a:off x="16741244" y="10057466"/>
          <a:ext cx="468292" cy="483588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214696</xdr:colOff>
      <xdr:row>33</xdr:row>
      <xdr:rowOff>229974</xdr:rowOff>
    </xdr:from>
    <xdr:to>
      <xdr:col>11</xdr:col>
      <xdr:colOff>26281</xdr:colOff>
      <xdr:row>42</xdr:row>
      <xdr:rowOff>25495</xdr:rowOff>
    </xdr:to>
    <xdr:cxnSp macro="">
      <xdr:nvCxnSpPr>
        <xdr:cNvPr id="112" name="Connecteur en angl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107" idx="3"/>
          <a:endCxn id="111" idx="5"/>
        </xdr:cNvCxnSpPr>
      </xdr:nvCxnSpPr>
      <xdr:spPr>
        <a:xfrm flipV="1">
          <a:off x="15658803" y="10299260"/>
          <a:ext cx="1199514" cy="2489735"/>
        </a:xfrm>
        <a:prstGeom prst="bentConnector3">
          <a:avLst>
            <a:gd name="adj1" fmla="val 193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272392</xdr:colOff>
      <xdr:row>41</xdr:row>
      <xdr:rowOff>82373</xdr:rowOff>
    </xdr:from>
    <xdr:to>
      <xdr:col>9</xdr:col>
      <xdr:colOff>740684</xdr:colOff>
      <xdr:row>42</xdr:row>
      <xdr:rowOff>266604</xdr:rowOff>
    </xdr:to>
    <xdr:sp macro="" textlink="">
      <xdr:nvSpPr>
        <xdr:cNvPr id="113" name="Triangle isocèl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13067642" y="12528373"/>
          <a:ext cx="468292" cy="491148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623611</xdr:colOff>
      <xdr:row>42</xdr:row>
      <xdr:rowOff>21031</xdr:rowOff>
    </xdr:from>
    <xdr:to>
      <xdr:col>9</xdr:col>
      <xdr:colOff>1191742</xdr:colOff>
      <xdr:row>42</xdr:row>
      <xdr:rowOff>21715</xdr:rowOff>
    </xdr:to>
    <xdr:cxnSp macro="">
      <xdr:nvCxnSpPr>
        <xdr:cNvPr id="114" name="Connecteur en angl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>
          <a:stCxn id="113" idx="1"/>
          <a:endCxn id="107" idx="1"/>
        </xdr:cNvCxnSpPr>
      </xdr:nvCxnSpPr>
      <xdr:spPr>
        <a:xfrm>
          <a:off x="13418861" y="12773948"/>
          <a:ext cx="568131" cy="6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40822</xdr:colOff>
      <xdr:row>39</xdr:row>
      <xdr:rowOff>176892</xdr:rowOff>
    </xdr:from>
    <xdr:to>
      <xdr:col>9</xdr:col>
      <xdr:colOff>949891</xdr:colOff>
      <xdr:row>41</xdr:row>
      <xdr:rowOff>62268</xdr:rowOff>
    </xdr:to>
    <xdr:sp macro="" textlink="">
      <xdr:nvSpPr>
        <xdr:cNvPr id="115" name="ZoneText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2836072" y="12030225"/>
          <a:ext cx="909069" cy="478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Plastique</a:t>
          </a:r>
          <a:r>
            <a:rPr lang="fr-FR" sz="1100" baseline="0"/>
            <a:t> </a:t>
          </a:r>
          <a:r>
            <a:rPr lang="fr-FR" sz="1100"/>
            <a:t>ABS</a:t>
          </a:r>
        </a:p>
      </xdr:txBody>
    </xdr:sp>
    <xdr:clientData/>
  </xdr:twoCellAnchor>
  <xdr:twoCellAnchor>
    <xdr:from>
      <xdr:col>10</xdr:col>
      <xdr:colOff>554804</xdr:colOff>
      <xdr:row>49</xdr:row>
      <xdr:rowOff>5109</xdr:rowOff>
    </xdr:from>
    <xdr:to>
      <xdr:col>10</xdr:col>
      <xdr:colOff>1023096</xdr:colOff>
      <xdr:row>50</xdr:row>
      <xdr:rowOff>213578</xdr:rowOff>
    </xdr:to>
    <xdr:sp macro="" textlink="">
      <xdr:nvSpPr>
        <xdr:cNvPr id="116" name="Triangle isocèl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 rot="10800000" flipV="1">
          <a:off x="15998911" y="14864109"/>
          <a:ext cx="468292" cy="507826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2313214</xdr:colOff>
      <xdr:row>55</xdr:row>
      <xdr:rowOff>36423</xdr:rowOff>
    </xdr:from>
    <xdr:to>
      <xdr:col>10</xdr:col>
      <xdr:colOff>571688</xdr:colOff>
      <xdr:row>56</xdr:row>
      <xdr:rowOff>13608</xdr:rowOff>
    </xdr:to>
    <xdr:sp macro="" textlink="">
      <xdr:nvSpPr>
        <xdr:cNvPr id="117" name="ZoneText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5403285" y="16691566"/>
          <a:ext cx="612510" cy="276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CHA</a:t>
          </a:r>
        </a:p>
      </xdr:txBody>
    </xdr:sp>
    <xdr:clientData/>
  </xdr:twoCellAnchor>
  <xdr:twoCellAnchor>
    <xdr:from>
      <xdr:col>11</xdr:col>
      <xdr:colOff>2149103</xdr:colOff>
      <xdr:row>31</xdr:row>
      <xdr:rowOff>249450</xdr:rowOff>
    </xdr:from>
    <xdr:to>
      <xdr:col>13</xdr:col>
      <xdr:colOff>722746</xdr:colOff>
      <xdr:row>33</xdr:row>
      <xdr:rowOff>130303</xdr:rowOff>
    </xdr:to>
    <xdr:sp macro="" textlink="">
      <xdr:nvSpPr>
        <xdr:cNvPr id="118" name="ZoneText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8981139" y="9720021"/>
          <a:ext cx="927678" cy="479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1110</a:t>
          </a:r>
        </a:p>
        <a:p>
          <a:pPr algn="ctr"/>
          <a:r>
            <a:rPr lang="fr-FR" sz="1100" b="1"/>
            <a:t>PRODUIT_A</a:t>
          </a:r>
        </a:p>
      </xdr:txBody>
    </xdr:sp>
    <xdr:clientData/>
  </xdr:twoCellAnchor>
  <xdr:twoCellAnchor>
    <xdr:from>
      <xdr:col>10</xdr:col>
      <xdr:colOff>543859</xdr:colOff>
      <xdr:row>51</xdr:row>
      <xdr:rowOff>149629</xdr:rowOff>
    </xdr:from>
    <xdr:to>
      <xdr:col>10</xdr:col>
      <xdr:colOff>1012151</xdr:colOff>
      <xdr:row>53</xdr:row>
      <xdr:rowOff>66335</xdr:rowOff>
    </xdr:to>
    <xdr:sp macro="" textlink="">
      <xdr:nvSpPr>
        <xdr:cNvPr id="119" name="Triangle isocèl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 rot="10800000" flipV="1">
          <a:off x="15987966" y="15607343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543856</xdr:colOff>
      <xdr:row>63</xdr:row>
      <xdr:rowOff>80081</xdr:rowOff>
    </xdr:from>
    <xdr:to>
      <xdr:col>10</xdr:col>
      <xdr:colOff>1012148</xdr:colOff>
      <xdr:row>64</xdr:row>
      <xdr:rowOff>285576</xdr:rowOff>
    </xdr:to>
    <xdr:sp macro="" textlink="">
      <xdr:nvSpPr>
        <xdr:cNvPr id="120" name="Triangle isocèl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 rot="10800000" flipV="1">
          <a:off x="15987963" y="19130081"/>
          <a:ext cx="468292" cy="504852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895075</xdr:colOff>
      <xdr:row>55</xdr:row>
      <xdr:rowOff>291619</xdr:rowOff>
    </xdr:from>
    <xdr:to>
      <xdr:col>11</xdr:col>
      <xdr:colOff>333972</xdr:colOff>
      <xdr:row>64</xdr:row>
      <xdr:rowOff>33150</xdr:rowOff>
    </xdr:to>
    <xdr:cxnSp macro="">
      <xdr:nvCxnSpPr>
        <xdr:cNvPr id="122" name="Connecteur en angl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CxnSpPr>
          <a:stCxn id="120" idx="1"/>
          <a:endCxn id="109" idx="1"/>
        </xdr:cNvCxnSpPr>
      </xdr:nvCxnSpPr>
      <xdr:spPr>
        <a:xfrm flipV="1">
          <a:off x="16339182" y="16946762"/>
          <a:ext cx="826826" cy="24357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895078</xdr:colOff>
      <xdr:row>52</xdr:row>
      <xdr:rowOff>107983</xdr:rowOff>
    </xdr:from>
    <xdr:to>
      <xdr:col>11</xdr:col>
      <xdr:colOff>333972</xdr:colOff>
      <xdr:row>55</xdr:row>
      <xdr:rowOff>291619</xdr:rowOff>
    </xdr:to>
    <xdr:cxnSp macro="">
      <xdr:nvCxnSpPr>
        <xdr:cNvPr id="123" name="Connecteur en angl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>
          <a:stCxn id="119" idx="1"/>
          <a:endCxn id="109" idx="1"/>
        </xdr:cNvCxnSpPr>
      </xdr:nvCxnSpPr>
      <xdr:spPr>
        <a:xfrm>
          <a:off x="16339185" y="15865054"/>
          <a:ext cx="826823" cy="10817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2303763</xdr:colOff>
      <xdr:row>49</xdr:row>
      <xdr:rowOff>231321</xdr:rowOff>
    </xdr:from>
    <xdr:to>
      <xdr:col>10</xdr:col>
      <xdr:colOff>612322</xdr:colOff>
      <xdr:row>50</xdr:row>
      <xdr:rowOff>217715</xdr:rowOff>
    </xdr:to>
    <xdr:sp macro="" textlink="">
      <xdr:nvSpPr>
        <xdr:cNvPr id="124" name="ZoneText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5393834" y="15090321"/>
          <a:ext cx="662595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CINF</a:t>
          </a:r>
        </a:p>
        <a:p>
          <a:pPr algn="ctr"/>
          <a:endParaRPr lang="fr-FR" sz="1100"/>
        </a:p>
      </xdr:txBody>
    </xdr:sp>
    <xdr:clientData/>
  </xdr:twoCellAnchor>
  <xdr:twoCellAnchor>
    <xdr:from>
      <xdr:col>9</xdr:col>
      <xdr:colOff>2313214</xdr:colOff>
      <xdr:row>58</xdr:row>
      <xdr:rowOff>108857</xdr:rowOff>
    </xdr:from>
    <xdr:to>
      <xdr:col>10</xdr:col>
      <xdr:colOff>556411</xdr:colOff>
      <xdr:row>59</xdr:row>
      <xdr:rowOff>115491</xdr:rowOff>
    </xdr:to>
    <xdr:sp macro="" textlink="">
      <xdr:nvSpPr>
        <xdr:cNvPr id="125" name="ZoneText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5403285" y="17662071"/>
          <a:ext cx="597233" cy="305991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DAQ</a:t>
          </a:r>
        </a:p>
      </xdr:txBody>
    </xdr:sp>
    <xdr:clientData/>
  </xdr:twoCellAnchor>
  <xdr:twoCellAnchor>
    <xdr:from>
      <xdr:col>13</xdr:col>
      <xdr:colOff>178244</xdr:colOff>
      <xdr:row>55</xdr:row>
      <xdr:rowOff>36839</xdr:rowOff>
    </xdr:from>
    <xdr:to>
      <xdr:col>13</xdr:col>
      <xdr:colOff>641997</xdr:colOff>
      <xdr:row>56</xdr:row>
      <xdr:rowOff>242335</xdr:rowOff>
    </xdr:to>
    <xdr:sp macro="" textlink="">
      <xdr:nvSpPr>
        <xdr:cNvPr id="126" name="Triangle isocèl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 rot="10800000" flipV="1">
          <a:off x="19364315" y="16691982"/>
          <a:ext cx="463753" cy="50485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130854</xdr:colOff>
      <xdr:row>36</xdr:row>
      <xdr:rowOff>163382</xdr:rowOff>
    </xdr:from>
    <xdr:to>
      <xdr:col>13</xdr:col>
      <xdr:colOff>587044</xdr:colOff>
      <xdr:row>38</xdr:row>
      <xdr:rowOff>48256</xdr:rowOff>
    </xdr:to>
    <xdr:sp macro="" textlink="">
      <xdr:nvSpPr>
        <xdr:cNvPr id="128" name="Triangle isocèle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 rot="10800000" flipV="1">
          <a:off x="19316925" y="11130739"/>
          <a:ext cx="456190" cy="483588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472996</xdr:colOff>
      <xdr:row>37</xdr:row>
      <xdr:rowOff>105819</xdr:rowOff>
    </xdr:from>
    <xdr:to>
      <xdr:col>14</xdr:col>
      <xdr:colOff>466779</xdr:colOff>
      <xdr:row>42</xdr:row>
      <xdr:rowOff>39102</xdr:rowOff>
    </xdr:to>
    <xdr:cxnSp macro="">
      <xdr:nvCxnSpPr>
        <xdr:cNvPr id="141" name="Connecteur en angl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28" idx="1"/>
          <a:endCxn id="110" idx="1"/>
        </xdr:cNvCxnSpPr>
      </xdr:nvCxnSpPr>
      <xdr:spPr>
        <a:xfrm>
          <a:off x="19659067" y="11372533"/>
          <a:ext cx="755783" cy="1430069"/>
        </a:xfrm>
        <a:prstGeom prst="bentConnector3">
          <a:avLst>
            <a:gd name="adj1" fmla="val 48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526059</xdr:colOff>
      <xdr:row>42</xdr:row>
      <xdr:rowOff>39102</xdr:rowOff>
    </xdr:from>
    <xdr:to>
      <xdr:col>14</xdr:col>
      <xdr:colOff>466779</xdr:colOff>
      <xdr:row>55</xdr:row>
      <xdr:rowOff>289266</xdr:rowOff>
    </xdr:to>
    <xdr:cxnSp macro="">
      <xdr:nvCxnSpPr>
        <xdr:cNvPr id="148" name="Connecteur en angl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26" idx="1"/>
          <a:endCxn id="110" idx="1"/>
        </xdr:cNvCxnSpPr>
      </xdr:nvCxnSpPr>
      <xdr:spPr>
        <a:xfrm flipV="1">
          <a:off x="19712130" y="12802602"/>
          <a:ext cx="702720" cy="4141807"/>
        </a:xfrm>
        <a:prstGeom prst="bentConnector3">
          <a:avLst>
            <a:gd name="adj1" fmla="val 461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64142</xdr:colOff>
      <xdr:row>37</xdr:row>
      <xdr:rowOff>105819</xdr:rowOff>
    </xdr:from>
    <xdr:to>
      <xdr:col>13</xdr:col>
      <xdr:colOff>244901</xdr:colOff>
      <xdr:row>37</xdr:row>
      <xdr:rowOff>107138</xdr:rowOff>
    </xdr:to>
    <xdr:cxnSp macro="">
      <xdr:nvCxnSpPr>
        <xdr:cNvPr id="149" name="Connecteur en angle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CxnSpPr>
          <a:stCxn id="108" idx="3"/>
          <a:endCxn id="128" idx="5"/>
        </xdr:cNvCxnSpPr>
      </xdr:nvCxnSpPr>
      <xdr:spPr>
        <a:xfrm flipV="1">
          <a:off x="19127749" y="11372533"/>
          <a:ext cx="303223" cy="13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1706426</xdr:colOff>
      <xdr:row>55</xdr:row>
      <xdr:rowOff>289266</xdr:rowOff>
    </xdr:from>
    <xdr:to>
      <xdr:col>13</xdr:col>
      <xdr:colOff>294182</xdr:colOff>
      <xdr:row>55</xdr:row>
      <xdr:rowOff>291619</xdr:rowOff>
    </xdr:to>
    <xdr:cxnSp macro="">
      <xdr:nvCxnSpPr>
        <xdr:cNvPr id="150" name="Connecteur en angl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109" idx="3"/>
          <a:endCxn id="126" idx="5"/>
        </xdr:cNvCxnSpPr>
      </xdr:nvCxnSpPr>
      <xdr:spPr>
        <a:xfrm flipV="1">
          <a:off x="18538462" y="16944409"/>
          <a:ext cx="941791" cy="23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2211645</xdr:colOff>
      <xdr:row>56</xdr:row>
      <xdr:rowOff>250709</xdr:rowOff>
    </xdr:from>
    <xdr:to>
      <xdr:col>14</xdr:col>
      <xdr:colOff>217714</xdr:colOff>
      <xdr:row>58</xdr:row>
      <xdr:rowOff>95250</xdr:rowOff>
    </xdr:to>
    <xdr:sp macro="" textlink="">
      <xdr:nvSpPr>
        <xdr:cNvPr id="151" name="ZoneTexte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9043681" y="17205209"/>
          <a:ext cx="1122104" cy="443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/>
            <a:t>PINF</a:t>
          </a:r>
        </a:p>
      </xdr:txBody>
    </xdr:sp>
    <xdr:clientData/>
  </xdr:twoCellAnchor>
  <xdr:twoCellAnchor>
    <xdr:from>
      <xdr:col>10</xdr:col>
      <xdr:colOff>22311</xdr:colOff>
      <xdr:row>51</xdr:row>
      <xdr:rowOff>282467</xdr:rowOff>
    </xdr:from>
    <xdr:to>
      <xdr:col>10</xdr:col>
      <xdr:colOff>489857</xdr:colOff>
      <xdr:row>53</xdr:row>
      <xdr:rowOff>0</xdr:rowOff>
    </xdr:to>
    <xdr:sp macro="" textlink="">
      <xdr:nvSpPr>
        <xdr:cNvPr id="154" name="ZoneTexte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5466418" y="15740181"/>
          <a:ext cx="467546" cy="316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/>
            <a:t>BAT</a:t>
          </a:r>
        </a:p>
      </xdr:txBody>
    </xdr:sp>
    <xdr:clientData/>
  </xdr:twoCellAnchor>
  <xdr:twoCellAnchor>
    <xdr:from>
      <xdr:col>16</xdr:col>
      <xdr:colOff>472420</xdr:colOff>
      <xdr:row>39</xdr:row>
      <xdr:rowOff>44190</xdr:rowOff>
    </xdr:from>
    <xdr:to>
      <xdr:col>16</xdr:col>
      <xdr:colOff>478548</xdr:colOff>
      <xdr:row>42</xdr:row>
      <xdr:rowOff>39102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CxnSpPr>
          <a:stCxn id="110" idx="3"/>
          <a:endCxn id="161" idx="5"/>
        </xdr:cNvCxnSpPr>
      </xdr:nvCxnSpPr>
      <xdr:spPr>
        <a:xfrm flipV="1">
          <a:off x="21944491" y="11909619"/>
          <a:ext cx="6128" cy="892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729376</xdr:colOff>
      <xdr:row>38</xdr:row>
      <xdr:rowOff>74586</xdr:rowOff>
    </xdr:from>
    <xdr:to>
      <xdr:col>18</xdr:col>
      <xdr:colOff>358358</xdr:colOff>
      <xdr:row>39</xdr:row>
      <xdr:rowOff>252518</xdr:rowOff>
    </xdr:to>
    <xdr:sp macro="" textlink="">
      <xdr:nvSpPr>
        <xdr:cNvPr id="160" name="ZoneTexte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22201447" y="11640657"/>
          <a:ext cx="1152982" cy="477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AQM</a:t>
          </a:r>
        </a:p>
        <a:p>
          <a:pPr algn="ctr"/>
          <a:r>
            <a:rPr lang="fr-FR" sz="1100" b="1"/>
            <a:t>Dispositif</a:t>
          </a:r>
          <a:r>
            <a:rPr lang="fr-FR" sz="1100" b="1" baseline="0"/>
            <a:t> </a:t>
          </a:r>
          <a:r>
            <a:rPr lang="fr-FR" sz="1100" b="1"/>
            <a:t>AQM</a:t>
          </a:r>
        </a:p>
      </xdr:txBody>
    </xdr:sp>
    <xdr:clientData/>
  </xdr:twoCellAnchor>
  <xdr:twoCellAnchor>
    <xdr:from>
      <xdr:col>16</xdr:col>
      <xdr:colOff>361475</xdr:colOff>
      <xdr:row>38</xdr:row>
      <xdr:rowOff>101754</xdr:rowOff>
    </xdr:from>
    <xdr:to>
      <xdr:col>17</xdr:col>
      <xdr:colOff>67767</xdr:colOff>
      <xdr:row>39</xdr:row>
      <xdr:rowOff>285984</xdr:rowOff>
    </xdr:to>
    <xdr:sp macro="" textlink="">
      <xdr:nvSpPr>
        <xdr:cNvPr id="161" name="Triangle isocèle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 rot="10800000" flipV="1">
          <a:off x="21833546" y="11667825"/>
          <a:ext cx="468292" cy="483588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1775940</xdr:colOff>
      <xdr:row>43</xdr:row>
      <xdr:rowOff>151581</xdr:rowOff>
    </xdr:from>
    <xdr:to>
      <xdr:col>9</xdr:col>
      <xdr:colOff>2030098</xdr:colOff>
      <xdr:row>44</xdr:row>
      <xdr:rowOff>131690</xdr:rowOff>
    </xdr:to>
    <xdr:grpSp>
      <xdr:nvGrpSpPr>
        <xdr:cNvPr id="162" name="Groupe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GrpSpPr/>
      </xdr:nvGrpSpPr>
      <xdr:grpSpPr>
        <a:xfrm>
          <a:off x="14866011" y="13214438"/>
          <a:ext cx="254158" cy="279466"/>
          <a:chOff x="11842750" y="14329834"/>
          <a:chExt cx="254000" cy="275167"/>
        </a:xfrm>
      </xdr:grpSpPr>
      <xdr:sp macro="" textlink="">
        <xdr:nvSpPr>
          <xdr:cNvPr id="198" name="Ellipse 197">
            <a:extLst>
              <a:ext uri="{FF2B5EF4-FFF2-40B4-BE49-F238E27FC236}">
                <a16:creationId xmlns:a16="http://schemas.microsoft.com/office/drawing/2014/main" id="{00000000-0008-0000-0100-0000C6000000}"/>
              </a:ext>
            </a:extLst>
          </xdr:cNvPr>
          <xdr:cNvSpPr/>
        </xdr:nvSpPr>
        <xdr:spPr>
          <a:xfrm>
            <a:off x="11900958" y="14382751"/>
            <a:ext cx="137583" cy="15875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99" name="Arc 198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SpPr/>
        </xdr:nvSpPr>
        <xdr:spPr>
          <a:xfrm rot="5178582">
            <a:off x="11832166" y="14340418"/>
            <a:ext cx="275167" cy="254000"/>
          </a:xfrm>
          <a:prstGeom prst="arc">
            <a:avLst>
              <a:gd name="adj1" fmla="val 16200000"/>
              <a:gd name="adj2" fmla="val 590561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11</xdr:col>
      <xdr:colOff>1515618</xdr:colOff>
      <xdr:row>38</xdr:row>
      <xdr:rowOff>299074</xdr:rowOff>
    </xdr:from>
    <xdr:to>
      <xdr:col>11</xdr:col>
      <xdr:colOff>1769776</xdr:colOff>
      <xdr:row>39</xdr:row>
      <xdr:rowOff>271587</xdr:rowOff>
    </xdr:to>
    <xdr:grpSp>
      <xdr:nvGrpSpPr>
        <xdr:cNvPr id="166" name="Group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GrpSpPr/>
      </xdr:nvGrpSpPr>
      <xdr:grpSpPr>
        <a:xfrm>
          <a:off x="18347654" y="11865145"/>
          <a:ext cx="254158" cy="271871"/>
          <a:chOff x="11842750" y="14329834"/>
          <a:chExt cx="254000" cy="275167"/>
        </a:xfrm>
      </xdr:grpSpPr>
      <xdr:sp macro="" textlink="">
        <xdr:nvSpPr>
          <xdr:cNvPr id="193" name="Ellipse 192">
            <a:extLst>
              <a:ext uri="{FF2B5EF4-FFF2-40B4-BE49-F238E27FC236}">
                <a16:creationId xmlns:a16="http://schemas.microsoft.com/office/drawing/2014/main" id="{00000000-0008-0000-0100-0000C1000000}"/>
              </a:ext>
            </a:extLst>
          </xdr:cNvPr>
          <xdr:cNvSpPr/>
        </xdr:nvSpPr>
        <xdr:spPr>
          <a:xfrm>
            <a:off x="11900958" y="14382751"/>
            <a:ext cx="137583" cy="15875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94" name="Arc 193">
            <a:extLst>
              <a:ext uri="{FF2B5EF4-FFF2-40B4-BE49-F238E27FC236}">
                <a16:creationId xmlns:a16="http://schemas.microsoft.com/office/drawing/2014/main" id="{00000000-0008-0000-0100-0000C2000000}"/>
              </a:ext>
            </a:extLst>
          </xdr:cNvPr>
          <xdr:cNvSpPr/>
        </xdr:nvSpPr>
        <xdr:spPr>
          <a:xfrm rot="5178582">
            <a:off x="11832166" y="14340418"/>
            <a:ext cx="275167" cy="254000"/>
          </a:xfrm>
          <a:prstGeom prst="arc">
            <a:avLst>
              <a:gd name="adj1" fmla="val 16200000"/>
              <a:gd name="adj2" fmla="val 590561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11</xdr:col>
      <xdr:colOff>894043</xdr:colOff>
      <xdr:row>57</xdr:row>
      <xdr:rowOff>157569</xdr:rowOff>
    </xdr:from>
    <xdr:to>
      <xdr:col>11</xdr:col>
      <xdr:colOff>1148201</xdr:colOff>
      <xdr:row>58</xdr:row>
      <xdr:rowOff>140715</xdr:rowOff>
    </xdr:to>
    <xdr:grpSp>
      <xdr:nvGrpSpPr>
        <xdr:cNvPr id="169" name="Group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GrpSpPr/>
      </xdr:nvGrpSpPr>
      <xdr:grpSpPr>
        <a:xfrm>
          <a:off x="17726079" y="17411426"/>
          <a:ext cx="254158" cy="282503"/>
          <a:chOff x="11842750" y="14329834"/>
          <a:chExt cx="254000" cy="275167"/>
        </a:xfrm>
      </xdr:grpSpPr>
      <xdr:sp macro="" textlink="">
        <xdr:nvSpPr>
          <xdr:cNvPr id="183" name="Ellipse 182">
            <a:extLst>
              <a:ext uri="{FF2B5EF4-FFF2-40B4-BE49-F238E27FC236}">
                <a16:creationId xmlns:a16="http://schemas.microsoft.com/office/drawing/2014/main" id="{00000000-0008-0000-0100-0000B7000000}"/>
              </a:ext>
            </a:extLst>
          </xdr:cNvPr>
          <xdr:cNvSpPr/>
        </xdr:nvSpPr>
        <xdr:spPr>
          <a:xfrm>
            <a:off x="11900958" y="14382751"/>
            <a:ext cx="137583" cy="15875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92" name="Arc 191">
            <a:extLst>
              <a:ext uri="{FF2B5EF4-FFF2-40B4-BE49-F238E27FC236}">
                <a16:creationId xmlns:a16="http://schemas.microsoft.com/office/drawing/2014/main" id="{00000000-0008-0000-0100-0000C0000000}"/>
              </a:ext>
            </a:extLst>
          </xdr:cNvPr>
          <xdr:cNvSpPr/>
        </xdr:nvSpPr>
        <xdr:spPr>
          <a:xfrm rot="5178582">
            <a:off x="11832166" y="14340418"/>
            <a:ext cx="275167" cy="254000"/>
          </a:xfrm>
          <a:prstGeom prst="arc">
            <a:avLst>
              <a:gd name="adj1" fmla="val 16200000"/>
              <a:gd name="adj2" fmla="val 590561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381452</xdr:colOff>
      <xdr:row>43</xdr:row>
      <xdr:rowOff>141318</xdr:rowOff>
    </xdr:from>
    <xdr:to>
      <xdr:col>15</xdr:col>
      <xdr:colOff>635610</xdr:colOff>
      <xdr:row>44</xdr:row>
      <xdr:rowOff>113832</xdr:rowOff>
    </xdr:to>
    <xdr:grpSp>
      <xdr:nvGrpSpPr>
        <xdr:cNvPr id="170" name="Group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GrpSpPr/>
      </xdr:nvGrpSpPr>
      <xdr:grpSpPr>
        <a:xfrm>
          <a:off x="21091523" y="13204175"/>
          <a:ext cx="254158" cy="271871"/>
          <a:chOff x="11842750" y="14329834"/>
          <a:chExt cx="254000" cy="275167"/>
        </a:xfrm>
      </xdr:grpSpPr>
      <xdr:sp macro="" textlink="">
        <xdr:nvSpPr>
          <xdr:cNvPr id="171" name="Ellipse 170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SpPr/>
        </xdr:nvSpPr>
        <xdr:spPr>
          <a:xfrm>
            <a:off x="11900958" y="14382751"/>
            <a:ext cx="137583" cy="15875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78" name="Arc 177">
            <a:extLst>
              <a:ext uri="{FF2B5EF4-FFF2-40B4-BE49-F238E27FC236}">
                <a16:creationId xmlns:a16="http://schemas.microsoft.com/office/drawing/2014/main" id="{00000000-0008-0000-0100-0000B2000000}"/>
              </a:ext>
            </a:extLst>
          </xdr:cNvPr>
          <xdr:cNvSpPr/>
        </xdr:nvSpPr>
        <xdr:spPr>
          <a:xfrm rot="5178582">
            <a:off x="11832166" y="14340418"/>
            <a:ext cx="275167" cy="254000"/>
          </a:xfrm>
          <a:prstGeom prst="arc">
            <a:avLst>
              <a:gd name="adj1" fmla="val 16200000"/>
              <a:gd name="adj2" fmla="val 590561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11</xdr:col>
      <xdr:colOff>260427</xdr:colOff>
      <xdr:row>33</xdr:row>
      <xdr:rowOff>229974</xdr:rowOff>
    </xdr:from>
    <xdr:to>
      <xdr:col>11</xdr:col>
      <xdr:colOff>921747</xdr:colOff>
      <xdr:row>37</xdr:row>
      <xdr:rowOff>107138</xdr:rowOff>
    </xdr:to>
    <xdr:cxnSp macro="">
      <xdr:nvCxnSpPr>
        <xdr:cNvPr id="101" name="Connecteur en angl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>
          <a:stCxn id="111" idx="1"/>
          <a:endCxn id="108" idx="1"/>
        </xdr:cNvCxnSpPr>
      </xdr:nvCxnSpPr>
      <xdr:spPr>
        <a:xfrm>
          <a:off x="17092463" y="10299260"/>
          <a:ext cx="661320" cy="10745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906023</xdr:colOff>
      <xdr:row>49</xdr:row>
      <xdr:rowOff>259022</xdr:rowOff>
    </xdr:from>
    <xdr:to>
      <xdr:col>11</xdr:col>
      <xdr:colOff>333972</xdr:colOff>
      <xdr:row>55</xdr:row>
      <xdr:rowOff>291619</xdr:rowOff>
    </xdr:to>
    <xdr:cxnSp macro="">
      <xdr:nvCxnSpPr>
        <xdr:cNvPr id="103" name="Connecteur en angl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>
          <a:stCxn id="116" idx="1"/>
          <a:endCxn id="109" idx="1"/>
        </xdr:cNvCxnSpPr>
      </xdr:nvCxnSpPr>
      <xdr:spPr>
        <a:xfrm>
          <a:off x="16350130" y="15118022"/>
          <a:ext cx="815878" cy="1828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1265465</xdr:colOff>
      <xdr:row>35</xdr:row>
      <xdr:rowOff>149681</xdr:rowOff>
    </xdr:from>
    <xdr:to>
      <xdr:col>11</xdr:col>
      <xdr:colOff>345828</xdr:colOff>
      <xdr:row>37</xdr:row>
      <xdr:rowOff>66388</xdr:rowOff>
    </xdr:to>
    <xdr:sp macro="" textlink="">
      <xdr:nvSpPr>
        <xdr:cNvPr id="121" name="Triangle isocèle 120">
          <a:extLst>
            <a:ext uri="{FF2B5EF4-FFF2-40B4-BE49-F238E27FC236}">
              <a16:creationId xmlns:a16="http://schemas.microsoft.com/office/drawing/2014/main" id="{FBB55263-E3AE-4044-BCC3-9338421E0C4F}"/>
            </a:ext>
          </a:extLst>
        </xdr:cNvPr>
        <xdr:cNvSpPr/>
      </xdr:nvSpPr>
      <xdr:spPr>
        <a:xfrm rot="10800000" flipV="1">
          <a:off x="16709572" y="10817681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1281793</xdr:colOff>
      <xdr:row>43</xdr:row>
      <xdr:rowOff>97973</xdr:rowOff>
    </xdr:from>
    <xdr:to>
      <xdr:col>11</xdr:col>
      <xdr:colOff>362156</xdr:colOff>
      <xdr:row>45</xdr:row>
      <xdr:rowOff>14680</xdr:rowOff>
    </xdr:to>
    <xdr:sp macro="" textlink="">
      <xdr:nvSpPr>
        <xdr:cNvPr id="200" name="Triangle isocèle 199">
          <a:extLst>
            <a:ext uri="{FF2B5EF4-FFF2-40B4-BE49-F238E27FC236}">
              <a16:creationId xmlns:a16="http://schemas.microsoft.com/office/drawing/2014/main" id="{8483A65B-ECC8-4F68-AEA3-655B4E1CC86D}"/>
            </a:ext>
          </a:extLst>
        </xdr:cNvPr>
        <xdr:cNvSpPr/>
      </xdr:nvSpPr>
      <xdr:spPr>
        <a:xfrm rot="10800000" flipV="1">
          <a:off x="16725900" y="13160830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87087</xdr:colOff>
      <xdr:row>42</xdr:row>
      <xdr:rowOff>195943</xdr:rowOff>
    </xdr:from>
    <xdr:to>
      <xdr:col>13</xdr:col>
      <xdr:colOff>555379</xdr:colOff>
      <xdr:row>44</xdr:row>
      <xdr:rowOff>112650</xdr:rowOff>
    </xdr:to>
    <xdr:sp macro="" textlink="">
      <xdr:nvSpPr>
        <xdr:cNvPr id="201" name="Triangle isocèle 200">
          <a:extLst>
            <a:ext uri="{FF2B5EF4-FFF2-40B4-BE49-F238E27FC236}">
              <a16:creationId xmlns:a16="http://schemas.microsoft.com/office/drawing/2014/main" id="{083FA458-B47B-44C3-8099-B91A0AE3249D}"/>
            </a:ext>
          </a:extLst>
        </xdr:cNvPr>
        <xdr:cNvSpPr/>
      </xdr:nvSpPr>
      <xdr:spPr>
        <a:xfrm rot="10800000" flipV="1">
          <a:off x="19273158" y="12959443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1260022</xdr:colOff>
      <xdr:row>40</xdr:row>
      <xdr:rowOff>157844</xdr:rowOff>
    </xdr:from>
    <xdr:to>
      <xdr:col>11</xdr:col>
      <xdr:colOff>340385</xdr:colOff>
      <xdr:row>42</xdr:row>
      <xdr:rowOff>74551</xdr:rowOff>
    </xdr:to>
    <xdr:sp macro="" textlink="">
      <xdr:nvSpPr>
        <xdr:cNvPr id="202" name="Triangle isocèle 201">
          <a:extLst>
            <a:ext uri="{FF2B5EF4-FFF2-40B4-BE49-F238E27FC236}">
              <a16:creationId xmlns:a16="http://schemas.microsoft.com/office/drawing/2014/main" id="{9D81C6C1-5446-4848-AA41-B4DB465B3E26}"/>
            </a:ext>
          </a:extLst>
        </xdr:cNvPr>
        <xdr:cNvSpPr/>
      </xdr:nvSpPr>
      <xdr:spPr>
        <a:xfrm rot="10800000" flipV="1">
          <a:off x="16704129" y="12322630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1276349</xdr:colOff>
      <xdr:row>45</xdr:row>
      <xdr:rowOff>283029</xdr:rowOff>
    </xdr:from>
    <xdr:to>
      <xdr:col>11</xdr:col>
      <xdr:colOff>356712</xdr:colOff>
      <xdr:row>47</xdr:row>
      <xdr:rowOff>199735</xdr:rowOff>
    </xdr:to>
    <xdr:sp macro="" textlink="">
      <xdr:nvSpPr>
        <xdr:cNvPr id="203" name="Triangle isocèle 202">
          <a:extLst>
            <a:ext uri="{FF2B5EF4-FFF2-40B4-BE49-F238E27FC236}">
              <a16:creationId xmlns:a16="http://schemas.microsoft.com/office/drawing/2014/main" id="{B98F4C90-DBB5-4FEF-9D35-D8C60917AA73}"/>
            </a:ext>
          </a:extLst>
        </xdr:cNvPr>
        <xdr:cNvSpPr/>
      </xdr:nvSpPr>
      <xdr:spPr>
        <a:xfrm rot="10800000" flipV="1">
          <a:off x="16720456" y="13944600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111579</xdr:colOff>
      <xdr:row>47</xdr:row>
      <xdr:rowOff>288470</xdr:rowOff>
    </xdr:from>
    <xdr:to>
      <xdr:col>13</xdr:col>
      <xdr:colOff>579871</xdr:colOff>
      <xdr:row>49</xdr:row>
      <xdr:rowOff>205177</xdr:rowOff>
    </xdr:to>
    <xdr:sp macro="" textlink="">
      <xdr:nvSpPr>
        <xdr:cNvPr id="205" name="Triangle isocèle 204">
          <a:extLst>
            <a:ext uri="{FF2B5EF4-FFF2-40B4-BE49-F238E27FC236}">
              <a16:creationId xmlns:a16="http://schemas.microsoft.com/office/drawing/2014/main" id="{6438AE03-6BD5-44AF-A718-3D3544DE1207}"/>
            </a:ext>
          </a:extLst>
        </xdr:cNvPr>
        <xdr:cNvSpPr/>
      </xdr:nvSpPr>
      <xdr:spPr>
        <a:xfrm rot="10800000" flipV="1">
          <a:off x="19297650" y="14548756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133351</xdr:colOff>
      <xdr:row>51</xdr:row>
      <xdr:rowOff>106137</xdr:rowOff>
    </xdr:from>
    <xdr:to>
      <xdr:col>13</xdr:col>
      <xdr:colOff>601643</xdr:colOff>
      <xdr:row>53</xdr:row>
      <xdr:rowOff>22843</xdr:rowOff>
    </xdr:to>
    <xdr:sp macro="" textlink="">
      <xdr:nvSpPr>
        <xdr:cNvPr id="208" name="Triangle isocèle 207">
          <a:extLst>
            <a:ext uri="{FF2B5EF4-FFF2-40B4-BE49-F238E27FC236}">
              <a16:creationId xmlns:a16="http://schemas.microsoft.com/office/drawing/2014/main" id="{B565A528-256F-438E-9954-CF77FAF31582}"/>
            </a:ext>
          </a:extLst>
        </xdr:cNvPr>
        <xdr:cNvSpPr/>
      </xdr:nvSpPr>
      <xdr:spPr>
        <a:xfrm rot="10800000" flipV="1">
          <a:off x="19319422" y="15563851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95250</xdr:colOff>
      <xdr:row>45</xdr:row>
      <xdr:rowOff>95251</xdr:rowOff>
    </xdr:from>
    <xdr:to>
      <xdr:col>13</xdr:col>
      <xdr:colOff>563542</xdr:colOff>
      <xdr:row>47</xdr:row>
      <xdr:rowOff>11957</xdr:rowOff>
    </xdr:to>
    <xdr:sp macro="" textlink="">
      <xdr:nvSpPr>
        <xdr:cNvPr id="209" name="Triangle isocèle 208">
          <a:extLst>
            <a:ext uri="{FF2B5EF4-FFF2-40B4-BE49-F238E27FC236}">
              <a16:creationId xmlns:a16="http://schemas.microsoft.com/office/drawing/2014/main" id="{06170F62-71C9-4FB9-99BD-5EA9398F5BE9}"/>
            </a:ext>
          </a:extLst>
        </xdr:cNvPr>
        <xdr:cNvSpPr/>
      </xdr:nvSpPr>
      <xdr:spPr>
        <a:xfrm rot="10800000" flipV="1">
          <a:off x="19281321" y="13756822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125186</xdr:colOff>
      <xdr:row>39</xdr:row>
      <xdr:rowOff>179614</xdr:rowOff>
    </xdr:from>
    <xdr:to>
      <xdr:col>13</xdr:col>
      <xdr:colOff>593478</xdr:colOff>
      <xdr:row>41</xdr:row>
      <xdr:rowOff>96321</xdr:rowOff>
    </xdr:to>
    <xdr:sp macro="" textlink="">
      <xdr:nvSpPr>
        <xdr:cNvPr id="210" name="Triangle isocèle 209">
          <a:extLst>
            <a:ext uri="{FF2B5EF4-FFF2-40B4-BE49-F238E27FC236}">
              <a16:creationId xmlns:a16="http://schemas.microsoft.com/office/drawing/2014/main" id="{21A2185A-088E-4499-9C15-02351CFEB537}"/>
            </a:ext>
          </a:extLst>
        </xdr:cNvPr>
        <xdr:cNvSpPr/>
      </xdr:nvSpPr>
      <xdr:spPr>
        <a:xfrm rot="10800000" flipV="1">
          <a:off x="19311257" y="12045043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1270907</xdr:colOff>
      <xdr:row>38</xdr:row>
      <xdr:rowOff>19051</xdr:rowOff>
    </xdr:from>
    <xdr:to>
      <xdr:col>11</xdr:col>
      <xdr:colOff>351270</xdr:colOff>
      <xdr:row>39</xdr:row>
      <xdr:rowOff>235114</xdr:rowOff>
    </xdr:to>
    <xdr:sp macro="" textlink="">
      <xdr:nvSpPr>
        <xdr:cNvPr id="211" name="Triangle isocèle 210">
          <a:extLst>
            <a:ext uri="{FF2B5EF4-FFF2-40B4-BE49-F238E27FC236}">
              <a16:creationId xmlns:a16="http://schemas.microsoft.com/office/drawing/2014/main" id="{4BF36F6C-1928-47C5-8319-DCA25EB59CE3}"/>
            </a:ext>
          </a:extLst>
        </xdr:cNvPr>
        <xdr:cNvSpPr/>
      </xdr:nvSpPr>
      <xdr:spPr>
        <a:xfrm rot="10800000" flipV="1">
          <a:off x="16715014" y="11585122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552450</xdr:colOff>
      <xdr:row>54</xdr:row>
      <xdr:rowOff>198664</xdr:rowOff>
    </xdr:from>
    <xdr:to>
      <xdr:col>10</xdr:col>
      <xdr:colOff>1020742</xdr:colOff>
      <xdr:row>56</xdr:row>
      <xdr:rowOff>115371</xdr:rowOff>
    </xdr:to>
    <xdr:sp macro="" textlink="">
      <xdr:nvSpPr>
        <xdr:cNvPr id="212" name="Triangle isocèle 211">
          <a:extLst>
            <a:ext uri="{FF2B5EF4-FFF2-40B4-BE49-F238E27FC236}">
              <a16:creationId xmlns:a16="http://schemas.microsoft.com/office/drawing/2014/main" id="{4AA9CA54-8481-4998-B727-247B5722C7FB}"/>
            </a:ext>
          </a:extLst>
        </xdr:cNvPr>
        <xdr:cNvSpPr/>
      </xdr:nvSpPr>
      <xdr:spPr>
        <a:xfrm rot="10800000" flipV="1">
          <a:off x="15996557" y="16554450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555171</xdr:colOff>
      <xdr:row>57</xdr:row>
      <xdr:rowOff>160565</xdr:rowOff>
    </xdr:from>
    <xdr:to>
      <xdr:col>10</xdr:col>
      <xdr:colOff>1023463</xdr:colOff>
      <xdr:row>59</xdr:row>
      <xdr:rowOff>77272</xdr:rowOff>
    </xdr:to>
    <xdr:sp macro="" textlink="">
      <xdr:nvSpPr>
        <xdr:cNvPr id="213" name="Triangle isocèle 212">
          <a:extLst>
            <a:ext uri="{FF2B5EF4-FFF2-40B4-BE49-F238E27FC236}">
              <a16:creationId xmlns:a16="http://schemas.microsoft.com/office/drawing/2014/main" id="{7FC932F9-FFE1-4B6C-BF73-D2B3060E1CFF}"/>
            </a:ext>
          </a:extLst>
        </xdr:cNvPr>
        <xdr:cNvSpPr/>
      </xdr:nvSpPr>
      <xdr:spPr>
        <a:xfrm rot="10800000" flipV="1">
          <a:off x="15999278" y="17414422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544286</xdr:colOff>
      <xdr:row>60</xdr:row>
      <xdr:rowOff>149680</xdr:rowOff>
    </xdr:from>
    <xdr:to>
      <xdr:col>10</xdr:col>
      <xdr:colOff>1012578</xdr:colOff>
      <xdr:row>62</xdr:row>
      <xdr:rowOff>66387</xdr:rowOff>
    </xdr:to>
    <xdr:sp macro="" textlink="">
      <xdr:nvSpPr>
        <xdr:cNvPr id="214" name="Triangle isocèle 213">
          <a:extLst>
            <a:ext uri="{FF2B5EF4-FFF2-40B4-BE49-F238E27FC236}">
              <a16:creationId xmlns:a16="http://schemas.microsoft.com/office/drawing/2014/main" id="{54A832F4-7609-47FA-9868-D5CFF81888B2}"/>
            </a:ext>
          </a:extLst>
        </xdr:cNvPr>
        <xdr:cNvSpPr/>
      </xdr:nvSpPr>
      <xdr:spPr>
        <a:xfrm rot="10800000" flipV="1">
          <a:off x="15988393" y="18301609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547007</xdr:colOff>
      <xdr:row>65</xdr:row>
      <xdr:rowOff>274865</xdr:rowOff>
    </xdr:from>
    <xdr:to>
      <xdr:col>10</xdr:col>
      <xdr:colOff>1015299</xdr:colOff>
      <xdr:row>67</xdr:row>
      <xdr:rowOff>191571</xdr:rowOff>
    </xdr:to>
    <xdr:sp macro="" textlink="">
      <xdr:nvSpPr>
        <xdr:cNvPr id="215" name="Triangle isocèle 214">
          <a:extLst>
            <a:ext uri="{FF2B5EF4-FFF2-40B4-BE49-F238E27FC236}">
              <a16:creationId xmlns:a16="http://schemas.microsoft.com/office/drawing/2014/main" id="{9957A8F9-CBE1-428B-B591-651C5E517EEB}"/>
            </a:ext>
          </a:extLst>
        </xdr:cNvPr>
        <xdr:cNvSpPr/>
      </xdr:nvSpPr>
      <xdr:spPr>
        <a:xfrm rot="10800000" flipV="1">
          <a:off x="15991114" y="19923579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557893</xdr:colOff>
      <xdr:row>68</xdr:row>
      <xdr:rowOff>176892</xdr:rowOff>
    </xdr:from>
    <xdr:to>
      <xdr:col>10</xdr:col>
      <xdr:colOff>1026185</xdr:colOff>
      <xdr:row>70</xdr:row>
      <xdr:rowOff>93599</xdr:rowOff>
    </xdr:to>
    <xdr:sp macro="" textlink="">
      <xdr:nvSpPr>
        <xdr:cNvPr id="219" name="Triangle isocèle 218">
          <a:extLst>
            <a:ext uri="{FF2B5EF4-FFF2-40B4-BE49-F238E27FC236}">
              <a16:creationId xmlns:a16="http://schemas.microsoft.com/office/drawing/2014/main" id="{3F1B2A50-DA33-41C9-AA6F-14EAA25E5D51}"/>
            </a:ext>
          </a:extLst>
        </xdr:cNvPr>
        <xdr:cNvSpPr/>
      </xdr:nvSpPr>
      <xdr:spPr>
        <a:xfrm rot="10800000" flipV="1">
          <a:off x="16002000" y="20723678"/>
          <a:ext cx="468292" cy="51542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214696</xdr:colOff>
      <xdr:row>42</xdr:row>
      <xdr:rowOff>25495</xdr:rowOff>
    </xdr:from>
    <xdr:to>
      <xdr:col>10</xdr:col>
      <xdr:colOff>671877</xdr:colOff>
      <xdr:row>49</xdr:row>
      <xdr:rowOff>259022</xdr:rowOff>
    </xdr:to>
    <xdr:cxnSp macro="">
      <xdr:nvCxnSpPr>
        <xdr:cNvPr id="223" name="Connecteur en angle 111">
          <a:extLst>
            <a:ext uri="{FF2B5EF4-FFF2-40B4-BE49-F238E27FC236}">
              <a16:creationId xmlns:a16="http://schemas.microsoft.com/office/drawing/2014/main" id="{DEE46312-597F-472C-B004-EA472ADCC228}"/>
            </a:ext>
          </a:extLst>
        </xdr:cNvPr>
        <xdr:cNvCxnSpPr>
          <a:stCxn id="107" idx="3"/>
          <a:endCxn id="116" idx="5"/>
        </xdr:cNvCxnSpPr>
      </xdr:nvCxnSpPr>
      <xdr:spPr>
        <a:xfrm>
          <a:off x="15658803" y="12788995"/>
          <a:ext cx="457181" cy="23290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895505</xdr:colOff>
      <xdr:row>55</xdr:row>
      <xdr:rowOff>291619</xdr:rowOff>
    </xdr:from>
    <xdr:to>
      <xdr:col>11</xdr:col>
      <xdr:colOff>333972</xdr:colOff>
      <xdr:row>61</xdr:row>
      <xdr:rowOff>108034</xdr:rowOff>
    </xdr:to>
    <xdr:cxnSp macro="">
      <xdr:nvCxnSpPr>
        <xdr:cNvPr id="224" name="Connecteur en angle 111">
          <a:extLst>
            <a:ext uri="{FF2B5EF4-FFF2-40B4-BE49-F238E27FC236}">
              <a16:creationId xmlns:a16="http://schemas.microsoft.com/office/drawing/2014/main" id="{8C7BB4BF-5524-459C-8707-276D3D8483AF}"/>
            </a:ext>
          </a:extLst>
        </xdr:cNvPr>
        <xdr:cNvCxnSpPr>
          <a:stCxn id="214" idx="1"/>
          <a:endCxn id="109" idx="1"/>
        </xdr:cNvCxnSpPr>
      </xdr:nvCxnSpPr>
      <xdr:spPr>
        <a:xfrm flipV="1">
          <a:off x="16339612" y="16946762"/>
          <a:ext cx="826396" cy="16125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906390</xdr:colOff>
      <xdr:row>55</xdr:row>
      <xdr:rowOff>291619</xdr:rowOff>
    </xdr:from>
    <xdr:to>
      <xdr:col>11</xdr:col>
      <xdr:colOff>333972</xdr:colOff>
      <xdr:row>58</xdr:row>
      <xdr:rowOff>118919</xdr:rowOff>
    </xdr:to>
    <xdr:cxnSp macro="">
      <xdr:nvCxnSpPr>
        <xdr:cNvPr id="225" name="Connecteur en angle 111">
          <a:extLst>
            <a:ext uri="{FF2B5EF4-FFF2-40B4-BE49-F238E27FC236}">
              <a16:creationId xmlns:a16="http://schemas.microsoft.com/office/drawing/2014/main" id="{53F0701C-B927-4D79-BF1A-436382E6B30F}"/>
            </a:ext>
          </a:extLst>
        </xdr:cNvPr>
        <xdr:cNvCxnSpPr>
          <a:stCxn id="213" idx="1"/>
          <a:endCxn id="109" idx="1"/>
        </xdr:cNvCxnSpPr>
      </xdr:nvCxnSpPr>
      <xdr:spPr>
        <a:xfrm flipV="1">
          <a:off x="16350497" y="16946762"/>
          <a:ext cx="815511" cy="7253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903669</xdr:colOff>
      <xdr:row>55</xdr:row>
      <xdr:rowOff>157018</xdr:rowOff>
    </xdr:from>
    <xdr:to>
      <xdr:col>11</xdr:col>
      <xdr:colOff>333972</xdr:colOff>
      <xdr:row>55</xdr:row>
      <xdr:rowOff>291619</xdr:rowOff>
    </xdr:to>
    <xdr:cxnSp macro="">
      <xdr:nvCxnSpPr>
        <xdr:cNvPr id="226" name="Connecteur en angle 111">
          <a:extLst>
            <a:ext uri="{FF2B5EF4-FFF2-40B4-BE49-F238E27FC236}">
              <a16:creationId xmlns:a16="http://schemas.microsoft.com/office/drawing/2014/main" id="{AC996266-269C-4CDF-B0DF-BA05553F1D23}"/>
            </a:ext>
          </a:extLst>
        </xdr:cNvPr>
        <xdr:cNvCxnSpPr>
          <a:stCxn id="212" idx="1"/>
          <a:endCxn id="109" idx="1"/>
        </xdr:cNvCxnSpPr>
      </xdr:nvCxnSpPr>
      <xdr:spPr>
        <a:xfrm>
          <a:off x="16347776" y="16812161"/>
          <a:ext cx="818232" cy="1346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898226</xdr:colOff>
      <xdr:row>55</xdr:row>
      <xdr:rowOff>291619</xdr:rowOff>
    </xdr:from>
    <xdr:to>
      <xdr:col>11</xdr:col>
      <xdr:colOff>333972</xdr:colOff>
      <xdr:row>66</xdr:row>
      <xdr:rowOff>233219</xdr:rowOff>
    </xdr:to>
    <xdr:cxnSp macro="">
      <xdr:nvCxnSpPr>
        <xdr:cNvPr id="227" name="Connecteur en angle 111">
          <a:extLst>
            <a:ext uri="{FF2B5EF4-FFF2-40B4-BE49-F238E27FC236}">
              <a16:creationId xmlns:a16="http://schemas.microsoft.com/office/drawing/2014/main" id="{4F029875-BECD-4B77-88C8-CF7C80D0B9E1}"/>
            </a:ext>
          </a:extLst>
        </xdr:cNvPr>
        <xdr:cNvCxnSpPr>
          <a:stCxn id="215" idx="1"/>
          <a:endCxn id="109" idx="1"/>
        </xdr:cNvCxnSpPr>
      </xdr:nvCxnSpPr>
      <xdr:spPr>
        <a:xfrm flipV="1">
          <a:off x="16342333" y="16946762"/>
          <a:ext cx="823675" cy="32345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909112</xdr:colOff>
      <xdr:row>55</xdr:row>
      <xdr:rowOff>291619</xdr:rowOff>
    </xdr:from>
    <xdr:to>
      <xdr:col>11</xdr:col>
      <xdr:colOff>333972</xdr:colOff>
      <xdr:row>69</xdr:row>
      <xdr:rowOff>135246</xdr:rowOff>
    </xdr:to>
    <xdr:cxnSp macro="">
      <xdr:nvCxnSpPr>
        <xdr:cNvPr id="228" name="Connecteur en angle 111">
          <a:extLst>
            <a:ext uri="{FF2B5EF4-FFF2-40B4-BE49-F238E27FC236}">
              <a16:creationId xmlns:a16="http://schemas.microsoft.com/office/drawing/2014/main" id="{1FDEED0A-17B0-4C7D-9B98-C837E24AE228}"/>
            </a:ext>
          </a:extLst>
        </xdr:cNvPr>
        <xdr:cNvCxnSpPr>
          <a:stCxn id="219" idx="1"/>
          <a:endCxn id="109" idx="1"/>
        </xdr:cNvCxnSpPr>
      </xdr:nvCxnSpPr>
      <xdr:spPr>
        <a:xfrm flipV="1">
          <a:off x="16353219" y="16946762"/>
          <a:ext cx="812789" cy="40346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223312</xdr:colOff>
      <xdr:row>37</xdr:row>
      <xdr:rowOff>107138</xdr:rowOff>
    </xdr:from>
    <xdr:to>
      <xdr:col>11</xdr:col>
      <xdr:colOff>921747</xdr:colOff>
      <xdr:row>41</xdr:row>
      <xdr:rowOff>116198</xdr:rowOff>
    </xdr:to>
    <xdr:cxnSp macro="">
      <xdr:nvCxnSpPr>
        <xdr:cNvPr id="229" name="Connecteur en angle 111">
          <a:extLst>
            <a:ext uri="{FF2B5EF4-FFF2-40B4-BE49-F238E27FC236}">
              <a16:creationId xmlns:a16="http://schemas.microsoft.com/office/drawing/2014/main" id="{407185CF-21D2-47ED-A6A1-9D2A3E7FEE6C}"/>
            </a:ext>
          </a:extLst>
        </xdr:cNvPr>
        <xdr:cNvCxnSpPr>
          <a:stCxn id="202" idx="1"/>
          <a:endCxn id="108" idx="1"/>
        </xdr:cNvCxnSpPr>
      </xdr:nvCxnSpPr>
      <xdr:spPr>
        <a:xfrm flipV="1">
          <a:off x="17055348" y="11373852"/>
          <a:ext cx="698435" cy="1206489"/>
        </a:xfrm>
        <a:prstGeom prst="bentConnector3">
          <a:avLst>
            <a:gd name="adj1" fmla="val 519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228755</xdr:colOff>
      <xdr:row>36</xdr:row>
      <xdr:rowOff>108035</xdr:rowOff>
    </xdr:from>
    <xdr:to>
      <xdr:col>11</xdr:col>
      <xdr:colOff>921747</xdr:colOff>
      <xdr:row>37</xdr:row>
      <xdr:rowOff>107138</xdr:rowOff>
    </xdr:to>
    <xdr:cxnSp macro="">
      <xdr:nvCxnSpPr>
        <xdr:cNvPr id="255" name="Connecteur en angle 111">
          <a:extLst>
            <a:ext uri="{FF2B5EF4-FFF2-40B4-BE49-F238E27FC236}">
              <a16:creationId xmlns:a16="http://schemas.microsoft.com/office/drawing/2014/main" id="{7E859CBF-E2A8-4FA4-9BC4-707426599FA0}"/>
            </a:ext>
          </a:extLst>
        </xdr:cNvPr>
        <xdr:cNvCxnSpPr>
          <a:stCxn id="121" idx="1"/>
          <a:endCxn id="108" idx="1"/>
        </xdr:cNvCxnSpPr>
      </xdr:nvCxnSpPr>
      <xdr:spPr>
        <a:xfrm>
          <a:off x="17060791" y="11075392"/>
          <a:ext cx="692992" cy="2984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234197</xdr:colOff>
      <xdr:row>37</xdr:row>
      <xdr:rowOff>107138</xdr:rowOff>
    </xdr:from>
    <xdr:to>
      <xdr:col>11</xdr:col>
      <xdr:colOff>921747</xdr:colOff>
      <xdr:row>38</xdr:row>
      <xdr:rowOff>276762</xdr:rowOff>
    </xdr:to>
    <xdr:cxnSp macro="">
      <xdr:nvCxnSpPr>
        <xdr:cNvPr id="256" name="Connecteur en angle 111">
          <a:extLst>
            <a:ext uri="{FF2B5EF4-FFF2-40B4-BE49-F238E27FC236}">
              <a16:creationId xmlns:a16="http://schemas.microsoft.com/office/drawing/2014/main" id="{E31FB9E3-3B55-4A17-8ECA-FF5B112D96A8}"/>
            </a:ext>
          </a:extLst>
        </xdr:cNvPr>
        <xdr:cNvCxnSpPr>
          <a:stCxn id="211" idx="1"/>
          <a:endCxn id="108" idx="1"/>
        </xdr:cNvCxnSpPr>
      </xdr:nvCxnSpPr>
      <xdr:spPr>
        <a:xfrm flipV="1">
          <a:off x="17066233" y="11373852"/>
          <a:ext cx="687550" cy="468981"/>
        </a:xfrm>
        <a:prstGeom prst="bentConnector3">
          <a:avLst>
            <a:gd name="adj1" fmla="val 51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462798</xdr:colOff>
      <xdr:row>42</xdr:row>
      <xdr:rowOff>39102</xdr:rowOff>
    </xdr:from>
    <xdr:to>
      <xdr:col>14</xdr:col>
      <xdr:colOff>466779</xdr:colOff>
      <xdr:row>48</xdr:row>
      <xdr:rowOff>246824</xdr:rowOff>
    </xdr:to>
    <xdr:cxnSp macro="">
      <xdr:nvCxnSpPr>
        <xdr:cNvPr id="257" name="Connecteur en angle 111">
          <a:extLst>
            <a:ext uri="{FF2B5EF4-FFF2-40B4-BE49-F238E27FC236}">
              <a16:creationId xmlns:a16="http://schemas.microsoft.com/office/drawing/2014/main" id="{A184E349-BF1A-4F18-8AF3-E1D8825C237D}"/>
            </a:ext>
          </a:extLst>
        </xdr:cNvPr>
        <xdr:cNvCxnSpPr>
          <a:stCxn id="205" idx="1"/>
          <a:endCxn id="110" idx="1"/>
        </xdr:cNvCxnSpPr>
      </xdr:nvCxnSpPr>
      <xdr:spPr>
        <a:xfrm flipV="1">
          <a:off x="19648869" y="12802602"/>
          <a:ext cx="765981" cy="20038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484570</xdr:colOff>
      <xdr:row>42</xdr:row>
      <xdr:rowOff>39102</xdr:rowOff>
    </xdr:from>
    <xdr:to>
      <xdr:col>14</xdr:col>
      <xdr:colOff>466779</xdr:colOff>
      <xdr:row>52</xdr:row>
      <xdr:rowOff>64491</xdr:rowOff>
    </xdr:to>
    <xdr:cxnSp macro="">
      <xdr:nvCxnSpPr>
        <xdr:cNvPr id="258" name="Connecteur en angle 111">
          <a:extLst>
            <a:ext uri="{FF2B5EF4-FFF2-40B4-BE49-F238E27FC236}">
              <a16:creationId xmlns:a16="http://schemas.microsoft.com/office/drawing/2014/main" id="{6D15482B-7C6A-442C-98EB-509BA4BAC2EB}"/>
            </a:ext>
          </a:extLst>
        </xdr:cNvPr>
        <xdr:cNvCxnSpPr>
          <a:stCxn id="208" idx="1"/>
          <a:endCxn id="110" idx="1"/>
        </xdr:cNvCxnSpPr>
      </xdr:nvCxnSpPr>
      <xdr:spPr>
        <a:xfrm flipV="1">
          <a:off x="19670641" y="12802602"/>
          <a:ext cx="744209" cy="3018960"/>
        </a:xfrm>
        <a:prstGeom prst="bentConnector3">
          <a:avLst>
            <a:gd name="adj1" fmla="val 481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245083</xdr:colOff>
      <xdr:row>37</xdr:row>
      <xdr:rowOff>107138</xdr:rowOff>
    </xdr:from>
    <xdr:to>
      <xdr:col>11</xdr:col>
      <xdr:colOff>921747</xdr:colOff>
      <xdr:row>44</xdr:row>
      <xdr:rowOff>56327</xdr:rowOff>
    </xdr:to>
    <xdr:cxnSp macro="">
      <xdr:nvCxnSpPr>
        <xdr:cNvPr id="259" name="Connecteur en angle 111">
          <a:extLst>
            <a:ext uri="{FF2B5EF4-FFF2-40B4-BE49-F238E27FC236}">
              <a16:creationId xmlns:a16="http://schemas.microsoft.com/office/drawing/2014/main" id="{20535768-38FF-4F09-A421-4880F7477477}"/>
            </a:ext>
          </a:extLst>
        </xdr:cNvPr>
        <xdr:cNvCxnSpPr>
          <a:stCxn id="200" idx="1"/>
          <a:endCxn id="108" idx="1"/>
        </xdr:cNvCxnSpPr>
      </xdr:nvCxnSpPr>
      <xdr:spPr>
        <a:xfrm flipV="1">
          <a:off x="17077119" y="11373852"/>
          <a:ext cx="676664" cy="20446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446469</xdr:colOff>
      <xdr:row>42</xdr:row>
      <xdr:rowOff>39102</xdr:rowOff>
    </xdr:from>
    <xdr:to>
      <xdr:col>14</xdr:col>
      <xdr:colOff>466779</xdr:colOff>
      <xdr:row>46</xdr:row>
      <xdr:rowOff>53604</xdr:rowOff>
    </xdr:to>
    <xdr:cxnSp macro="">
      <xdr:nvCxnSpPr>
        <xdr:cNvPr id="260" name="Connecteur en angle 111">
          <a:extLst>
            <a:ext uri="{FF2B5EF4-FFF2-40B4-BE49-F238E27FC236}">
              <a16:creationId xmlns:a16="http://schemas.microsoft.com/office/drawing/2014/main" id="{51BC8DDB-6F1F-4F32-9539-A5CF80328E03}"/>
            </a:ext>
          </a:extLst>
        </xdr:cNvPr>
        <xdr:cNvCxnSpPr>
          <a:stCxn id="209" idx="1"/>
          <a:endCxn id="110" idx="1"/>
        </xdr:cNvCxnSpPr>
      </xdr:nvCxnSpPr>
      <xdr:spPr>
        <a:xfrm flipV="1">
          <a:off x="19632540" y="12802602"/>
          <a:ext cx="782310" cy="1211931"/>
        </a:xfrm>
        <a:prstGeom prst="bentConnector3">
          <a:avLst>
            <a:gd name="adj1" fmla="val 517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239639</xdr:colOff>
      <xdr:row>37</xdr:row>
      <xdr:rowOff>107138</xdr:rowOff>
    </xdr:from>
    <xdr:to>
      <xdr:col>11</xdr:col>
      <xdr:colOff>921747</xdr:colOff>
      <xdr:row>46</xdr:row>
      <xdr:rowOff>241382</xdr:rowOff>
    </xdr:to>
    <xdr:cxnSp macro="">
      <xdr:nvCxnSpPr>
        <xdr:cNvPr id="261" name="Connecteur en angle 111">
          <a:extLst>
            <a:ext uri="{FF2B5EF4-FFF2-40B4-BE49-F238E27FC236}">
              <a16:creationId xmlns:a16="http://schemas.microsoft.com/office/drawing/2014/main" id="{1242BC4F-E6FD-4827-AA4A-4B91876FCBB9}"/>
            </a:ext>
          </a:extLst>
        </xdr:cNvPr>
        <xdr:cNvCxnSpPr>
          <a:stCxn id="203" idx="1"/>
          <a:endCxn id="108" idx="1"/>
        </xdr:cNvCxnSpPr>
      </xdr:nvCxnSpPr>
      <xdr:spPr>
        <a:xfrm flipV="1">
          <a:off x="17071675" y="11373852"/>
          <a:ext cx="682108" cy="28284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438306</xdr:colOff>
      <xdr:row>42</xdr:row>
      <xdr:rowOff>39102</xdr:rowOff>
    </xdr:from>
    <xdr:to>
      <xdr:col>14</xdr:col>
      <xdr:colOff>466779</xdr:colOff>
      <xdr:row>43</xdr:row>
      <xdr:rowOff>154297</xdr:rowOff>
    </xdr:to>
    <xdr:cxnSp macro="">
      <xdr:nvCxnSpPr>
        <xdr:cNvPr id="262" name="Connecteur en angle 111">
          <a:extLst>
            <a:ext uri="{FF2B5EF4-FFF2-40B4-BE49-F238E27FC236}">
              <a16:creationId xmlns:a16="http://schemas.microsoft.com/office/drawing/2014/main" id="{5DC34128-7BE9-465F-A2DB-B6A0CA6A7A97}"/>
            </a:ext>
          </a:extLst>
        </xdr:cNvPr>
        <xdr:cNvCxnSpPr>
          <a:stCxn id="201" idx="1"/>
          <a:endCxn id="110" idx="1"/>
        </xdr:cNvCxnSpPr>
      </xdr:nvCxnSpPr>
      <xdr:spPr>
        <a:xfrm flipV="1">
          <a:off x="19624377" y="12802602"/>
          <a:ext cx="790473" cy="414552"/>
        </a:xfrm>
        <a:prstGeom prst="bentConnector3">
          <a:avLst>
            <a:gd name="adj1" fmla="val 534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476405</xdr:colOff>
      <xdr:row>40</xdr:row>
      <xdr:rowOff>137968</xdr:rowOff>
    </xdr:from>
    <xdr:to>
      <xdr:col>14</xdr:col>
      <xdr:colOff>466779</xdr:colOff>
      <xdr:row>42</xdr:row>
      <xdr:rowOff>39102</xdr:rowOff>
    </xdr:to>
    <xdr:cxnSp macro="">
      <xdr:nvCxnSpPr>
        <xdr:cNvPr id="292" name="Connecteur en angle 111">
          <a:extLst>
            <a:ext uri="{FF2B5EF4-FFF2-40B4-BE49-F238E27FC236}">
              <a16:creationId xmlns:a16="http://schemas.microsoft.com/office/drawing/2014/main" id="{B26640F6-1523-4F86-B300-7B95AC8748ED}"/>
            </a:ext>
          </a:extLst>
        </xdr:cNvPr>
        <xdr:cNvCxnSpPr>
          <a:stCxn id="210" idx="1"/>
          <a:endCxn id="110" idx="1"/>
        </xdr:cNvCxnSpPr>
      </xdr:nvCxnSpPr>
      <xdr:spPr>
        <a:xfrm>
          <a:off x="19662476" y="12302754"/>
          <a:ext cx="752374" cy="4998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32</xdr:row>
      <xdr:rowOff>81642</xdr:rowOff>
    </xdr:from>
    <xdr:to>
      <xdr:col>10</xdr:col>
      <xdr:colOff>1292679</xdr:colOff>
      <xdr:row>33</xdr:row>
      <xdr:rowOff>95250</xdr:rowOff>
    </xdr:to>
    <xdr:sp macro="" textlink="">
      <xdr:nvSpPr>
        <xdr:cNvPr id="318" name="ZoneTexte 317">
          <a:extLst>
            <a:ext uri="{FF2B5EF4-FFF2-40B4-BE49-F238E27FC236}">
              <a16:creationId xmlns:a16="http://schemas.microsoft.com/office/drawing/2014/main" id="{A8610E34-969E-4527-A025-99D40C7CCAA4}"/>
            </a:ext>
          </a:extLst>
        </xdr:cNvPr>
        <xdr:cNvSpPr txBox="1"/>
      </xdr:nvSpPr>
      <xdr:spPr>
        <a:xfrm>
          <a:off x="15920357" y="9851571"/>
          <a:ext cx="816429" cy="3129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CSUP</a:t>
          </a:r>
        </a:p>
      </xdr:txBody>
    </xdr:sp>
    <xdr:clientData/>
  </xdr:twoCellAnchor>
  <xdr:twoCellAnchor>
    <xdr:from>
      <xdr:col>10</xdr:col>
      <xdr:colOff>503464</xdr:colOff>
      <xdr:row>35</xdr:row>
      <xdr:rowOff>217714</xdr:rowOff>
    </xdr:from>
    <xdr:to>
      <xdr:col>10</xdr:col>
      <xdr:colOff>1265464</xdr:colOff>
      <xdr:row>36</xdr:row>
      <xdr:rowOff>217714</xdr:rowOff>
    </xdr:to>
    <xdr:sp macro="" textlink="">
      <xdr:nvSpPr>
        <xdr:cNvPr id="319" name="ZoneTexte 318">
          <a:extLst>
            <a:ext uri="{FF2B5EF4-FFF2-40B4-BE49-F238E27FC236}">
              <a16:creationId xmlns:a16="http://schemas.microsoft.com/office/drawing/2014/main" id="{F133A972-A61D-4A22-A35B-1A9EA6E150A2}"/>
            </a:ext>
          </a:extLst>
        </xdr:cNvPr>
        <xdr:cNvSpPr txBox="1"/>
      </xdr:nvSpPr>
      <xdr:spPr>
        <a:xfrm>
          <a:off x="15947571" y="10885714"/>
          <a:ext cx="762000" cy="2993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PAN</a:t>
          </a:r>
        </a:p>
      </xdr:txBody>
    </xdr:sp>
    <xdr:clientData/>
  </xdr:twoCellAnchor>
  <xdr:twoCellAnchor>
    <xdr:from>
      <xdr:col>10</xdr:col>
      <xdr:colOff>544286</xdr:colOff>
      <xdr:row>38</xdr:row>
      <xdr:rowOff>81643</xdr:rowOff>
    </xdr:from>
    <xdr:to>
      <xdr:col>10</xdr:col>
      <xdr:colOff>1238250</xdr:colOff>
      <xdr:row>39</xdr:row>
      <xdr:rowOff>81642</xdr:rowOff>
    </xdr:to>
    <xdr:sp macro="" textlink="">
      <xdr:nvSpPr>
        <xdr:cNvPr id="320" name="ZoneTexte 319">
          <a:extLst>
            <a:ext uri="{FF2B5EF4-FFF2-40B4-BE49-F238E27FC236}">
              <a16:creationId xmlns:a16="http://schemas.microsoft.com/office/drawing/2014/main" id="{771D0764-D1E8-4701-82C5-938E32A00E6B}"/>
            </a:ext>
          </a:extLst>
        </xdr:cNvPr>
        <xdr:cNvSpPr txBox="1"/>
      </xdr:nvSpPr>
      <xdr:spPr>
        <a:xfrm>
          <a:off x="15988393" y="11647714"/>
          <a:ext cx="693964" cy="2993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MKS</a:t>
          </a:r>
        </a:p>
      </xdr:txBody>
    </xdr:sp>
    <xdr:clientData/>
  </xdr:twoCellAnchor>
  <xdr:twoCellAnchor>
    <xdr:from>
      <xdr:col>10</xdr:col>
      <xdr:colOff>557893</xdr:colOff>
      <xdr:row>40</xdr:row>
      <xdr:rowOff>190500</xdr:rowOff>
    </xdr:from>
    <xdr:to>
      <xdr:col>10</xdr:col>
      <xdr:colOff>1197429</xdr:colOff>
      <xdr:row>41</xdr:row>
      <xdr:rowOff>258536</xdr:rowOff>
    </xdr:to>
    <xdr:sp macro="" textlink="">
      <xdr:nvSpPr>
        <xdr:cNvPr id="321" name="ZoneTexte 320">
          <a:extLst>
            <a:ext uri="{FF2B5EF4-FFF2-40B4-BE49-F238E27FC236}">
              <a16:creationId xmlns:a16="http://schemas.microsoft.com/office/drawing/2014/main" id="{8561452C-9793-4EF5-A654-68312CD40342}"/>
            </a:ext>
          </a:extLst>
        </xdr:cNvPr>
        <xdr:cNvSpPr txBox="1"/>
      </xdr:nvSpPr>
      <xdr:spPr>
        <a:xfrm>
          <a:off x="16002000" y="12355286"/>
          <a:ext cx="639536" cy="36739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INT</a:t>
          </a:r>
        </a:p>
      </xdr:txBody>
    </xdr:sp>
    <xdr:clientData/>
  </xdr:twoCellAnchor>
  <xdr:twoCellAnchor>
    <xdr:from>
      <xdr:col>10</xdr:col>
      <xdr:colOff>530679</xdr:colOff>
      <xdr:row>43</xdr:row>
      <xdr:rowOff>190500</xdr:rowOff>
    </xdr:from>
    <xdr:to>
      <xdr:col>10</xdr:col>
      <xdr:colOff>1224643</xdr:colOff>
      <xdr:row>44</xdr:row>
      <xdr:rowOff>217715</xdr:rowOff>
    </xdr:to>
    <xdr:sp macro="" textlink="">
      <xdr:nvSpPr>
        <xdr:cNvPr id="322" name="ZoneTexte 321">
          <a:extLst>
            <a:ext uri="{FF2B5EF4-FFF2-40B4-BE49-F238E27FC236}">
              <a16:creationId xmlns:a16="http://schemas.microsoft.com/office/drawing/2014/main" id="{DC62D870-5AF1-4D0F-B753-D427603FE43E}"/>
            </a:ext>
          </a:extLst>
        </xdr:cNvPr>
        <xdr:cNvSpPr txBox="1"/>
      </xdr:nvSpPr>
      <xdr:spPr>
        <a:xfrm>
          <a:off x="15974786" y="13253357"/>
          <a:ext cx="693964" cy="3265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PRI</a:t>
          </a:r>
        </a:p>
      </xdr:txBody>
    </xdr:sp>
    <xdr:clientData/>
  </xdr:twoCellAnchor>
  <xdr:twoCellAnchor>
    <xdr:from>
      <xdr:col>10</xdr:col>
      <xdr:colOff>557893</xdr:colOff>
      <xdr:row>46</xdr:row>
      <xdr:rowOff>40821</xdr:rowOff>
    </xdr:from>
    <xdr:to>
      <xdr:col>10</xdr:col>
      <xdr:colOff>1211036</xdr:colOff>
      <xdr:row>47</xdr:row>
      <xdr:rowOff>95250</xdr:rowOff>
    </xdr:to>
    <xdr:sp macro="" textlink="">
      <xdr:nvSpPr>
        <xdr:cNvPr id="323" name="ZoneTexte 322">
          <a:extLst>
            <a:ext uri="{FF2B5EF4-FFF2-40B4-BE49-F238E27FC236}">
              <a16:creationId xmlns:a16="http://schemas.microsoft.com/office/drawing/2014/main" id="{BEDA2326-93A7-47D2-A054-E71966742EE2}"/>
            </a:ext>
          </a:extLst>
        </xdr:cNvPr>
        <xdr:cNvSpPr txBox="1"/>
      </xdr:nvSpPr>
      <xdr:spPr>
        <a:xfrm>
          <a:off x="16002000" y="14001750"/>
          <a:ext cx="653143" cy="35378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VIS</a:t>
          </a:r>
        </a:p>
      </xdr:txBody>
    </xdr:sp>
    <xdr:clientData/>
  </xdr:twoCellAnchor>
  <xdr:twoCellAnchor>
    <xdr:from>
      <xdr:col>10</xdr:col>
      <xdr:colOff>0</xdr:colOff>
      <xdr:row>60</xdr:row>
      <xdr:rowOff>272142</xdr:rowOff>
    </xdr:from>
    <xdr:to>
      <xdr:col>10</xdr:col>
      <xdr:colOff>489858</xdr:colOff>
      <xdr:row>61</xdr:row>
      <xdr:rowOff>190500</xdr:rowOff>
    </xdr:to>
    <xdr:sp macro="" textlink="">
      <xdr:nvSpPr>
        <xdr:cNvPr id="327" name="ZoneTexte 326">
          <a:extLst>
            <a:ext uri="{FF2B5EF4-FFF2-40B4-BE49-F238E27FC236}">
              <a16:creationId xmlns:a16="http://schemas.microsoft.com/office/drawing/2014/main" id="{72C93FCF-57C0-4AC1-9D7D-B392E75E7D70}"/>
            </a:ext>
          </a:extLst>
        </xdr:cNvPr>
        <xdr:cNvSpPr txBox="1"/>
      </xdr:nvSpPr>
      <xdr:spPr>
        <a:xfrm>
          <a:off x="15444107" y="18424071"/>
          <a:ext cx="489858" cy="21771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ANT</a:t>
          </a:r>
        </a:p>
      </xdr:txBody>
    </xdr:sp>
    <xdr:clientData/>
  </xdr:twoCellAnchor>
  <xdr:twoCellAnchor>
    <xdr:from>
      <xdr:col>10</xdr:col>
      <xdr:colOff>0</xdr:colOff>
      <xdr:row>63</xdr:row>
      <xdr:rowOff>176893</xdr:rowOff>
    </xdr:from>
    <xdr:to>
      <xdr:col>10</xdr:col>
      <xdr:colOff>544285</xdr:colOff>
      <xdr:row>64</xdr:row>
      <xdr:rowOff>258536</xdr:rowOff>
    </xdr:to>
    <xdr:sp macro="" textlink="">
      <xdr:nvSpPr>
        <xdr:cNvPr id="328" name="ZoneTexte 327">
          <a:extLst>
            <a:ext uri="{FF2B5EF4-FFF2-40B4-BE49-F238E27FC236}">
              <a16:creationId xmlns:a16="http://schemas.microsoft.com/office/drawing/2014/main" id="{10498974-521D-45FB-9FB1-88E468DF5B88}"/>
            </a:ext>
          </a:extLst>
        </xdr:cNvPr>
        <xdr:cNvSpPr txBox="1"/>
      </xdr:nvSpPr>
      <xdr:spPr>
        <a:xfrm>
          <a:off x="15444107" y="19226893"/>
          <a:ext cx="54428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C3</a:t>
          </a:r>
        </a:p>
      </xdr:txBody>
    </xdr:sp>
    <xdr:clientData/>
  </xdr:twoCellAnchor>
  <xdr:twoCellAnchor>
    <xdr:from>
      <xdr:col>9</xdr:col>
      <xdr:colOff>2313214</xdr:colOff>
      <xdr:row>66</xdr:row>
      <xdr:rowOff>54430</xdr:rowOff>
    </xdr:from>
    <xdr:to>
      <xdr:col>10</xdr:col>
      <xdr:colOff>571500</xdr:colOff>
      <xdr:row>67</xdr:row>
      <xdr:rowOff>40822</xdr:rowOff>
    </xdr:to>
    <xdr:sp macro="" textlink="">
      <xdr:nvSpPr>
        <xdr:cNvPr id="329" name="ZoneTexte 328">
          <a:extLst>
            <a:ext uri="{FF2B5EF4-FFF2-40B4-BE49-F238E27FC236}">
              <a16:creationId xmlns:a16="http://schemas.microsoft.com/office/drawing/2014/main" id="{E9A66CB9-86DB-4FC6-8795-AC218F4BF576}"/>
            </a:ext>
          </a:extLst>
        </xdr:cNvPr>
        <xdr:cNvSpPr txBox="1"/>
      </xdr:nvSpPr>
      <xdr:spPr>
        <a:xfrm>
          <a:off x="15403285" y="20002501"/>
          <a:ext cx="61232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C6</a:t>
          </a:r>
        </a:p>
      </xdr:txBody>
    </xdr:sp>
    <xdr:clientData/>
  </xdr:twoCellAnchor>
  <xdr:twoCellAnchor>
    <xdr:from>
      <xdr:col>10</xdr:col>
      <xdr:colOff>81644</xdr:colOff>
      <xdr:row>69</xdr:row>
      <xdr:rowOff>1</xdr:rowOff>
    </xdr:from>
    <xdr:to>
      <xdr:col>10</xdr:col>
      <xdr:colOff>530680</xdr:colOff>
      <xdr:row>69</xdr:row>
      <xdr:rowOff>204109</xdr:rowOff>
    </xdr:to>
    <xdr:sp macro="" textlink="">
      <xdr:nvSpPr>
        <xdr:cNvPr id="330" name="ZoneTexte 329">
          <a:extLst>
            <a:ext uri="{FF2B5EF4-FFF2-40B4-BE49-F238E27FC236}">
              <a16:creationId xmlns:a16="http://schemas.microsoft.com/office/drawing/2014/main" id="{485FC7D6-C8BF-4429-BBAF-905D85EDC757}"/>
            </a:ext>
          </a:extLst>
        </xdr:cNvPr>
        <xdr:cNvSpPr txBox="1"/>
      </xdr:nvSpPr>
      <xdr:spPr>
        <a:xfrm>
          <a:off x="15525751" y="20846144"/>
          <a:ext cx="449036" cy="20410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JTO</a:t>
          </a:r>
        </a:p>
      </xdr:txBody>
    </xdr:sp>
    <xdr:clientData/>
  </xdr:twoCellAnchor>
  <xdr:twoCellAnchor>
    <xdr:from>
      <xdr:col>13</xdr:col>
      <xdr:colOff>489858</xdr:colOff>
      <xdr:row>36</xdr:row>
      <xdr:rowOff>68037</xdr:rowOff>
    </xdr:from>
    <xdr:to>
      <xdr:col>14</xdr:col>
      <xdr:colOff>435429</xdr:colOff>
      <xdr:row>37</xdr:row>
      <xdr:rowOff>2</xdr:rowOff>
    </xdr:to>
    <xdr:sp macro="" textlink="">
      <xdr:nvSpPr>
        <xdr:cNvPr id="331" name="ZoneTexte 330">
          <a:extLst>
            <a:ext uri="{FF2B5EF4-FFF2-40B4-BE49-F238E27FC236}">
              <a16:creationId xmlns:a16="http://schemas.microsoft.com/office/drawing/2014/main" id="{8E866CCD-30CD-49B5-A4F0-1261D7679A18}"/>
            </a:ext>
          </a:extLst>
        </xdr:cNvPr>
        <xdr:cNvSpPr txBox="1"/>
      </xdr:nvSpPr>
      <xdr:spPr>
        <a:xfrm>
          <a:off x="19675929" y="11035394"/>
          <a:ext cx="707571" cy="23132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PSUP</a:t>
          </a:r>
        </a:p>
      </xdr:txBody>
    </xdr:sp>
    <xdr:clientData/>
  </xdr:twoCellAnchor>
  <xdr:twoCellAnchor>
    <xdr:from>
      <xdr:col>11</xdr:col>
      <xdr:colOff>2054679</xdr:colOff>
      <xdr:row>40</xdr:row>
      <xdr:rowOff>40823</xdr:rowOff>
    </xdr:from>
    <xdr:to>
      <xdr:col>13</xdr:col>
      <xdr:colOff>40823</xdr:colOff>
      <xdr:row>41</xdr:row>
      <xdr:rowOff>2</xdr:rowOff>
    </xdr:to>
    <xdr:sp macro="" textlink="">
      <xdr:nvSpPr>
        <xdr:cNvPr id="332" name="ZoneTexte 331">
          <a:extLst>
            <a:ext uri="{FF2B5EF4-FFF2-40B4-BE49-F238E27FC236}">
              <a16:creationId xmlns:a16="http://schemas.microsoft.com/office/drawing/2014/main" id="{AD6E808B-F182-4380-B172-1106A6B3090F}"/>
            </a:ext>
          </a:extLst>
        </xdr:cNvPr>
        <xdr:cNvSpPr txBox="1"/>
      </xdr:nvSpPr>
      <xdr:spPr>
        <a:xfrm>
          <a:off x="18886715" y="12205609"/>
          <a:ext cx="340179" cy="2585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C1</a:t>
          </a:r>
        </a:p>
      </xdr:txBody>
    </xdr:sp>
    <xdr:clientData/>
  </xdr:twoCellAnchor>
  <xdr:twoCellAnchor>
    <xdr:from>
      <xdr:col>11</xdr:col>
      <xdr:colOff>1932214</xdr:colOff>
      <xdr:row>42</xdr:row>
      <xdr:rowOff>272144</xdr:rowOff>
    </xdr:from>
    <xdr:to>
      <xdr:col>13</xdr:col>
      <xdr:colOff>95251</xdr:colOff>
      <xdr:row>43</xdr:row>
      <xdr:rowOff>272144</xdr:rowOff>
    </xdr:to>
    <xdr:sp macro="" textlink="">
      <xdr:nvSpPr>
        <xdr:cNvPr id="333" name="ZoneTexte 332">
          <a:extLst>
            <a:ext uri="{FF2B5EF4-FFF2-40B4-BE49-F238E27FC236}">
              <a16:creationId xmlns:a16="http://schemas.microsoft.com/office/drawing/2014/main" id="{036DFE08-61E6-44E4-B48C-5EC69175B5B6}"/>
            </a:ext>
          </a:extLst>
        </xdr:cNvPr>
        <xdr:cNvSpPr txBox="1"/>
      </xdr:nvSpPr>
      <xdr:spPr>
        <a:xfrm>
          <a:off x="18764250" y="13035644"/>
          <a:ext cx="517072" cy="2993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C2</a:t>
          </a:r>
        </a:p>
      </xdr:txBody>
    </xdr:sp>
    <xdr:clientData/>
  </xdr:twoCellAnchor>
  <xdr:twoCellAnchor>
    <xdr:from>
      <xdr:col>11</xdr:col>
      <xdr:colOff>2013857</xdr:colOff>
      <xdr:row>45</xdr:row>
      <xdr:rowOff>204109</xdr:rowOff>
    </xdr:from>
    <xdr:to>
      <xdr:col>13</xdr:col>
      <xdr:colOff>27215</xdr:colOff>
      <xdr:row>46</xdr:row>
      <xdr:rowOff>149679</xdr:rowOff>
    </xdr:to>
    <xdr:sp macro="" textlink="">
      <xdr:nvSpPr>
        <xdr:cNvPr id="334" name="ZoneTexte 333">
          <a:extLst>
            <a:ext uri="{FF2B5EF4-FFF2-40B4-BE49-F238E27FC236}">
              <a16:creationId xmlns:a16="http://schemas.microsoft.com/office/drawing/2014/main" id="{5B095A06-E7C7-4B0C-9124-51ADCA28C34F}"/>
            </a:ext>
          </a:extLst>
        </xdr:cNvPr>
        <xdr:cNvSpPr txBox="1"/>
      </xdr:nvSpPr>
      <xdr:spPr>
        <a:xfrm>
          <a:off x="18845893" y="13865680"/>
          <a:ext cx="367393" cy="24492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C4</a:t>
          </a:r>
        </a:p>
      </xdr:txBody>
    </xdr:sp>
    <xdr:clientData/>
  </xdr:twoCellAnchor>
  <xdr:twoCellAnchor>
    <xdr:from>
      <xdr:col>11</xdr:col>
      <xdr:colOff>1973036</xdr:colOff>
      <xdr:row>48</xdr:row>
      <xdr:rowOff>95249</xdr:rowOff>
    </xdr:from>
    <xdr:to>
      <xdr:col>13</xdr:col>
      <xdr:colOff>54429</xdr:colOff>
      <xdr:row>48</xdr:row>
      <xdr:rowOff>272142</xdr:rowOff>
    </xdr:to>
    <xdr:sp macro="" textlink="">
      <xdr:nvSpPr>
        <xdr:cNvPr id="335" name="ZoneTexte 334">
          <a:extLst>
            <a:ext uri="{FF2B5EF4-FFF2-40B4-BE49-F238E27FC236}">
              <a16:creationId xmlns:a16="http://schemas.microsoft.com/office/drawing/2014/main" id="{66B54728-7339-46AC-9C14-7912765B814B}"/>
            </a:ext>
          </a:extLst>
        </xdr:cNvPr>
        <xdr:cNvSpPr txBox="1"/>
      </xdr:nvSpPr>
      <xdr:spPr>
        <a:xfrm>
          <a:off x="18805072" y="14654892"/>
          <a:ext cx="435428" cy="17689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C5</a:t>
          </a:r>
        </a:p>
      </xdr:txBody>
    </xdr:sp>
    <xdr:clientData/>
  </xdr:twoCellAnchor>
  <xdr:twoCellAnchor>
    <xdr:from>
      <xdr:col>11</xdr:col>
      <xdr:colOff>1945822</xdr:colOff>
      <xdr:row>51</xdr:row>
      <xdr:rowOff>190502</xdr:rowOff>
    </xdr:from>
    <xdr:to>
      <xdr:col>13</xdr:col>
      <xdr:colOff>40823</xdr:colOff>
      <xdr:row>52</xdr:row>
      <xdr:rowOff>95251</xdr:rowOff>
    </xdr:to>
    <xdr:sp macro="" textlink="">
      <xdr:nvSpPr>
        <xdr:cNvPr id="336" name="ZoneTexte 335">
          <a:extLst>
            <a:ext uri="{FF2B5EF4-FFF2-40B4-BE49-F238E27FC236}">
              <a16:creationId xmlns:a16="http://schemas.microsoft.com/office/drawing/2014/main" id="{DEAA84A6-B0C1-4CCF-9C42-9739E7326102}"/>
            </a:ext>
          </a:extLst>
        </xdr:cNvPr>
        <xdr:cNvSpPr txBox="1"/>
      </xdr:nvSpPr>
      <xdr:spPr>
        <a:xfrm>
          <a:off x="18777858" y="15648216"/>
          <a:ext cx="449036" cy="20410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1"/>
  <sheetViews>
    <sheetView topLeftCell="C7" zoomScale="70" zoomScaleNormal="70" workbookViewId="0">
      <selection activeCell="V17" sqref="V17"/>
    </sheetView>
  </sheetViews>
  <sheetFormatPr defaultColWidth="11.42578125" defaultRowHeight="14.25"/>
  <cols>
    <col min="1" max="1" width="3.140625" style="1" customWidth="1"/>
    <col min="2" max="2" width="11.28515625" style="1" customWidth="1"/>
    <col min="3" max="3" width="7.7109375" style="1" customWidth="1"/>
    <col min="4" max="4" width="11.85546875" style="1" bestFit="1" customWidth="1"/>
    <col min="5" max="5" width="15.42578125" style="1" customWidth="1"/>
    <col min="6" max="6" width="11" style="1" bestFit="1" customWidth="1"/>
    <col min="7" max="7" width="5.5703125" style="1" bestFit="1" customWidth="1"/>
    <col min="8" max="8" width="12.7109375" style="1" customWidth="1"/>
    <col min="9" max="9" width="31.140625" style="1" customWidth="1"/>
    <col min="10" max="10" width="25.7109375" style="1" customWidth="1"/>
    <col min="11" max="11" width="1.28515625" style="1" customWidth="1"/>
    <col min="12" max="12" width="18.7109375" style="2" customWidth="1"/>
    <col min="13" max="13" width="2.7109375" style="2" customWidth="1"/>
    <col min="14" max="14" width="18.7109375" style="2" customWidth="1"/>
    <col min="15" max="15" width="2.7109375" style="2" customWidth="1"/>
    <col min="16" max="16" width="18.7109375" style="2" customWidth="1"/>
    <col min="17" max="17" width="14.7109375" style="2" customWidth="1"/>
    <col min="18" max="18" width="18.7109375" style="2" customWidth="1"/>
    <col min="19" max="19" width="2.42578125" style="2" customWidth="1"/>
    <col min="20" max="20" width="18.7109375" style="2" customWidth="1"/>
    <col min="21" max="16384" width="11.42578125" style="1"/>
  </cols>
  <sheetData>
    <row r="2" spans="2:20" ht="20.25">
      <c r="C2" s="150" t="s">
        <v>41</v>
      </c>
      <c r="D2" s="150"/>
      <c r="E2" s="150"/>
      <c r="F2" s="150"/>
      <c r="G2" s="150"/>
      <c r="H2" s="150"/>
      <c r="I2" s="150"/>
      <c r="J2" s="150"/>
      <c r="K2" s="63"/>
      <c r="L2" s="67"/>
      <c r="M2" s="67"/>
      <c r="N2" s="67"/>
      <c r="O2" s="67"/>
      <c r="P2" s="67"/>
      <c r="Q2" s="67"/>
      <c r="R2" s="67"/>
      <c r="S2" s="67"/>
      <c r="T2" s="67"/>
    </row>
    <row r="3" spans="2:20" ht="15">
      <c r="C3" s="151" t="s">
        <v>23</v>
      </c>
      <c r="D3" s="151"/>
      <c r="E3" s="151"/>
      <c r="F3" s="151"/>
      <c r="G3" s="151"/>
      <c r="H3" s="151"/>
      <c r="I3" s="151"/>
      <c r="J3" s="151"/>
    </row>
    <row r="4" spans="2:20" ht="15" thickBot="1"/>
    <row r="5" spans="2:20" ht="15.75" thickBot="1">
      <c r="B5" s="64"/>
      <c r="C5" s="152" t="s">
        <v>66</v>
      </c>
      <c r="D5" s="153"/>
      <c r="E5" s="153"/>
      <c r="F5" s="153"/>
      <c r="G5" s="153"/>
    </row>
    <row r="7" spans="2:20" ht="18.75" thickBot="1">
      <c r="B7" s="154" t="s">
        <v>29</v>
      </c>
      <c r="C7" s="154"/>
      <c r="D7" s="154"/>
      <c r="E7" s="154"/>
      <c r="F7" s="154"/>
      <c r="G7" s="159"/>
      <c r="H7" s="159"/>
      <c r="I7" s="159"/>
      <c r="J7" s="159"/>
      <c r="L7" s="154" t="s">
        <v>30</v>
      </c>
      <c r="M7" s="154"/>
      <c r="N7" s="154"/>
      <c r="O7" s="154"/>
      <c r="P7" s="154"/>
      <c r="Q7" s="154"/>
      <c r="R7" s="154"/>
      <c r="S7" s="154"/>
      <c r="T7" s="154"/>
    </row>
    <row r="8" spans="2:20" ht="15.75" customHeight="1" thickBot="1">
      <c r="B8" s="162" t="s">
        <v>28</v>
      </c>
      <c r="C8" s="162"/>
      <c r="D8" s="160" t="s">
        <v>155</v>
      </c>
      <c r="E8" s="160"/>
      <c r="F8" s="160"/>
      <c r="G8" s="160"/>
      <c r="H8" s="160"/>
      <c r="I8" s="160"/>
      <c r="J8" s="160"/>
      <c r="L8" s="156" t="s">
        <v>37</v>
      </c>
      <c r="M8" s="156"/>
      <c r="N8" s="157" t="s">
        <v>31</v>
      </c>
      <c r="O8" s="157"/>
      <c r="P8" s="157" t="s">
        <v>32</v>
      </c>
      <c r="Q8" s="157"/>
      <c r="R8" s="157" t="s">
        <v>33</v>
      </c>
      <c r="S8" s="157"/>
      <c r="T8" s="155" t="s">
        <v>34</v>
      </c>
    </row>
    <row r="9" spans="2:20" ht="15" thickBot="1">
      <c r="B9" s="163" t="s">
        <v>25</v>
      </c>
      <c r="C9" s="163"/>
      <c r="D9" s="161" t="s">
        <v>132</v>
      </c>
      <c r="E9" s="161"/>
      <c r="F9" s="161"/>
      <c r="G9" s="161"/>
      <c r="H9" s="161"/>
      <c r="I9" s="161"/>
      <c r="J9" s="161"/>
      <c r="L9" s="156"/>
      <c r="M9" s="156"/>
      <c r="N9" s="157"/>
      <c r="O9" s="157"/>
      <c r="P9" s="157"/>
      <c r="Q9" s="157"/>
      <c r="R9" s="157"/>
      <c r="S9" s="157"/>
      <c r="T9" s="155"/>
    </row>
    <row r="10" spans="2:20" ht="15" thickBot="1">
      <c r="B10" s="110" t="s">
        <v>36</v>
      </c>
      <c r="C10" s="111" t="s">
        <v>24</v>
      </c>
      <c r="D10" s="112" t="s">
        <v>25</v>
      </c>
      <c r="E10" s="113" t="s">
        <v>26</v>
      </c>
      <c r="F10" s="112" t="s">
        <v>27</v>
      </c>
      <c r="G10" s="114" t="s">
        <v>35</v>
      </c>
      <c r="H10" s="115" t="s">
        <v>40</v>
      </c>
      <c r="I10" s="116" t="s">
        <v>76</v>
      </c>
      <c r="J10" s="117" t="s">
        <v>75</v>
      </c>
      <c r="L10" s="130"/>
      <c r="M10" s="131"/>
      <c r="N10" s="131"/>
      <c r="O10" s="131"/>
      <c r="P10" s="131"/>
      <c r="Q10" s="131"/>
      <c r="R10" s="131"/>
      <c r="S10" s="131"/>
      <c r="T10" s="132"/>
    </row>
    <row r="11" spans="2:20" ht="25.5">
      <c r="B11" s="118">
        <v>1</v>
      </c>
      <c r="C11" s="118" t="s">
        <v>72</v>
      </c>
      <c r="D11" s="119" t="s">
        <v>109</v>
      </c>
      <c r="E11" s="119" t="s">
        <v>118</v>
      </c>
      <c r="F11" s="120">
        <v>1</v>
      </c>
      <c r="G11" s="119" t="s">
        <v>38</v>
      </c>
      <c r="H11" s="119" t="s">
        <v>156</v>
      </c>
      <c r="I11" s="121">
        <v>7.43</v>
      </c>
      <c r="J11" s="122">
        <f t="shared" ref="J11:J24" si="0">F11*I11</f>
        <v>7.43</v>
      </c>
      <c r="L11" s="133" t="s">
        <v>133</v>
      </c>
      <c r="M11" s="134"/>
      <c r="N11" s="135"/>
      <c r="O11" s="135"/>
      <c r="P11" s="135"/>
      <c r="Q11" s="135"/>
      <c r="R11" s="135"/>
      <c r="S11" s="135"/>
      <c r="T11" s="136"/>
    </row>
    <row r="12" spans="2:20" ht="25.5">
      <c r="B12" s="118">
        <v>2</v>
      </c>
      <c r="C12" s="118" t="s">
        <v>72</v>
      </c>
      <c r="D12" s="119" t="s">
        <v>108</v>
      </c>
      <c r="E12" s="119" t="s">
        <v>117</v>
      </c>
      <c r="F12" s="123" t="s">
        <v>157</v>
      </c>
      <c r="G12" s="119" t="s">
        <v>38</v>
      </c>
      <c r="H12" s="119" t="s">
        <v>156</v>
      </c>
      <c r="I12" s="121">
        <v>1.45</v>
      </c>
      <c r="J12" s="122">
        <f t="shared" si="0"/>
        <v>1.45</v>
      </c>
      <c r="L12" s="137"/>
      <c r="M12" s="135"/>
      <c r="N12" s="138"/>
      <c r="O12" s="135"/>
      <c r="P12" s="135"/>
      <c r="Q12" s="135"/>
      <c r="R12" s="135"/>
      <c r="S12" s="135"/>
      <c r="T12" s="136"/>
    </row>
    <row r="13" spans="2:20">
      <c r="B13" s="118">
        <v>3</v>
      </c>
      <c r="C13" s="118" t="s">
        <v>72</v>
      </c>
      <c r="D13" s="119" t="s">
        <v>89</v>
      </c>
      <c r="E13" s="119" t="s">
        <v>158</v>
      </c>
      <c r="F13" s="123" t="s">
        <v>157</v>
      </c>
      <c r="G13" s="119" t="s">
        <v>38</v>
      </c>
      <c r="H13" s="119" t="s">
        <v>156</v>
      </c>
      <c r="I13" s="121">
        <v>2.15</v>
      </c>
      <c r="J13" s="122">
        <f t="shared" si="0"/>
        <v>2.15</v>
      </c>
      <c r="L13" s="133"/>
      <c r="M13" s="135"/>
      <c r="N13" s="138" t="s">
        <v>162</v>
      </c>
      <c r="O13" s="134"/>
      <c r="P13" s="135"/>
      <c r="Q13" s="135"/>
      <c r="R13" s="135"/>
      <c r="S13" s="135"/>
      <c r="T13" s="136"/>
    </row>
    <row r="14" spans="2:20" ht="38.25">
      <c r="B14" s="118">
        <v>4</v>
      </c>
      <c r="C14" s="118" t="s">
        <v>72</v>
      </c>
      <c r="D14" s="119" t="s">
        <v>107</v>
      </c>
      <c r="E14" s="119" t="s">
        <v>116</v>
      </c>
      <c r="F14" s="123" t="s">
        <v>157</v>
      </c>
      <c r="G14" s="119" t="s">
        <v>38</v>
      </c>
      <c r="H14" s="119" t="s">
        <v>156</v>
      </c>
      <c r="I14" s="121">
        <v>4.91</v>
      </c>
      <c r="J14" s="122">
        <f t="shared" si="0"/>
        <v>4.91</v>
      </c>
      <c r="L14" s="133"/>
      <c r="M14" s="135"/>
      <c r="N14" s="139"/>
      <c r="O14" s="135"/>
      <c r="P14" s="138" t="s">
        <v>163</v>
      </c>
      <c r="Q14" s="135"/>
      <c r="R14" s="135"/>
      <c r="S14" s="135"/>
      <c r="T14" s="136"/>
    </row>
    <row r="15" spans="2:20" ht="25.5">
      <c r="B15" s="118">
        <v>5</v>
      </c>
      <c r="C15" s="118" t="s">
        <v>72</v>
      </c>
      <c r="D15" s="119" t="s">
        <v>110</v>
      </c>
      <c r="E15" s="119" t="s">
        <v>119</v>
      </c>
      <c r="F15" s="124" t="s">
        <v>157</v>
      </c>
      <c r="G15" s="119" t="s">
        <v>38</v>
      </c>
      <c r="H15" s="119" t="s">
        <v>156</v>
      </c>
      <c r="I15" s="121">
        <v>0.91</v>
      </c>
      <c r="J15" s="122">
        <f t="shared" si="0"/>
        <v>0.91</v>
      </c>
      <c r="L15" s="133"/>
      <c r="M15" s="135"/>
      <c r="N15" s="138"/>
      <c r="O15" s="135"/>
      <c r="P15" s="140" t="s">
        <v>89</v>
      </c>
      <c r="Q15" s="135"/>
      <c r="R15" s="135"/>
      <c r="S15" s="135"/>
      <c r="T15" s="136"/>
    </row>
    <row r="16" spans="2:20" ht="38.25">
      <c r="B16" s="118">
        <v>6</v>
      </c>
      <c r="C16" s="118" t="s">
        <v>72</v>
      </c>
      <c r="D16" s="119" t="s">
        <v>92</v>
      </c>
      <c r="E16" s="119" t="s">
        <v>96</v>
      </c>
      <c r="F16" s="123" t="s">
        <v>157</v>
      </c>
      <c r="G16" s="119" t="s">
        <v>38</v>
      </c>
      <c r="H16" s="119" t="s">
        <v>156</v>
      </c>
      <c r="I16" s="121">
        <v>0.22</v>
      </c>
      <c r="J16" s="122">
        <f t="shared" si="0"/>
        <v>0.22</v>
      </c>
      <c r="L16" s="133"/>
      <c r="M16" s="135"/>
      <c r="N16" s="138"/>
      <c r="O16" s="135"/>
      <c r="P16" s="138" t="s">
        <v>164</v>
      </c>
      <c r="Q16" s="135"/>
      <c r="R16" s="135"/>
      <c r="S16" s="135"/>
      <c r="T16" s="136"/>
    </row>
    <row r="17" spans="2:20" ht="25.5">
      <c r="B17" s="118">
        <v>7</v>
      </c>
      <c r="C17" s="118" t="s">
        <v>72</v>
      </c>
      <c r="D17" s="119" t="s">
        <v>91</v>
      </c>
      <c r="E17" s="119" t="s">
        <v>95</v>
      </c>
      <c r="F17" s="123" t="s">
        <v>157</v>
      </c>
      <c r="G17" s="119" t="s">
        <v>38</v>
      </c>
      <c r="H17" s="119" t="s">
        <v>156</v>
      </c>
      <c r="I17" s="121">
        <v>0.25</v>
      </c>
      <c r="J17" s="122">
        <f t="shared" si="0"/>
        <v>0.25</v>
      </c>
      <c r="L17" s="133"/>
      <c r="M17" s="135"/>
      <c r="N17" s="138"/>
      <c r="O17" s="135"/>
      <c r="P17" s="140" t="s">
        <v>90</v>
      </c>
      <c r="Q17" s="135"/>
      <c r="R17" s="135"/>
      <c r="S17" s="135"/>
      <c r="T17" s="136"/>
    </row>
    <row r="18" spans="2:20" ht="38.25">
      <c r="B18" s="118">
        <v>8</v>
      </c>
      <c r="C18" s="119" t="s">
        <v>73</v>
      </c>
      <c r="D18" s="119" t="s">
        <v>136</v>
      </c>
      <c r="E18" s="119" t="s">
        <v>143</v>
      </c>
      <c r="F18" s="123" t="s">
        <v>157</v>
      </c>
      <c r="G18" s="119" t="s">
        <v>38</v>
      </c>
      <c r="H18" s="119" t="s">
        <v>156</v>
      </c>
      <c r="I18" s="121">
        <v>0.1</v>
      </c>
      <c r="J18" s="122">
        <f t="shared" si="0"/>
        <v>0.1</v>
      </c>
      <c r="L18" s="133"/>
      <c r="M18" s="135"/>
      <c r="N18" s="138"/>
      <c r="O18" s="135"/>
      <c r="P18" s="145" t="s">
        <v>165</v>
      </c>
      <c r="Q18" s="134"/>
      <c r="R18" s="135"/>
      <c r="S18" s="135"/>
      <c r="T18" s="136"/>
    </row>
    <row r="19" spans="2:20" ht="51">
      <c r="B19" s="118">
        <v>9</v>
      </c>
      <c r="C19" s="119" t="s">
        <v>73</v>
      </c>
      <c r="D19" s="119" t="s">
        <v>137</v>
      </c>
      <c r="E19" s="119" t="s">
        <v>144</v>
      </c>
      <c r="F19" s="123" t="s">
        <v>157</v>
      </c>
      <c r="G19" s="119" t="s">
        <v>38</v>
      </c>
      <c r="H19" s="119" t="s">
        <v>156</v>
      </c>
      <c r="I19" s="121">
        <v>0.1</v>
      </c>
      <c r="J19" s="122">
        <f t="shared" si="0"/>
        <v>0.1</v>
      </c>
      <c r="L19" s="133"/>
      <c r="M19" s="135"/>
      <c r="N19" s="138"/>
      <c r="O19" s="135"/>
      <c r="P19" s="146" t="s">
        <v>91</v>
      </c>
      <c r="Q19" s="135"/>
      <c r="R19" s="145" t="s">
        <v>166</v>
      </c>
      <c r="S19" s="135"/>
      <c r="T19" s="136"/>
    </row>
    <row r="20" spans="2:20" ht="38.25">
      <c r="B20" s="118">
        <v>10</v>
      </c>
      <c r="C20" s="119" t="s">
        <v>73</v>
      </c>
      <c r="D20" s="119" t="s">
        <v>138</v>
      </c>
      <c r="E20" s="119" t="s">
        <v>145</v>
      </c>
      <c r="F20" s="123" t="s">
        <v>157</v>
      </c>
      <c r="G20" s="119" t="s">
        <v>38</v>
      </c>
      <c r="H20" s="119" t="s">
        <v>156</v>
      </c>
      <c r="I20" s="121">
        <v>0.1</v>
      </c>
      <c r="J20" s="122">
        <f t="shared" si="0"/>
        <v>0.1</v>
      </c>
      <c r="L20" s="133"/>
      <c r="M20" s="135"/>
      <c r="N20" s="138"/>
      <c r="O20" s="135"/>
      <c r="P20" s="138"/>
      <c r="Q20" s="135"/>
      <c r="R20" s="147" t="s">
        <v>167</v>
      </c>
      <c r="S20" s="135"/>
      <c r="T20" s="136"/>
    </row>
    <row r="21" spans="2:20">
      <c r="B21" s="118">
        <v>11</v>
      </c>
      <c r="C21" s="119"/>
      <c r="D21" s="119" t="s">
        <v>71</v>
      </c>
      <c r="E21" s="119" t="s">
        <v>71</v>
      </c>
      <c r="F21" s="148">
        <v>0.248616</v>
      </c>
      <c r="G21" s="119" t="s">
        <v>39</v>
      </c>
      <c r="H21" s="119" t="s">
        <v>156</v>
      </c>
      <c r="I21" s="121">
        <v>2</v>
      </c>
      <c r="J21" s="149">
        <f t="shared" si="0"/>
        <v>0.49723200000000001</v>
      </c>
      <c r="L21" s="133"/>
      <c r="M21" s="135"/>
      <c r="N21" s="138"/>
      <c r="O21" s="135"/>
      <c r="P21" s="138"/>
      <c r="Q21" s="135"/>
      <c r="R21" s="147" t="s">
        <v>168</v>
      </c>
      <c r="S21" s="135"/>
      <c r="T21" s="136"/>
    </row>
    <row r="22" spans="2:20">
      <c r="B22" s="118">
        <v>12</v>
      </c>
      <c r="C22" s="119" t="s">
        <v>73</v>
      </c>
      <c r="D22" s="119" t="s">
        <v>114</v>
      </c>
      <c r="E22" s="119" t="s">
        <v>115</v>
      </c>
      <c r="F22" s="125">
        <v>6</v>
      </c>
      <c r="G22" s="119" t="s">
        <v>38</v>
      </c>
      <c r="H22" s="119" t="s">
        <v>156</v>
      </c>
      <c r="I22" s="121">
        <v>0.02</v>
      </c>
      <c r="J22" s="122">
        <f t="shared" si="0"/>
        <v>0.12</v>
      </c>
      <c r="L22" s="133"/>
      <c r="M22" s="135"/>
      <c r="N22" s="138"/>
      <c r="O22" s="135"/>
      <c r="P22" s="145" t="s">
        <v>169</v>
      </c>
      <c r="Q22" s="134"/>
      <c r="R22" s="135"/>
      <c r="S22" s="135"/>
      <c r="T22" s="136"/>
    </row>
    <row r="23" spans="2:20">
      <c r="B23" s="118">
        <v>13</v>
      </c>
      <c r="C23" s="119" t="s">
        <v>73</v>
      </c>
      <c r="D23" s="119" t="s">
        <v>113</v>
      </c>
      <c r="E23" s="119" t="s">
        <v>123</v>
      </c>
      <c r="F23" s="123">
        <v>52</v>
      </c>
      <c r="G23" s="119" t="s">
        <v>159</v>
      </c>
      <c r="H23" s="119" t="s">
        <v>156</v>
      </c>
      <c r="I23" s="126">
        <v>1.4999999999999999E-2</v>
      </c>
      <c r="J23" s="122">
        <f t="shared" si="0"/>
        <v>0.78</v>
      </c>
      <c r="L23" s="133"/>
      <c r="M23" s="135"/>
      <c r="N23" s="138"/>
      <c r="O23" s="135"/>
      <c r="P23" s="139" t="s">
        <v>92</v>
      </c>
      <c r="Q23" s="135"/>
      <c r="R23" s="145" t="s">
        <v>170</v>
      </c>
      <c r="S23" s="135"/>
      <c r="T23" s="136"/>
    </row>
    <row r="24" spans="2:20" ht="25.5">
      <c r="B24" s="118">
        <v>14</v>
      </c>
      <c r="C24" s="119" t="s">
        <v>72</v>
      </c>
      <c r="D24" s="119" t="s">
        <v>84</v>
      </c>
      <c r="E24" s="119" t="s">
        <v>86</v>
      </c>
      <c r="F24" s="119" t="s">
        <v>157</v>
      </c>
      <c r="G24" s="119" t="s">
        <v>38</v>
      </c>
      <c r="H24" s="119" t="s">
        <v>160</v>
      </c>
      <c r="I24" s="127">
        <v>0</v>
      </c>
      <c r="J24" s="122">
        <f t="shared" si="0"/>
        <v>0</v>
      </c>
      <c r="L24" s="133"/>
      <c r="M24" s="135"/>
      <c r="N24" s="138"/>
      <c r="O24" s="135"/>
      <c r="P24" s="145" t="s">
        <v>71</v>
      </c>
      <c r="Q24" s="135"/>
      <c r="R24" s="147" t="s">
        <v>167</v>
      </c>
      <c r="S24" s="135"/>
      <c r="T24" s="136"/>
    </row>
    <row r="25" spans="2:20" ht="25.5">
      <c r="B25" s="118">
        <v>15</v>
      </c>
      <c r="C25" s="119" t="s">
        <v>72</v>
      </c>
      <c r="D25" s="119" t="s">
        <v>85</v>
      </c>
      <c r="E25" s="119" t="s">
        <v>87</v>
      </c>
      <c r="F25" s="119" t="s">
        <v>157</v>
      </c>
      <c r="G25" s="119" t="s">
        <v>38</v>
      </c>
      <c r="H25" s="119" t="s">
        <v>160</v>
      </c>
      <c r="I25" s="121">
        <v>0</v>
      </c>
      <c r="J25" s="122">
        <f>F24*I25</f>
        <v>0</v>
      </c>
      <c r="L25" s="133"/>
      <c r="M25" s="135"/>
      <c r="N25" s="138"/>
      <c r="O25" s="135"/>
      <c r="P25" s="147" t="s">
        <v>171</v>
      </c>
      <c r="Q25" s="135"/>
      <c r="R25" s="147" t="s">
        <v>168</v>
      </c>
      <c r="S25" s="135"/>
      <c r="T25" s="136"/>
    </row>
    <row r="26" spans="2:20" ht="25.5">
      <c r="B26" s="118">
        <v>16</v>
      </c>
      <c r="C26" s="119"/>
      <c r="D26" s="119" t="s">
        <v>153</v>
      </c>
      <c r="E26" s="119" t="s">
        <v>161</v>
      </c>
      <c r="F26" s="119" t="s">
        <v>157</v>
      </c>
      <c r="G26" s="119" t="s">
        <v>38</v>
      </c>
      <c r="H26" s="119" t="s">
        <v>156</v>
      </c>
      <c r="I26" s="121">
        <v>0.25</v>
      </c>
      <c r="J26" s="122">
        <f>F25*I26</f>
        <v>0.25</v>
      </c>
      <c r="L26" s="133"/>
      <c r="M26" s="135"/>
      <c r="N26" s="145" t="s">
        <v>172</v>
      </c>
      <c r="O26" s="134"/>
      <c r="P26" s="135"/>
      <c r="Q26" s="135"/>
      <c r="R26" s="135"/>
      <c r="S26" s="135"/>
      <c r="T26" s="136"/>
    </row>
    <row r="27" spans="2:20">
      <c r="B27" s="118">
        <v>17</v>
      </c>
      <c r="C27" s="119"/>
      <c r="D27" s="119"/>
      <c r="E27" s="119"/>
      <c r="F27" s="119"/>
      <c r="G27" s="119"/>
      <c r="H27" s="119"/>
      <c r="I27" s="121"/>
      <c r="J27" s="122">
        <f t="shared" ref="J27:J38" si="1">F27*I27</f>
        <v>0</v>
      </c>
      <c r="L27" s="133"/>
      <c r="M27" s="135"/>
      <c r="N27" s="147" t="s">
        <v>173</v>
      </c>
      <c r="O27" s="135"/>
      <c r="P27" s="138"/>
      <c r="Q27" s="135"/>
      <c r="R27" s="135"/>
      <c r="S27" s="135"/>
      <c r="T27" s="136"/>
    </row>
    <row r="28" spans="2:20">
      <c r="B28" s="118">
        <v>18</v>
      </c>
      <c r="C28" s="119"/>
      <c r="D28" s="119"/>
      <c r="E28" s="119"/>
      <c r="F28" s="119"/>
      <c r="G28" s="119"/>
      <c r="H28" s="119"/>
      <c r="I28" s="121"/>
      <c r="J28" s="122">
        <f t="shared" si="1"/>
        <v>0</v>
      </c>
      <c r="L28" s="133"/>
      <c r="M28" s="135"/>
      <c r="N28" s="147" t="s">
        <v>174</v>
      </c>
      <c r="O28" s="135"/>
      <c r="P28" s="141" t="s">
        <v>175</v>
      </c>
      <c r="Q28" s="135"/>
      <c r="R28" s="135"/>
      <c r="S28" s="135"/>
      <c r="T28" s="136"/>
    </row>
    <row r="29" spans="2:20">
      <c r="B29" s="118">
        <v>19</v>
      </c>
      <c r="C29" s="119"/>
      <c r="D29" s="119"/>
      <c r="E29" s="119"/>
      <c r="F29" s="119"/>
      <c r="G29" s="119"/>
      <c r="H29" s="119"/>
      <c r="I29" s="121"/>
      <c r="J29" s="122">
        <f t="shared" si="1"/>
        <v>0</v>
      </c>
      <c r="L29" s="133"/>
      <c r="M29" s="135"/>
      <c r="N29" s="147" t="s">
        <v>176</v>
      </c>
      <c r="O29" s="135"/>
      <c r="P29" s="139" t="s">
        <v>110</v>
      </c>
      <c r="Q29" s="135"/>
      <c r="R29" s="135"/>
      <c r="S29" s="135"/>
      <c r="T29" s="136"/>
    </row>
    <row r="30" spans="2:20">
      <c r="B30" s="118">
        <v>20</v>
      </c>
      <c r="C30" s="119"/>
      <c r="D30" s="119"/>
      <c r="E30" s="119"/>
      <c r="F30" s="119"/>
      <c r="G30" s="119"/>
      <c r="H30" s="119"/>
      <c r="I30" s="121"/>
      <c r="J30" s="122">
        <f t="shared" si="1"/>
        <v>0</v>
      </c>
      <c r="L30" s="133"/>
      <c r="M30" s="135"/>
      <c r="N30" s="147" t="s">
        <v>177</v>
      </c>
      <c r="O30" s="135"/>
      <c r="P30" s="145" t="s">
        <v>178</v>
      </c>
      <c r="Q30" s="135"/>
      <c r="R30" s="135"/>
      <c r="S30" s="135"/>
      <c r="T30" s="136"/>
    </row>
    <row r="31" spans="2:20">
      <c r="B31" s="118">
        <v>21</v>
      </c>
      <c r="C31" s="119"/>
      <c r="D31" s="119"/>
      <c r="E31" s="119"/>
      <c r="F31" s="119"/>
      <c r="G31" s="119"/>
      <c r="H31" s="119"/>
      <c r="I31" s="121"/>
      <c r="J31" s="122">
        <f t="shared" si="1"/>
        <v>0</v>
      </c>
      <c r="L31" s="133"/>
      <c r="M31" s="135"/>
      <c r="N31" s="147" t="s">
        <v>179</v>
      </c>
      <c r="O31" s="135"/>
      <c r="P31" s="138" t="s">
        <v>109</v>
      </c>
      <c r="Q31" s="135"/>
      <c r="R31" s="135"/>
      <c r="S31" s="135"/>
      <c r="T31" s="136"/>
    </row>
    <row r="32" spans="2:20">
      <c r="B32" s="118">
        <v>22</v>
      </c>
      <c r="C32" s="119"/>
      <c r="D32" s="119"/>
      <c r="E32" s="119"/>
      <c r="F32" s="119"/>
      <c r="G32" s="119"/>
      <c r="H32" s="119"/>
      <c r="I32" s="121"/>
      <c r="J32" s="122">
        <f t="shared" si="1"/>
        <v>0</v>
      </c>
      <c r="L32" s="133"/>
      <c r="M32" s="135"/>
      <c r="N32" s="147" t="s">
        <v>180</v>
      </c>
      <c r="O32" s="135"/>
      <c r="P32" s="145" t="s">
        <v>181</v>
      </c>
      <c r="Q32" s="135"/>
      <c r="R32" s="135"/>
      <c r="S32" s="135"/>
      <c r="T32" s="136"/>
    </row>
    <row r="33" spans="2:20" ht="12.75" customHeight="1">
      <c r="B33" s="118">
        <v>23</v>
      </c>
      <c r="C33" s="119"/>
      <c r="D33" s="119"/>
      <c r="E33" s="119"/>
      <c r="F33" s="119"/>
      <c r="G33" s="119"/>
      <c r="H33" s="119"/>
      <c r="I33" s="121"/>
      <c r="J33" s="122">
        <f t="shared" si="1"/>
        <v>0</v>
      </c>
      <c r="L33" s="133"/>
      <c r="M33" s="135"/>
      <c r="N33" s="147" t="s">
        <v>182</v>
      </c>
      <c r="O33" s="135"/>
      <c r="P33" s="138" t="s">
        <v>108</v>
      </c>
      <c r="Q33" s="135"/>
      <c r="R33" s="135"/>
      <c r="S33" s="135"/>
      <c r="T33" s="136"/>
    </row>
    <row r="34" spans="2:20">
      <c r="B34" s="118">
        <v>24</v>
      </c>
      <c r="C34" s="119"/>
      <c r="D34" s="119"/>
      <c r="E34" s="119"/>
      <c r="F34" s="119"/>
      <c r="G34" s="119"/>
      <c r="H34" s="119"/>
      <c r="I34" s="121"/>
      <c r="J34" s="122">
        <f t="shared" si="1"/>
        <v>0</v>
      </c>
      <c r="L34" s="133"/>
      <c r="M34" s="135"/>
      <c r="N34" s="135"/>
      <c r="O34" s="135"/>
      <c r="P34" s="145" t="s">
        <v>183</v>
      </c>
      <c r="Q34" s="135"/>
      <c r="R34" s="135"/>
      <c r="S34" s="135"/>
      <c r="T34" s="136"/>
    </row>
    <row r="35" spans="2:20">
      <c r="B35" s="118">
        <v>25</v>
      </c>
      <c r="C35" s="119"/>
      <c r="D35" s="119"/>
      <c r="E35" s="119"/>
      <c r="F35" s="119"/>
      <c r="G35" s="119"/>
      <c r="H35" s="119"/>
      <c r="I35" s="121"/>
      <c r="J35" s="122">
        <f t="shared" si="1"/>
        <v>0</v>
      </c>
      <c r="L35" s="133"/>
      <c r="M35" s="135"/>
      <c r="N35" s="135"/>
      <c r="O35" s="135"/>
      <c r="P35" s="138" t="s">
        <v>107</v>
      </c>
      <c r="Q35" s="135"/>
      <c r="R35" s="135"/>
      <c r="S35" s="135"/>
      <c r="T35" s="136"/>
    </row>
    <row r="36" spans="2:20">
      <c r="B36" s="118">
        <v>26</v>
      </c>
      <c r="C36" s="119"/>
      <c r="D36" s="119"/>
      <c r="E36" s="119"/>
      <c r="F36" s="119"/>
      <c r="G36" s="119"/>
      <c r="H36" s="119"/>
      <c r="I36" s="121"/>
      <c r="J36" s="122">
        <f t="shared" si="1"/>
        <v>0</v>
      </c>
      <c r="L36" s="133"/>
      <c r="M36" s="135"/>
      <c r="N36" s="135"/>
      <c r="O36" s="135"/>
      <c r="P36" s="145" t="s">
        <v>71</v>
      </c>
      <c r="Q36" s="135"/>
      <c r="R36" s="135"/>
      <c r="S36" s="135"/>
      <c r="T36" s="136"/>
    </row>
    <row r="37" spans="2:20">
      <c r="B37" s="118">
        <v>27</v>
      </c>
      <c r="C37" s="119"/>
      <c r="D37" s="119"/>
      <c r="E37" s="119"/>
      <c r="F37" s="119"/>
      <c r="G37" s="119"/>
      <c r="H37" s="119"/>
      <c r="I37" s="121"/>
      <c r="J37" s="122">
        <f t="shared" si="1"/>
        <v>0</v>
      </c>
      <c r="L37" s="133"/>
      <c r="M37" s="135"/>
      <c r="N37" s="135"/>
      <c r="O37" s="135"/>
      <c r="P37" s="145" t="s">
        <v>184</v>
      </c>
      <c r="Q37" s="135"/>
      <c r="R37" s="135"/>
      <c r="S37" s="135"/>
      <c r="T37" s="136"/>
    </row>
    <row r="38" spans="2:20">
      <c r="B38" s="118">
        <v>28</v>
      </c>
      <c r="C38" s="119"/>
      <c r="D38" s="119"/>
      <c r="E38" s="119"/>
      <c r="F38" s="119"/>
      <c r="G38" s="119"/>
      <c r="H38" s="119"/>
      <c r="I38" s="121"/>
      <c r="J38" s="122">
        <f t="shared" si="1"/>
        <v>0</v>
      </c>
      <c r="L38" s="133"/>
      <c r="M38" s="135"/>
      <c r="N38" s="135"/>
      <c r="O38" s="135"/>
      <c r="P38" s="145" t="s">
        <v>185</v>
      </c>
      <c r="Q38" s="135"/>
      <c r="R38" s="135"/>
      <c r="S38" s="135"/>
      <c r="T38" s="136"/>
    </row>
    <row r="39" spans="2:20" ht="15" thickBot="1">
      <c r="B39" s="118"/>
      <c r="C39" s="119"/>
      <c r="D39" s="119"/>
      <c r="E39" s="119"/>
      <c r="F39" s="119"/>
      <c r="G39" s="119"/>
      <c r="H39" s="119"/>
      <c r="I39" s="121"/>
      <c r="J39" s="122"/>
      <c r="L39" s="142"/>
      <c r="M39" s="143"/>
      <c r="N39" s="143"/>
      <c r="O39" s="143"/>
      <c r="P39" s="143"/>
      <c r="Q39" s="143"/>
      <c r="R39" s="143"/>
      <c r="S39" s="143"/>
      <c r="T39" s="144"/>
    </row>
    <row r="40" spans="2:20" ht="15" thickBot="1">
      <c r="B40" s="128"/>
      <c r="C40" s="128"/>
      <c r="D40" s="128"/>
      <c r="E40" s="128"/>
      <c r="F40" s="128"/>
      <c r="G40" s="128"/>
      <c r="H40" s="128"/>
      <c r="I40" s="128"/>
      <c r="J40" s="128"/>
    </row>
    <row r="41" spans="2:20" ht="15" thickBot="1">
      <c r="B41" s="128"/>
      <c r="C41" s="128"/>
      <c r="D41" s="128"/>
      <c r="E41" s="128"/>
      <c r="F41" s="128"/>
      <c r="G41" s="128"/>
      <c r="H41" s="158" t="s">
        <v>77</v>
      </c>
      <c r="I41" s="158"/>
      <c r="J41" s="129">
        <f>SUM(J11:J38)</f>
        <v>19.267232000000003</v>
      </c>
    </row>
  </sheetData>
  <mergeCells count="16">
    <mergeCell ref="H41:I41"/>
    <mergeCell ref="B7:F7"/>
    <mergeCell ref="G7:J7"/>
    <mergeCell ref="D8:J8"/>
    <mergeCell ref="D9:J9"/>
    <mergeCell ref="B8:C8"/>
    <mergeCell ref="B9:C9"/>
    <mergeCell ref="C2:J2"/>
    <mergeCell ref="C3:J3"/>
    <mergeCell ref="C5:G5"/>
    <mergeCell ref="L7:T7"/>
    <mergeCell ref="T8:T9"/>
    <mergeCell ref="L8:M9"/>
    <mergeCell ref="N8:O9"/>
    <mergeCell ref="P8:Q9"/>
    <mergeCell ref="R8:S9"/>
  </mergeCells>
  <pageMargins left="0.25" right="0.25" top="0.75" bottom="0.75" header="0.3" footer="0.3"/>
  <pageSetup paperSize="9" scale="97" orientation="landscape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208"/>
  <sheetViews>
    <sheetView tabSelected="1" zoomScale="70" zoomScaleNormal="70" workbookViewId="0">
      <selection activeCell="K14" sqref="K14:L14"/>
    </sheetView>
  </sheetViews>
  <sheetFormatPr defaultColWidth="11.42578125" defaultRowHeight="23.25"/>
  <cols>
    <col min="1" max="1" width="4.5703125" style="4" customWidth="1"/>
    <col min="2" max="2" width="12" style="4" customWidth="1"/>
    <col min="3" max="3" width="38" style="4" customWidth="1"/>
    <col min="4" max="4" width="30.5703125" style="4" customWidth="1"/>
    <col min="5" max="5" width="13.140625" style="4" customWidth="1"/>
    <col min="6" max="6" width="20.5703125" style="4" customWidth="1"/>
    <col min="7" max="7" width="54.140625" style="4" customWidth="1"/>
    <col min="8" max="8" width="2.7109375" style="4" customWidth="1"/>
    <col min="9" max="9" width="20.7109375" style="4" customWidth="1"/>
    <col min="10" max="10" width="35.28515625" style="4" customWidth="1"/>
    <col min="11" max="11" width="20.7109375" style="4" customWidth="1"/>
    <col min="12" max="12" width="33.42578125" style="4" customWidth="1"/>
    <col min="13" max="13" width="1.85546875" style="4" customWidth="1"/>
    <col min="14" max="16384" width="11.42578125" style="4"/>
  </cols>
  <sheetData>
    <row r="2" spans="2:20">
      <c r="C2" s="227" t="s">
        <v>42</v>
      </c>
      <c r="D2" s="227"/>
      <c r="E2" s="227"/>
      <c r="F2" s="227"/>
      <c r="G2" s="6"/>
      <c r="H2" s="6"/>
      <c r="I2" s="65"/>
      <c r="J2" s="106"/>
      <c r="K2" s="107"/>
      <c r="L2" s="66"/>
    </row>
    <row r="3" spans="2:20">
      <c r="C3" s="234" t="s">
        <v>62</v>
      </c>
      <c r="D3" s="234"/>
      <c r="E3" s="234"/>
      <c r="F3" s="234"/>
      <c r="G3" s="234"/>
      <c r="H3" s="53"/>
      <c r="I3" s="105"/>
      <c r="J3" s="106"/>
      <c r="K3" s="105"/>
      <c r="L3" s="105"/>
      <c r="M3" s="3"/>
    </row>
    <row r="4" spans="2:20" ht="24" thickBot="1">
      <c r="I4" s="50"/>
      <c r="J4" s="106"/>
      <c r="K4" s="50"/>
      <c r="L4" s="50"/>
    </row>
    <row r="5" spans="2:20" ht="24" thickBot="1">
      <c r="B5" s="64"/>
      <c r="C5" s="152" t="s">
        <v>66</v>
      </c>
      <c r="D5" s="153"/>
      <c r="E5" s="153"/>
      <c r="F5" s="153"/>
      <c r="G5" s="153"/>
      <c r="J5" s="106"/>
    </row>
    <row r="7" spans="2:20" ht="24" thickBot="1">
      <c r="B7" s="54" t="s">
        <v>19</v>
      </c>
      <c r="C7" s="54"/>
      <c r="D7" s="54"/>
      <c r="E7" s="54"/>
      <c r="F7" s="54"/>
      <c r="G7" s="13"/>
      <c r="H7" s="13"/>
      <c r="I7" s="211" t="s">
        <v>53</v>
      </c>
      <c r="J7" s="211"/>
      <c r="K7" s="211"/>
      <c r="L7" s="211"/>
      <c r="N7" s="211" t="s">
        <v>74</v>
      </c>
      <c r="O7" s="211"/>
      <c r="P7" s="211"/>
      <c r="Q7" s="211"/>
      <c r="R7" s="211"/>
      <c r="S7" s="211"/>
      <c r="T7" s="211"/>
    </row>
    <row r="8" spans="2:20" ht="24" thickBot="1">
      <c r="B8" s="230" t="s">
        <v>0</v>
      </c>
      <c r="C8" s="231"/>
      <c r="D8" s="5" t="s">
        <v>2</v>
      </c>
      <c r="E8" s="5" t="s">
        <v>1</v>
      </c>
      <c r="F8" s="221" t="s">
        <v>3</v>
      </c>
      <c r="G8" s="222"/>
      <c r="I8" s="27" t="s">
        <v>44</v>
      </c>
      <c r="J8" s="5" t="s">
        <v>57</v>
      </c>
      <c r="K8" s="5" t="s">
        <v>59</v>
      </c>
      <c r="L8" s="17" t="s">
        <v>82</v>
      </c>
      <c r="N8" s="52"/>
      <c r="O8" s="40"/>
      <c r="P8" s="40"/>
      <c r="Q8" s="40"/>
      <c r="R8" s="40"/>
      <c r="S8" s="40"/>
      <c r="T8" s="41"/>
    </row>
    <row r="9" spans="2:20">
      <c r="B9" s="223" t="s">
        <v>7</v>
      </c>
      <c r="C9" s="224"/>
      <c r="D9" s="19">
        <v>8</v>
      </c>
      <c r="E9" s="19" t="s">
        <v>4</v>
      </c>
      <c r="F9" s="232" t="s">
        <v>48</v>
      </c>
      <c r="G9" s="233"/>
      <c r="I9" s="28">
        <v>1</v>
      </c>
      <c r="J9" s="19" t="str">
        <f>D17</f>
        <v>Injection-Moulage</v>
      </c>
      <c r="K9" s="55">
        <f>F42</f>
        <v>60</v>
      </c>
      <c r="L9" s="30">
        <f>G46</f>
        <v>20.416666666666668</v>
      </c>
      <c r="N9" s="46"/>
      <c r="O9" s="44"/>
      <c r="P9" s="44"/>
      <c r="Q9" s="44"/>
      <c r="R9" s="44"/>
      <c r="S9" s="44"/>
      <c r="T9" s="45"/>
    </row>
    <row r="10" spans="2:20">
      <c r="B10" s="228" t="s">
        <v>21</v>
      </c>
      <c r="C10" s="229"/>
      <c r="D10" s="20">
        <v>57</v>
      </c>
      <c r="E10" s="21" t="s">
        <v>9</v>
      </c>
      <c r="F10" s="213" t="s">
        <v>18</v>
      </c>
      <c r="G10" s="214"/>
      <c r="I10" s="28">
        <v>2</v>
      </c>
      <c r="J10" s="19" t="str">
        <f>D48</f>
        <v>Assemblage Partie supérieure</v>
      </c>
      <c r="K10" s="55">
        <f>F74</f>
        <v>110</v>
      </c>
      <c r="L10" s="29">
        <f>G78</f>
        <v>20</v>
      </c>
      <c r="N10" s="46"/>
      <c r="O10" s="44"/>
      <c r="P10" s="44"/>
      <c r="Q10" s="44"/>
      <c r="R10" s="44"/>
      <c r="S10" s="44"/>
      <c r="T10" s="45"/>
    </row>
    <row r="11" spans="2:20">
      <c r="B11" s="228" t="s">
        <v>17</v>
      </c>
      <c r="C11" s="229"/>
      <c r="D11" s="22">
        <v>10000</v>
      </c>
      <c r="E11" s="21" t="s">
        <v>5</v>
      </c>
      <c r="F11" s="213" t="s">
        <v>47</v>
      </c>
      <c r="G11" s="214"/>
      <c r="I11" s="28">
        <v>3</v>
      </c>
      <c r="J11" s="19" t="str">
        <f>D80</f>
        <v>Assemblage Partie inférieure</v>
      </c>
      <c r="K11" s="55">
        <f>F105</f>
        <v>80</v>
      </c>
      <c r="L11" s="29">
        <f>G109</f>
        <v>20</v>
      </c>
      <c r="N11" s="46"/>
      <c r="O11" s="44"/>
      <c r="P11" s="44"/>
      <c r="Q11" s="44"/>
      <c r="R11" s="44"/>
      <c r="S11" s="44"/>
      <c r="T11" s="45"/>
    </row>
    <row r="12" spans="2:20" ht="24" thickBot="1">
      <c r="B12" s="225" t="s">
        <v>22</v>
      </c>
      <c r="C12" s="226"/>
      <c r="D12" s="23">
        <v>400</v>
      </c>
      <c r="E12" s="24" t="s">
        <v>8</v>
      </c>
      <c r="F12" s="215" t="s">
        <v>20</v>
      </c>
      <c r="G12" s="216"/>
      <c r="I12" s="31">
        <v>4</v>
      </c>
      <c r="J12" s="32" t="str">
        <f>D111</f>
        <v>Assemblage CSUP+CINF/Emballage</v>
      </c>
      <c r="K12" s="56">
        <f>F137</f>
        <v>150</v>
      </c>
      <c r="L12" s="33">
        <f>G141</f>
        <v>20</v>
      </c>
      <c r="N12" s="46"/>
      <c r="O12" s="44"/>
      <c r="P12" s="44"/>
      <c r="Q12" s="44"/>
      <c r="R12" s="44"/>
      <c r="S12" s="44"/>
      <c r="T12" s="45"/>
    </row>
    <row r="13" spans="2:20" ht="30.95" customHeight="1">
      <c r="B13" s="7" t="s">
        <v>6</v>
      </c>
      <c r="C13" s="11" t="s">
        <v>13</v>
      </c>
      <c r="D13" s="8">
        <f>ROUNDDOWN((D10*D9*3600)/D11,0)</f>
        <v>164</v>
      </c>
      <c r="E13" s="217" t="s">
        <v>15</v>
      </c>
      <c r="F13" s="217"/>
      <c r="G13" s="218"/>
      <c r="I13" s="180" t="s">
        <v>58</v>
      </c>
      <c r="J13" s="198"/>
      <c r="K13" s="194">
        <f>MAX(K9:K12)</f>
        <v>150</v>
      </c>
      <c r="L13" s="195"/>
      <c r="N13" s="46"/>
      <c r="O13" s="44"/>
      <c r="P13" s="44"/>
      <c r="Q13" s="44"/>
      <c r="R13" s="44"/>
      <c r="S13" s="44"/>
      <c r="T13" s="45"/>
    </row>
    <row r="14" spans="2:20" ht="30.95" customHeight="1" thickBot="1">
      <c r="B14" s="9" t="s">
        <v>11</v>
      </c>
      <c r="C14" s="12" t="s">
        <v>14</v>
      </c>
      <c r="D14" s="10">
        <f>ROUNDUP(D12/D13,0)</f>
        <v>3</v>
      </c>
      <c r="E14" s="219" t="s">
        <v>14</v>
      </c>
      <c r="F14" s="219"/>
      <c r="G14" s="220"/>
      <c r="I14" s="184" t="s">
        <v>83</v>
      </c>
      <c r="J14" s="199"/>
      <c r="K14" s="196">
        <f>SUM(L9:L12)/3600*K13</f>
        <v>3.3506944444444446</v>
      </c>
      <c r="L14" s="197"/>
      <c r="N14" s="47"/>
      <c r="O14" s="48"/>
      <c r="P14" s="48"/>
      <c r="Q14" s="48"/>
      <c r="R14" s="48"/>
      <c r="S14" s="48"/>
      <c r="T14" s="49"/>
    </row>
    <row r="16" spans="2:20" ht="24" thickBot="1">
      <c r="B16" s="212" t="s">
        <v>46</v>
      </c>
      <c r="C16" s="212"/>
      <c r="D16" s="212"/>
      <c r="E16" s="212"/>
      <c r="F16" s="212"/>
      <c r="G16" s="13"/>
      <c r="H16" s="13"/>
      <c r="I16" s="212" t="s">
        <v>61</v>
      </c>
      <c r="J16" s="212"/>
      <c r="K16" s="212"/>
      <c r="L16" s="212"/>
    </row>
    <row r="17" spans="2:20" ht="24" thickBot="1">
      <c r="B17" s="200" t="s">
        <v>45</v>
      </c>
      <c r="C17" s="201"/>
      <c r="D17" s="208" t="s">
        <v>103</v>
      </c>
      <c r="E17" s="209"/>
      <c r="F17" s="209"/>
      <c r="G17" s="210"/>
      <c r="H17" s="13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/>
    </row>
    <row r="18" spans="2:20" ht="24" thickBot="1">
      <c r="B18" s="164" t="s">
        <v>60</v>
      </c>
      <c r="C18" s="186"/>
      <c r="D18" s="71" t="s">
        <v>65</v>
      </c>
      <c r="E18" s="72" t="s">
        <v>12</v>
      </c>
      <c r="F18" s="72" t="s">
        <v>63</v>
      </c>
      <c r="G18" s="71" t="s">
        <v>67</v>
      </c>
      <c r="H18" s="14"/>
      <c r="I18" s="42"/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5"/>
    </row>
    <row r="19" spans="2:20">
      <c r="B19" s="166"/>
      <c r="C19" s="167"/>
      <c r="D19" s="81" t="s">
        <v>84</v>
      </c>
      <c r="E19" s="82">
        <v>1</v>
      </c>
      <c r="F19" s="82" t="s">
        <v>63</v>
      </c>
      <c r="G19" s="73" t="s">
        <v>86</v>
      </c>
      <c r="H19" s="14"/>
      <c r="I19" s="42"/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45"/>
    </row>
    <row r="20" spans="2:20">
      <c r="B20" s="166"/>
      <c r="C20" s="167"/>
      <c r="D20" s="74" t="s">
        <v>85</v>
      </c>
      <c r="E20" s="58">
        <v>1</v>
      </c>
      <c r="F20" s="58" t="s">
        <v>63</v>
      </c>
      <c r="G20" s="75" t="s">
        <v>87</v>
      </c>
      <c r="H20" s="14"/>
      <c r="I20" s="42"/>
      <c r="J20" s="43"/>
      <c r="K20" s="44"/>
      <c r="L20" s="44"/>
      <c r="M20" s="44"/>
      <c r="N20" s="44"/>
      <c r="O20" s="44"/>
      <c r="P20" s="44"/>
      <c r="Q20" s="44"/>
      <c r="R20" s="44"/>
      <c r="S20" s="44"/>
      <c r="T20" s="45"/>
    </row>
    <row r="21" spans="2:20" ht="24" thickBot="1">
      <c r="B21" s="168"/>
      <c r="C21" s="169"/>
      <c r="D21" s="76"/>
      <c r="E21" s="77"/>
      <c r="F21" s="80"/>
      <c r="G21" s="79"/>
      <c r="H21" s="14"/>
      <c r="I21" s="42"/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45"/>
    </row>
    <row r="22" spans="2:20">
      <c r="B22" s="202" t="s">
        <v>50</v>
      </c>
      <c r="C22" s="203"/>
      <c r="D22" s="68" t="s">
        <v>65</v>
      </c>
      <c r="E22" s="15" t="s">
        <v>12</v>
      </c>
      <c r="F22" s="69" t="s">
        <v>63</v>
      </c>
      <c r="G22" s="94" t="s">
        <v>10</v>
      </c>
      <c r="H22" s="14"/>
      <c r="I22" s="42"/>
      <c r="J22" s="43"/>
      <c r="K22" s="44"/>
      <c r="L22" s="44"/>
      <c r="M22" s="44"/>
      <c r="N22" s="44"/>
      <c r="O22" s="44"/>
      <c r="P22" s="44"/>
      <c r="Q22" s="44"/>
      <c r="R22" s="44"/>
      <c r="S22" s="44"/>
      <c r="T22" s="45"/>
    </row>
    <row r="23" spans="2:20">
      <c r="B23" s="204"/>
      <c r="C23" s="205"/>
      <c r="D23" s="34" t="s">
        <v>71</v>
      </c>
      <c r="E23" s="34">
        <v>0.248616</v>
      </c>
      <c r="F23" s="58" t="s">
        <v>64</v>
      </c>
      <c r="G23" s="95" t="s">
        <v>71</v>
      </c>
      <c r="H23" s="14"/>
      <c r="I23" s="42"/>
      <c r="J23" s="43"/>
      <c r="K23" s="44"/>
      <c r="L23" s="44"/>
      <c r="M23" s="44"/>
      <c r="N23" s="44"/>
      <c r="O23" s="44"/>
      <c r="P23" s="44"/>
      <c r="Q23" s="44"/>
      <c r="R23" s="44"/>
      <c r="S23" s="44"/>
      <c r="T23" s="45"/>
    </row>
    <row r="24" spans="2:20">
      <c r="B24" s="204"/>
      <c r="C24" s="205"/>
      <c r="D24" s="34"/>
      <c r="E24" s="34"/>
      <c r="F24" s="59"/>
      <c r="G24" s="95"/>
      <c r="H24" s="14"/>
      <c r="I24" s="42"/>
      <c r="J24" s="43"/>
      <c r="K24" s="44"/>
      <c r="L24" s="44"/>
      <c r="M24" s="44"/>
      <c r="N24" s="44"/>
      <c r="O24" s="44"/>
      <c r="P24" s="44"/>
      <c r="Q24" s="44"/>
      <c r="R24" s="44"/>
      <c r="S24" s="44"/>
      <c r="T24" s="45"/>
    </row>
    <row r="25" spans="2:20">
      <c r="B25" s="204"/>
      <c r="C25" s="205"/>
      <c r="D25" s="34"/>
      <c r="E25" s="34"/>
      <c r="F25" s="59"/>
      <c r="G25" s="95"/>
      <c r="H25" s="14"/>
      <c r="I25" s="42"/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45"/>
    </row>
    <row r="26" spans="2:20">
      <c r="B26" s="204"/>
      <c r="C26" s="205"/>
      <c r="D26" s="34"/>
      <c r="E26" s="34"/>
      <c r="F26" s="59"/>
      <c r="G26" s="95"/>
      <c r="H26" s="14"/>
      <c r="I26" s="42"/>
      <c r="J26" s="43"/>
      <c r="K26" s="44"/>
      <c r="L26" s="44"/>
      <c r="M26" s="44"/>
      <c r="N26" s="44"/>
      <c r="O26" s="44"/>
      <c r="P26" s="44"/>
      <c r="Q26" s="44"/>
      <c r="R26" s="44"/>
      <c r="S26" s="44"/>
      <c r="T26" s="45"/>
    </row>
    <row r="27" spans="2:20">
      <c r="B27" s="204"/>
      <c r="C27" s="205"/>
      <c r="D27" s="34"/>
      <c r="E27" s="34"/>
      <c r="F27" s="59"/>
      <c r="G27" s="95"/>
      <c r="H27" s="14"/>
      <c r="I27" s="42"/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45"/>
    </row>
    <row r="28" spans="2:20">
      <c r="B28" s="204"/>
      <c r="C28" s="205"/>
      <c r="D28" s="34"/>
      <c r="E28" s="34"/>
      <c r="F28" s="59"/>
      <c r="G28" s="95"/>
      <c r="H28" s="14"/>
      <c r="I28" s="42"/>
      <c r="J28" s="43"/>
      <c r="K28" s="44"/>
      <c r="L28" s="44"/>
      <c r="M28" s="44"/>
      <c r="N28" s="44"/>
      <c r="O28" s="44"/>
      <c r="P28" s="44"/>
      <c r="Q28" s="44"/>
      <c r="R28" s="44"/>
      <c r="S28" s="44"/>
      <c r="T28" s="45"/>
    </row>
    <row r="29" spans="2:20">
      <c r="B29" s="204"/>
      <c r="C29" s="205"/>
      <c r="D29" s="34"/>
      <c r="E29" s="34"/>
      <c r="F29" s="59"/>
      <c r="G29" s="95"/>
      <c r="H29" s="14"/>
      <c r="I29" s="42"/>
      <c r="J29" s="43"/>
      <c r="K29" s="44"/>
      <c r="L29" s="44"/>
      <c r="M29" s="44"/>
      <c r="N29" s="44"/>
      <c r="O29" s="44"/>
      <c r="P29" s="44"/>
      <c r="Q29" s="44"/>
      <c r="R29" s="44"/>
      <c r="S29" s="44"/>
      <c r="T29" s="45"/>
    </row>
    <row r="30" spans="2:20" ht="24" thickBot="1">
      <c r="B30" s="206"/>
      <c r="C30" s="207"/>
      <c r="D30" s="89"/>
      <c r="E30" s="89"/>
      <c r="F30" s="90"/>
      <c r="G30" s="96"/>
      <c r="H30" s="14"/>
      <c r="I30" s="42"/>
      <c r="J30" s="43"/>
      <c r="K30" s="44"/>
      <c r="L30" s="44"/>
      <c r="M30" s="44"/>
      <c r="N30" s="44"/>
      <c r="O30" s="44"/>
      <c r="P30" s="44"/>
      <c r="Q30" s="44"/>
      <c r="R30" s="44"/>
      <c r="S30" s="44"/>
      <c r="T30" s="45"/>
    </row>
    <row r="31" spans="2:20">
      <c r="B31" s="174" t="s">
        <v>51</v>
      </c>
      <c r="C31" s="189"/>
      <c r="D31" s="18" t="s">
        <v>16</v>
      </c>
      <c r="E31" s="16" t="s">
        <v>49</v>
      </c>
      <c r="F31" s="16" t="s">
        <v>43</v>
      </c>
      <c r="G31" s="85" t="s">
        <v>10</v>
      </c>
      <c r="H31" s="14"/>
      <c r="I31" s="42"/>
      <c r="J31" s="43"/>
      <c r="K31" s="44"/>
      <c r="L31" s="44"/>
      <c r="M31" s="44"/>
      <c r="N31" s="44"/>
      <c r="O31" s="44"/>
      <c r="P31" s="44"/>
      <c r="Q31" s="44"/>
      <c r="R31" s="44"/>
      <c r="S31" s="44"/>
      <c r="T31" s="45"/>
    </row>
    <row r="32" spans="2:20">
      <c r="B32" s="174"/>
      <c r="C32" s="189"/>
      <c r="D32" s="36">
        <v>10</v>
      </c>
      <c r="E32" s="25"/>
      <c r="F32" s="37">
        <v>60</v>
      </c>
      <c r="G32" s="104" t="s">
        <v>78</v>
      </c>
      <c r="H32" s="14"/>
      <c r="I32" s="42"/>
      <c r="J32" s="43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2:20">
      <c r="B33" s="174"/>
      <c r="C33" s="189"/>
      <c r="D33" s="36"/>
      <c r="E33" s="25"/>
      <c r="F33" s="37"/>
      <c r="G33" s="57"/>
      <c r="H33" s="14"/>
      <c r="I33" s="42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5"/>
    </row>
    <row r="34" spans="2:20">
      <c r="B34" s="174"/>
      <c r="C34" s="189"/>
      <c r="D34" s="36"/>
      <c r="E34" s="25"/>
      <c r="F34" s="37"/>
      <c r="G34" s="57"/>
      <c r="H34" s="14"/>
      <c r="I34" s="42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5"/>
    </row>
    <row r="35" spans="2:20">
      <c r="B35" s="174"/>
      <c r="C35" s="189"/>
      <c r="D35" s="36"/>
      <c r="E35" s="25"/>
      <c r="F35" s="37"/>
      <c r="G35" s="57"/>
      <c r="H35" s="14"/>
      <c r="I35" s="42"/>
      <c r="J35" s="43"/>
      <c r="K35" s="44"/>
      <c r="L35" s="44"/>
      <c r="M35" s="44"/>
      <c r="N35" s="44"/>
      <c r="O35" s="44"/>
      <c r="P35" s="44"/>
      <c r="Q35" s="44"/>
      <c r="R35" s="44"/>
      <c r="S35" s="44"/>
      <c r="T35" s="45"/>
    </row>
    <row r="36" spans="2:20">
      <c r="B36" s="174"/>
      <c r="C36" s="189"/>
      <c r="D36" s="36"/>
      <c r="E36" s="25"/>
      <c r="F36" s="37"/>
      <c r="G36" s="57"/>
      <c r="H36" s="14"/>
      <c r="I36" s="42"/>
      <c r="J36" s="43"/>
      <c r="K36" s="44"/>
      <c r="L36" s="44"/>
      <c r="M36" s="44"/>
      <c r="N36" s="44"/>
      <c r="O36" s="44"/>
      <c r="P36" s="44"/>
      <c r="Q36" s="44"/>
      <c r="R36" s="44"/>
      <c r="S36" s="44"/>
      <c r="T36" s="45"/>
    </row>
    <row r="37" spans="2:20">
      <c r="B37" s="174"/>
      <c r="C37" s="189"/>
      <c r="D37" s="36"/>
      <c r="E37" s="25"/>
      <c r="F37" s="37"/>
      <c r="G37" s="57"/>
      <c r="H37" s="14"/>
      <c r="I37" s="42"/>
      <c r="J37" s="43"/>
      <c r="K37" s="44"/>
      <c r="L37" s="44"/>
      <c r="M37" s="44"/>
      <c r="N37" s="44"/>
      <c r="O37" s="44"/>
      <c r="P37" s="44"/>
      <c r="Q37" s="44"/>
      <c r="R37" s="44"/>
      <c r="S37" s="44"/>
      <c r="T37" s="45"/>
    </row>
    <row r="38" spans="2:20">
      <c r="B38" s="174"/>
      <c r="C38" s="189"/>
      <c r="D38" s="36"/>
      <c r="E38" s="25"/>
      <c r="F38" s="37"/>
      <c r="G38" s="57"/>
      <c r="H38" s="14"/>
      <c r="I38" s="42"/>
      <c r="J38" s="43"/>
      <c r="K38" s="44"/>
      <c r="L38" s="44"/>
      <c r="M38" s="44"/>
      <c r="N38" s="44"/>
      <c r="O38" s="44"/>
      <c r="P38" s="44"/>
      <c r="Q38" s="44"/>
      <c r="R38" s="44"/>
      <c r="S38" s="44"/>
      <c r="T38" s="45"/>
    </row>
    <row r="39" spans="2:20">
      <c r="B39" s="174"/>
      <c r="C39" s="189"/>
      <c r="D39" s="36"/>
      <c r="E39" s="25"/>
      <c r="F39" s="37"/>
      <c r="G39" s="57"/>
      <c r="H39" s="14"/>
      <c r="I39" s="42"/>
      <c r="J39" s="43"/>
      <c r="K39" s="44"/>
      <c r="L39" s="44"/>
      <c r="M39" s="44"/>
      <c r="N39" s="44"/>
      <c r="O39" s="44"/>
      <c r="P39" s="44"/>
      <c r="Q39" s="44"/>
      <c r="R39" s="44"/>
      <c r="S39" s="44"/>
      <c r="T39" s="45"/>
    </row>
    <row r="40" spans="2:20">
      <c r="B40" s="174"/>
      <c r="C40" s="189"/>
      <c r="D40" s="91"/>
      <c r="E40" s="25"/>
      <c r="F40" s="37"/>
      <c r="G40" s="57"/>
      <c r="H40" s="14"/>
      <c r="I40" s="42"/>
      <c r="J40" s="43"/>
      <c r="K40" s="44"/>
      <c r="L40" s="44"/>
      <c r="M40" s="44"/>
      <c r="N40" s="44"/>
      <c r="O40" s="44"/>
      <c r="P40" s="44"/>
      <c r="Q40" s="44"/>
      <c r="R40" s="44"/>
      <c r="S40" s="44"/>
      <c r="T40" s="45"/>
    </row>
    <row r="41" spans="2:20">
      <c r="B41" s="174"/>
      <c r="C41" s="189"/>
      <c r="D41" s="91"/>
      <c r="E41" s="25"/>
      <c r="F41" s="37"/>
      <c r="G41" s="57"/>
      <c r="H41" s="14"/>
      <c r="I41" s="42"/>
      <c r="J41" s="43"/>
      <c r="K41" s="44"/>
      <c r="L41" s="44"/>
      <c r="M41" s="44"/>
      <c r="N41" s="44"/>
      <c r="O41" s="44"/>
      <c r="P41" s="44"/>
      <c r="Q41" s="44"/>
      <c r="R41" s="44"/>
      <c r="S41" s="44"/>
      <c r="T41" s="45"/>
    </row>
    <row r="42" spans="2:20" ht="24" thickBot="1">
      <c r="B42" s="174"/>
      <c r="C42" s="189"/>
      <c r="D42" s="170" t="s">
        <v>69</v>
      </c>
      <c r="E42" s="171"/>
      <c r="F42" s="92">
        <f>SUM(F32:F41)</f>
        <v>60</v>
      </c>
      <c r="G42" s="93"/>
      <c r="H42" s="14"/>
      <c r="I42" s="42"/>
      <c r="J42" s="43"/>
      <c r="K42" s="44"/>
      <c r="L42" s="44"/>
      <c r="M42" s="44"/>
      <c r="N42" s="44"/>
      <c r="O42" s="44"/>
      <c r="P42" s="44"/>
      <c r="Q42" s="44"/>
      <c r="R42" s="44"/>
      <c r="S42" s="44"/>
      <c r="T42" s="45"/>
    </row>
    <row r="43" spans="2:20">
      <c r="B43" s="180" t="s">
        <v>68</v>
      </c>
      <c r="C43" s="181"/>
      <c r="D43" s="18" t="s">
        <v>70</v>
      </c>
      <c r="E43" s="178" t="s">
        <v>80</v>
      </c>
      <c r="F43" s="178"/>
      <c r="G43" s="85" t="s">
        <v>81</v>
      </c>
      <c r="H43" s="14"/>
      <c r="I43" s="42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4" spans="2:20">
      <c r="B44" s="182"/>
      <c r="C44" s="183"/>
      <c r="D44" s="74">
        <v>1</v>
      </c>
      <c r="E44" s="179">
        <v>20</v>
      </c>
      <c r="F44" s="179"/>
      <c r="G44" s="84">
        <f>E44*D44</f>
        <v>20</v>
      </c>
      <c r="H44" s="14"/>
      <c r="I44" s="42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</row>
    <row r="45" spans="2:20">
      <c r="B45" s="182"/>
      <c r="C45" s="183"/>
      <c r="D45" s="74">
        <f>F42/3600</f>
        <v>1.6666666666666666E-2</v>
      </c>
      <c r="E45" s="179">
        <v>25</v>
      </c>
      <c r="F45" s="179"/>
      <c r="G45" s="84">
        <f>E45*D45</f>
        <v>0.41666666666666669</v>
      </c>
      <c r="H45" s="14"/>
      <c r="I45" s="42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</row>
    <row r="46" spans="2:20" ht="24" thickBot="1">
      <c r="B46" s="184"/>
      <c r="C46" s="185"/>
      <c r="D46" s="170" t="s">
        <v>79</v>
      </c>
      <c r="E46" s="171"/>
      <c r="F46" s="171"/>
      <c r="G46" s="88">
        <f>SUM(G44:G45)</f>
        <v>20.416666666666668</v>
      </c>
      <c r="I46" s="46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</row>
    <row r="47" spans="2:20" ht="24" thickBot="1">
      <c r="I47" s="46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2:20" ht="24" thickBot="1">
      <c r="B48" s="200" t="s">
        <v>54</v>
      </c>
      <c r="C48" s="201"/>
      <c r="D48" s="208" t="s">
        <v>102</v>
      </c>
      <c r="E48" s="209"/>
      <c r="F48" s="209"/>
      <c r="G48" s="210"/>
      <c r="I48" s="46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2:20" ht="24" thickBot="1">
      <c r="B49" s="164" t="s">
        <v>60</v>
      </c>
      <c r="C49" s="186"/>
      <c r="D49" s="83" t="s">
        <v>65</v>
      </c>
      <c r="E49" s="86" t="s">
        <v>12</v>
      </c>
      <c r="F49" s="87" t="s">
        <v>63</v>
      </c>
      <c r="G49" s="97" t="s">
        <v>10</v>
      </c>
      <c r="I49" s="46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</row>
    <row r="50" spans="2:20">
      <c r="B50" s="166"/>
      <c r="C50" s="187"/>
      <c r="D50" s="81" t="s">
        <v>97</v>
      </c>
      <c r="E50" s="82">
        <v>1</v>
      </c>
      <c r="F50" s="102" t="s">
        <v>38</v>
      </c>
      <c r="G50" s="73" t="s">
        <v>88</v>
      </c>
      <c r="I50" s="46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</row>
    <row r="51" spans="2:20">
      <c r="B51" s="166"/>
      <c r="C51" s="187"/>
      <c r="D51" s="74"/>
      <c r="E51" s="58"/>
      <c r="F51" s="100"/>
      <c r="G51" s="75"/>
      <c r="I51" s="46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</row>
    <row r="52" spans="2:20" ht="24" thickBot="1">
      <c r="B52" s="168"/>
      <c r="C52" s="188"/>
      <c r="D52" s="76"/>
      <c r="E52" s="77"/>
      <c r="F52" s="103"/>
      <c r="G52" s="79"/>
      <c r="I52" s="46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</row>
    <row r="53" spans="2:20">
      <c r="B53" s="202" t="s">
        <v>50</v>
      </c>
      <c r="C53" s="203"/>
      <c r="D53" s="68" t="s">
        <v>65</v>
      </c>
      <c r="E53" s="15" t="s">
        <v>12</v>
      </c>
      <c r="F53" s="69" t="s">
        <v>63</v>
      </c>
      <c r="G53" s="94" t="s">
        <v>10</v>
      </c>
      <c r="I53" s="46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</row>
    <row r="54" spans="2:20">
      <c r="B54" s="204"/>
      <c r="C54" s="205"/>
      <c r="D54" s="34" t="s">
        <v>84</v>
      </c>
      <c r="E54" s="34">
        <v>1</v>
      </c>
      <c r="F54" s="37" t="s">
        <v>38</v>
      </c>
      <c r="G54" s="75" t="s">
        <v>86</v>
      </c>
      <c r="I54" s="46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</row>
    <row r="55" spans="2:20">
      <c r="B55" s="204"/>
      <c r="C55" s="205"/>
      <c r="D55" s="34" t="s">
        <v>89</v>
      </c>
      <c r="E55" s="34">
        <v>1</v>
      </c>
      <c r="F55" s="37" t="s">
        <v>38</v>
      </c>
      <c r="G55" s="75" t="s">
        <v>93</v>
      </c>
      <c r="I55" s="46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</row>
    <row r="56" spans="2:20">
      <c r="B56" s="204"/>
      <c r="C56" s="205"/>
      <c r="D56" s="34" t="s">
        <v>90</v>
      </c>
      <c r="E56" s="89">
        <v>1</v>
      </c>
      <c r="F56" s="37" t="s">
        <v>38</v>
      </c>
      <c r="G56" s="95" t="s">
        <v>94</v>
      </c>
      <c r="I56" s="46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</row>
    <row r="57" spans="2:20">
      <c r="B57" s="204"/>
      <c r="C57" s="205"/>
      <c r="D57" s="34" t="s">
        <v>91</v>
      </c>
      <c r="E57" s="89">
        <v>1</v>
      </c>
      <c r="F57" s="37" t="s">
        <v>38</v>
      </c>
      <c r="G57" s="95" t="s">
        <v>95</v>
      </c>
      <c r="I57" s="46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</row>
    <row r="58" spans="2:20">
      <c r="B58" s="204"/>
      <c r="C58" s="205"/>
      <c r="D58" s="34" t="s">
        <v>92</v>
      </c>
      <c r="E58" s="108">
        <v>1</v>
      </c>
      <c r="F58" s="37" t="s">
        <v>38</v>
      </c>
      <c r="G58" s="95" t="s">
        <v>96</v>
      </c>
      <c r="I58" s="46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</row>
    <row r="59" spans="2:20">
      <c r="B59" s="204"/>
      <c r="C59" s="205"/>
      <c r="D59" s="34" t="s">
        <v>114</v>
      </c>
      <c r="E59" s="108">
        <v>2</v>
      </c>
      <c r="F59" s="37" t="s">
        <v>38</v>
      </c>
      <c r="G59" s="95" t="s">
        <v>115</v>
      </c>
      <c r="I59" s="46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2:20">
      <c r="B60" s="204"/>
      <c r="C60" s="205"/>
      <c r="D60" s="34"/>
      <c r="E60" s="26"/>
      <c r="F60" s="37"/>
      <c r="G60" s="98"/>
      <c r="I60" s="46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</row>
    <row r="61" spans="2:20">
      <c r="B61" s="204"/>
      <c r="C61" s="205"/>
      <c r="D61" s="34"/>
      <c r="E61" s="26"/>
      <c r="F61" s="37"/>
      <c r="G61" s="98"/>
      <c r="I61" s="46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</row>
    <row r="62" spans="2:20">
      <c r="B62" s="204"/>
      <c r="C62" s="205"/>
      <c r="D62" s="89"/>
      <c r="E62" s="26"/>
      <c r="F62" s="38"/>
      <c r="G62" s="101"/>
      <c r="I62" s="46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2:20" ht="24" thickBot="1">
      <c r="B63" s="206"/>
      <c r="C63" s="207"/>
      <c r="D63" s="35"/>
      <c r="E63" s="61"/>
      <c r="F63" s="62"/>
      <c r="G63" s="99"/>
      <c r="I63" s="46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2:20">
      <c r="B64" s="174" t="s">
        <v>51</v>
      </c>
      <c r="C64" s="189"/>
      <c r="D64" s="18" t="s">
        <v>16</v>
      </c>
      <c r="E64" s="16" t="s">
        <v>49</v>
      </c>
      <c r="F64" s="16" t="s">
        <v>43</v>
      </c>
      <c r="G64" s="85" t="s">
        <v>10</v>
      </c>
      <c r="I64" s="46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2:20">
      <c r="B65" s="174"/>
      <c r="C65" s="189"/>
      <c r="D65" s="36">
        <v>10</v>
      </c>
      <c r="E65" s="25"/>
      <c r="F65" s="37">
        <v>60</v>
      </c>
      <c r="G65" s="104" t="s">
        <v>98</v>
      </c>
      <c r="I65" s="46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5"/>
    </row>
    <row r="66" spans="2:20">
      <c r="B66" s="174"/>
      <c r="C66" s="189"/>
      <c r="D66" s="36">
        <v>20</v>
      </c>
      <c r="E66" s="25"/>
      <c r="F66" s="37">
        <v>15</v>
      </c>
      <c r="G66" s="104" t="s">
        <v>99</v>
      </c>
      <c r="I66" s="46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5"/>
    </row>
    <row r="67" spans="2:20">
      <c r="B67" s="174"/>
      <c r="C67" s="189"/>
      <c r="D67" s="36">
        <v>30</v>
      </c>
      <c r="E67" s="25"/>
      <c r="F67" s="37">
        <v>15</v>
      </c>
      <c r="G67" s="104" t="s">
        <v>100</v>
      </c>
      <c r="I67" s="46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5"/>
    </row>
    <row r="68" spans="2:20">
      <c r="B68" s="174"/>
      <c r="C68" s="189"/>
      <c r="D68" s="36">
        <v>40</v>
      </c>
      <c r="E68" s="25"/>
      <c r="F68" s="37">
        <v>20</v>
      </c>
      <c r="G68" s="104" t="s">
        <v>101</v>
      </c>
      <c r="I68" s="46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5"/>
    </row>
    <row r="69" spans="2:20">
      <c r="B69" s="174"/>
      <c r="C69" s="189"/>
      <c r="D69" s="36"/>
      <c r="E69" s="25"/>
      <c r="F69" s="37"/>
      <c r="G69" s="57"/>
      <c r="I69" s="46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5"/>
    </row>
    <row r="70" spans="2:20">
      <c r="B70" s="174"/>
      <c r="C70" s="189"/>
      <c r="D70" s="36"/>
      <c r="E70" s="25"/>
      <c r="F70" s="37"/>
      <c r="G70" s="57"/>
      <c r="I70" s="46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/>
    </row>
    <row r="71" spans="2:20">
      <c r="B71" s="174"/>
      <c r="C71" s="189"/>
      <c r="D71" s="36"/>
      <c r="E71" s="25"/>
      <c r="F71" s="37"/>
      <c r="G71" s="57"/>
      <c r="I71" s="46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/>
    </row>
    <row r="72" spans="2:20" ht="24" thickBot="1">
      <c r="B72" s="174"/>
      <c r="C72" s="189"/>
      <c r="D72" s="36"/>
      <c r="E72" s="25"/>
      <c r="F72" s="37"/>
      <c r="G72" s="57"/>
      <c r="I72" s="47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9"/>
    </row>
    <row r="73" spans="2:20">
      <c r="B73" s="174"/>
      <c r="C73" s="189"/>
      <c r="D73" s="91"/>
      <c r="E73" s="25"/>
      <c r="F73" s="37"/>
      <c r="G73" s="57"/>
      <c r="I73" s="50"/>
      <c r="J73" s="50"/>
      <c r="K73" s="50"/>
      <c r="L73" s="50"/>
      <c r="M73" s="50"/>
      <c r="N73" s="50"/>
      <c r="O73" s="51"/>
      <c r="P73" s="51"/>
      <c r="Q73" s="51"/>
    </row>
    <row r="74" spans="2:20" ht="24" thickBot="1">
      <c r="B74" s="174"/>
      <c r="C74" s="189"/>
      <c r="D74" s="170" t="s">
        <v>69</v>
      </c>
      <c r="E74" s="171"/>
      <c r="F74" s="92">
        <f>SUM(F65:F73)</f>
        <v>110</v>
      </c>
      <c r="G74" s="93"/>
      <c r="I74" s="50"/>
      <c r="J74" s="50"/>
      <c r="K74" s="50"/>
      <c r="L74" s="50"/>
      <c r="M74" s="50"/>
      <c r="N74" s="50"/>
      <c r="O74" s="51"/>
      <c r="P74" s="51"/>
      <c r="Q74" s="51"/>
    </row>
    <row r="75" spans="2:20">
      <c r="B75" s="172" t="s">
        <v>52</v>
      </c>
      <c r="C75" s="173"/>
      <c r="D75" s="18" t="s">
        <v>70</v>
      </c>
      <c r="E75" s="178" t="s">
        <v>80</v>
      </c>
      <c r="F75" s="178"/>
      <c r="G75" s="85" t="s">
        <v>81</v>
      </c>
      <c r="I75" s="50"/>
      <c r="J75" s="50"/>
      <c r="K75" s="50"/>
      <c r="L75" s="50"/>
      <c r="M75" s="50"/>
      <c r="N75" s="50"/>
      <c r="O75" s="51"/>
      <c r="P75" s="51"/>
      <c r="Q75" s="51"/>
    </row>
    <row r="76" spans="2:20">
      <c r="B76" s="174"/>
      <c r="C76" s="175"/>
      <c r="D76" s="74">
        <v>1</v>
      </c>
      <c r="E76" s="179">
        <v>20</v>
      </c>
      <c r="F76" s="179"/>
      <c r="G76" s="84">
        <f>E76*D76</f>
        <v>20</v>
      </c>
      <c r="I76" s="50"/>
      <c r="J76" s="50"/>
      <c r="K76" s="50"/>
      <c r="L76" s="50"/>
      <c r="M76" s="50"/>
      <c r="N76" s="50"/>
      <c r="O76" s="51"/>
      <c r="P76" s="51"/>
      <c r="Q76" s="51"/>
    </row>
    <row r="77" spans="2:20">
      <c r="B77" s="174"/>
      <c r="C77" s="175"/>
      <c r="D77" s="74"/>
      <c r="E77" s="179"/>
      <c r="F77" s="179"/>
      <c r="G77" s="84">
        <f>E77*D77</f>
        <v>0</v>
      </c>
      <c r="I77" s="50"/>
      <c r="J77" s="50"/>
      <c r="K77" s="50"/>
      <c r="L77" s="50"/>
      <c r="M77" s="50"/>
      <c r="N77" s="50"/>
      <c r="O77" s="51"/>
      <c r="P77" s="51"/>
      <c r="Q77" s="51"/>
    </row>
    <row r="78" spans="2:20" ht="24" thickBot="1">
      <c r="B78" s="176"/>
      <c r="C78" s="177"/>
      <c r="D78" s="170" t="s">
        <v>79</v>
      </c>
      <c r="E78" s="171"/>
      <c r="F78" s="171"/>
      <c r="G78" s="88">
        <f>SUM(G76:G77)</f>
        <v>20</v>
      </c>
      <c r="I78" s="50"/>
      <c r="J78" s="50"/>
      <c r="K78" s="50"/>
      <c r="L78" s="50"/>
      <c r="M78" s="50"/>
      <c r="N78" s="50"/>
      <c r="O78" s="51"/>
      <c r="P78" s="51"/>
      <c r="Q78" s="51"/>
    </row>
    <row r="79" spans="2:20" ht="24" thickBot="1">
      <c r="I79" s="50"/>
      <c r="J79" s="50"/>
      <c r="K79" s="50"/>
      <c r="L79" s="50"/>
      <c r="M79" s="50"/>
      <c r="N79" s="50"/>
      <c r="O79" s="51"/>
      <c r="P79" s="51"/>
      <c r="Q79" s="51"/>
    </row>
    <row r="80" spans="2:20" ht="24" thickBot="1">
      <c r="B80" s="200" t="s">
        <v>56</v>
      </c>
      <c r="C80" s="201"/>
      <c r="D80" s="190" t="s">
        <v>104</v>
      </c>
      <c r="E80" s="191"/>
      <c r="F80" s="191"/>
      <c r="G80" s="192"/>
      <c r="I80" s="50"/>
      <c r="J80" s="50"/>
      <c r="K80" s="50"/>
      <c r="L80" s="50"/>
      <c r="M80" s="50"/>
      <c r="N80" s="50"/>
      <c r="O80" s="51"/>
      <c r="P80" s="51"/>
      <c r="Q80" s="51"/>
    </row>
    <row r="81" spans="2:17">
      <c r="B81" s="164" t="s">
        <v>60</v>
      </c>
      <c r="C81" s="165"/>
      <c r="D81" s="18" t="s">
        <v>65</v>
      </c>
      <c r="E81" s="16" t="s">
        <v>12</v>
      </c>
      <c r="F81" s="16" t="s">
        <v>63</v>
      </c>
      <c r="G81" s="85" t="s">
        <v>10</v>
      </c>
      <c r="I81" s="50"/>
      <c r="J81" s="50"/>
      <c r="K81" s="50"/>
      <c r="L81" s="50"/>
      <c r="M81" s="50"/>
      <c r="N81" s="50"/>
      <c r="O81" s="51"/>
      <c r="P81" s="51"/>
      <c r="Q81" s="51"/>
    </row>
    <row r="82" spans="2:17">
      <c r="B82" s="166"/>
      <c r="C82" s="167"/>
      <c r="D82" s="74" t="s">
        <v>105</v>
      </c>
      <c r="E82" s="58">
        <v>1</v>
      </c>
      <c r="F82" s="100" t="s">
        <v>38</v>
      </c>
      <c r="G82" s="75" t="s">
        <v>106</v>
      </c>
      <c r="I82" s="50"/>
      <c r="J82" s="50"/>
      <c r="K82" s="50"/>
      <c r="L82" s="50"/>
      <c r="M82" s="50"/>
      <c r="N82" s="50"/>
      <c r="O82" s="51"/>
      <c r="P82" s="51"/>
      <c r="Q82" s="51"/>
    </row>
    <row r="83" spans="2:17">
      <c r="B83" s="166"/>
      <c r="C83" s="167"/>
      <c r="D83" s="74"/>
      <c r="E83" s="58"/>
      <c r="F83" s="70"/>
      <c r="G83" s="75"/>
      <c r="I83" s="50"/>
      <c r="J83" s="50"/>
      <c r="K83" s="50"/>
      <c r="L83" s="50"/>
      <c r="M83" s="50"/>
      <c r="N83" s="50"/>
      <c r="O83" s="51"/>
      <c r="P83" s="51"/>
      <c r="Q83" s="51"/>
    </row>
    <row r="84" spans="2:17" ht="24" thickBot="1">
      <c r="B84" s="168"/>
      <c r="C84" s="169"/>
      <c r="D84" s="76"/>
      <c r="E84" s="77"/>
      <c r="F84" s="78"/>
      <c r="G84" s="79"/>
      <c r="I84" s="50"/>
      <c r="J84" s="50"/>
      <c r="K84" s="50"/>
      <c r="L84" s="50"/>
      <c r="M84" s="50"/>
      <c r="N84" s="50"/>
      <c r="O84" s="51"/>
      <c r="P84" s="51"/>
      <c r="Q84" s="51"/>
    </row>
    <row r="85" spans="2:17">
      <c r="B85" s="202" t="s">
        <v>50</v>
      </c>
      <c r="C85" s="203"/>
      <c r="D85" s="68" t="s">
        <v>65</v>
      </c>
      <c r="E85" s="15" t="s">
        <v>12</v>
      </c>
      <c r="F85" s="69" t="s">
        <v>63</v>
      </c>
      <c r="G85" s="94" t="s">
        <v>10</v>
      </c>
      <c r="I85" s="50"/>
      <c r="J85" s="50"/>
      <c r="K85" s="50"/>
      <c r="L85" s="50"/>
      <c r="M85" s="50"/>
      <c r="N85" s="50"/>
      <c r="O85" s="51"/>
      <c r="P85" s="51"/>
      <c r="Q85" s="51"/>
    </row>
    <row r="86" spans="2:17">
      <c r="B86" s="204"/>
      <c r="C86" s="205"/>
      <c r="D86" s="34" t="s">
        <v>85</v>
      </c>
      <c r="E86" s="34">
        <v>1</v>
      </c>
      <c r="F86" s="37" t="s">
        <v>38</v>
      </c>
      <c r="G86" s="75" t="s">
        <v>87</v>
      </c>
      <c r="I86" s="50"/>
      <c r="J86" s="50"/>
      <c r="K86" s="50"/>
      <c r="L86" s="50"/>
      <c r="M86" s="50"/>
      <c r="N86" s="50"/>
      <c r="O86" s="51"/>
      <c r="P86" s="51"/>
      <c r="Q86" s="51"/>
    </row>
    <row r="87" spans="2:17">
      <c r="B87" s="204"/>
      <c r="C87" s="205"/>
      <c r="D87" s="34" t="s">
        <v>107</v>
      </c>
      <c r="E87" s="34">
        <v>1</v>
      </c>
      <c r="F87" s="37" t="s">
        <v>38</v>
      </c>
      <c r="G87" s="75" t="s">
        <v>116</v>
      </c>
      <c r="I87" s="50"/>
      <c r="J87" s="50"/>
      <c r="K87" s="50"/>
      <c r="L87" s="50"/>
      <c r="M87" s="50"/>
      <c r="N87" s="50"/>
      <c r="O87" s="51"/>
      <c r="P87" s="51"/>
      <c r="Q87" s="51"/>
    </row>
    <row r="88" spans="2:17">
      <c r="B88" s="204"/>
      <c r="C88" s="205"/>
      <c r="D88" s="89" t="s">
        <v>108</v>
      </c>
      <c r="E88" s="89">
        <v>1</v>
      </c>
      <c r="F88" s="37" t="s">
        <v>38</v>
      </c>
      <c r="G88" s="75" t="s">
        <v>117</v>
      </c>
      <c r="I88" s="50"/>
      <c r="J88" s="50"/>
      <c r="K88" s="50"/>
      <c r="L88" s="50"/>
      <c r="M88" s="50"/>
      <c r="N88" s="50"/>
      <c r="O88" s="51"/>
      <c r="P88" s="51"/>
      <c r="Q88" s="51"/>
    </row>
    <row r="89" spans="2:17">
      <c r="B89" s="204"/>
      <c r="C89" s="205"/>
      <c r="D89" s="89" t="s">
        <v>109</v>
      </c>
      <c r="E89" s="89">
        <v>1</v>
      </c>
      <c r="F89" s="37" t="s">
        <v>38</v>
      </c>
      <c r="G89" s="75" t="s">
        <v>118</v>
      </c>
      <c r="I89" s="50"/>
      <c r="J89" s="50"/>
      <c r="K89" s="50"/>
      <c r="L89" s="50"/>
      <c r="M89" s="50"/>
      <c r="N89" s="50"/>
      <c r="O89" s="51"/>
      <c r="P89" s="51"/>
      <c r="Q89" s="51"/>
    </row>
    <row r="90" spans="2:17" ht="22.5" customHeight="1">
      <c r="B90" s="204"/>
      <c r="C90" s="205"/>
      <c r="D90" s="89" t="s">
        <v>110</v>
      </c>
      <c r="E90" s="89">
        <v>1</v>
      </c>
      <c r="F90" s="37" t="s">
        <v>38</v>
      </c>
      <c r="G90" s="75" t="s">
        <v>119</v>
      </c>
      <c r="I90" s="50"/>
      <c r="J90" s="50"/>
      <c r="K90" s="50"/>
      <c r="L90" s="50"/>
      <c r="M90" s="50"/>
      <c r="N90" s="50"/>
      <c r="O90" s="51"/>
      <c r="P90" s="51"/>
      <c r="Q90" s="51"/>
    </row>
    <row r="91" spans="2:17">
      <c r="B91" s="204"/>
      <c r="C91" s="205"/>
      <c r="D91" s="89" t="s">
        <v>111</v>
      </c>
      <c r="E91" s="89">
        <v>1</v>
      </c>
      <c r="F91" s="37" t="s">
        <v>38</v>
      </c>
      <c r="G91" s="75" t="s">
        <v>120</v>
      </c>
      <c r="I91" s="50"/>
      <c r="J91" s="50"/>
      <c r="K91" s="50"/>
      <c r="L91" s="50"/>
      <c r="M91" s="50"/>
      <c r="N91" s="50"/>
      <c r="O91" s="51"/>
      <c r="P91" s="51"/>
      <c r="Q91" s="51"/>
    </row>
    <row r="92" spans="2:17">
      <c r="B92" s="204"/>
      <c r="C92" s="205"/>
      <c r="D92" s="89" t="s">
        <v>112</v>
      </c>
      <c r="E92" s="89">
        <v>1</v>
      </c>
      <c r="F92" s="37" t="s">
        <v>38</v>
      </c>
      <c r="G92" s="75" t="s">
        <v>121</v>
      </c>
      <c r="I92" s="50"/>
      <c r="J92" s="50"/>
      <c r="K92" s="50"/>
      <c r="L92" s="50"/>
      <c r="M92" s="50"/>
      <c r="N92" s="50"/>
      <c r="O92" s="51"/>
      <c r="P92" s="51"/>
      <c r="Q92" s="51"/>
    </row>
    <row r="93" spans="2:17" ht="24" thickBot="1">
      <c r="B93" s="206"/>
      <c r="C93" s="207"/>
      <c r="D93" s="89" t="s">
        <v>113</v>
      </c>
      <c r="E93" s="89">
        <v>52</v>
      </c>
      <c r="F93" s="37" t="s">
        <v>122</v>
      </c>
      <c r="G93" s="75" t="s">
        <v>123</v>
      </c>
      <c r="I93" s="50"/>
      <c r="J93" s="50"/>
      <c r="K93" s="50"/>
      <c r="L93" s="50"/>
      <c r="M93" s="50"/>
      <c r="N93" s="50"/>
      <c r="O93" s="51"/>
      <c r="P93" s="51"/>
      <c r="Q93" s="51"/>
    </row>
    <row r="94" spans="2:17">
      <c r="B94" s="174" t="s">
        <v>51</v>
      </c>
      <c r="C94" s="189"/>
      <c r="D94" s="18" t="s">
        <v>16</v>
      </c>
      <c r="E94" s="16" t="s">
        <v>49</v>
      </c>
      <c r="F94" s="16" t="s">
        <v>43</v>
      </c>
      <c r="G94" s="85" t="s">
        <v>10</v>
      </c>
      <c r="I94" s="50"/>
      <c r="J94" s="50"/>
      <c r="K94" s="50"/>
      <c r="L94" s="50"/>
      <c r="M94" s="50"/>
      <c r="N94" s="50"/>
      <c r="O94" s="51"/>
      <c r="P94" s="51"/>
      <c r="Q94" s="51"/>
    </row>
    <row r="95" spans="2:17">
      <c r="B95" s="174"/>
      <c r="C95" s="189"/>
      <c r="D95" s="36">
        <v>10</v>
      </c>
      <c r="E95" s="25"/>
      <c r="F95" s="37">
        <v>15</v>
      </c>
      <c r="G95" s="104" t="s">
        <v>124</v>
      </c>
      <c r="I95" s="50"/>
      <c r="J95" s="50"/>
      <c r="K95" s="50"/>
      <c r="L95" s="50"/>
      <c r="M95" s="50"/>
      <c r="N95" s="50"/>
      <c r="O95" s="51"/>
      <c r="P95" s="51"/>
      <c r="Q95" s="51"/>
    </row>
    <row r="96" spans="2:17">
      <c r="B96" s="174"/>
      <c r="C96" s="189"/>
      <c r="D96" s="36">
        <v>20</v>
      </c>
      <c r="E96" s="25"/>
      <c r="F96" s="37">
        <v>15</v>
      </c>
      <c r="G96" s="104" t="s">
        <v>125</v>
      </c>
      <c r="I96" s="50"/>
      <c r="J96" s="50"/>
      <c r="K96" s="50"/>
      <c r="L96" s="50"/>
      <c r="M96" s="50"/>
      <c r="N96" s="50"/>
      <c r="O96" s="51"/>
      <c r="P96" s="51"/>
      <c r="Q96" s="51"/>
    </row>
    <row r="97" spans="2:17">
      <c r="B97" s="174"/>
      <c r="C97" s="189"/>
      <c r="D97" s="36">
        <v>30</v>
      </c>
      <c r="E97" s="25"/>
      <c r="F97" s="37">
        <v>15</v>
      </c>
      <c r="G97" s="104" t="s">
        <v>126</v>
      </c>
      <c r="I97" s="50"/>
      <c r="J97" s="50"/>
      <c r="K97" s="50"/>
      <c r="L97" s="50"/>
      <c r="M97" s="50"/>
      <c r="N97" s="50"/>
      <c r="O97" s="51"/>
      <c r="P97" s="51"/>
      <c r="Q97" s="51"/>
    </row>
    <row r="98" spans="2:17">
      <c r="B98" s="174"/>
      <c r="C98" s="189"/>
      <c r="D98" s="36">
        <v>40</v>
      </c>
      <c r="E98" s="25"/>
      <c r="F98" s="37">
        <v>15</v>
      </c>
      <c r="G98" s="104" t="s">
        <v>127</v>
      </c>
      <c r="I98" s="50"/>
      <c r="J98" s="50"/>
      <c r="K98" s="50"/>
      <c r="L98" s="50"/>
      <c r="M98" s="50"/>
      <c r="N98" s="50"/>
      <c r="O98" s="51"/>
      <c r="P98" s="51"/>
      <c r="Q98" s="51"/>
    </row>
    <row r="99" spans="2:17">
      <c r="B99" s="174"/>
      <c r="C99" s="189"/>
      <c r="D99" s="36">
        <v>50</v>
      </c>
      <c r="E99" s="25"/>
      <c r="F99" s="37">
        <v>10</v>
      </c>
      <c r="G99" s="104" t="s">
        <v>129</v>
      </c>
      <c r="I99" s="50"/>
      <c r="J99" s="50"/>
      <c r="K99" s="50"/>
      <c r="L99" s="50"/>
      <c r="M99" s="50"/>
      <c r="N99" s="50"/>
      <c r="O99" s="51"/>
      <c r="P99" s="51"/>
      <c r="Q99" s="51"/>
    </row>
    <row r="100" spans="2:17">
      <c r="B100" s="174"/>
      <c r="C100" s="189"/>
      <c r="D100" s="36">
        <v>60</v>
      </c>
      <c r="E100" s="25"/>
      <c r="F100" s="37">
        <v>10</v>
      </c>
      <c r="G100" s="104" t="s">
        <v>130</v>
      </c>
      <c r="I100" s="50"/>
      <c r="J100" s="50"/>
      <c r="K100" s="50"/>
      <c r="L100" s="50"/>
      <c r="M100" s="50"/>
      <c r="N100" s="50"/>
      <c r="O100" s="51"/>
      <c r="P100" s="51"/>
      <c r="Q100" s="51"/>
    </row>
    <row r="101" spans="2:17">
      <c r="B101" s="174"/>
      <c r="C101" s="189"/>
      <c r="D101" s="36"/>
      <c r="E101" s="25"/>
      <c r="F101" s="37"/>
      <c r="G101" s="104"/>
      <c r="I101" s="50"/>
      <c r="J101" s="50"/>
      <c r="K101" s="50"/>
      <c r="L101" s="50"/>
      <c r="M101" s="50"/>
      <c r="N101" s="50"/>
      <c r="O101" s="51"/>
      <c r="P101" s="51"/>
      <c r="Q101" s="51"/>
    </row>
    <row r="102" spans="2:17">
      <c r="B102" s="174"/>
      <c r="C102" s="189"/>
      <c r="D102" s="36"/>
      <c r="E102" s="25"/>
      <c r="F102" s="37"/>
      <c r="G102" s="104"/>
      <c r="I102" s="50"/>
      <c r="J102" s="50"/>
      <c r="K102" s="50"/>
      <c r="L102" s="50"/>
      <c r="M102" s="50"/>
      <c r="N102" s="50"/>
      <c r="O102" s="51"/>
      <c r="P102" s="51"/>
      <c r="Q102" s="51"/>
    </row>
    <row r="103" spans="2:17">
      <c r="B103" s="174"/>
      <c r="C103" s="189"/>
      <c r="D103" s="36"/>
      <c r="E103" s="25"/>
      <c r="F103" s="37"/>
      <c r="G103" s="104"/>
      <c r="I103" s="50"/>
      <c r="J103" s="50"/>
      <c r="K103" s="50"/>
      <c r="L103" s="50"/>
      <c r="M103" s="50"/>
      <c r="N103" s="50"/>
      <c r="O103" s="51"/>
      <c r="P103" s="51"/>
      <c r="Q103" s="51"/>
    </row>
    <row r="104" spans="2:17">
      <c r="B104" s="174"/>
      <c r="C104" s="189"/>
      <c r="D104" s="36"/>
      <c r="E104" s="25"/>
      <c r="F104" s="37"/>
      <c r="G104" s="57"/>
      <c r="I104" s="50"/>
      <c r="J104" s="50"/>
      <c r="K104" s="50"/>
      <c r="L104" s="50"/>
      <c r="M104" s="50"/>
      <c r="N104" s="50"/>
      <c r="O104" s="51"/>
      <c r="P104" s="51"/>
      <c r="Q104" s="51"/>
    </row>
    <row r="105" spans="2:17" ht="24" thickBot="1">
      <c r="B105" s="174"/>
      <c r="C105" s="189"/>
      <c r="D105" s="170" t="s">
        <v>69</v>
      </c>
      <c r="E105" s="171"/>
      <c r="F105" s="92">
        <f>SUM(F95:F104)</f>
        <v>80</v>
      </c>
      <c r="G105" s="93"/>
      <c r="I105" s="50"/>
      <c r="J105" s="50"/>
      <c r="K105" s="50"/>
      <c r="L105" s="50"/>
      <c r="M105" s="50"/>
      <c r="N105" s="50"/>
      <c r="O105" s="51"/>
      <c r="P105" s="51"/>
      <c r="Q105" s="51"/>
    </row>
    <row r="106" spans="2:17">
      <c r="B106" s="172" t="s">
        <v>52</v>
      </c>
      <c r="C106" s="173"/>
      <c r="D106" s="60" t="s">
        <v>70</v>
      </c>
      <c r="E106" s="178" t="s">
        <v>80</v>
      </c>
      <c r="F106" s="178"/>
      <c r="G106" s="85" t="s">
        <v>81</v>
      </c>
      <c r="I106" s="50"/>
      <c r="J106" s="50"/>
      <c r="K106" s="50"/>
      <c r="L106" s="50"/>
      <c r="M106" s="50"/>
      <c r="N106" s="50"/>
      <c r="O106" s="51"/>
      <c r="P106" s="51"/>
      <c r="Q106" s="51"/>
    </row>
    <row r="107" spans="2:17">
      <c r="B107" s="174"/>
      <c r="C107" s="175"/>
      <c r="D107" s="74">
        <v>1</v>
      </c>
      <c r="E107" s="179">
        <v>20</v>
      </c>
      <c r="F107" s="179"/>
      <c r="G107" s="84">
        <f>E107*D107</f>
        <v>20</v>
      </c>
      <c r="I107" s="50"/>
      <c r="J107" s="50"/>
      <c r="K107" s="50"/>
      <c r="L107" s="50"/>
      <c r="M107" s="50"/>
      <c r="N107" s="50"/>
      <c r="O107" s="51"/>
      <c r="P107" s="51"/>
      <c r="Q107" s="51"/>
    </row>
    <row r="108" spans="2:17">
      <c r="B108" s="174"/>
      <c r="C108" s="175"/>
      <c r="D108" s="74"/>
      <c r="E108" s="179"/>
      <c r="F108" s="179"/>
      <c r="G108" s="84">
        <f>E108*D108</f>
        <v>0</v>
      </c>
      <c r="I108" s="50"/>
      <c r="J108" s="50"/>
      <c r="K108" s="50"/>
      <c r="L108" s="50"/>
      <c r="M108" s="50"/>
      <c r="N108" s="50"/>
      <c r="O108" s="51"/>
      <c r="P108" s="51"/>
      <c r="Q108" s="51"/>
    </row>
    <row r="109" spans="2:17" ht="24" thickBot="1">
      <c r="B109" s="176"/>
      <c r="C109" s="177"/>
      <c r="D109" s="170" t="s">
        <v>79</v>
      </c>
      <c r="E109" s="171"/>
      <c r="F109" s="171"/>
      <c r="G109" s="88">
        <f>SUM(G107:G108)</f>
        <v>20</v>
      </c>
      <c r="I109" s="50"/>
      <c r="J109" s="50"/>
      <c r="K109" s="50"/>
      <c r="L109" s="50"/>
      <c r="M109" s="50"/>
      <c r="N109" s="50"/>
      <c r="O109" s="51"/>
      <c r="P109" s="51"/>
      <c r="Q109" s="51"/>
    </row>
    <row r="110" spans="2:17" ht="24" thickBot="1">
      <c r="I110" s="50"/>
      <c r="J110" s="50"/>
      <c r="K110" s="50"/>
      <c r="L110" s="50"/>
      <c r="M110" s="50"/>
      <c r="N110" s="50"/>
      <c r="O110" s="51"/>
      <c r="P110" s="51"/>
      <c r="Q110" s="51"/>
    </row>
    <row r="111" spans="2:17" ht="24" thickBot="1">
      <c r="B111" s="200" t="s">
        <v>55</v>
      </c>
      <c r="C111" s="201"/>
      <c r="D111" s="190" t="s">
        <v>131</v>
      </c>
      <c r="E111" s="191"/>
      <c r="F111" s="191"/>
      <c r="G111" s="192"/>
      <c r="I111" s="50"/>
      <c r="J111" s="50"/>
      <c r="K111" s="50"/>
      <c r="L111" s="50"/>
      <c r="M111" s="50"/>
      <c r="N111" s="50"/>
      <c r="O111" s="51"/>
      <c r="P111" s="51"/>
      <c r="Q111" s="51"/>
    </row>
    <row r="112" spans="2:17">
      <c r="B112" s="164" t="s">
        <v>60</v>
      </c>
      <c r="C112" s="165"/>
      <c r="D112" s="18" t="s">
        <v>65</v>
      </c>
      <c r="E112" s="16" t="s">
        <v>12</v>
      </c>
      <c r="F112" s="16" t="s">
        <v>63</v>
      </c>
      <c r="G112" s="85" t="s">
        <v>10</v>
      </c>
      <c r="I112" s="50"/>
      <c r="J112" s="50"/>
      <c r="K112" s="50"/>
      <c r="L112" s="50"/>
      <c r="M112" s="50"/>
      <c r="N112" s="50"/>
      <c r="O112" s="51"/>
      <c r="P112" s="51"/>
      <c r="Q112" s="51"/>
    </row>
    <row r="113" spans="2:17">
      <c r="B113" s="166"/>
      <c r="C113" s="167"/>
      <c r="D113" s="74" t="s">
        <v>132</v>
      </c>
      <c r="E113" s="58">
        <v>1</v>
      </c>
      <c r="F113" s="58" t="s">
        <v>38</v>
      </c>
      <c r="G113" s="75" t="s">
        <v>133</v>
      </c>
      <c r="I113" s="50"/>
      <c r="J113" s="50"/>
      <c r="K113" s="50"/>
      <c r="L113" s="50"/>
      <c r="M113" s="50"/>
      <c r="N113" s="50"/>
      <c r="O113" s="51"/>
      <c r="P113" s="51"/>
      <c r="Q113" s="51"/>
    </row>
    <row r="114" spans="2:17">
      <c r="B114" s="166"/>
      <c r="C114" s="167"/>
      <c r="D114" s="74"/>
      <c r="E114" s="58"/>
      <c r="F114" s="58"/>
      <c r="G114" s="75"/>
      <c r="I114" s="50"/>
      <c r="J114" s="50"/>
      <c r="K114" s="50"/>
      <c r="L114" s="50"/>
      <c r="M114" s="50"/>
      <c r="N114" s="50"/>
      <c r="O114" s="51"/>
      <c r="P114" s="51"/>
      <c r="Q114" s="51"/>
    </row>
    <row r="115" spans="2:17" ht="24" thickBot="1">
      <c r="B115" s="168"/>
      <c r="C115" s="169"/>
      <c r="D115" s="76"/>
      <c r="E115" s="77"/>
      <c r="F115" s="77"/>
      <c r="G115" s="79"/>
      <c r="I115" s="50"/>
      <c r="J115" s="50"/>
      <c r="K115" s="50"/>
      <c r="L115" s="50"/>
      <c r="M115" s="50"/>
      <c r="N115" s="50"/>
      <c r="O115" s="51"/>
      <c r="P115" s="51"/>
      <c r="Q115" s="51"/>
    </row>
    <row r="116" spans="2:17">
      <c r="B116" s="202" t="s">
        <v>50</v>
      </c>
      <c r="C116" s="203"/>
      <c r="D116" s="68" t="s">
        <v>65</v>
      </c>
      <c r="E116" s="15" t="s">
        <v>12</v>
      </c>
      <c r="F116" s="69" t="s">
        <v>63</v>
      </c>
      <c r="G116" s="94" t="s">
        <v>10</v>
      </c>
      <c r="I116" s="50"/>
      <c r="J116" s="50"/>
      <c r="K116" s="50"/>
      <c r="L116" s="50"/>
      <c r="M116" s="50"/>
      <c r="N116" s="50"/>
      <c r="O116" s="51"/>
      <c r="P116" s="51"/>
      <c r="Q116" s="51"/>
    </row>
    <row r="117" spans="2:17">
      <c r="B117" s="204"/>
      <c r="C117" s="205"/>
      <c r="D117" s="34" t="s">
        <v>97</v>
      </c>
      <c r="E117" s="34">
        <v>1</v>
      </c>
      <c r="F117" s="37" t="s">
        <v>38</v>
      </c>
      <c r="G117" s="75" t="s">
        <v>88</v>
      </c>
      <c r="I117" s="50"/>
      <c r="J117" s="50"/>
      <c r="K117" s="50"/>
      <c r="L117" s="50"/>
      <c r="M117" s="50"/>
      <c r="N117" s="50"/>
      <c r="O117" s="51"/>
      <c r="P117" s="51"/>
      <c r="Q117" s="51"/>
    </row>
    <row r="118" spans="2:17">
      <c r="B118" s="204"/>
      <c r="C118" s="205"/>
      <c r="D118" s="34" t="s">
        <v>105</v>
      </c>
      <c r="E118" s="34">
        <v>1</v>
      </c>
      <c r="F118" s="37" t="s">
        <v>38</v>
      </c>
      <c r="G118" s="75" t="s">
        <v>140</v>
      </c>
      <c r="I118" s="50"/>
      <c r="J118" s="50"/>
      <c r="K118" s="50"/>
      <c r="L118" s="50"/>
      <c r="M118" s="50"/>
      <c r="N118" s="50"/>
      <c r="O118" s="51"/>
      <c r="P118" s="51"/>
      <c r="Q118" s="51"/>
    </row>
    <row r="119" spans="2:17" ht="30">
      <c r="B119" s="204"/>
      <c r="C119" s="205"/>
      <c r="D119" s="34" t="s">
        <v>134</v>
      </c>
      <c r="E119" s="34">
        <v>1</v>
      </c>
      <c r="F119" s="37" t="s">
        <v>38</v>
      </c>
      <c r="G119" s="109" t="s">
        <v>141</v>
      </c>
      <c r="I119" s="50"/>
      <c r="J119" s="50"/>
      <c r="K119" s="50"/>
      <c r="L119" s="50"/>
      <c r="M119" s="50"/>
      <c r="N119" s="50"/>
      <c r="O119" s="51"/>
      <c r="P119" s="51"/>
      <c r="Q119" s="51"/>
    </row>
    <row r="120" spans="2:17" ht="30">
      <c r="B120" s="204"/>
      <c r="C120" s="205"/>
      <c r="D120" s="34" t="s">
        <v>135</v>
      </c>
      <c r="E120" s="34">
        <v>1</v>
      </c>
      <c r="F120" s="37" t="s">
        <v>38</v>
      </c>
      <c r="G120" s="109" t="s">
        <v>142</v>
      </c>
      <c r="I120" s="50"/>
      <c r="J120" s="50"/>
      <c r="K120" s="50"/>
      <c r="L120" s="50"/>
      <c r="M120" s="50"/>
      <c r="N120" s="50"/>
      <c r="O120" s="51"/>
      <c r="P120" s="51"/>
      <c r="Q120" s="51"/>
    </row>
    <row r="121" spans="2:17">
      <c r="B121" s="204"/>
      <c r="C121" s="205"/>
      <c r="D121" s="34" t="s">
        <v>136</v>
      </c>
      <c r="E121" s="34">
        <v>1</v>
      </c>
      <c r="F121" s="37" t="s">
        <v>38</v>
      </c>
      <c r="G121" s="109" t="s">
        <v>143</v>
      </c>
      <c r="I121" s="50"/>
      <c r="J121" s="50"/>
      <c r="K121" s="50"/>
      <c r="L121" s="50"/>
      <c r="M121" s="50"/>
      <c r="N121" s="50"/>
      <c r="O121" s="51"/>
      <c r="P121" s="51"/>
      <c r="Q121" s="51"/>
    </row>
    <row r="122" spans="2:17">
      <c r="B122" s="204"/>
      <c r="C122" s="205"/>
      <c r="D122" s="34" t="s">
        <v>137</v>
      </c>
      <c r="E122" s="34">
        <v>1</v>
      </c>
      <c r="F122" s="37" t="s">
        <v>38</v>
      </c>
      <c r="G122" s="109" t="s">
        <v>144</v>
      </c>
      <c r="I122" s="50"/>
      <c r="J122" s="50"/>
      <c r="K122" s="50"/>
      <c r="L122" s="50"/>
      <c r="M122" s="50"/>
      <c r="N122" s="50"/>
      <c r="O122" s="51"/>
      <c r="P122" s="51"/>
      <c r="Q122" s="51"/>
    </row>
    <row r="123" spans="2:17">
      <c r="B123" s="204"/>
      <c r="C123" s="205"/>
      <c r="D123" s="34" t="s">
        <v>138</v>
      </c>
      <c r="E123" s="34">
        <v>1</v>
      </c>
      <c r="F123" s="37" t="s">
        <v>38</v>
      </c>
      <c r="G123" s="109" t="s">
        <v>145</v>
      </c>
      <c r="I123" s="50"/>
      <c r="J123" s="50"/>
      <c r="K123" s="50"/>
      <c r="L123" s="50"/>
      <c r="M123" s="50"/>
      <c r="N123" s="50"/>
      <c r="O123" s="51"/>
      <c r="P123" s="51"/>
      <c r="Q123" s="51"/>
    </row>
    <row r="124" spans="2:17">
      <c r="B124" s="204"/>
      <c r="C124" s="205"/>
      <c r="D124" s="34" t="s">
        <v>114</v>
      </c>
      <c r="E124" s="34">
        <v>4</v>
      </c>
      <c r="F124" s="37" t="s">
        <v>38</v>
      </c>
      <c r="G124" s="109" t="s">
        <v>139</v>
      </c>
      <c r="I124" s="50"/>
      <c r="J124" s="50"/>
      <c r="K124" s="50"/>
      <c r="L124" s="50"/>
      <c r="M124" s="50"/>
      <c r="N124" s="50"/>
      <c r="O124" s="51"/>
      <c r="P124" s="51"/>
      <c r="Q124" s="51"/>
    </row>
    <row r="125" spans="2:17" ht="24" thickBot="1">
      <c r="B125" s="206"/>
      <c r="C125" s="207"/>
      <c r="D125" s="89" t="s">
        <v>153</v>
      </c>
      <c r="E125" s="89">
        <v>1</v>
      </c>
      <c r="F125" s="38" t="s">
        <v>38</v>
      </c>
      <c r="G125" s="109" t="s">
        <v>154</v>
      </c>
      <c r="I125" s="50"/>
      <c r="J125" s="50"/>
      <c r="K125" s="50"/>
      <c r="L125" s="50"/>
      <c r="M125" s="50"/>
      <c r="N125" s="50"/>
      <c r="O125" s="51"/>
      <c r="P125" s="51"/>
      <c r="Q125" s="51"/>
    </row>
    <row r="126" spans="2:17">
      <c r="B126" s="172" t="s">
        <v>51</v>
      </c>
      <c r="C126" s="193"/>
      <c r="D126" s="18" t="s">
        <v>16</v>
      </c>
      <c r="E126" s="16" t="s">
        <v>49</v>
      </c>
      <c r="F126" s="16" t="s">
        <v>43</v>
      </c>
      <c r="G126" s="85" t="s">
        <v>10</v>
      </c>
      <c r="I126" s="50"/>
      <c r="J126" s="50"/>
      <c r="K126" s="50"/>
      <c r="L126" s="50"/>
      <c r="M126" s="50"/>
      <c r="N126" s="50"/>
      <c r="O126" s="51"/>
      <c r="P126" s="51"/>
      <c r="Q126" s="51"/>
    </row>
    <row r="127" spans="2:17">
      <c r="B127" s="174"/>
      <c r="C127" s="189"/>
      <c r="D127" s="36">
        <v>10</v>
      </c>
      <c r="E127" s="25"/>
      <c r="F127" s="37">
        <v>10</v>
      </c>
      <c r="G127" s="104" t="s">
        <v>146</v>
      </c>
      <c r="I127" s="50"/>
      <c r="J127" s="50"/>
      <c r="K127" s="50"/>
      <c r="L127" s="50"/>
      <c r="M127" s="50"/>
      <c r="N127" s="50"/>
      <c r="O127" s="51"/>
      <c r="P127" s="51"/>
      <c r="Q127" s="51"/>
    </row>
    <row r="128" spans="2:17">
      <c r="B128" s="174"/>
      <c r="C128" s="189"/>
      <c r="D128" s="36">
        <v>20</v>
      </c>
      <c r="E128" s="25"/>
      <c r="F128" s="37">
        <v>10</v>
      </c>
      <c r="G128" s="104" t="s">
        <v>147</v>
      </c>
      <c r="I128" s="50"/>
      <c r="J128" s="50"/>
      <c r="K128" s="50"/>
      <c r="L128" s="50"/>
      <c r="M128" s="50"/>
      <c r="N128" s="50"/>
      <c r="O128" s="51"/>
      <c r="P128" s="51"/>
      <c r="Q128" s="51"/>
    </row>
    <row r="129" spans="2:17">
      <c r="B129" s="174"/>
      <c r="C129" s="189"/>
      <c r="D129" s="36">
        <v>30</v>
      </c>
      <c r="E129" s="25"/>
      <c r="F129" s="37">
        <v>20</v>
      </c>
      <c r="G129" s="104" t="s">
        <v>148</v>
      </c>
      <c r="I129" s="50"/>
      <c r="J129" s="50"/>
      <c r="K129" s="50"/>
      <c r="L129" s="50"/>
      <c r="M129" s="50"/>
      <c r="N129" s="50"/>
      <c r="O129" s="51"/>
      <c r="P129" s="51"/>
      <c r="Q129" s="51"/>
    </row>
    <row r="130" spans="2:17">
      <c r="B130" s="174"/>
      <c r="C130" s="189"/>
      <c r="D130" s="36">
        <v>40</v>
      </c>
      <c r="E130" s="25"/>
      <c r="F130" s="37">
        <v>20</v>
      </c>
      <c r="G130" s="104" t="s">
        <v>149</v>
      </c>
      <c r="I130" s="50"/>
      <c r="J130" s="50"/>
      <c r="K130" s="50"/>
      <c r="L130" s="50"/>
      <c r="M130" s="50"/>
      <c r="N130" s="50"/>
      <c r="O130" s="51"/>
      <c r="P130" s="51"/>
      <c r="Q130" s="51"/>
    </row>
    <row r="131" spans="2:17">
      <c r="B131" s="174"/>
      <c r="C131" s="189"/>
      <c r="D131" s="36">
        <v>50</v>
      </c>
      <c r="E131" s="25"/>
      <c r="F131" s="37">
        <v>20</v>
      </c>
      <c r="G131" s="104" t="s">
        <v>150</v>
      </c>
      <c r="I131" s="50"/>
      <c r="J131" s="50"/>
      <c r="K131" s="50"/>
      <c r="L131" s="50"/>
      <c r="M131" s="50"/>
      <c r="N131" s="50"/>
      <c r="O131" s="51"/>
      <c r="P131" s="51"/>
      <c r="Q131" s="51"/>
    </row>
    <row r="132" spans="2:17">
      <c r="B132" s="174"/>
      <c r="C132" s="189"/>
      <c r="D132" s="36">
        <v>60</v>
      </c>
      <c r="E132" s="25"/>
      <c r="F132" s="37">
        <v>30</v>
      </c>
      <c r="G132" s="104" t="s">
        <v>151</v>
      </c>
      <c r="I132" s="50"/>
      <c r="J132" s="50"/>
      <c r="K132" s="50"/>
      <c r="L132" s="50"/>
      <c r="M132" s="50"/>
      <c r="N132" s="50"/>
      <c r="O132" s="51"/>
      <c r="P132" s="51"/>
      <c r="Q132" s="51"/>
    </row>
    <row r="133" spans="2:17">
      <c r="B133" s="174"/>
      <c r="C133" s="189"/>
      <c r="D133" s="36">
        <v>70</v>
      </c>
      <c r="E133" s="25"/>
      <c r="F133" s="37">
        <v>20</v>
      </c>
      <c r="G133" s="104" t="s">
        <v>152</v>
      </c>
      <c r="I133" s="50"/>
      <c r="J133" s="50"/>
      <c r="K133" s="50"/>
      <c r="L133" s="50"/>
      <c r="M133" s="50"/>
      <c r="N133" s="50"/>
      <c r="O133" s="51"/>
      <c r="P133" s="51"/>
      <c r="Q133" s="51"/>
    </row>
    <row r="134" spans="2:17">
      <c r="B134" s="174"/>
      <c r="C134" s="189"/>
      <c r="D134" s="36">
        <v>80</v>
      </c>
      <c r="E134" s="25"/>
      <c r="F134" s="37">
        <v>20</v>
      </c>
      <c r="G134" s="104" t="s">
        <v>128</v>
      </c>
      <c r="I134" s="50"/>
      <c r="J134" s="50"/>
      <c r="K134" s="50"/>
      <c r="L134" s="50"/>
      <c r="M134" s="50"/>
      <c r="N134" s="50"/>
      <c r="O134" s="51"/>
      <c r="P134" s="51"/>
      <c r="Q134" s="51"/>
    </row>
    <row r="135" spans="2:17">
      <c r="B135" s="174"/>
      <c r="C135" s="189"/>
      <c r="D135" s="36"/>
      <c r="E135" s="25"/>
      <c r="F135" s="37"/>
      <c r="G135" s="57"/>
      <c r="I135" s="50"/>
      <c r="J135" s="50"/>
      <c r="K135" s="50"/>
      <c r="L135" s="50"/>
      <c r="M135" s="50"/>
      <c r="N135" s="50"/>
      <c r="O135" s="51"/>
      <c r="P135" s="51"/>
      <c r="Q135" s="51"/>
    </row>
    <row r="136" spans="2:17">
      <c r="B136" s="174"/>
      <c r="C136" s="189"/>
      <c r="D136" s="36"/>
      <c r="E136" s="25"/>
      <c r="F136" s="37"/>
      <c r="G136" s="57"/>
      <c r="I136" s="50"/>
      <c r="J136" s="50"/>
      <c r="K136" s="50"/>
      <c r="L136" s="50"/>
      <c r="M136" s="50"/>
      <c r="N136" s="50"/>
      <c r="O136" s="51"/>
      <c r="P136" s="51"/>
      <c r="Q136" s="51"/>
    </row>
    <row r="137" spans="2:17" ht="24" thickBot="1">
      <c r="B137" s="174"/>
      <c r="C137" s="189"/>
      <c r="D137" s="170" t="s">
        <v>69</v>
      </c>
      <c r="E137" s="171"/>
      <c r="F137" s="92">
        <f>SUM(F127:F136)</f>
        <v>150</v>
      </c>
      <c r="G137" s="93"/>
      <c r="I137" s="50"/>
      <c r="J137" s="50"/>
      <c r="K137" s="50"/>
      <c r="L137" s="50"/>
      <c r="M137" s="50"/>
      <c r="N137" s="50"/>
      <c r="O137" s="51"/>
      <c r="P137" s="51"/>
      <c r="Q137" s="51"/>
    </row>
    <row r="138" spans="2:17">
      <c r="B138" s="172" t="s">
        <v>52</v>
      </c>
      <c r="C138" s="173"/>
      <c r="D138" s="60" t="s">
        <v>70</v>
      </c>
      <c r="E138" s="178" t="s">
        <v>80</v>
      </c>
      <c r="F138" s="178"/>
      <c r="G138" s="85" t="s">
        <v>81</v>
      </c>
      <c r="I138" s="50"/>
      <c r="J138" s="50"/>
      <c r="K138" s="50"/>
      <c r="L138" s="50"/>
      <c r="M138" s="50"/>
      <c r="N138" s="50"/>
      <c r="O138" s="51"/>
      <c r="P138" s="51"/>
      <c r="Q138" s="51"/>
    </row>
    <row r="139" spans="2:17">
      <c r="B139" s="174"/>
      <c r="C139" s="175"/>
      <c r="D139" s="74">
        <v>1</v>
      </c>
      <c r="E139" s="179">
        <v>20</v>
      </c>
      <c r="F139" s="179"/>
      <c r="G139" s="84">
        <f>E139*D139</f>
        <v>20</v>
      </c>
      <c r="I139" s="50"/>
      <c r="J139" s="50"/>
      <c r="K139" s="50"/>
      <c r="L139" s="50"/>
      <c r="M139" s="50"/>
      <c r="N139" s="50"/>
      <c r="O139" s="51"/>
      <c r="P139" s="51"/>
      <c r="Q139" s="51"/>
    </row>
    <row r="140" spans="2:17">
      <c r="B140" s="174"/>
      <c r="C140" s="175"/>
      <c r="D140" s="74"/>
      <c r="E140" s="179"/>
      <c r="F140" s="179"/>
      <c r="G140" s="84">
        <f>E140*D140</f>
        <v>0</v>
      </c>
      <c r="I140" s="50"/>
      <c r="J140" s="50"/>
      <c r="K140" s="50"/>
      <c r="L140" s="50"/>
      <c r="M140" s="50"/>
      <c r="N140" s="50"/>
      <c r="O140" s="51"/>
      <c r="P140" s="51"/>
      <c r="Q140" s="51"/>
    </row>
    <row r="141" spans="2:17" ht="24" thickBot="1">
      <c r="B141" s="176"/>
      <c r="C141" s="177"/>
      <c r="D141" s="170" t="s">
        <v>79</v>
      </c>
      <c r="E141" s="171"/>
      <c r="F141" s="171"/>
      <c r="G141" s="88">
        <f>SUM(G139:G140)</f>
        <v>20</v>
      </c>
      <c r="I141" s="50"/>
      <c r="J141" s="50"/>
      <c r="K141" s="50"/>
      <c r="L141" s="50"/>
      <c r="M141" s="50"/>
      <c r="N141" s="50"/>
      <c r="O141" s="51"/>
      <c r="P141" s="51"/>
      <c r="Q141" s="51"/>
    </row>
    <row r="142" spans="2:17">
      <c r="I142" s="50"/>
      <c r="J142" s="50"/>
      <c r="K142" s="50"/>
      <c r="L142" s="50"/>
      <c r="M142" s="50"/>
      <c r="N142" s="50"/>
      <c r="O142" s="51"/>
      <c r="P142" s="51"/>
      <c r="Q142" s="51"/>
    </row>
    <row r="143" spans="2:17">
      <c r="I143" s="50"/>
      <c r="J143" s="50"/>
      <c r="K143" s="50"/>
      <c r="L143" s="50"/>
      <c r="M143" s="50"/>
      <c r="N143" s="50"/>
      <c r="O143" s="51"/>
      <c r="P143" s="51"/>
      <c r="Q143" s="51"/>
    </row>
    <row r="144" spans="2:17">
      <c r="I144" s="50"/>
      <c r="J144" s="50"/>
      <c r="K144" s="50"/>
      <c r="L144" s="50"/>
      <c r="M144" s="50"/>
      <c r="N144" s="50"/>
      <c r="O144" s="51"/>
      <c r="P144" s="51"/>
      <c r="Q144" s="51"/>
    </row>
    <row r="145" spans="9:17">
      <c r="I145" s="50"/>
      <c r="J145" s="50"/>
      <c r="K145" s="50"/>
      <c r="L145" s="50"/>
      <c r="M145" s="50"/>
      <c r="N145" s="50"/>
      <c r="O145" s="51"/>
      <c r="P145" s="51"/>
      <c r="Q145" s="51"/>
    </row>
    <row r="146" spans="9:17">
      <c r="I146" s="50"/>
      <c r="J146" s="50"/>
      <c r="K146" s="50"/>
      <c r="L146" s="50"/>
      <c r="M146" s="50"/>
      <c r="N146" s="50"/>
      <c r="O146" s="51"/>
      <c r="P146" s="51"/>
      <c r="Q146" s="51"/>
    </row>
    <row r="147" spans="9:17">
      <c r="I147" s="50"/>
      <c r="J147" s="50"/>
      <c r="K147" s="50"/>
      <c r="L147" s="50"/>
      <c r="M147" s="50"/>
      <c r="N147" s="50"/>
      <c r="O147" s="51"/>
      <c r="P147" s="51"/>
      <c r="Q147" s="51"/>
    </row>
    <row r="148" spans="9:17">
      <c r="I148" s="50"/>
      <c r="J148" s="50"/>
      <c r="K148" s="50"/>
      <c r="L148" s="50"/>
      <c r="M148" s="50"/>
      <c r="N148" s="50"/>
      <c r="O148" s="51"/>
      <c r="P148" s="51"/>
      <c r="Q148" s="51"/>
    </row>
    <row r="149" spans="9:17">
      <c r="I149" s="50"/>
      <c r="J149" s="50"/>
      <c r="K149" s="50"/>
      <c r="L149" s="50"/>
      <c r="M149" s="50"/>
      <c r="N149" s="50"/>
      <c r="O149" s="51"/>
      <c r="P149" s="51"/>
      <c r="Q149" s="51"/>
    </row>
    <row r="150" spans="9:17">
      <c r="I150" s="50"/>
      <c r="J150" s="50"/>
      <c r="K150" s="50"/>
      <c r="L150" s="50"/>
      <c r="M150" s="50"/>
      <c r="N150" s="50"/>
      <c r="O150" s="51"/>
      <c r="P150" s="51"/>
      <c r="Q150" s="51"/>
    </row>
    <row r="151" spans="9:17">
      <c r="I151" s="50"/>
      <c r="J151" s="50"/>
      <c r="K151" s="50"/>
      <c r="L151" s="50"/>
      <c r="M151" s="50"/>
      <c r="N151" s="50"/>
      <c r="O151" s="51"/>
      <c r="P151" s="51"/>
      <c r="Q151" s="51"/>
    </row>
    <row r="152" spans="9:17">
      <c r="I152" s="50"/>
      <c r="J152" s="50"/>
      <c r="K152" s="50"/>
      <c r="L152" s="50"/>
      <c r="M152" s="50"/>
      <c r="N152" s="50"/>
      <c r="O152" s="51"/>
      <c r="P152" s="51"/>
      <c r="Q152" s="51"/>
    </row>
    <row r="153" spans="9:17">
      <c r="I153" s="50"/>
      <c r="J153" s="50"/>
      <c r="K153" s="50"/>
      <c r="L153" s="50"/>
      <c r="M153" s="50"/>
      <c r="N153" s="50"/>
      <c r="O153" s="51"/>
      <c r="P153" s="51"/>
      <c r="Q153" s="51"/>
    </row>
    <row r="154" spans="9:17">
      <c r="I154" s="50"/>
      <c r="J154" s="50"/>
      <c r="K154" s="50"/>
      <c r="L154" s="50"/>
      <c r="M154" s="50"/>
      <c r="N154" s="50"/>
      <c r="O154" s="51"/>
      <c r="P154" s="51"/>
      <c r="Q154" s="51"/>
    </row>
    <row r="155" spans="9:17">
      <c r="I155" s="50"/>
      <c r="J155" s="50"/>
      <c r="K155" s="50"/>
      <c r="L155" s="50"/>
      <c r="M155" s="50"/>
      <c r="N155" s="50"/>
      <c r="O155" s="51"/>
      <c r="P155" s="51"/>
      <c r="Q155" s="51"/>
    </row>
    <row r="156" spans="9:17">
      <c r="I156" s="50"/>
      <c r="J156" s="50"/>
      <c r="K156" s="50"/>
      <c r="L156" s="50"/>
      <c r="M156" s="50"/>
      <c r="N156" s="50"/>
      <c r="O156" s="51"/>
      <c r="P156" s="51"/>
      <c r="Q156" s="51"/>
    </row>
    <row r="157" spans="9:17">
      <c r="I157" s="50"/>
      <c r="J157" s="50"/>
      <c r="K157" s="50"/>
      <c r="L157" s="50"/>
      <c r="M157" s="50"/>
      <c r="N157" s="50"/>
      <c r="O157" s="51"/>
      <c r="P157" s="51"/>
      <c r="Q157" s="51"/>
    </row>
    <row r="158" spans="9:17">
      <c r="I158" s="50"/>
      <c r="J158" s="50"/>
      <c r="K158" s="50"/>
      <c r="L158" s="50"/>
      <c r="M158" s="50"/>
      <c r="N158" s="50"/>
      <c r="O158" s="51"/>
      <c r="P158" s="51"/>
      <c r="Q158" s="51"/>
    </row>
    <row r="159" spans="9:17">
      <c r="I159" s="50"/>
      <c r="J159" s="50"/>
      <c r="K159" s="50"/>
      <c r="L159" s="50"/>
      <c r="M159" s="50"/>
      <c r="N159" s="50"/>
      <c r="O159" s="51"/>
      <c r="P159" s="51"/>
      <c r="Q159" s="51"/>
    </row>
    <row r="160" spans="9:17">
      <c r="I160" s="50"/>
      <c r="J160" s="50"/>
      <c r="K160" s="50"/>
      <c r="L160" s="50"/>
      <c r="M160" s="50"/>
      <c r="N160" s="50"/>
      <c r="O160" s="51"/>
      <c r="P160" s="51"/>
      <c r="Q160" s="51"/>
    </row>
    <row r="161" spans="9:17">
      <c r="I161" s="50"/>
      <c r="J161" s="50"/>
      <c r="K161" s="50"/>
      <c r="L161" s="50"/>
      <c r="M161" s="50"/>
      <c r="N161" s="50"/>
      <c r="O161" s="51"/>
      <c r="P161" s="51"/>
      <c r="Q161" s="51"/>
    </row>
    <row r="162" spans="9:17">
      <c r="I162" s="50"/>
      <c r="J162" s="50"/>
      <c r="K162" s="50"/>
      <c r="L162" s="50"/>
      <c r="M162" s="50"/>
      <c r="N162" s="50"/>
      <c r="O162" s="51"/>
      <c r="P162" s="51"/>
      <c r="Q162" s="51"/>
    </row>
    <row r="163" spans="9:17">
      <c r="I163" s="50"/>
      <c r="J163" s="50"/>
      <c r="K163" s="50"/>
      <c r="L163" s="50"/>
      <c r="M163" s="50"/>
      <c r="N163" s="50"/>
      <c r="O163" s="51"/>
      <c r="P163" s="51"/>
      <c r="Q163" s="51"/>
    </row>
    <row r="164" spans="9:17">
      <c r="I164" s="50"/>
      <c r="J164" s="50"/>
      <c r="K164" s="50"/>
      <c r="L164" s="50"/>
      <c r="M164" s="50"/>
      <c r="N164" s="50"/>
      <c r="O164" s="51"/>
      <c r="P164" s="51"/>
      <c r="Q164" s="51"/>
    </row>
    <row r="165" spans="9:17">
      <c r="I165" s="50"/>
      <c r="J165" s="50"/>
      <c r="K165" s="50"/>
      <c r="L165" s="50"/>
      <c r="M165" s="50"/>
      <c r="N165" s="50"/>
      <c r="O165" s="51"/>
      <c r="P165" s="51"/>
      <c r="Q165" s="51"/>
    </row>
    <row r="166" spans="9:17">
      <c r="I166" s="50"/>
      <c r="J166" s="50"/>
      <c r="K166" s="50"/>
      <c r="L166" s="50"/>
      <c r="M166" s="50"/>
      <c r="N166" s="50"/>
      <c r="O166" s="51"/>
      <c r="P166" s="51"/>
      <c r="Q166" s="51"/>
    </row>
    <row r="167" spans="9:17">
      <c r="I167" s="50"/>
      <c r="J167" s="50"/>
      <c r="K167" s="50"/>
      <c r="L167" s="50"/>
      <c r="M167" s="50"/>
      <c r="N167" s="50"/>
      <c r="O167" s="51"/>
      <c r="P167" s="51"/>
      <c r="Q167" s="51"/>
    </row>
    <row r="168" spans="9:17">
      <c r="I168" s="50"/>
      <c r="J168" s="50"/>
      <c r="K168" s="50"/>
      <c r="L168" s="50"/>
      <c r="M168" s="50"/>
      <c r="N168" s="50"/>
      <c r="O168" s="51"/>
      <c r="P168" s="51"/>
      <c r="Q168" s="51"/>
    </row>
    <row r="169" spans="9:17">
      <c r="I169" s="50"/>
      <c r="J169" s="50"/>
      <c r="K169" s="50"/>
      <c r="L169" s="50"/>
      <c r="M169" s="50"/>
      <c r="N169" s="50"/>
      <c r="O169" s="51"/>
      <c r="P169" s="51"/>
      <c r="Q169" s="51"/>
    </row>
    <row r="170" spans="9:17">
      <c r="I170" s="50"/>
      <c r="J170" s="50"/>
      <c r="K170" s="50"/>
      <c r="L170" s="50"/>
      <c r="M170" s="50"/>
      <c r="N170" s="50"/>
      <c r="O170" s="51"/>
      <c r="P170" s="51"/>
      <c r="Q170" s="51"/>
    </row>
    <row r="171" spans="9:17">
      <c r="I171" s="50"/>
      <c r="J171" s="50"/>
      <c r="K171" s="50"/>
      <c r="L171" s="50"/>
      <c r="M171" s="50"/>
      <c r="N171" s="50"/>
      <c r="O171" s="51"/>
      <c r="P171" s="51"/>
      <c r="Q171" s="51"/>
    </row>
    <row r="172" spans="9:17">
      <c r="I172" s="50"/>
      <c r="J172" s="50"/>
      <c r="K172" s="50"/>
      <c r="L172" s="50"/>
      <c r="M172" s="50"/>
      <c r="N172" s="50"/>
      <c r="O172" s="51"/>
      <c r="P172" s="51"/>
      <c r="Q172" s="51"/>
    </row>
    <row r="173" spans="9:17">
      <c r="I173" s="50"/>
      <c r="J173" s="50"/>
      <c r="K173" s="50"/>
      <c r="L173" s="50"/>
      <c r="M173" s="50"/>
      <c r="N173" s="50"/>
      <c r="O173" s="51"/>
      <c r="P173" s="51"/>
      <c r="Q173" s="51"/>
    </row>
    <row r="174" spans="9:17">
      <c r="I174" s="50"/>
      <c r="J174" s="50"/>
      <c r="K174" s="50"/>
      <c r="L174" s="50"/>
      <c r="M174" s="50"/>
      <c r="N174" s="50"/>
      <c r="O174" s="51"/>
      <c r="P174" s="51"/>
      <c r="Q174" s="51"/>
    </row>
    <row r="175" spans="9:17">
      <c r="I175" s="50"/>
      <c r="J175" s="50"/>
      <c r="K175" s="50"/>
      <c r="L175" s="50"/>
      <c r="M175" s="50"/>
      <c r="N175" s="50"/>
      <c r="O175" s="51"/>
      <c r="P175" s="51"/>
      <c r="Q175" s="51"/>
    </row>
    <row r="176" spans="9:17">
      <c r="I176" s="50"/>
      <c r="J176" s="50"/>
      <c r="K176" s="50"/>
      <c r="L176" s="50"/>
      <c r="M176" s="50"/>
      <c r="N176" s="50"/>
      <c r="O176" s="51"/>
      <c r="P176" s="51"/>
      <c r="Q176" s="51"/>
    </row>
    <row r="177" spans="9:17">
      <c r="I177" s="50"/>
      <c r="J177" s="50"/>
      <c r="K177" s="50"/>
      <c r="L177" s="50"/>
      <c r="M177" s="50"/>
      <c r="N177" s="50"/>
      <c r="O177" s="51"/>
      <c r="P177" s="51"/>
      <c r="Q177" s="51"/>
    </row>
    <row r="178" spans="9:17">
      <c r="I178" s="50"/>
      <c r="J178" s="50"/>
      <c r="K178" s="50"/>
      <c r="L178" s="50"/>
      <c r="M178" s="50"/>
      <c r="N178" s="50"/>
      <c r="O178" s="51"/>
      <c r="P178" s="51"/>
      <c r="Q178" s="51"/>
    </row>
    <row r="179" spans="9:17">
      <c r="I179" s="50"/>
      <c r="J179" s="50"/>
      <c r="K179" s="50"/>
      <c r="L179" s="50"/>
      <c r="M179" s="50"/>
      <c r="N179" s="50"/>
      <c r="O179" s="51"/>
      <c r="P179" s="51"/>
      <c r="Q179" s="51"/>
    </row>
    <row r="180" spans="9:17">
      <c r="I180" s="50"/>
      <c r="J180" s="50"/>
      <c r="K180" s="50"/>
      <c r="L180" s="50"/>
      <c r="M180" s="50"/>
      <c r="N180" s="50"/>
      <c r="O180" s="51"/>
      <c r="P180" s="51"/>
      <c r="Q180" s="51"/>
    </row>
    <row r="181" spans="9:17">
      <c r="I181" s="50"/>
      <c r="J181" s="50"/>
      <c r="K181" s="50"/>
      <c r="L181" s="50"/>
      <c r="M181" s="50"/>
      <c r="N181" s="50"/>
      <c r="O181" s="51"/>
      <c r="P181" s="51"/>
      <c r="Q181" s="51"/>
    </row>
    <row r="182" spans="9:17">
      <c r="I182" s="50"/>
      <c r="J182" s="50"/>
      <c r="K182" s="50"/>
      <c r="L182" s="50"/>
      <c r="M182" s="50"/>
      <c r="N182" s="50"/>
      <c r="O182" s="51"/>
      <c r="P182" s="51"/>
      <c r="Q182" s="51"/>
    </row>
    <row r="183" spans="9:17">
      <c r="I183" s="50"/>
      <c r="J183" s="50"/>
      <c r="K183" s="50"/>
      <c r="L183" s="50"/>
      <c r="M183" s="50"/>
      <c r="N183" s="50"/>
      <c r="O183" s="51"/>
      <c r="P183" s="51"/>
      <c r="Q183" s="51"/>
    </row>
    <row r="184" spans="9:17">
      <c r="I184" s="50"/>
      <c r="J184" s="50"/>
      <c r="K184" s="50"/>
      <c r="L184" s="50"/>
      <c r="M184" s="50"/>
      <c r="N184" s="50"/>
      <c r="O184" s="51"/>
      <c r="P184" s="51"/>
      <c r="Q184" s="51"/>
    </row>
    <row r="185" spans="9:17">
      <c r="I185" s="50"/>
      <c r="J185" s="50"/>
      <c r="K185" s="50"/>
      <c r="L185" s="50"/>
      <c r="M185" s="50"/>
      <c r="N185" s="50"/>
      <c r="O185" s="51"/>
      <c r="P185" s="51"/>
      <c r="Q185" s="51"/>
    </row>
    <row r="186" spans="9:17">
      <c r="I186" s="50"/>
      <c r="J186" s="50"/>
      <c r="K186" s="50"/>
      <c r="L186" s="50"/>
      <c r="M186" s="50"/>
      <c r="N186" s="50"/>
      <c r="O186" s="51"/>
      <c r="P186" s="51"/>
      <c r="Q186" s="51"/>
    </row>
    <row r="187" spans="9:17">
      <c r="I187" s="50"/>
      <c r="J187" s="50"/>
      <c r="K187" s="50"/>
      <c r="L187" s="50"/>
      <c r="M187" s="50"/>
      <c r="N187" s="50"/>
      <c r="O187" s="51"/>
      <c r="P187" s="51"/>
      <c r="Q187" s="51"/>
    </row>
    <row r="188" spans="9:17">
      <c r="I188" s="50"/>
      <c r="J188" s="50"/>
      <c r="K188" s="50"/>
      <c r="L188" s="50"/>
      <c r="M188" s="50"/>
      <c r="N188" s="50"/>
      <c r="O188" s="51"/>
      <c r="P188" s="51"/>
      <c r="Q188" s="51"/>
    </row>
    <row r="189" spans="9:17">
      <c r="I189" s="50"/>
      <c r="J189" s="50"/>
      <c r="K189" s="50"/>
      <c r="L189" s="50"/>
      <c r="M189" s="50"/>
      <c r="N189" s="50"/>
      <c r="O189" s="51"/>
      <c r="P189" s="51"/>
      <c r="Q189" s="51"/>
    </row>
    <row r="190" spans="9:17">
      <c r="I190" s="50"/>
      <c r="J190" s="50"/>
      <c r="K190" s="50"/>
      <c r="L190" s="50"/>
      <c r="M190" s="50"/>
      <c r="N190" s="50"/>
      <c r="O190" s="51"/>
      <c r="P190" s="51"/>
      <c r="Q190" s="51"/>
    </row>
    <row r="191" spans="9:17">
      <c r="I191" s="50"/>
      <c r="J191" s="50"/>
      <c r="K191" s="50"/>
      <c r="L191" s="50"/>
      <c r="M191" s="50"/>
      <c r="N191" s="50"/>
      <c r="O191" s="51"/>
      <c r="P191" s="51"/>
      <c r="Q191" s="51"/>
    </row>
    <row r="192" spans="9:17">
      <c r="I192" s="50"/>
      <c r="J192" s="50"/>
      <c r="K192" s="50"/>
      <c r="L192" s="50"/>
      <c r="M192" s="50"/>
      <c r="N192" s="50"/>
      <c r="O192" s="51"/>
      <c r="P192" s="51"/>
      <c r="Q192" s="51"/>
    </row>
    <row r="193" spans="9:17">
      <c r="I193" s="50"/>
      <c r="J193" s="50"/>
      <c r="K193" s="50"/>
      <c r="L193" s="50"/>
      <c r="M193" s="50"/>
      <c r="N193" s="50"/>
      <c r="O193" s="51"/>
      <c r="P193" s="51"/>
      <c r="Q193" s="51"/>
    </row>
    <row r="194" spans="9:17">
      <c r="I194" s="50"/>
      <c r="J194" s="50"/>
      <c r="K194" s="50"/>
      <c r="L194" s="50"/>
      <c r="M194" s="50"/>
      <c r="N194" s="50"/>
      <c r="O194" s="51"/>
      <c r="P194" s="51"/>
      <c r="Q194" s="51"/>
    </row>
    <row r="195" spans="9:17">
      <c r="I195" s="50"/>
      <c r="J195" s="50"/>
      <c r="K195" s="50"/>
      <c r="L195" s="50"/>
      <c r="M195" s="50"/>
      <c r="N195" s="50"/>
      <c r="O195" s="51"/>
      <c r="P195" s="51"/>
      <c r="Q195" s="51"/>
    </row>
    <row r="196" spans="9:17">
      <c r="I196" s="50"/>
      <c r="J196" s="50"/>
      <c r="K196" s="50"/>
      <c r="L196" s="50"/>
      <c r="M196" s="50"/>
      <c r="N196" s="50"/>
      <c r="O196" s="51"/>
      <c r="P196" s="51"/>
      <c r="Q196" s="51"/>
    </row>
    <row r="197" spans="9:17">
      <c r="I197" s="50"/>
      <c r="J197" s="50"/>
      <c r="K197" s="50"/>
      <c r="L197" s="50"/>
      <c r="M197" s="50"/>
      <c r="N197" s="50"/>
      <c r="O197" s="51"/>
      <c r="P197" s="51"/>
      <c r="Q197" s="51"/>
    </row>
    <row r="198" spans="9:17">
      <c r="I198" s="50"/>
      <c r="J198" s="50"/>
      <c r="K198" s="50"/>
      <c r="L198" s="50"/>
      <c r="M198" s="50"/>
      <c r="N198" s="50"/>
      <c r="O198" s="51"/>
      <c r="P198" s="51"/>
      <c r="Q198" s="51"/>
    </row>
    <row r="199" spans="9:17">
      <c r="I199" s="50"/>
      <c r="J199" s="50"/>
      <c r="K199" s="50"/>
      <c r="L199" s="50"/>
      <c r="M199" s="50"/>
      <c r="N199" s="50"/>
      <c r="O199" s="51"/>
      <c r="P199" s="51"/>
      <c r="Q199" s="51"/>
    </row>
    <row r="200" spans="9:17">
      <c r="I200" s="50"/>
      <c r="J200" s="50"/>
      <c r="K200" s="50"/>
      <c r="L200" s="50"/>
      <c r="M200" s="50"/>
      <c r="N200" s="50"/>
      <c r="O200" s="51"/>
      <c r="P200" s="51"/>
      <c r="Q200" s="51"/>
    </row>
    <row r="201" spans="9:17">
      <c r="I201" s="50"/>
      <c r="J201" s="50"/>
      <c r="K201" s="50"/>
      <c r="L201" s="50"/>
      <c r="M201" s="50"/>
      <c r="N201" s="50"/>
      <c r="O201" s="51"/>
      <c r="P201" s="51"/>
      <c r="Q201" s="51"/>
    </row>
    <row r="202" spans="9:17">
      <c r="I202" s="50"/>
      <c r="J202" s="50"/>
      <c r="K202" s="50"/>
      <c r="L202" s="50"/>
      <c r="M202" s="50"/>
      <c r="N202" s="50"/>
      <c r="O202" s="51"/>
      <c r="P202" s="51"/>
      <c r="Q202" s="51"/>
    </row>
    <row r="203" spans="9:17">
      <c r="I203" s="50"/>
      <c r="J203" s="50"/>
      <c r="K203" s="50"/>
      <c r="L203" s="50"/>
      <c r="M203" s="50"/>
      <c r="N203" s="50"/>
      <c r="O203" s="51"/>
      <c r="P203" s="51"/>
      <c r="Q203" s="51"/>
    </row>
    <row r="204" spans="9:17">
      <c r="I204" s="50"/>
      <c r="J204" s="50"/>
      <c r="K204" s="50"/>
      <c r="L204" s="50"/>
      <c r="M204" s="50"/>
      <c r="N204" s="50"/>
      <c r="O204" s="51"/>
      <c r="P204" s="51"/>
      <c r="Q204" s="51"/>
    </row>
    <row r="205" spans="9:17">
      <c r="I205" s="50"/>
      <c r="J205" s="50"/>
      <c r="K205" s="50"/>
      <c r="L205" s="50"/>
      <c r="M205" s="50"/>
      <c r="N205" s="50"/>
      <c r="O205" s="51"/>
      <c r="P205" s="51"/>
      <c r="Q205" s="51"/>
    </row>
    <row r="206" spans="9:17">
      <c r="I206" s="50"/>
      <c r="J206" s="50"/>
      <c r="K206" s="50"/>
      <c r="L206" s="50"/>
      <c r="M206" s="50"/>
      <c r="N206" s="50"/>
      <c r="O206" s="51"/>
      <c r="P206" s="51"/>
      <c r="Q206" s="51"/>
    </row>
    <row r="207" spans="9:17">
      <c r="I207" s="51"/>
      <c r="J207" s="51"/>
      <c r="K207" s="51"/>
      <c r="L207" s="51"/>
      <c r="M207" s="51"/>
      <c r="N207" s="51"/>
      <c r="O207" s="51"/>
      <c r="P207" s="51"/>
      <c r="Q207" s="51"/>
    </row>
    <row r="208" spans="9:17">
      <c r="I208" s="51"/>
      <c r="J208" s="51"/>
      <c r="K208" s="51"/>
      <c r="L208" s="51"/>
      <c r="M208" s="51"/>
      <c r="N208" s="51"/>
      <c r="O208" s="51"/>
      <c r="P208" s="51"/>
      <c r="Q208" s="51"/>
    </row>
  </sheetData>
  <mergeCells count="67">
    <mergeCell ref="B12:C12"/>
    <mergeCell ref="C2:F2"/>
    <mergeCell ref="C5:G5"/>
    <mergeCell ref="N7:T7"/>
    <mergeCell ref="B10:C10"/>
    <mergeCell ref="B11:C11"/>
    <mergeCell ref="B8:C8"/>
    <mergeCell ref="F9:G9"/>
    <mergeCell ref="C3:G3"/>
    <mergeCell ref="B31:C42"/>
    <mergeCell ref="I7:L7"/>
    <mergeCell ref="I16:L16"/>
    <mergeCell ref="F10:G10"/>
    <mergeCell ref="F11:G11"/>
    <mergeCell ref="F12:G12"/>
    <mergeCell ref="B17:C17"/>
    <mergeCell ref="B22:C30"/>
    <mergeCell ref="B16:F16"/>
    <mergeCell ref="B18:C21"/>
    <mergeCell ref="D17:G17"/>
    <mergeCell ref="D42:E42"/>
    <mergeCell ref="E13:G13"/>
    <mergeCell ref="E14:G14"/>
    <mergeCell ref="F8:G8"/>
    <mergeCell ref="B9:C9"/>
    <mergeCell ref="D111:G111"/>
    <mergeCell ref="B126:C137"/>
    <mergeCell ref="K13:L13"/>
    <mergeCell ref="K14:L14"/>
    <mergeCell ref="I13:J13"/>
    <mergeCell ref="I14:J14"/>
    <mergeCell ref="B111:C111"/>
    <mergeCell ref="B116:C125"/>
    <mergeCell ref="B80:C80"/>
    <mergeCell ref="D80:G80"/>
    <mergeCell ref="B85:C93"/>
    <mergeCell ref="B48:C48"/>
    <mergeCell ref="B53:C63"/>
    <mergeCell ref="D48:G48"/>
    <mergeCell ref="B64:C74"/>
    <mergeCell ref="E77:F77"/>
    <mergeCell ref="B81:C84"/>
    <mergeCell ref="B106:C109"/>
    <mergeCell ref="E106:F106"/>
    <mergeCell ref="E107:F107"/>
    <mergeCell ref="E108:F108"/>
    <mergeCell ref="D109:F109"/>
    <mergeCell ref="D105:E105"/>
    <mergeCell ref="B94:C105"/>
    <mergeCell ref="E45:F45"/>
    <mergeCell ref="D46:F46"/>
    <mergeCell ref="B43:C46"/>
    <mergeCell ref="E75:F75"/>
    <mergeCell ref="E76:F76"/>
    <mergeCell ref="D74:E74"/>
    <mergeCell ref="B75:C78"/>
    <mergeCell ref="B49:C52"/>
    <mergeCell ref="D78:F78"/>
    <mergeCell ref="E43:F43"/>
    <mergeCell ref="E44:F44"/>
    <mergeCell ref="B112:C115"/>
    <mergeCell ref="D137:E137"/>
    <mergeCell ref="B138:C141"/>
    <mergeCell ref="E138:F138"/>
    <mergeCell ref="E139:F139"/>
    <mergeCell ref="E140:F140"/>
    <mergeCell ref="D141:F14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F8F0C4156A0468329798477A07659" ma:contentTypeVersion="6" ma:contentTypeDescription="Crée un document." ma:contentTypeScope="" ma:versionID="536cfadd5c5d42f67bfb3cf813663ccb">
  <xsd:schema xmlns:xsd="http://www.w3.org/2001/XMLSchema" xmlns:xs="http://www.w3.org/2001/XMLSchema" xmlns:p="http://schemas.microsoft.com/office/2006/metadata/properties" xmlns:ns2="9a0db752-eefd-461a-857b-4d36d68af1e4" targetNamespace="http://schemas.microsoft.com/office/2006/metadata/properties" ma:root="true" ma:fieldsID="fdb5f67e17a3bede85742fb06c4d7c6d" ns2:_="">
    <xsd:import namespace="9a0db752-eefd-461a-857b-4d36d68af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db752-eefd-461a-857b-4d36d68af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9F5C6-3EE2-4E5D-BA10-4E563284A922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9a0db752-eefd-461a-857b-4d36d68af1e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25B3783-D9D4-4A93-A605-A3E837328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db752-eefd-461a-857b-4d36d68af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78F969-603E-4288-A99B-788C7CE07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NOMENCLATURE_FABRICATION</vt:lpstr>
      <vt:lpstr>GAMME_DE_FABRICATION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David</dc:creator>
  <cp:lastModifiedBy>USER</cp:lastModifiedBy>
  <cp:lastPrinted>2020-04-14T08:48:16Z</cp:lastPrinted>
  <dcterms:created xsi:type="dcterms:W3CDTF">2019-11-26T12:59:16Z</dcterms:created>
  <dcterms:modified xsi:type="dcterms:W3CDTF">2021-03-23T22:10:03Z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0x01010036CF8F0C4156A0468329798477A07659</vt:lpwstr>
  </property>
</Properties>
</file>