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002d47715a69e8b3/Cesi Exia/Bloc 3/Projet/"/>
    </mc:Choice>
  </mc:AlternateContent>
  <xr:revisionPtr revIDLastSave="0" documentId="8_{7912D2DC-85DF-4BF2-A09A-586716BFC1D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LANNING PREVISIONNEL" sheetId="3" r:id="rId1"/>
  </sheets>
  <definedNames>
    <definedName name="_xlnm.Print_Area" localSheetId="0">'PLANNING PREVISIONNEL'!$A$1:$AH$40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3" l="1"/>
  <c r="R29" i="3"/>
  <c r="W29" i="3"/>
  <c r="V29" i="3"/>
  <c r="U29" i="3"/>
  <c r="S29" i="3"/>
  <c r="Q29" i="3"/>
  <c r="P29" i="3"/>
  <c r="O29" i="3"/>
  <c r="N29" i="3"/>
  <c r="M29" i="3"/>
  <c r="L29" i="3"/>
  <c r="K29" i="3"/>
  <c r="J29" i="3"/>
  <c r="I29" i="3"/>
  <c r="H29" i="3"/>
  <c r="G29" i="3"/>
  <c r="F29" i="3"/>
  <c r="Y35" i="3" l="1"/>
  <c r="W31" i="3" l="1"/>
  <c r="S31" i="3"/>
  <c r="J31" i="3"/>
  <c r="F31" i="3"/>
  <c r="Y33" i="3" l="1"/>
  <c r="Y29" i="3" l="1"/>
  <c r="V31" i="3" l="1"/>
  <c r="U31" i="3"/>
  <c r="T31" i="3"/>
  <c r="R31" i="3"/>
  <c r="Q31" i="3"/>
  <c r="P31" i="3"/>
  <c r="O31" i="3"/>
  <c r="N31" i="3"/>
  <c r="M31" i="3"/>
  <c r="L31" i="3"/>
  <c r="K31" i="3"/>
  <c r="I31" i="3"/>
  <c r="H31" i="3"/>
  <c r="G31" i="3"/>
  <c r="Y31" i="3" l="1"/>
  <c r="G30" i="3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Y30" i="3" s="1"/>
  <c r="F32" i="3" l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Y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GARCIA David</author>
  </authors>
  <commentList>
    <comment ref="F8" authorId="0" shapeId="0" xr:uid="{00000000-0006-0000-0000-000001000000}">
      <text>
        <r>
          <rPr>
            <sz val="9"/>
            <color indexed="81"/>
            <rFont val="Tahoma"/>
            <family val="2"/>
          </rPr>
          <t>Indiquez ici la cadence de production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000-000002000000}">
      <text>
        <r>
          <rPr>
            <sz val="9"/>
            <color indexed="81"/>
            <rFont val="Tahoma"/>
            <family val="2"/>
          </rPr>
          <t>Indiquez ici la demande client sur la période ciblée</t>
        </r>
      </text>
    </comment>
    <comment ref="G14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Indiquez la quantité de lots de composants commandée (&lt;=1000)
</t>
        </r>
      </text>
    </comment>
    <comment ref="I22" authorId="0" shapeId="0" xr:uid="{00000000-0006-0000-0000-000004000000}">
      <text>
        <r>
          <rPr>
            <sz val="9"/>
            <color indexed="81"/>
            <rFont val="Tahoma"/>
            <family val="2"/>
          </rPr>
          <t>Indiquez le nombre d'heure travaillées : exemple 8 pour 8h</t>
        </r>
      </text>
    </comment>
    <comment ref="F29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Etat des stocks en fin de semaine
</t>
        </r>
      </text>
    </comment>
    <comment ref="F33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Indiquez les quantités de produits à livrer au client
</t>
        </r>
      </text>
    </comment>
  </commentList>
</comments>
</file>

<file path=xl/sharedStrings.xml><?xml version="1.0" encoding="utf-8"?>
<sst xmlns="http://schemas.openxmlformats.org/spreadsheetml/2006/main" count="128" uniqueCount="49">
  <si>
    <t>PLANNING DE PRODUCTION PREVISIONNEL 2021</t>
  </si>
  <si>
    <t>Extraction ERP Planning de production de la LIGNE IA3 pour la période du 01/09/2021 au 31/12/2021</t>
  </si>
  <si>
    <t>Cellules à  renseigner</t>
  </si>
  <si>
    <t>LIGNE DE PRODUCTION IA3</t>
  </si>
  <si>
    <t>Cadence de production estimée (seconde/produit)</t>
  </si>
  <si>
    <t>Demande client (nombre de produits)</t>
  </si>
  <si>
    <t>Période septembre 2020 à decembre 2020</t>
  </si>
  <si>
    <t>CALENDRIER 
ACHATS LOTS COMPOSANTS ELECTRONIQUES</t>
  </si>
  <si>
    <t>Septembre</t>
  </si>
  <si>
    <t xml:space="preserve">Octobre </t>
  </si>
  <si>
    <t>Novembre</t>
  </si>
  <si>
    <t>Décembre</t>
  </si>
  <si>
    <t>Lundi</t>
  </si>
  <si>
    <t>Mardi</t>
  </si>
  <si>
    <t>Mercredi</t>
  </si>
  <si>
    <t xml:space="preserve">Jeudi </t>
  </si>
  <si>
    <t>Vendredi</t>
  </si>
  <si>
    <t>S35</t>
  </si>
  <si>
    <t>S39</t>
  </si>
  <si>
    <t>S44</t>
  </si>
  <si>
    <t>S48</t>
  </si>
  <si>
    <t>S36</t>
  </si>
  <si>
    <t>S40</t>
  </si>
  <si>
    <t>S45</t>
  </si>
  <si>
    <t>S49</t>
  </si>
  <si>
    <t>S37</t>
  </si>
  <si>
    <t>S41</t>
  </si>
  <si>
    <t>S46</t>
  </si>
  <si>
    <t>S50</t>
  </si>
  <si>
    <t>S38</t>
  </si>
  <si>
    <t>S42</t>
  </si>
  <si>
    <t>S47</t>
  </si>
  <si>
    <t>S51</t>
  </si>
  <si>
    <t>S43</t>
  </si>
  <si>
    <t>S52</t>
  </si>
  <si>
    <t>CALENDRIER 
PRODUCTION DE PRODUITS FINIS</t>
  </si>
  <si>
    <t xml:space="preserve">Indicateurs </t>
  </si>
  <si>
    <t>Achats lots composants électroniques</t>
  </si>
  <si>
    <t>Nombre de lots achetés</t>
  </si>
  <si>
    <t>Etat stock composants électroniques (fin de semaine)</t>
  </si>
  <si>
    <t>Etat stock composants</t>
  </si>
  <si>
    <t>Production hebdomadaire</t>
  </si>
  <si>
    <t>Nombre de produits fabriqués</t>
  </si>
  <si>
    <t>Evolution du stock produits finis</t>
  </si>
  <si>
    <t>Etat stock produits finis</t>
  </si>
  <si>
    <t xml:space="preserve">Livraison client </t>
  </si>
  <si>
    <t>Nombre de produits livrés</t>
  </si>
  <si>
    <t>Nombre d'heures planifiées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</si>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</sst>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8"/>
      <color theme="1"/>
      <name val="Roboto"/>
    </font>
    <font>
      <b/>
      <sz val="14"/>
      <color theme="1"/>
      <name val="Roboto"/>
    </font>
    <font>
      <sz val="11"/>
      <color theme="1"/>
      <name val="Roboto"/>
    </font>
    <font>
      <sz val="10"/>
      <color theme="1"/>
      <name val="Roboto"/>
    </font>
    <font>
      <sz val="14"/>
      <color theme="0" tint="-0.499984740745262"/>
      <name val="Roboto"/>
    </font>
    <font>
      <b/>
      <sz val="11"/>
      <color theme="1"/>
      <name val="Roboto"/>
    </font>
    <font>
      <b/>
      <sz val="16"/>
      <color theme="1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Roboto"/>
    </font>
    <font>
      <sz val="7"/>
      <color theme="1"/>
      <name val="Roboto"/>
    </font>
    <font>
      <sz val="8"/>
      <color theme="1"/>
      <name val="Roboto"/>
    </font>
    <font>
      <b/>
      <sz val="12"/>
      <color theme="1" tint="0.34998626667073579"/>
      <name val="Roboto"/>
    </font>
    <font>
      <sz val="9"/>
      <color theme="1"/>
      <name val="Roboto"/>
    </font>
    <font>
      <b/>
      <sz val="10"/>
      <color theme="1"/>
      <name val="Roboto"/>
    </font>
    <font>
      <b/>
      <sz val="9"/>
      <color theme="1"/>
      <name val="Roboto"/>
    </font>
    <font>
      <sz val="9"/>
      <color theme="1"/>
      <name val="Calibri"/>
      <family val="2"/>
      <scheme val="minor"/>
    </font>
    <font>
      <i/>
      <sz val="10"/>
      <color theme="1"/>
      <name val="Roboto"/>
    </font>
    <font>
      <i/>
      <sz val="11"/>
      <color theme="1"/>
      <name val="Roboto"/>
    </font>
    <font>
      <sz val="12"/>
      <name val="Roboto"/>
    </font>
    <font>
      <b/>
      <sz val="11"/>
      <color theme="1" tint="0.34998626667073579"/>
      <name val="Roboto"/>
    </font>
    <font>
      <b/>
      <sz val="10"/>
      <color theme="1" tint="0.34998626667073579"/>
      <name val="Roboto"/>
    </font>
    <font>
      <sz val="9"/>
      <color indexed="81"/>
      <name val="Tahoma"/>
      <family val="2"/>
    </font>
    <font>
      <b/>
      <sz val="10"/>
      <color theme="0"/>
      <name val="Roboto"/>
    </font>
  </fonts>
  <fills count="5">
    <fill>
      <patternFill patternType="none"/>
    </fill>
    <fill>
      <patternFill patternType="gray125"/>
    </fill>
    <fill>
      <patternFill patternType="lightUp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Border="1"/>
    <xf numFmtId="0" fontId="1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3" fontId="13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8" fillId="0" borderId="0" xfId="0" applyFont="1" applyAlignment="1">
      <alignment vertical="center" textRotation="180"/>
    </xf>
    <xf numFmtId="0" fontId="14" fillId="0" borderId="0" xfId="0" applyFont="1" applyBorder="1" applyAlignment="1"/>
    <xf numFmtId="0" fontId="16" fillId="0" borderId="0" xfId="0" applyFont="1" applyBorder="1" applyAlignment="1">
      <alignment vertical="center" wrapText="1"/>
    </xf>
    <xf numFmtId="0" fontId="0" fillId="0" borderId="0" xfId="0" applyFont="1"/>
    <xf numFmtId="3" fontId="6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8" fillId="0" borderId="0" xfId="0" applyFont="1" applyBorder="1"/>
    <xf numFmtId="3" fontId="14" fillId="0" borderId="0" xfId="0" applyNumberFormat="1" applyFont="1" applyBorder="1" applyAlignment="1"/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3" fontId="3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top"/>
    </xf>
    <xf numFmtId="0" fontId="4" fillId="0" borderId="0" xfId="0" applyFont="1" applyAlignment="1"/>
    <xf numFmtId="0" fontId="7" fillId="0" borderId="0" xfId="0" applyFont="1" applyAlignment="1"/>
    <xf numFmtId="3" fontId="13" fillId="0" borderId="9" xfId="0" applyNumberFormat="1" applyFont="1" applyBorder="1" applyAlignment="1">
      <alignment horizontal="center" vertical="center"/>
    </xf>
    <xf numFmtId="3" fontId="13" fillId="0" borderId="6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0" fillId="0" borderId="0" xfId="0" applyFill="1" applyBorder="1"/>
    <xf numFmtId="0" fontId="19" fillId="3" borderId="21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49" fontId="6" fillId="0" borderId="4" xfId="0" applyNumberFormat="1" applyFont="1" applyBorder="1" applyAlignment="1">
      <alignment vertical="top"/>
    </xf>
    <xf numFmtId="49" fontId="6" fillId="0" borderId="4" xfId="0" applyNumberFormat="1" applyFont="1" applyBorder="1" applyAlignment="1">
      <alignment horizontal="left" vertical="top"/>
    </xf>
    <xf numFmtId="0" fontId="3" fillId="0" borderId="4" xfId="0" applyFont="1" applyBorder="1"/>
    <xf numFmtId="0" fontId="6" fillId="0" borderId="4" xfId="0" applyFont="1" applyBorder="1" applyAlignment="1"/>
    <xf numFmtId="0" fontId="6" fillId="0" borderId="18" xfId="0" applyFont="1" applyBorder="1" applyAlignment="1"/>
    <xf numFmtId="0" fontId="3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top"/>
    </xf>
    <xf numFmtId="0" fontId="11" fillId="0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3" fillId="0" borderId="8" xfId="0" applyNumberFormat="1" applyFont="1" applyBorder="1" applyAlignment="1">
      <alignment horizontal="center" vertical="center"/>
    </xf>
    <xf numFmtId="3" fontId="23" fillId="4" borderId="8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4" fillId="2" borderId="13" xfId="0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2" borderId="19" xfId="0" applyFont="1" applyFill="1" applyBorder="1" applyAlignment="1">
      <alignment horizontal="center" vertical="top"/>
    </xf>
    <xf numFmtId="1" fontId="4" fillId="3" borderId="0" xfId="0" applyNumberFormat="1" applyFont="1" applyFill="1" applyBorder="1" applyAlignment="1">
      <alignment horizontal="center" vertical="top"/>
    </xf>
    <xf numFmtId="1" fontId="4" fillId="3" borderId="13" xfId="0" applyNumberFormat="1" applyFont="1" applyFill="1" applyBorder="1" applyAlignment="1">
      <alignment horizontal="center" vertical="top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3" fontId="13" fillId="3" borderId="25" xfId="0" applyNumberFormat="1" applyFont="1" applyFill="1" applyBorder="1" applyAlignment="1">
      <alignment horizontal="center" vertical="center"/>
    </xf>
    <xf numFmtId="3" fontId="13" fillId="3" borderId="26" xfId="0" applyNumberFormat="1" applyFont="1" applyFill="1" applyBorder="1" applyAlignment="1">
      <alignment horizontal="center" vertical="center"/>
    </xf>
    <xf numFmtId="3" fontId="13" fillId="3" borderId="27" xfId="0" applyNumberFormat="1" applyFont="1" applyFill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3" fontId="13" fillId="0" borderId="2" xfId="0" applyNumberFormat="1" applyFont="1" applyBorder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8" fillId="0" borderId="14" xfId="0" applyNumberFormat="1" applyFont="1" applyBorder="1" applyAlignment="1">
      <alignment horizontal="center" vertical="center"/>
    </xf>
    <xf numFmtId="3" fontId="8" fillId="0" borderId="2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7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9" fillId="0" borderId="15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2" fontId="4" fillId="3" borderId="5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12" xfId="0" applyNumberFormat="1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0" fontId="21" fillId="0" borderId="13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14" fillId="0" borderId="1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left"/>
    </xf>
    <xf numFmtId="3" fontId="4" fillId="3" borderId="6" xfId="0" applyNumberFormat="1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D5"/>
      <color rgb="FFFFFFA3"/>
      <color rgb="FF5B88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656665</xdr:colOff>
      <xdr:row>1</xdr:row>
      <xdr:rowOff>7620</xdr:rowOff>
    </xdr:from>
    <xdr:to>
      <xdr:col>1</xdr:col>
      <xdr:colOff>635737</xdr:colOff>
      <xdr:row>3</xdr:row>
      <xdr:rowOff>7620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665" y="198120"/>
          <a:ext cx="631815" cy="549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H64"/>
  <sheetViews>
    <sheetView tabSelected="1" zoomScale="142" zoomScaleNormal="142" zoomScaleSheetLayoutView="100" workbookViewId="0">
      <selection activeCell="F8" sqref="F8:H8"/>
    </sheetView>
  </sheetViews>
  <sheetFormatPr baseColWidth="10" defaultColWidth="11.42578125" defaultRowHeight="15"/>
  <cols>
    <col min="1" max="1" width="3.42578125" customWidth="1"/>
    <col min="2" max="2" width="10.7109375" style="3" customWidth="1"/>
    <col min="3" max="3" width="11" style="3" customWidth="1"/>
    <col min="4" max="4" width="17" style="3" customWidth="1"/>
    <col min="5" max="5" width="22.7109375" style="3" customWidth="1"/>
    <col min="6" max="6" width="6.42578125" style="3" bestFit="1" customWidth="1"/>
    <col min="7" max="7" width="7.5703125" style="3" customWidth="1"/>
    <col min="8" max="11" width="5.7109375" customWidth="1"/>
    <col min="12" max="12" width="6.42578125" bestFit="1" customWidth="1"/>
    <col min="13" max="14" width="5.7109375" customWidth="1"/>
    <col min="15" max="15" width="6.42578125" bestFit="1" customWidth="1"/>
    <col min="16" max="32" width="5.7109375" customWidth="1"/>
    <col min="33" max="33" width="8.7109375" customWidth="1"/>
    <col min="34" max="37" width="6.7109375" customWidth="1"/>
  </cols>
  <sheetData>
    <row r="2" spans="1:33" ht="24.6" customHeight="1">
      <c r="C2" s="92" t="s">
        <v>0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</row>
    <row r="3" spans="1:33" ht="19.899999999999999" customHeight="1">
      <c r="C3" s="93" t="s">
        <v>1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</row>
    <row r="4" spans="1:33" ht="19.899999999999999" customHeight="1" thickBot="1"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</row>
    <row r="5" spans="1:33" s="41" customFormat="1" ht="19.899999999999999" customHeight="1" thickBot="1">
      <c r="B5" s="42"/>
      <c r="C5" s="98" t="s">
        <v>2</v>
      </c>
      <c r="D5" s="99"/>
      <c r="E5" s="99"/>
      <c r="F5" s="99"/>
      <c r="G5" s="99"/>
      <c r="H5" s="99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7" spans="1:33" ht="21" thickBot="1">
      <c r="A7" s="4"/>
      <c r="B7" s="97" t="s">
        <v>3</v>
      </c>
      <c r="C7" s="97"/>
      <c r="D7" s="97"/>
      <c r="E7" s="97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5"/>
      <c r="AA7" s="1"/>
      <c r="AB7" s="1"/>
      <c r="AC7" s="1"/>
      <c r="AD7" s="1"/>
      <c r="AE7" s="1"/>
      <c r="AF7" s="1"/>
      <c r="AG7" s="1"/>
    </row>
    <row r="8" spans="1:33">
      <c r="A8" s="4"/>
      <c r="B8" s="94" t="s">
        <v>4</v>
      </c>
      <c r="C8" s="95"/>
      <c r="D8" s="95"/>
      <c r="E8" s="96"/>
      <c r="F8" s="100">
        <v>150</v>
      </c>
      <c r="G8" s="101"/>
      <c r="H8" s="102"/>
      <c r="I8" s="34"/>
      <c r="J8" s="34"/>
      <c r="K8" s="34"/>
      <c r="L8" s="34"/>
      <c r="M8" s="34"/>
      <c r="N8" s="34"/>
      <c r="O8" s="34"/>
      <c r="P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1"/>
    </row>
    <row r="9" spans="1:33" ht="15.75" thickBot="1">
      <c r="A9" s="4"/>
      <c r="B9" s="108" t="s">
        <v>5</v>
      </c>
      <c r="C9" s="109"/>
      <c r="D9" s="109"/>
      <c r="E9" s="110"/>
      <c r="F9" s="125">
        <v>10000</v>
      </c>
      <c r="G9" s="126"/>
      <c r="H9" s="127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1"/>
    </row>
    <row r="10" spans="1:33">
      <c r="A10" s="4"/>
      <c r="B10" s="6"/>
      <c r="C10" s="6"/>
      <c r="D10" s="6"/>
      <c r="E10" s="6"/>
      <c r="F10" s="6"/>
      <c r="G10" s="7"/>
      <c r="H10" s="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"/>
    </row>
    <row r="11" spans="1:33" ht="16.5" thickBot="1">
      <c r="A11" s="4"/>
      <c r="B11" s="124" t="s">
        <v>6</v>
      </c>
      <c r="C11" s="124"/>
      <c r="D11" s="124"/>
      <c r="E11" s="124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"/>
      <c r="AB11" s="1"/>
      <c r="AC11" s="1"/>
      <c r="AD11" s="1"/>
      <c r="AE11" s="1"/>
      <c r="AF11" s="1"/>
      <c r="AG11" s="1"/>
    </row>
    <row r="12" spans="1:33" ht="14.45" customHeight="1">
      <c r="A12" s="4"/>
      <c r="B12" s="111" t="s">
        <v>7</v>
      </c>
      <c r="C12" s="112"/>
      <c r="D12" s="112"/>
      <c r="E12" s="113"/>
      <c r="F12" s="44"/>
      <c r="G12" s="45" t="s">
        <v>8</v>
      </c>
      <c r="H12" s="45"/>
      <c r="I12" s="45"/>
      <c r="J12" s="45"/>
      <c r="K12" s="45"/>
      <c r="L12" s="45"/>
      <c r="M12" s="46"/>
      <c r="N12" s="45" t="s">
        <v>9</v>
      </c>
      <c r="O12" s="45"/>
      <c r="P12" s="45"/>
      <c r="Q12" s="45"/>
      <c r="R12" s="45"/>
      <c r="S12" s="45"/>
      <c r="T12" s="47"/>
      <c r="U12" s="48" t="s">
        <v>10</v>
      </c>
      <c r="V12" s="48"/>
      <c r="W12" s="48"/>
      <c r="X12" s="48"/>
      <c r="Y12" s="48"/>
      <c r="Z12" s="48"/>
      <c r="AA12" s="47"/>
      <c r="AB12" s="48" t="s">
        <v>11</v>
      </c>
      <c r="AC12" s="48"/>
      <c r="AD12" s="48"/>
      <c r="AE12" s="48"/>
      <c r="AF12" s="49"/>
      <c r="AG12" s="8"/>
    </row>
    <row r="13" spans="1:33" ht="14.45" customHeight="1">
      <c r="A13" s="4"/>
      <c r="B13" s="114"/>
      <c r="C13" s="115"/>
      <c r="D13" s="115"/>
      <c r="E13" s="116"/>
      <c r="F13" s="50"/>
      <c r="G13" s="10" t="s">
        <v>12</v>
      </c>
      <c r="H13" s="10" t="s">
        <v>13</v>
      </c>
      <c r="I13" s="10" t="s">
        <v>14</v>
      </c>
      <c r="J13" s="10" t="s">
        <v>15</v>
      </c>
      <c r="K13" s="10" t="s">
        <v>16</v>
      </c>
      <c r="L13" s="10"/>
      <c r="M13" s="11"/>
      <c r="N13" s="10" t="s">
        <v>12</v>
      </c>
      <c r="O13" s="10" t="s">
        <v>13</v>
      </c>
      <c r="P13" s="10" t="s">
        <v>14</v>
      </c>
      <c r="Q13" s="10" t="s">
        <v>15</v>
      </c>
      <c r="R13" s="10" t="s">
        <v>16</v>
      </c>
      <c r="S13" s="10"/>
      <c r="T13" s="12"/>
      <c r="U13" s="10" t="s">
        <v>12</v>
      </c>
      <c r="V13" s="10" t="s">
        <v>13</v>
      </c>
      <c r="W13" s="10" t="s">
        <v>14</v>
      </c>
      <c r="X13" s="10" t="s">
        <v>15</v>
      </c>
      <c r="Y13" s="10" t="s">
        <v>16</v>
      </c>
      <c r="Z13" s="10"/>
      <c r="AA13" s="12"/>
      <c r="AB13" s="10" t="s">
        <v>12</v>
      </c>
      <c r="AC13" s="10" t="s">
        <v>13</v>
      </c>
      <c r="AD13" s="10" t="s">
        <v>14</v>
      </c>
      <c r="AE13" s="10" t="s">
        <v>15</v>
      </c>
      <c r="AF13" s="51" t="s">
        <v>16</v>
      </c>
      <c r="AG13" s="8"/>
    </row>
    <row r="14" spans="1:33" ht="14.45" customHeight="1">
      <c r="A14" s="4"/>
      <c r="B14" s="114"/>
      <c r="C14" s="115"/>
      <c r="D14" s="115"/>
      <c r="E14" s="116"/>
      <c r="F14" s="52" t="s">
        <v>17</v>
      </c>
      <c r="G14" s="74">
        <v>1000</v>
      </c>
      <c r="H14" s="65"/>
      <c r="I14" s="65"/>
      <c r="J14" s="65"/>
      <c r="K14" s="65"/>
      <c r="L14" s="66"/>
      <c r="M14" s="66" t="s">
        <v>18</v>
      </c>
      <c r="N14" s="65"/>
      <c r="O14" s="65"/>
      <c r="P14" s="65"/>
      <c r="Q14" s="65"/>
      <c r="R14" s="65"/>
      <c r="S14" s="66"/>
      <c r="T14" s="66" t="s">
        <v>19</v>
      </c>
      <c r="U14" s="74">
        <v>500</v>
      </c>
      <c r="V14" s="65"/>
      <c r="W14" s="65"/>
      <c r="X14" s="65"/>
      <c r="Y14" s="65"/>
      <c r="Z14" s="67"/>
      <c r="AA14" s="66" t="s">
        <v>20</v>
      </c>
      <c r="AB14" s="65"/>
      <c r="AC14" s="65"/>
      <c r="AD14" s="65"/>
      <c r="AE14" s="65"/>
      <c r="AF14" s="68"/>
      <c r="AG14" s="8"/>
    </row>
    <row r="15" spans="1:33" ht="14.45" customHeight="1">
      <c r="A15" s="4"/>
      <c r="B15" s="114"/>
      <c r="C15" s="115"/>
      <c r="D15" s="115"/>
      <c r="E15" s="116"/>
      <c r="F15" s="52" t="s">
        <v>21</v>
      </c>
      <c r="G15" s="74">
        <v>1000</v>
      </c>
      <c r="H15" s="65"/>
      <c r="I15" s="65"/>
      <c r="J15" s="65"/>
      <c r="K15" s="65"/>
      <c r="L15" s="67"/>
      <c r="M15" s="66" t="s">
        <v>22</v>
      </c>
      <c r="N15" s="74">
        <v>1000</v>
      </c>
      <c r="O15" s="65"/>
      <c r="P15" s="65"/>
      <c r="Q15" s="65"/>
      <c r="R15" s="65"/>
      <c r="S15" s="67"/>
      <c r="T15" s="66" t="s">
        <v>23</v>
      </c>
      <c r="U15" s="74">
        <v>500</v>
      </c>
      <c r="V15" s="65"/>
      <c r="W15" s="65"/>
      <c r="X15" s="65"/>
      <c r="Y15" s="65"/>
      <c r="Z15" s="66"/>
      <c r="AA15" s="66" t="s">
        <v>24</v>
      </c>
      <c r="AB15" s="74"/>
      <c r="AC15" s="65"/>
      <c r="AD15" s="65"/>
      <c r="AE15" s="65"/>
      <c r="AF15" s="68"/>
      <c r="AG15" s="8"/>
    </row>
    <row r="16" spans="1:33" ht="14.45" customHeight="1">
      <c r="A16" s="4"/>
      <c r="B16" s="114"/>
      <c r="C16" s="115"/>
      <c r="D16" s="115"/>
      <c r="E16" s="116"/>
      <c r="F16" s="52" t="s">
        <v>25</v>
      </c>
      <c r="G16" s="74">
        <v>1000</v>
      </c>
      <c r="H16" s="65"/>
      <c r="I16" s="65"/>
      <c r="J16" s="65"/>
      <c r="K16" s="65"/>
      <c r="L16" s="67"/>
      <c r="M16" s="66" t="s">
        <v>26</v>
      </c>
      <c r="N16" s="74">
        <v>500</v>
      </c>
      <c r="O16" s="65"/>
      <c r="P16" s="65"/>
      <c r="Q16" s="65"/>
      <c r="R16" s="65"/>
      <c r="S16" s="67"/>
      <c r="T16" s="66" t="s">
        <v>27</v>
      </c>
      <c r="U16" s="74">
        <v>500</v>
      </c>
      <c r="V16" s="65"/>
      <c r="W16" s="65"/>
      <c r="X16" s="65"/>
      <c r="Y16" s="65"/>
      <c r="Z16" s="66"/>
      <c r="AA16" s="66" t="s">
        <v>28</v>
      </c>
      <c r="AB16" s="74"/>
      <c r="AC16" s="65"/>
      <c r="AD16" s="65"/>
      <c r="AE16" s="65"/>
      <c r="AF16" s="68"/>
      <c r="AG16" s="8"/>
    </row>
    <row r="17" spans="1:34" ht="14.45" customHeight="1">
      <c r="A17" s="4"/>
      <c r="B17" s="114"/>
      <c r="C17" s="115"/>
      <c r="D17" s="115"/>
      <c r="E17" s="116"/>
      <c r="F17" s="52" t="s">
        <v>29</v>
      </c>
      <c r="G17" s="74">
        <v>1000</v>
      </c>
      <c r="H17" s="65"/>
      <c r="I17" s="65"/>
      <c r="J17" s="65"/>
      <c r="K17" s="65"/>
      <c r="L17" s="67"/>
      <c r="M17" s="66" t="s">
        <v>30</v>
      </c>
      <c r="N17" s="74">
        <v>500</v>
      </c>
      <c r="O17" s="65"/>
      <c r="P17" s="65"/>
      <c r="Q17" s="65"/>
      <c r="R17" s="65"/>
      <c r="S17" s="67"/>
      <c r="T17" s="66" t="s">
        <v>31</v>
      </c>
      <c r="U17" s="74">
        <v>500</v>
      </c>
      <c r="V17" s="65"/>
      <c r="W17" s="65"/>
      <c r="X17" s="65"/>
      <c r="Y17" s="65"/>
      <c r="Z17" s="66"/>
      <c r="AA17" s="66" t="s">
        <v>32</v>
      </c>
      <c r="AB17" s="74"/>
      <c r="AC17" s="65"/>
      <c r="AD17" s="65"/>
      <c r="AE17" s="65"/>
      <c r="AF17" s="68"/>
      <c r="AG17" s="8"/>
    </row>
    <row r="18" spans="1:34" ht="14.45" customHeight="1" thickBot="1">
      <c r="A18" s="4"/>
      <c r="B18" s="117"/>
      <c r="C18" s="118"/>
      <c r="D18" s="118"/>
      <c r="E18" s="119"/>
      <c r="F18" s="53" t="s">
        <v>18</v>
      </c>
      <c r="G18" s="75">
        <v>1000</v>
      </c>
      <c r="H18" s="69"/>
      <c r="I18" s="69"/>
      <c r="J18" s="69"/>
      <c r="K18" s="69"/>
      <c r="L18" s="70"/>
      <c r="M18" s="71" t="s">
        <v>33</v>
      </c>
      <c r="N18" s="75">
        <v>500</v>
      </c>
      <c r="O18" s="69"/>
      <c r="P18" s="69"/>
      <c r="Q18" s="69"/>
      <c r="R18" s="69"/>
      <c r="S18" s="71"/>
      <c r="T18" s="71" t="s">
        <v>20</v>
      </c>
      <c r="U18" s="75">
        <v>550</v>
      </c>
      <c r="V18" s="69"/>
      <c r="W18" s="69"/>
      <c r="X18" s="69"/>
      <c r="Y18" s="69"/>
      <c r="Z18" s="72"/>
      <c r="AA18" s="71" t="s">
        <v>34</v>
      </c>
      <c r="AB18" s="75"/>
      <c r="AC18" s="69"/>
      <c r="AD18" s="69"/>
      <c r="AE18" s="69"/>
      <c r="AF18" s="73"/>
      <c r="AG18" s="8"/>
    </row>
    <row r="19" spans="1:34" ht="6" customHeight="1" thickBot="1">
      <c r="A19" s="4"/>
      <c r="B19" s="32"/>
      <c r="C19" s="32"/>
      <c r="D19" s="32"/>
      <c r="E19" s="32"/>
      <c r="F19" s="9"/>
      <c r="G19" s="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"/>
      <c r="AB19" s="1"/>
      <c r="AC19" s="1"/>
      <c r="AD19" s="1"/>
      <c r="AE19" s="1"/>
      <c r="AF19" s="1"/>
      <c r="AG19" s="12"/>
    </row>
    <row r="20" spans="1:34" ht="14.45" customHeight="1">
      <c r="A20" s="4"/>
      <c r="B20" s="111" t="s">
        <v>35</v>
      </c>
      <c r="C20" s="112"/>
      <c r="D20" s="112"/>
      <c r="E20" s="113"/>
      <c r="F20" s="44"/>
      <c r="G20" s="45" t="s">
        <v>8</v>
      </c>
      <c r="H20" s="45"/>
      <c r="I20" s="45"/>
      <c r="J20" s="45"/>
      <c r="K20" s="45"/>
      <c r="L20" s="45"/>
      <c r="M20" s="46"/>
      <c r="N20" s="45" t="s">
        <v>9</v>
      </c>
      <c r="O20" s="45"/>
      <c r="P20" s="45"/>
      <c r="Q20" s="45"/>
      <c r="R20" s="45"/>
      <c r="S20" s="45"/>
      <c r="T20" s="47"/>
      <c r="U20" s="48" t="s">
        <v>10</v>
      </c>
      <c r="V20" s="48"/>
      <c r="W20" s="48"/>
      <c r="X20" s="48"/>
      <c r="Y20" s="48"/>
      <c r="Z20" s="48"/>
      <c r="AA20" s="47"/>
      <c r="AB20" s="48" t="s">
        <v>11</v>
      </c>
      <c r="AC20" s="48"/>
      <c r="AD20" s="48"/>
      <c r="AE20" s="48"/>
      <c r="AF20" s="49"/>
      <c r="AG20" s="12"/>
    </row>
    <row r="21" spans="1:34" ht="14.45" customHeight="1">
      <c r="A21" s="4"/>
      <c r="B21" s="114"/>
      <c r="C21" s="115"/>
      <c r="D21" s="115"/>
      <c r="E21" s="116"/>
      <c r="F21" s="50"/>
      <c r="G21" s="10" t="s">
        <v>12</v>
      </c>
      <c r="H21" s="10" t="s">
        <v>13</v>
      </c>
      <c r="I21" s="10" t="s">
        <v>14</v>
      </c>
      <c r="J21" s="10" t="s">
        <v>15</v>
      </c>
      <c r="K21" s="10" t="s">
        <v>16</v>
      </c>
      <c r="L21" s="10"/>
      <c r="M21" s="11"/>
      <c r="N21" s="10" t="s">
        <v>12</v>
      </c>
      <c r="O21" s="10" t="s">
        <v>13</v>
      </c>
      <c r="P21" s="10" t="s">
        <v>14</v>
      </c>
      <c r="Q21" s="10" t="s">
        <v>15</v>
      </c>
      <c r="R21" s="10" t="s">
        <v>16</v>
      </c>
      <c r="S21" s="10"/>
      <c r="T21" s="12"/>
      <c r="U21" s="10" t="s">
        <v>12</v>
      </c>
      <c r="V21" s="10" t="s">
        <v>13</v>
      </c>
      <c r="W21" s="10" t="s">
        <v>14</v>
      </c>
      <c r="X21" s="10" t="s">
        <v>15</v>
      </c>
      <c r="Y21" s="10" t="s">
        <v>16</v>
      </c>
      <c r="Z21" s="10"/>
      <c r="AA21" s="12"/>
      <c r="AB21" s="10" t="s">
        <v>12</v>
      </c>
      <c r="AC21" s="10" t="s">
        <v>13</v>
      </c>
      <c r="AD21" s="10" t="s">
        <v>14</v>
      </c>
      <c r="AE21" s="10" t="s">
        <v>15</v>
      </c>
      <c r="AF21" s="51" t="s">
        <v>16</v>
      </c>
      <c r="AG21" s="12"/>
    </row>
    <row r="22" spans="1:34" ht="14.45" customHeight="1">
      <c r="A22" s="4"/>
      <c r="B22" s="114"/>
      <c r="C22" s="115"/>
      <c r="D22" s="115"/>
      <c r="E22" s="116"/>
      <c r="F22" s="52" t="s">
        <v>17</v>
      </c>
      <c r="G22" s="14"/>
      <c r="H22" s="14"/>
      <c r="I22" s="33">
        <v>0</v>
      </c>
      <c r="J22" s="33">
        <v>0</v>
      </c>
      <c r="K22" s="33">
        <v>0</v>
      </c>
      <c r="L22" s="32"/>
      <c r="M22" s="15" t="s">
        <v>18</v>
      </c>
      <c r="N22" s="14"/>
      <c r="O22" s="14"/>
      <c r="P22" s="14"/>
      <c r="Q22" s="14"/>
      <c r="R22" s="33">
        <v>8</v>
      </c>
      <c r="S22" s="32"/>
      <c r="T22" s="15" t="s">
        <v>19</v>
      </c>
      <c r="U22" s="33">
        <v>8</v>
      </c>
      <c r="V22" s="33">
        <v>8</v>
      </c>
      <c r="W22" s="33">
        <v>8</v>
      </c>
      <c r="X22" s="33">
        <v>8</v>
      </c>
      <c r="Y22" s="33">
        <v>8</v>
      </c>
      <c r="Z22" s="16"/>
      <c r="AA22" s="15" t="s">
        <v>20</v>
      </c>
      <c r="AB22" s="14"/>
      <c r="AC22" s="14"/>
      <c r="AD22" s="43">
        <v>8</v>
      </c>
      <c r="AE22" s="43">
        <v>8</v>
      </c>
      <c r="AF22" s="61">
        <v>8</v>
      </c>
      <c r="AG22" s="9"/>
    </row>
    <row r="23" spans="1:34">
      <c r="A23" s="4"/>
      <c r="B23" s="114"/>
      <c r="C23" s="115"/>
      <c r="D23" s="115"/>
      <c r="E23" s="116"/>
      <c r="F23" s="52" t="s">
        <v>21</v>
      </c>
      <c r="G23" s="33">
        <v>8</v>
      </c>
      <c r="H23" s="33">
        <v>8</v>
      </c>
      <c r="I23" s="33">
        <v>8</v>
      </c>
      <c r="J23" s="33">
        <v>8</v>
      </c>
      <c r="K23" s="33">
        <v>8</v>
      </c>
      <c r="L23" s="16"/>
      <c r="M23" s="15" t="s">
        <v>22</v>
      </c>
      <c r="N23" s="33">
        <v>8</v>
      </c>
      <c r="O23" s="43">
        <v>8</v>
      </c>
      <c r="P23" s="43">
        <v>8</v>
      </c>
      <c r="Q23" s="43">
        <v>8</v>
      </c>
      <c r="R23" s="43">
        <v>8</v>
      </c>
      <c r="S23" s="16"/>
      <c r="T23" s="15" t="s">
        <v>23</v>
      </c>
      <c r="U23" s="43">
        <v>8</v>
      </c>
      <c r="V23" s="43">
        <v>8</v>
      </c>
      <c r="W23" s="43">
        <v>8</v>
      </c>
      <c r="X23" s="43">
        <v>8</v>
      </c>
      <c r="Y23" s="43">
        <v>8</v>
      </c>
      <c r="Z23" s="32"/>
      <c r="AA23" s="15" t="s">
        <v>24</v>
      </c>
      <c r="AB23" s="43">
        <v>8</v>
      </c>
      <c r="AC23" s="43">
        <v>6</v>
      </c>
      <c r="AD23" s="43">
        <v>8</v>
      </c>
      <c r="AE23" s="43">
        <v>8</v>
      </c>
      <c r="AF23" s="61">
        <v>6</v>
      </c>
      <c r="AG23" s="9"/>
    </row>
    <row r="24" spans="1:34" ht="14.45" customHeight="1">
      <c r="A24" s="4"/>
      <c r="B24" s="114"/>
      <c r="C24" s="115"/>
      <c r="D24" s="115"/>
      <c r="E24" s="116"/>
      <c r="F24" s="52" t="s">
        <v>25</v>
      </c>
      <c r="G24" s="33">
        <v>8</v>
      </c>
      <c r="H24" s="33">
        <v>8</v>
      </c>
      <c r="I24" s="33">
        <v>8</v>
      </c>
      <c r="J24" s="33">
        <v>8</v>
      </c>
      <c r="K24" s="33">
        <v>8</v>
      </c>
      <c r="L24" s="16"/>
      <c r="M24" s="15" t="s">
        <v>26</v>
      </c>
      <c r="N24" s="33">
        <v>8</v>
      </c>
      <c r="O24" s="43">
        <v>8</v>
      </c>
      <c r="P24" s="43">
        <v>8</v>
      </c>
      <c r="Q24" s="43">
        <v>8</v>
      </c>
      <c r="R24" s="43">
        <v>8</v>
      </c>
      <c r="S24" s="16"/>
      <c r="T24" s="15" t="s">
        <v>27</v>
      </c>
      <c r="U24" s="43">
        <v>8</v>
      </c>
      <c r="V24" s="43">
        <v>8</v>
      </c>
      <c r="W24" s="43">
        <v>8</v>
      </c>
      <c r="X24" s="43">
        <v>8</v>
      </c>
      <c r="Y24" s="43">
        <v>8</v>
      </c>
      <c r="Z24" s="32"/>
      <c r="AA24" s="15" t="s">
        <v>28</v>
      </c>
      <c r="AB24" s="43">
        <v>8</v>
      </c>
      <c r="AC24" s="43">
        <v>8</v>
      </c>
      <c r="AD24" s="43">
        <v>8</v>
      </c>
      <c r="AE24" s="43">
        <v>6</v>
      </c>
      <c r="AF24" s="61">
        <v>0</v>
      </c>
      <c r="AG24" s="9"/>
    </row>
    <row r="25" spans="1:34" ht="14.45" customHeight="1">
      <c r="A25" s="4"/>
      <c r="B25" s="114"/>
      <c r="C25" s="115"/>
      <c r="D25" s="115"/>
      <c r="E25" s="116"/>
      <c r="F25" s="52" t="s">
        <v>29</v>
      </c>
      <c r="G25" s="33">
        <v>8</v>
      </c>
      <c r="H25" s="33">
        <v>0</v>
      </c>
      <c r="I25" s="33">
        <v>0</v>
      </c>
      <c r="J25" s="33">
        <v>0</v>
      </c>
      <c r="K25" s="33">
        <v>0</v>
      </c>
      <c r="L25" s="16"/>
      <c r="M25" s="15" t="s">
        <v>30</v>
      </c>
      <c r="N25" s="33">
        <v>0</v>
      </c>
      <c r="O25" s="43">
        <v>8</v>
      </c>
      <c r="P25" s="43">
        <v>8</v>
      </c>
      <c r="Q25" s="43">
        <v>8</v>
      </c>
      <c r="R25" s="43">
        <v>8</v>
      </c>
      <c r="S25" s="16"/>
      <c r="T25" s="15" t="s">
        <v>31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32"/>
      <c r="AA25" s="15" t="s">
        <v>32</v>
      </c>
      <c r="AB25" s="43">
        <v>0</v>
      </c>
      <c r="AC25" s="43">
        <v>0</v>
      </c>
      <c r="AD25" s="43">
        <v>0</v>
      </c>
      <c r="AE25" s="43">
        <v>0</v>
      </c>
      <c r="AF25" s="61">
        <v>0</v>
      </c>
      <c r="AG25" s="9"/>
    </row>
    <row r="26" spans="1:34" ht="14.45" customHeight="1" thickBot="1">
      <c r="A26" s="4"/>
      <c r="B26" s="117"/>
      <c r="C26" s="118"/>
      <c r="D26" s="118"/>
      <c r="E26" s="119"/>
      <c r="F26" s="53" t="s">
        <v>18</v>
      </c>
      <c r="G26" s="54">
        <v>0</v>
      </c>
      <c r="H26" s="54">
        <v>0</v>
      </c>
      <c r="I26" s="54">
        <v>0</v>
      </c>
      <c r="J26" s="54">
        <v>0</v>
      </c>
      <c r="K26" s="55"/>
      <c r="L26" s="56"/>
      <c r="M26" s="57" t="s">
        <v>33</v>
      </c>
      <c r="N26" s="58">
        <v>0</v>
      </c>
      <c r="O26" s="54">
        <v>0</v>
      </c>
      <c r="P26" s="54">
        <v>0</v>
      </c>
      <c r="Q26" s="54">
        <v>0</v>
      </c>
      <c r="R26" s="54">
        <v>0</v>
      </c>
      <c r="S26" s="59"/>
      <c r="T26" s="57" t="s">
        <v>20</v>
      </c>
      <c r="U26" s="54">
        <v>0</v>
      </c>
      <c r="V26" s="54">
        <v>0</v>
      </c>
      <c r="W26" s="55"/>
      <c r="X26" s="55"/>
      <c r="Y26" s="55"/>
      <c r="Z26" s="60"/>
      <c r="AA26" s="57" t="s">
        <v>34</v>
      </c>
      <c r="AB26" s="54">
        <v>0</v>
      </c>
      <c r="AC26" s="54">
        <v>0</v>
      </c>
      <c r="AD26" s="54">
        <v>0</v>
      </c>
      <c r="AE26" s="54">
        <v>0</v>
      </c>
      <c r="AF26" s="64">
        <v>0</v>
      </c>
      <c r="AG26" s="9"/>
    </row>
    <row r="27" spans="1:34" ht="14.45" customHeight="1" thickBot="1">
      <c r="A27" s="4"/>
      <c r="B27" s="32"/>
      <c r="C27" s="32"/>
      <c r="D27" s="32"/>
      <c r="E27" s="32"/>
      <c r="F27" s="9"/>
      <c r="G27" s="9"/>
      <c r="H27" s="12"/>
      <c r="I27" s="12"/>
      <c r="J27" s="12"/>
      <c r="K27" s="12"/>
      <c r="L27" s="9"/>
      <c r="M27" s="12"/>
      <c r="N27" s="12"/>
      <c r="O27" s="12"/>
      <c r="P27" s="12"/>
      <c r="Q27" s="12"/>
      <c r="R27" s="12"/>
      <c r="S27" s="9"/>
      <c r="T27" s="12"/>
      <c r="U27" s="12"/>
      <c r="V27" s="12"/>
      <c r="W27" s="12"/>
      <c r="X27" s="12"/>
      <c r="Y27" s="12"/>
      <c r="Z27" s="9"/>
      <c r="AA27" s="1"/>
      <c r="AB27" s="1"/>
      <c r="AC27" s="1"/>
      <c r="AD27" s="1"/>
      <c r="AE27" s="1"/>
      <c r="AF27" s="1"/>
      <c r="AG27" s="9"/>
    </row>
    <row r="28" spans="1:34" ht="18" customHeight="1" thickBot="1">
      <c r="A28" s="4"/>
      <c r="F28" s="76" t="s">
        <v>17</v>
      </c>
      <c r="G28" s="77" t="s">
        <v>21</v>
      </c>
      <c r="H28" s="77" t="s">
        <v>25</v>
      </c>
      <c r="I28" s="77" t="s">
        <v>29</v>
      </c>
      <c r="J28" s="77" t="s">
        <v>18</v>
      </c>
      <c r="K28" s="77" t="s">
        <v>22</v>
      </c>
      <c r="L28" s="77" t="s">
        <v>26</v>
      </c>
      <c r="M28" s="77" t="s">
        <v>30</v>
      </c>
      <c r="N28" s="77" t="s">
        <v>33</v>
      </c>
      <c r="O28" s="77" t="s">
        <v>19</v>
      </c>
      <c r="P28" s="77" t="s">
        <v>23</v>
      </c>
      <c r="Q28" s="77" t="s">
        <v>27</v>
      </c>
      <c r="R28" s="77" t="s">
        <v>31</v>
      </c>
      <c r="S28" s="77" t="s">
        <v>20</v>
      </c>
      <c r="T28" s="77" t="s">
        <v>24</v>
      </c>
      <c r="U28" s="77" t="s">
        <v>28</v>
      </c>
      <c r="V28" s="77" t="s">
        <v>32</v>
      </c>
      <c r="W28" s="78" t="s">
        <v>34</v>
      </c>
      <c r="X28" s="12"/>
      <c r="Y28" s="91" t="s">
        <v>36</v>
      </c>
      <c r="Z28" s="91"/>
      <c r="AA28" s="91"/>
      <c r="AB28" s="91"/>
      <c r="AC28" s="91"/>
      <c r="AD28" s="91"/>
      <c r="AE28" s="91"/>
      <c r="AF28" s="1"/>
      <c r="AG28" s="12"/>
    </row>
    <row r="29" spans="1:34" ht="18" customHeight="1" thickBot="1">
      <c r="A29" s="4"/>
      <c r="B29" s="120" t="s">
        <v>37</v>
      </c>
      <c r="C29" s="121"/>
      <c r="D29" s="121"/>
      <c r="E29" s="121"/>
      <c r="F29" s="82">
        <f>G14</f>
        <v>1000</v>
      </c>
      <c r="G29" s="83">
        <f>G15</f>
        <v>1000</v>
      </c>
      <c r="H29" s="83">
        <f>G16</f>
        <v>1000</v>
      </c>
      <c r="I29" s="83">
        <f>G17</f>
        <v>1000</v>
      </c>
      <c r="J29" s="83">
        <f>G18</f>
        <v>1000</v>
      </c>
      <c r="K29" s="83">
        <f>N15</f>
        <v>1000</v>
      </c>
      <c r="L29" s="83">
        <f>N16</f>
        <v>500</v>
      </c>
      <c r="M29" s="83">
        <f>N17</f>
        <v>500</v>
      </c>
      <c r="N29" s="83">
        <f>N18</f>
        <v>500</v>
      </c>
      <c r="O29" s="83">
        <f>U14</f>
        <v>500</v>
      </c>
      <c r="P29" s="83">
        <f>U15</f>
        <v>500</v>
      </c>
      <c r="Q29" s="83">
        <f>U16</f>
        <v>500</v>
      </c>
      <c r="R29" s="83">
        <f>U17</f>
        <v>500</v>
      </c>
      <c r="S29" s="83">
        <f>U18</f>
        <v>550</v>
      </c>
      <c r="T29" s="83">
        <f>AB15</f>
        <v>0</v>
      </c>
      <c r="U29" s="83">
        <f>AB16</f>
        <v>0</v>
      </c>
      <c r="V29" s="83">
        <f>AB17</f>
        <v>0</v>
      </c>
      <c r="W29" s="84">
        <f t="shared" ref="W29" si="0">X14</f>
        <v>0</v>
      </c>
      <c r="X29" s="12"/>
      <c r="Y29" s="86">
        <f>SUM(F29:W29)</f>
        <v>10050</v>
      </c>
      <c r="Z29" s="87"/>
      <c r="AA29" s="88" t="s">
        <v>38</v>
      </c>
      <c r="AB29" s="89"/>
      <c r="AC29" s="89"/>
      <c r="AD29" s="89"/>
      <c r="AE29" s="89"/>
      <c r="AF29" s="90"/>
      <c r="AG29" s="12"/>
    </row>
    <row r="30" spans="1:34" ht="18" customHeight="1" thickBot="1">
      <c r="A30" s="4"/>
      <c r="B30" s="122" t="s">
        <v>39</v>
      </c>
      <c r="C30" s="123"/>
      <c r="D30" s="123"/>
      <c r="E30" s="123"/>
      <c r="F30" s="63">
        <v>0</v>
      </c>
      <c r="G30" s="17">
        <f>F29+F30-G31</f>
        <v>40</v>
      </c>
      <c r="H30" s="17">
        <f t="shared" ref="H30:W30" si="1">G29+G30-H31</f>
        <v>80</v>
      </c>
      <c r="I30" s="17">
        <f t="shared" si="1"/>
        <v>888</v>
      </c>
      <c r="J30" s="17">
        <f t="shared" si="1"/>
        <v>1696</v>
      </c>
      <c r="K30" s="17">
        <f t="shared" si="1"/>
        <v>1736</v>
      </c>
      <c r="L30" s="17">
        <f t="shared" si="1"/>
        <v>1776</v>
      </c>
      <c r="M30" s="17">
        <f t="shared" si="1"/>
        <v>1508</v>
      </c>
      <c r="N30" s="17">
        <f t="shared" si="1"/>
        <v>2008</v>
      </c>
      <c r="O30" s="17">
        <f t="shared" si="1"/>
        <v>1548</v>
      </c>
      <c r="P30" s="17">
        <f t="shared" si="1"/>
        <v>1088</v>
      </c>
      <c r="Q30" s="17">
        <f t="shared" si="1"/>
        <v>628</v>
      </c>
      <c r="R30" s="17">
        <f t="shared" si="1"/>
        <v>1128</v>
      </c>
      <c r="S30" s="17">
        <f t="shared" si="1"/>
        <v>1052</v>
      </c>
      <c r="T30" s="17">
        <f t="shared" si="1"/>
        <v>738</v>
      </c>
      <c r="U30" s="17">
        <f t="shared" si="1"/>
        <v>18</v>
      </c>
      <c r="V30" s="17">
        <f t="shared" si="1"/>
        <v>18</v>
      </c>
      <c r="W30" s="36">
        <f t="shared" si="1"/>
        <v>18</v>
      </c>
      <c r="X30" s="12"/>
      <c r="Y30" s="86">
        <f>W30</f>
        <v>18</v>
      </c>
      <c r="Z30" s="87"/>
      <c r="AA30" s="88" t="s">
        <v>40</v>
      </c>
      <c r="AB30" s="89"/>
      <c r="AC30" s="89"/>
      <c r="AD30" s="89"/>
      <c r="AE30" s="89"/>
      <c r="AF30" s="90"/>
      <c r="AG30" s="12"/>
    </row>
    <row r="31" spans="1:34" ht="18" customHeight="1" thickBot="1">
      <c r="A31" s="4"/>
      <c r="B31" s="122" t="s">
        <v>41</v>
      </c>
      <c r="C31" s="123"/>
      <c r="D31" s="123"/>
      <c r="E31" s="123"/>
      <c r="F31" s="62">
        <f>ROUNDDOWN(SUM($G$22:$K$22)*3600/$F$8,0)</f>
        <v>0</v>
      </c>
      <c r="G31" s="17">
        <f>ROUNDDOWN(SUM($G$23:$K$23)*3600/$F$8,0)</f>
        <v>960</v>
      </c>
      <c r="H31" s="17">
        <f>ROUNDDOWN(SUM($G$24:$K$24)*3600/$F$8,0)</f>
        <v>960</v>
      </c>
      <c r="I31" s="17">
        <f>ROUNDDOWN(SUM($G$25:$K$25)*3600/$F$8,0)</f>
        <v>192</v>
      </c>
      <c r="J31" s="17">
        <f>ROUNDDOWN(SUM($G$26:$J$26)*3600/$F$8,0)+ROUNDDOWN(SUM($R$22)*3600/$F$8,0)</f>
        <v>192</v>
      </c>
      <c r="K31" s="17">
        <f>ROUNDDOWN(SUM($N$23:$R$23)*3600/$F$8,0)</f>
        <v>960</v>
      </c>
      <c r="L31" s="17">
        <f>ROUNDDOWN(SUM($N$24:$R$24)*3600/$F$8,0)</f>
        <v>960</v>
      </c>
      <c r="M31" s="17">
        <f>ROUNDDOWN(SUM($N$25:$R$25)*3600/$F$8,0)</f>
        <v>768</v>
      </c>
      <c r="N31" s="17">
        <f>ROUNDDOWN(SUM($N$26:$R$26)*3600/$F$8,0)</f>
        <v>0</v>
      </c>
      <c r="O31" s="17">
        <f>ROUNDDOWN(SUM($U$22:$Y$22)*3600/$F$8,0)</f>
        <v>960</v>
      </c>
      <c r="P31" s="17">
        <f>ROUNDDOWN(SUM($U$23:$Y$23)*3600/$F$8,0)</f>
        <v>960</v>
      </c>
      <c r="Q31" s="17">
        <f>ROUNDDOWN(SUM($U$24:$Y$24)*3600/$F$8,0)</f>
        <v>960</v>
      </c>
      <c r="R31" s="17">
        <f>ROUNDDOWN(SUM($U$25:$Y$25)*3600/$F$8,0)</f>
        <v>0</v>
      </c>
      <c r="S31" s="17">
        <f>ROUNDDOWN(SUM($U$26:$V$26)*3600/$F$8,0)+ROUNDDOWN(SUM($AD$22:$AF$22)*3600/$F$8,0)</f>
        <v>576</v>
      </c>
      <c r="T31" s="17">
        <f>ROUNDDOWN(SUM($AB$23:$AF$23)*3600/$F$8,0)</f>
        <v>864</v>
      </c>
      <c r="U31" s="17">
        <f>ROUNDDOWN(SUM($AB$24:$AF$24)*3600/$F$8,0)</f>
        <v>720</v>
      </c>
      <c r="V31" s="17">
        <f>ROUNDDOWN(SUM($AB$25:$AF$25)*3600/$F$8,0)</f>
        <v>0</v>
      </c>
      <c r="W31" s="36">
        <f>ROUNDDOWN(SUM($AB$26:$AF$26)*3600/$F$8,0)</f>
        <v>0</v>
      </c>
      <c r="Y31" s="86">
        <f>SUM(F31:W31)</f>
        <v>10032</v>
      </c>
      <c r="Z31" s="87"/>
      <c r="AA31" s="88" t="s">
        <v>42</v>
      </c>
      <c r="AB31" s="89"/>
      <c r="AC31" s="89"/>
      <c r="AD31" s="89"/>
      <c r="AE31" s="89"/>
      <c r="AF31" s="90"/>
      <c r="AG31" s="18"/>
      <c r="AH31" s="19"/>
    </row>
    <row r="32" spans="1:34" ht="18" customHeight="1" thickBot="1">
      <c r="A32" s="4"/>
      <c r="B32" s="106" t="s">
        <v>43</v>
      </c>
      <c r="C32" s="107"/>
      <c r="D32" s="107"/>
      <c r="E32" s="107"/>
      <c r="F32" s="37">
        <f>F31-F33</f>
        <v>0</v>
      </c>
      <c r="G32" s="38">
        <f t="shared" ref="G32:W32" si="2">G31-G33+F32</f>
        <v>460</v>
      </c>
      <c r="H32" s="38">
        <f t="shared" si="2"/>
        <v>1420</v>
      </c>
      <c r="I32" s="38">
        <f t="shared" si="2"/>
        <v>1112</v>
      </c>
      <c r="J32" s="38">
        <f t="shared" si="2"/>
        <v>1304</v>
      </c>
      <c r="K32" s="38">
        <f t="shared" si="2"/>
        <v>1764</v>
      </c>
      <c r="L32" s="38">
        <f t="shared" si="2"/>
        <v>2724</v>
      </c>
      <c r="M32" s="38">
        <f t="shared" si="2"/>
        <v>2992</v>
      </c>
      <c r="N32" s="38">
        <f t="shared" si="2"/>
        <v>2992</v>
      </c>
      <c r="O32" s="38">
        <f t="shared" si="2"/>
        <v>2952</v>
      </c>
      <c r="P32" s="38">
        <f t="shared" si="2"/>
        <v>3912</v>
      </c>
      <c r="Q32" s="38">
        <f t="shared" si="2"/>
        <v>1372</v>
      </c>
      <c r="R32" s="38">
        <f t="shared" si="2"/>
        <v>1372</v>
      </c>
      <c r="S32" s="38">
        <f t="shared" si="2"/>
        <v>448</v>
      </c>
      <c r="T32" s="38">
        <f t="shared" si="2"/>
        <v>1312</v>
      </c>
      <c r="U32" s="38">
        <f t="shared" si="2"/>
        <v>1032</v>
      </c>
      <c r="V32" s="38">
        <f t="shared" si="2"/>
        <v>1032</v>
      </c>
      <c r="W32" s="39">
        <f t="shared" si="2"/>
        <v>32</v>
      </c>
      <c r="X32" s="20"/>
      <c r="Y32" s="86">
        <f>W32</f>
        <v>32</v>
      </c>
      <c r="Z32" s="87"/>
      <c r="AA32" s="88" t="s">
        <v>44</v>
      </c>
      <c r="AB32" s="89"/>
      <c r="AC32" s="89"/>
      <c r="AD32" s="89"/>
      <c r="AE32" s="89"/>
      <c r="AF32" s="90"/>
      <c r="AG32" s="18"/>
      <c r="AH32" s="19"/>
    </row>
    <row r="33" spans="1:34" ht="18" customHeight="1" thickBot="1">
      <c r="A33" s="4"/>
      <c r="B33" s="103" t="s">
        <v>45</v>
      </c>
      <c r="C33" s="104"/>
      <c r="D33" s="104"/>
      <c r="E33" s="105"/>
      <c r="F33" s="79">
        <v>0</v>
      </c>
      <c r="G33" s="80">
        <v>500</v>
      </c>
      <c r="H33" s="80">
        <v>0</v>
      </c>
      <c r="I33" s="80">
        <v>500</v>
      </c>
      <c r="J33" s="80">
        <v>0</v>
      </c>
      <c r="K33" s="80">
        <v>500</v>
      </c>
      <c r="L33" s="80">
        <v>0</v>
      </c>
      <c r="M33" s="80">
        <v>500</v>
      </c>
      <c r="N33" s="80">
        <v>0</v>
      </c>
      <c r="O33" s="80">
        <v>1000</v>
      </c>
      <c r="P33" s="80">
        <v>0</v>
      </c>
      <c r="Q33" s="80">
        <v>3500</v>
      </c>
      <c r="R33" s="80">
        <v>0</v>
      </c>
      <c r="S33" s="80">
        <v>1500</v>
      </c>
      <c r="T33" s="80">
        <v>0</v>
      </c>
      <c r="U33" s="80">
        <v>1000</v>
      </c>
      <c r="V33" s="80">
        <v>0</v>
      </c>
      <c r="W33" s="81">
        <v>1000</v>
      </c>
      <c r="Y33" s="86">
        <f>SUM(F33:W33)</f>
        <v>10000</v>
      </c>
      <c r="Z33" s="87"/>
      <c r="AA33" s="88" t="s">
        <v>46</v>
      </c>
      <c r="AB33" s="89"/>
      <c r="AC33" s="89"/>
      <c r="AD33" s="89"/>
      <c r="AE33" s="89"/>
      <c r="AF33" s="90"/>
      <c r="AG33" s="18"/>
      <c r="AH33" s="19"/>
    </row>
    <row r="34" spans="1:34" ht="18" customHeight="1" thickBot="1">
      <c r="A34" s="22"/>
      <c r="Y34" s="21"/>
      <c r="Z34" s="12"/>
      <c r="AA34" s="12"/>
      <c r="AB34" s="12"/>
      <c r="AC34" s="1"/>
      <c r="AD34" s="1"/>
      <c r="AE34" s="1"/>
      <c r="AF34" s="1"/>
      <c r="AG34" s="23"/>
      <c r="AH34" s="19"/>
    </row>
    <row r="35" spans="1:34" ht="18" customHeight="1" thickBot="1">
      <c r="X35" s="13"/>
      <c r="Y35" s="86">
        <f>SUM($G$22:$K$26)+SUM($N$22:$R$26)+SUM($U$22:$Y$26)+SUM($AB$22:$AF$26)</f>
        <v>418</v>
      </c>
      <c r="Z35" s="87"/>
      <c r="AA35" s="88" t="s">
        <v>47</v>
      </c>
      <c r="AB35" s="89"/>
      <c r="AC35" s="89"/>
      <c r="AD35" s="89"/>
      <c r="AE35" s="89"/>
      <c r="AF35" s="90"/>
      <c r="AG35" s="23"/>
      <c r="AH35" s="19"/>
    </row>
    <row r="36" spans="1:34" ht="18" customHeight="1">
      <c r="B36" s="24"/>
      <c r="C36" s="24"/>
      <c r="D36" s="24"/>
      <c r="E36" s="25"/>
      <c r="F36" s="9"/>
      <c r="G36" s="9"/>
      <c r="H36" s="12"/>
      <c r="I36" s="12"/>
      <c r="J36" s="26"/>
      <c r="K36" s="26"/>
      <c r="L36" s="26"/>
      <c r="M36" s="27"/>
      <c r="N36" s="27"/>
      <c r="O36" s="27"/>
      <c r="P36" s="27"/>
      <c r="Q36" s="26"/>
      <c r="R36" s="26"/>
      <c r="S36" s="26"/>
      <c r="T36" s="27"/>
      <c r="U36" s="27"/>
      <c r="V36" s="27"/>
      <c r="W36" s="27"/>
      <c r="X36" s="28"/>
      <c r="Y36" s="1"/>
      <c r="AG36" s="23"/>
      <c r="AH36" s="19"/>
    </row>
    <row r="37" spans="1:34">
      <c r="B37" s="29"/>
      <c r="C37" s="29"/>
      <c r="D37" s="29"/>
      <c r="E37" s="29"/>
      <c r="F37" s="9"/>
      <c r="G37" s="9"/>
      <c r="H37" s="12"/>
      <c r="I37" s="12"/>
      <c r="J37" s="26"/>
      <c r="K37" s="26"/>
      <c r="L37" s="26"/>
      <c r="M37" s="27"/>
      <c r="N37" s="27"/>
      <c r="O37" s="27"/>
      <c r="P37" s="27"/>
      <c r="Q37" s="30"/>
      <c r="R37" s="30"/>
      <c r="S37" s="30"/>
      <c r="T37" s="27"/>
      <c r="U37" s="27"/>
      <c r="V37" s="27"/>
      <c r="W37" s="27"/>
      <c r="X37" s="26"/>
      <c r="Y37" s="1"/>
      <c r="AG37" s="23"/>
      <c r="AH37" s="19"/>
    </row>
    <row r="38" spans="1:34">
      <c r="B38" s="2"/>
      <c r="C38" s="2"/>
      <c r="D38" s="2"/>
      <c r="E38" s="2"/>
      <c r="F38" s="2"/>
      <c r="H38" s="1"/>
      <c r="I38" s="1"/>
      <c r="J38" s="1"/>
      <c r="K38" s="3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30"/>
      <c r="AG38" s="23"/>
      <c r="AH38" s="19"/>
    </row>
    <row r="39" spans="1:34">
      <c r="B39" s="2"/>
      <c r="C39" s="2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AG39" s="1"/>
    </row>
    <row r="40" spans="1:34">
      <c r="B40" s="2"/>
      <c r="C40" s="2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AG40" s="1"/>
    </row>
    <row r="41" spans="1:34">
      <c r="X41" s="1"/>
      <c r="AG41" s="1"/>
    </row>
    <row r="64" spans="27:27">
      <c r="AA64" t="s">
        <v>48</v>
      </c>
    </row>
  </sheetData>
  <mergeCells count="29">
    <mergeCell ref="Y35:Z35"/>
    <mergeCell ref="AA35:AF35"/>
    <mergeCell ref="B33:E33"/>
    <mergeCell ref="B32:E32"/>
    <mergeCell ref="B9:E9"/>
    <mergeCell ref="B12:E18"/>
    <mergeCell ref="B20:E26"/>
    <mergeCell ref="B29:E29"/>
    <mergeCell ref="B31:E31"/>
    <mergeCell ref="B30:E30"/>
    <mergeCell ref="B11:E11"/>
    <mergeCell ref="Y33:Z33"/>
    <mergeCell ref="AA33:AF33"/>
    <mergeCell ref="Y32:Z32"/>
    <mergeCell ref="AA32:AF32"/>
    <mergeCell ref="F9:H9"/>
    <mergeCell ref="C2:AF2"/>
    <mergeCell ref="C3:AF3"/>
    <mergeCell ref="B8:E8"/>
    <mergeCell ref="B7:E7"/>
    <mergeCell ref="C5:H5"/>
    <mergeCell ref="F8:H8"/>
    <mergeCell ref="Y31:Z31"/>
    <mergeCell ref="AA31:AF31"/>
    <mergeCell ref="Y29:Z29"/>
    <mergeCell ref="AA29:AF29"/>
    <mergeCell ref="Y28:AE28"/>
    <mergeCell ref="Y30:Z30"/>
    <mergeCell ref="AA30:AF30"/>
  </mergeCells>
  <conditionalFormatting sqref="F32:W32">
    <cfRule type="cellIs" dxfId="1" priority="11" operator="lessThan">
      <formula>0</formula>
    </cfRule>
  </conditionalFormatting>
  <conditionalFormatting sqref="F30:W30">
    <cfRule type="cellIs" dxfId="0" priority="2" operator="lessThan">
      <formula>0</formula>
    </cfRule>
  </conditionalFormatting>
  <pageMargins left="0.25" right="0.25" top="0.75" bottom="0.75" header="0.3" footer="0.3"/>
  <pageSetup paperSize="9" scale="61" orientation="landscape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CF8F0C4156A0468329798477A07659" ma:contentTypeVersion="6" ma:contentTypeDescription="Crée un document." ma:contentTypeScope="" ma:versionID="536cfadd5c5d42f67bfb3cf813663ccb">
  <xsd:schema xmlns:xsd="http://www.w3.org/2001/XMLSchema" xmlns:xs="http://www.w3.org/2001/XMLSchema" xmlns:p="http://schemas.microsoft.com/office/2006/metadata/properties" xmlns:ns2="9a0db752-eefd-461a-857b-4d36d68af1e4" targetNamespace="http://schemas.microsoft.com/office/2006/metadata/properties" ma:root="true" ma:fieldsID="fdb5f67e17a3bede85742fb06c4d7c6d" ns2:_="">
    <xsd:import namespace="9a0db752-eefd-461a-857b-4d36d68af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b752-eefd-461a-857b-4d36d68af1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19F5C6-3EE2-4E5D-BA10-4E563284A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42FD01-A54F-493E-ABC9-5A59BCF62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0db752-eefd-461a-857b-4d36d68af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78F969-603E-4288-A99B-788C7CE072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PLANNING PREVISIONNEL</vt:lpstr>
      <vt:lpstr>'PLANNING PREVISIONNEL'!Zone_d_impression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GARCIA David</dc:creator>
  <cp:keywords/>
  <dc:description/>
  <cp:lastModifiedBy>Amine Adoul</cp:lastModifiedBy>
  <cp:revision/>
  <dcterms:created xsi:type="dcterms:W3CDTF">2019-11-26T12:59:16Z</dcterms:created>
  <dcterms:modified xsi:type="dcterms:W3CDTF">2021-03-23T12:26:40Z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0x01010036CF8F0C4156A0468329798477A07659</vt:lpwstr>
  </property>
</Properties>
</file>