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ur\Downloads\Warehouse Location\"/>
    </mc:Choice>
  </mc:AlternateContent>
  <xr:revisionPtr revIDLastSave="0" documentId="13_ncr:1_{EF8105ED-962D-4ABC-92EA-D738590E52B6}" xr6:coauthVersionLast="47" xr6:coauthVersionMax="47" xr10:uidLastSave="{00000000-0000-0000-0000-000000000000}"/>
  <bookViews>
    <workbookView xWindow="-108" yWindow="-108" windowWidth="23256" windowHeight="12456" activeTab="3" xr2:uid="{D862C631-CA36-4A50-A1C2-5C996512CDB2}"/>
  </bookViews>
  <sheets>
    <sheet name="Warehouse 1" sheetId="2" r:id="rId1"/>
    <sheet name="WH 1 Solution" sheetId="3" r:id="rId2"/>
    <sheet name="Warehouse 2" sheetId="4" r:id="rId3"/>
    <sheet name="WH 2 Solution" sheetId="5" r:id="rId4"/>
  </sheets>
  <externalReferences>
    <externalReference r:id="rId5"/>
  </externalReferences>
  <definedNames>
    <definedName name="demand">[1]SensitivitySolution!$B$2</definedName>
    <definedName name="demand2" localSheetId="0">#REF!</definedName>
    <definedName name="demand2" localSheetId="2">#REF!</definedName>
    <definedName name="demand2" localSheetId="1">#REF!</definedName>
    <definedName name="demand2" localSheetId="3">#REF!</definedName>
    <definedName name="demand2">#REF!</definedName>
    <definedName name="FinalNPV" localSheetId="0">#REF!</definedName>
    <definedName name="FinalNPV" localSheetId="2">#REF!</definedName>
    <definedName name="FinalNPV" localSheetId="1">#REF!</definedName>
    <definedName name="FinalNPV" localSheetId="3">#REF!</definedName>
    <definedName name="FinalNPV">#REF!</definedName>
    <definedName name="fixed_cost">[1]SensitivitySolution!$B$4</definedName>
    <definedName name="fixed_cost2" localSheetId="0">#REF!</definedName>
    <definedName name="fixed_cost2" localSheetId="2">#REF!</definedName>
    <definedName name="fixed_cost2" localSheetId="1">#REF!</definedName>
    <definedName name="fixed_cost2" localSheetId="3">#REF!</definedName>
    <definedName name="fixed_cost2">#REF!</definedName>
    <definedName name="price">[1]SensitivitySolution!$B$1</definedName>
    <definedName name="price2" localSheetId="0">#REF!</definedName>
    <definedName name="price2" localSheetId="2">#REF!</definedName>
    <definedName name="price2" localSheetId="1">#REF!</definedName>
    <definedName name="price2" localSheetId="3">#REF!</definedName>
    <definedName name="price2">#REF!</definedName>
    <definedName name="profit" localSheetId="0">#REF!</definedName>
    <definedName name="profit" localSheetId="2">#REF!</definedName>
    <definedName name="profit" localSheetId="1">#REF!</definedName>
    <definedName name="profit" localSheetId="3">#REF!</definedName>
    <definedName name="profit">#REF!</definedName>
    <definedName name="ProfitsYear1" localSheetId="0">#REF!</definedName>
    <definedName name="ProfitsYear1" localSheetId="2">#REF!</definedName>
    <definedName name="ProfitsYear1" localSheetId="1">#REF!</definedName>
    <definedName name="ProfitsYear1" localSheetId="3">#REF!</definedName>
    <definedName name="ProfitsYear1">#REF!</definedName>
    <definedName name="ProfitsYear2" localSheetId="0">#REF!</definedName>
    <definedName name="ProfitsYear2" localSheetId="2">#REF!</definedName>
    <definedName name="ProfitsYear2" localSheetId="1">#REF!</definedName>
    <definedName name="ProfitsYear2" localSheetId="3">#REF!</definedName>
    <definedName name="ProfitsYear2">#REF!</definedName>
    <definedName name="ProfitsYear3" localSheetId="0">#REF!</definedName>
    <definedName name="ProfitsYear3" localSheetId="2">#REF!</definedName>
    <definedName name="ProfitsYear3" localSheetId="1">#REF!</definedName>
    <definedName name="ProfitsYear3" localSheetId="3">#REF!</definedName>
    <definedName name="ProfitsYear3">#REF!</definedName>
    <definedName name="ProfitsYear4" localSheetId="0">#REF!</definedName>
    <definedName name="ProfitsYear4" localSheetId="2">#REF!</definedName>
    <definedName name="ProfitsYear4" localSheetId="1">#REF!</definedName>
    <definedName name="ProfitsYear4" localSheetId="3">#REF!</definedName>
    <definedName name="ProfitsYear4">#REF!</definedName>
    <definedName name="ProfitsYear5" localSheetId="0">#REF!</definedName>
    <definedName name="ProfitsYear5" localSheetId="2">#REF!</definedName>
    <definedName name="ProfitsYear5" localSheetId="1">#REF!</definedName>
    <definedName name="ProfitsYear5" localSheetId="3">#REF!</definedName>
    <definedName name="ProfitsYear5">#REF!</definedName>
    <definedName name="revenue">[1]SensitivitySolution!$B$5</definedName>
    <definedName name="revenue2" localSheetId="0">#REF!</definedName>
    <definedName name="revenue2" localSheetId="2">#REF!</definedName>
    <definedName name="revenue2" localSheetId="1">#REF!</definedName>
    <definedName name="revenue2" localSheetId="3">#REF!</definedName>
    <definedName name="revenue2">#REF!</definedName>
    <definedName name="sales1" localSheetId="0">#REF!</definedName>
    <definedName name="sales1" localSheetId="2">#REF!</definedName>
    <definedName name="sales1" localSheetId="1">#REF!</definedName>
    <definedName name="sales1" localSheetId="3">#REF!</definedName>
    <definedName name="sales1">#REF!</definedName>
    <definedName name="SalesGrowth" localSheetId="0">#REF!</definedName>
    <definedName name="SalesGrowth" localSheetId="2">#REF!</definedName>
    <definedName name="SalesGrowth" localSheetId="1">#REF!</definedName>
    <definedName name="SalesGrowth" localSheetId="3">#REF!</definedName>
    <definedName name="SalesGrowth">#REF!</definedName>
    <definedName name="SalesMonth1" localSheetId="0">#REF!</definedName>
    <definedName name="SalesMonth1" localSheetId="2">#REF!</definedName>
    <definedName name="SalesMonth1" localSheetId="1">#REF!</definedName>
    <definedName name="SalesMonth1" localSheetId="3">#REF!</definedName>
    <definedName name="SalesMonth1">#REF!</definedName>
    <definedName name="solver_adj" localSheetId="1" hidden="1">'WH 1 Solution'!$B$2:$C$2</definedName>
    <definedName name="solver_adj" localSheetId="3" hidden="1">'WH 2 Solution'!$B$2:$C$3</definedName>
    <definedName name="solver_cvg" localSheetId="0" hidden="1">0.0001</definedName>
    <definedName name="solver_cvg" localSheetId="2" hidden="1">0.0001</definedName>
    <definedName name="solver_cvg" localSheetId="1" hidden="1">0.0001</definedName>
    <definedName name="solver_cvg" localSheetId="3" hidden="1">0.0001</definedName>
    <definedName name="solver_drv" localSheetId="0" hidden="1">1</definedName>
    <definedName name="solver_drv" localSheetId="2" hidden="1">1</definedName>
    <definedName name="solver_drv" localSheetId="1" hidden="1">1</definedName>
    <definedName name="solver_drv" localSheetId="3" hidden="1">1</definedName>
    <definedName name="solver_eng" localSheetId="0" hidden="1">1</definedName>
    <definedName name="solver_eng" localSheetId="2" hidden="1">1</definedName>
    <definedName name="solver_eng" localSheetId="1" hidden="1">1</definedName>
    <definedName name="solver_eng" localSheetId="3" hidden="1">1</definedName>
    <definedName name="solver_est" localSheetId="0" hidden="1">1</definedName>
    <definedName name="solver_est" localSheetId="2" hidden="1">1</definedName>
    <definedName name="solver_est" localSheetId="1" hidden="1">1</definedName>
    <definedName name="solver_est" localSheetId="3" hidden="1">1</definedName>
    <definedName name="solver_itr" localSheetId="0" hidden="1">2147483647</definedName>
    <definedName name="solver_itr" localSheetId="2" hidden="1">2147483647</definedName>
    <definedName name="solver_itr" localSheetId="1" hidden="1">2147483647</definedName>
    <definedName name="solver_itr" localSheetId="3" hidden="1">2147483647</definedName>
    <definedName name="solver_lhs1" localSheetId="2" hidden="1">'Warehouse 2'!$C$2:$C$3</definedName>
    <definedName name="solver_lhs1" localSheetId="3" hidden="1">'WH 2 Solution'!$B$2:$B$3</definedName>
    <definedName name="solver_lhs2" localSheetId="2" hidden="1">'Warehouse 2'!$C$2:$C$3</definedName>
    <definedName name="solver_lhs2" localSheetId="3" hidden="1">'WH 2 Solution'!$B$2:$B$3</definedName>
    <definedName name="solver_lhs3" localSheetId="2" hidden="1">'Warehouse 2'!$C$2:$C$3</definedName>
    <definedName name="solver_lhs3" localSheetId="3" hidden="1">'WH 2 Solution'!$C$2:$C$3</definedName>
    <definedName name="solver_lhs4" localSheetId="2" hidden="1">'Warehouse 2'!$C$2:$C$3</definedName>
    <definedName name="solver_lhs4" localSheetId="3" hidden="1">'WH 2 Solution'!$C$2:$C$3</definedName>
    <definedName name="solver_mip" localSheetId="0" hidden="1">2147483647</definedName>
    <definedName name="solver_mip" localSheetId="2" hidden="1">2147483647</definedName>
    <definedName name="solver_mip" localSheetId="1" hidden="1">2147483647</definedName>
    <definedName name="solver_mip" localSheetId="3" hidden="1">2147483647</definedName>
    <definedName name="solver_mni" localSheetId="0" hidden="1">30</definedName>
    <definedName name="solver_mni" localSheetId="2" hidden="1">30</definedName>
    <definedName name="solver_mni" localSheetId="1" hidden="1">30</definedName>
    <definedName name="solver_mni" localSheetId="3" hidden="1">30</definedName>
    <definedName name="solver_mrt" localSheetId="0" hidden="1">0.075</definedName>
    <definedName name="solver_mrt" localSheetId="2" hidden="1">0.5</definedName>
    <definedName name="solver_mrt" localSheetId="1" hidden="1">0.075</definedName>
    <definedName name="solver_mrt" localSheetId="3" hidden="1">0.5</definedName>
    <definedName name="solver_msl" localSheetId="0" hidden="1">2</definedName>
    <definedName name="solver_msl" localSheetId="2" hidden="1">2</definedName>
    <definedName name="solver_msl" localSheetId="1" hidden="1">2</definedName>
    <definedName name="solver_msl" localSheetId="3" hidden="1">1</definedName>
    <definedName name="solver_neg" localSheetId="0" hidden="1">1</definedName>
    <definedName name="solver_neg" localSheetId="2" hidden="1">1</definedName>
    <definedName name="solver_neg" localSheetId="1" hidden="1">1</definedName>
    <definedName name="solver_neg" localSheetId="3" hidden="1">1</definedName>
    <definedName name="solver_nod" localSheetId="0" hidden="1">2147483647</definedName>
    <definedName name="solver_nod" localSheetId="2" hidden="1">2147483647</definedName>
    <definedName name="solver_nod" localSheetId="1" hidden="1">2147483647</definedName>
    <definedName name="solver_nod" localSheetId="3" hidden="1">2147483647</definedName>
    <definedName name="solver_num" localSheetId="0" hidden="1">0</definedName>
    <definedName name="solver_num" localSheetId="2" hidden="1">0</definedName>
    <definedName name="solver_num" localSheetId="1" hidden="1">0</definedName>
    <definedName name="solver_num" localSheetId="3" hidden="1">4</definedName>
    <definedName name="solver_nwt" localSheetId="0" hidden="1">1</definedName>
    <definedName name="solver_nwt" localSheetId="2" hidden="1">1</definedName>
    <definedName name="solver_nwt" localSheetId="1" hidden="1">1</definedName>
    <definedName name="solver_nwt" localSheetId="3" hidden="1">1</definedName>
    <definedName name="solver_opt" localSheetId="1" hidden="1">'WH 1 Solution'!$F$27</definedName>
    <definedName name="solver_opt" localSheetId="3" hidden="1">'WH 2 Solution'!$H$27</definedName>
    <definedName name="solver_pre" localSheetId="0" hidden="1">0.000001</definedName>
    <definedName name="solver_pre" localSheetId="2" hidden="1">0.000001</definedName>
    <definedName name="solver_pre" localSheetId="1" hidden="1">0.000001</definedName>
    <definedName name="solver_pre" localSheetId="3" hidden="1">0.000001</definedName>
    <definedName name="solver_rbv" localSheetId="0" hidden="1">1</definedName>
    <definedName name="solver_rbv" localSheetId="2" hidden="1">1</definedName>
    <definedName name="solver_rbv" localSheetId="1" hidden="1">1</definedName>
    <definedName name="solver_rbv" localSheetId="3" hidden="1">1</definedName>
    <definedName name="solver_rel1" localSheetId="2" hidden="1">3</definedName>
    <definedName name="solver_rel1" localSheetId="3" hidden="1">1</definedName>
    <definedName name="solver_rel2" localSheetId="2" hidden="1">3</definedName>
    <definedName name="solver_rel2" localSheetId="3" hidden="1">3</definedName>
    <definedName name="solver_rel3" localSheetId="2" hidden="1">3</definedName>
    <definedName name="solver_rel3" localSheetId="3" hidden="1">1</definedName>
    <definedName name="solver_rel4" localSheetId="2" hidden="1">3</definedName>
    <definedName name="solver_rel4" localSheetId="3" hidden="1">3</definedName>
    <definedName name="solver_rhs1" localSheetId="2" hidden="1">0</definedName>
    <definedName name="solver_rhs1" localSheetId="3" hidden="1">90</definedName>
    <definedName name="solver_rhs2" localSheetId="2" hidden="1">0</definedName>
    <definedName name="solver_rhs2" localSheetId="3" hidden="1">0</definedName>
    <definedName name="solver_rhs3" localSheetId="2" hidden="1">0</definedName>
    <definedName name="solver_rhs3" localSheetId="3" hidden="1">150</definedName>
    <definedName name="solver_rhs4" localSheetId="2" hidden="1">0</definedName>
    <definedName name="solver_rhs4" localSheetId="3" hidden="1">0</definedName>
    <definedName name="solver_rlx" localSheetId="0" hidden="1">2</definedName>
    <definedName name="solver_rlx" localSheetId="2" hidden="1">2</definedName>
    <definedName name="solver_rlx" localSheetId="1" hidden="1">2</definedName>
    <definedName name="solver_rlx" localSheetId="3" hidden="1">2</definedName>
    <definedName name="solver_rsd" localSheetId="0" hidden="1">0</definedName>
    <definedName name="solver_rsd" localSheetId="2" hidden="1">0</definedName>
    <definedName name="solver_rsd" localSheetId="1" hidden="1">0</definedName>
    <definedName name="solver_rsd" localSheetId="3" hidden="1">0</definedName>
    <definedName name="solver_scl" localSheetId="0" hidden="1">1</definedName>
    <definedName name="solver_scl" localSheetId="2" hidden="1">1</definedName>
    <definedName name="solver_scl" localSheetId="1" hidden="1">1</definedName>
    <definedName name="solver_scl" localSheetId="3" hidden="1">1</definedName>
    <definedName name="solver_sho" localSheetId="0" hidden="1">2</definedName>
    <definedName name="solver_sho" localSheetId="2" hidden="1">2</definedName>
    <definedName name="solver_sho" localSheetId="1" hidden="1">2</definedName>
    <definedName name="solver_sho" localSheetId="3" hidden="1">2</definedName>
    <definedName name="solver_ssz" localSheetId="0" hidden="1">100</definedName>
    <definedName name="solver_ssz" localSheetId="2" hidden="1">100</definedName>
    <definedName name="solver_ssz" localSheetId="1" hidden="1">100</definedName>
    <definedName name="solver_ssz" localSheetId="3" hidden="1">100</definedName>
    <definedName name="solver_tim" localSheetId="0" hidden="1">2147483647</definedName>
    <definedName name="solver_tim" localSheetId="2" hidden="1">2147483647</definedName>
    <definedName name="solver_tim" localSheetId="1" hidden="1">2147483647</definedName>
    <definedName name="solver_tim" localSheetId="3" hidden="1">2147483647</definedName>
    <definedName name="solver_tol" localSheetId="0" hidden="1">0.01</definedName>
    <definedName name="solver_tol" localSheetId="2" hidden="1">0.01</definedName>
    <definedName name="solver_tol" localSheetId="1" hidden="1">0.01</definedName>
    <definedName name="solver_tol" localSheetId="3" hidden="1">0.01</definedName>
    <definedName name="solver_typ" localSheetId="0" hidden="1">2</definedName>
    <definedName name="solver_typ" localSheetId="2" hidden="1">2</definedName>
    <definedName name="solver_typ" localSheetId="1" hidden="1">2</definedName>
    <definedName name="solver_typ" localSheetId="3" hidden="1">2</definedName>
    <definedName name="solver_val" localSheetId="0" hidden="1">0</definedName>
    <definedName name="solver_val" localSheetId="2" hidden="1">0</definedName>
    <definedName name="solver_val" localSheetId="1" hidden="1">0</definedName>
    <definedName name="solver_val" localSheetId="3" hidden="1">0</definedName>
    <definedName name="solver_ver" localSheetId="0" hidden="1">3</definedName>
    <definedName name="solver_ver" localSheetId="2" hidden="1">3</definedName>
    <definedName name="solver_ver" localSheetId="1" hidden="1">3</definedName>
    <definedName name="solver_ver" localSheetId="3" hidden="1">3</definedName>
    <definedName name="SportsStar1" localSheetId="0">#REF!</definedName>
    <definedName name="SportsStar1" localSheetId="2">#REF!</definedName>
    <definedName name="SportsStar1" localSheetId="1">#REF!</definedName>
    <definedName name="SportsStar1" localSheetId="3">#REF!</definedName>
    <definedName name="SportsStar1">#REF!</definedName>
    <definedName name="unit_cost">[1]SensitivitySolution!$B$3</definedName>
    <definedName name="unit_cost2" localSheetId="0">#REF!</definedName>
    <definedName name="unit_cost2" localSheetId="2">#REF!</definedName>
    <definedName name="unit_cost2" localSheetId="1">#REF!</definedName>
    <definedName name="unit_cost2" localSheetId="3">#REF!</definedName>
    <definedName name="unit_cost2">#REF!</definedName>
    <definedName name="variable_cost">[1]SensitivitySolution!$B$6</definedName>
    <definedName name="variable_cost2" localSheetId="0">#REF!</definedName>
    <definedName name="variable_cost2" localSheetId="2">#REF!</definedName>
    <definedName name="variable_cost2" localSheetId="1">#REF!</definedName>
    <definedName name="variable_cost2" localSheetId="3">#REF!</definedName>
    <definedName name="variable_cost2">#REF!</definedName>
    <definedName name="Year1Price" localSheetId="0">#REF!</definedName>
    <definedName name="Year1Price" localSheetId="2">#REF!</definedName>
    <definedName name="Year1Price" localSheetId="1">#REF!</definedName>
    <definedName name="Year1Price" localSheetId="3">#REF!</definedName>
    <definedName name="Year1Price">#REF!</definedName>
    <definedName name="Year1Sales" localSheetId="0">#REF!</definedName>
    <definedName name="Year1Sales" localSheetId="2">#REF!</definedName>
    <definedName name="Year1Sales" localSheetId="1">#REF!</definedName>
    <definedName name="Year1Sales" localSheetId="3">#REF!</definedName>
    <definedName name="Year1Sa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5" l="1"/>
  <c r="E25" i="5"/>
  <c r="G25" i="5" s="1"/>
  <c r="H25" i="5" s="1"/>
  <c r="F24" i="5"/>
  <c r="E24" i="5"/>
  <c r="G24" i="5" s="1"/>
  <c r="H24" i="5" s="1"/>
  <c r="F23" i="5"/>
  <c r="E23" i="5"/>
  <c r="G23" i="5" s="1"/>
  <c r="H23" i="5" s="1"/>
  <c r="F22" i="5"/>
  <c r="E22" i="5"/>
  <c r="G22" i="5" s="1"/>
  <c r="H22" i="5" s="1"/>
  <c r="F21" i="5"/>
  <c r="E21" i="5"/>
  <c r="G21" i="5" s="1"/>
  <c r="H21" i="5" s="1"/>
  <c r="F20" i="5"/>
  <c r="E20" i="5"/>
  <c r="G20" i="5" s="1"/>
  <c r="H20" i="5" s="1"/>
  <c r="F19" i="5"/>
  <c r="E19" i="5"/>
  <c r="G19" i="5" s="1"/>
  <c r="H19" i="5" s="1"/>
  <c r="F18" i="5"/>
  <c r="E18" i="5"/>
  <c r="F17" i="5"/>
  <c r="E17" i="5"/>
  <c r="G17" i="5" s="1"/>
  <c r="H17" i="5" s="1"/>
  <c r="F16" i="5"/>
  <c r="E16" i="5"/>
  <c r="G16" i="5" s="1"/>
  <c r="H16" i="5" s="1"/>
  <c r="F15" i="5"/>
  <c r="E15" i="5"/>
  <c r="G15" i="5" s="1"/>
  <c r="H15" i="5" s="1"/>
  <c r="G14" i="5"/>
  <c r="H14" i="5" s="1"/>
  <c r="F14" i="5"/>
  <c r="E14" i="5"/>
  <c r="F13" i="5"/>
  <c r="E13" i="5"/>
  <c r="F12" i="5"/>
  <c r="E12" i="5"/>
  <c r="G12" i="5" s="1"/>
  <c r="H12" i="5" s="1"/>
  <c r="F11" i="5"/>
  <c r="E11" i="5"/>
  <c r="G11" i="5" s="1"/>
  <c r="H11" i="5" s="1"/>
  <c r="F10" i="5"/>
  <c r="E10" i="5"/>
  <c r="G10" i="5" s="1"/>
  <c r="H10" i="5" s="1"/>
  <c r="F9" i="5"/>
  <c r="E9" i="5"/>
  <c r="G8" i="5"/>
  <c r="H8" i="5" s="1"/>
  <c r="F8" i="5"/>
  <c r="E8" i="5"/>
  <c r="F7" i="5"/>
  <c r="E7" i="5"/>
  <c r="G7" i="5" s="1"/>
  <c r="H7" i="5" s="1"/>
  <c r="F6" i="5"/>
  <c r="E6" i="5"/>
  <c r="G6" i="5" s="1"/>
  <c r="H6" i="5" s="1"/>
  <c r="F5" i="5"/>
  <c r="E5" i="5"/>
  <c r="G5" i="5" s="1"/>
  <c r="H5" i="5" s="1"/>
  <c r="F25" i="4"/>
  <c r="E25" i="4"/>
  <c r="F24" i="4"/>
  <c r="E24" i="4"/>
  <c r="G24" i="4" s="1"/>
  <c r="H24" i="4" s="1"/>
  <c r="F23" i="4"/>
  <c r="E23" i="4"/>
  <c r="G23" i="4" s="1"/>
  <c r="H23" i="4" s="1"/>
  <c r="F22" i="4"/>
  <c r="E22" i="4"/>
  <c r="F21" i="4"/>
  <c r="E21" i="4"/>
  <c r="G21" i="4" s="1"/>
  <c r="H21" i="4" s="1"/>
  <c r="F20" i="4"/>
  <c r="E20" i="4"/>
  <c r="G20" i="4" s="1"/>
  <c r="H20" i="4" s="1"/>
  <c r="F19" i="4"/>
  <c r="E19" i="4"/>
  <c r="G19" i="4" s="1"/>
  <c r="H19" i="4" s="1"/>
  <c r="F18" i="4"/>
  <c r="E18" i="4"/>
  <c r="F17" i="4"/>
  <c r="E17" i="4"/>
  <c r="G17" i="4" s="1"/>
  <c r="H17" i="4" s="1"/>
  <c r="F16" i="4"/>
  <c r="E16" i="4"/>
  <c r="G16" i="4" s="1"/>
  <c r="H16" i="4" s="1"/>
  <c r="F15" i="4"/>
  <c r="E15" i="4"/>
  <c r="G14" i="4"/>
  <c r="H14" i="4" s="1"/>
  <c r="F14" i="4"/>
  <c r="E14" i="4"/>
  <c r="F13" i="4"/>
  <c r="E13" i="4"/>
  <c r="G13" i="4" s="1"/>
  <c r="H13" i="4" s="1"/>
  <c r="F12" i="4"/>
  <c r="E12" i="4"/>
  <c r="F11" i="4"/>
  <c r="E11" i="4"/>
  <c r="G11" i="4" s="1"/>
  <c r="H11" i="4" s="1"/>
  <c r="F10" i="4"/>
  <c r="E10" i="4"/>
  <c r="G10" i="4" s="1"/>
  <c r="H10" i="4" s="1"/>
  <c r="F9" i="4"/>
  <c r="E9" i="4"/>
  <c r="F8" i="4"/>
  <c r="E8" i="4"/>
  <c r="G8" i="4" s="1"/>
  <c r="H8" i="4" s="1"/>
  <c r="F7" i="4"/>
  <c r="E7" i="4"/>
  <c r="G7" i="4" s="1"/>
  <c r="H7" i="4" s="1"/>
  <c r="F6" i="4"/>
  <c r="E6" i="4"/>
  <c r="F5" i="4"/>
  <c r="E5" i="4"/>
  <c r="G5" i="4" s="1"/>
  <c r="H5" i="4" s="1"/>
  <c r="E25" i="3"/>
  <c r="F25" i="3" s="1"/>
  <c r="E24" i="3"/>
  <c r="F24" i="3" s="1"/>
  <c r="E23" i="3"/>
  <c r="F23" i="3" s="1"/>
  <c r="E22" i="3"/>
  <c r="F22" i="3" s="1"/>
  <c r="E21" i="3"/>
  <c r="F21" i="3" s="1"/>
  <c r="E20" i="3"/>
  <c r="F20" i="3" s="1"/>
  <c r="E19" i="3"/>
  <c r="F19" i="3" s="1"/>
  <c r="E18" i="3"/>
  <c r="F18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11" i="3"/>
  <c r="F11" i="3" s="1"/>
  <c r="E10" i="3"/>
  <c r="F10" i="3" s="1"/>
  <c r="E9" i="3"/>
  <c r="F9" i="3" s="1"/>
  <c r="E8" i="3"/>
  <c r="F8" i="3" s="1"/>
  <c r="E7" i="3"/>
  <c r="F7" i="3" s="1"/>
  <c r="E6" i="3"/>
  <c r="F6" i="3" s="1"/>
  <c r="E5" i="3"/>
  <c r="F5" i="3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G13" i="5" l="1"/>
  <c r="H13" i="5" s="1"/>
  <c r="G18" i="5"/>
  <c r="H18" i="5" s="1"/>
  <c r="G9" i="5"/>
  <c r="H9" i="5" s="1"/>
  <c r="G6" i="4"/>
  <c r="H6" i="4" s="1"/>
  <c r="G22" i="4"/>
  <c r="H22" i="4" s="1"/>
  <c r="G12" i="4"/>
  <c r="H12" i="4" s="1"/>
  <c r="G18" i="4"/>
  <c r="H18" i="4" s="1"/>
  <c r="G9" i="4"/>
  <c r="H9" i="4" s="1"/>
  <c r="G25" i="4"/>
  <c r="H25" i="4" s="1"/>
  <c r="G15" i="4"/>
  <c r="H15" i="4" s="1"/>
  <c r="H28" i="5"/>
  <c r="H27" i="5"/>
  <c r="H28" i="4"/>
  <c r="H27" i="4"/>
  <c r="F27" i="3"/>
  <c r="F28" i="3" s="1"/>
  <c r="F27" i="2"/>
  <c r="F28" i="2" s="1"/>
</calcChain>
</file>

<file path=xl/sharedStrings.xml><?xml version="1.0" encoding="utf-8"?>
<sst xmlns="http://schemas.openxmlformats.org/spreadsheetml/2006/main" count="134" uniqueCount="38">
  <si>
    <t>Warehouse 1</t>
  </si>
  <si>
    <t>City</t>
  </si>
  <si>
    <t>Shipments</t>
  </si>
  <si>
    <t>New York</t>
  </si>
  <si>
    <t>Boston</t>
  </si>
  <si>
    <t>Philadelphia</t>
  </si>
  <si>
    <t>Charlotte</t>
  </si>
  <si>
    <t>Atlanta</t>
  </si>
  <si>
    <t>New Orleans</t>
  </si>
  <si>
    <t>Miami</t>
  </si>
  <si>
    <t>Dallas</t>
  </si>
  <si>
    <t>Houston</t>
  </si>
  <si>
    <t>Chicago</t>
  </si>
  <si>
    <t>Detroit</t>
  </si>
  <si>
    <t>Cleveland</t>
  </si>
  <si>
    <t>Indy</t>
  </si>
  <si>
    <t>Denver</t>
  </si>
  <si>
    <t>Minneapolis</t>
  </si>
  <si>
    <t>Phoenix</t>
  </si>
  <si>
    <t>Salt Lake City</t>
  </si>
  <si>
    <t>LA</t>
  </si>
  <si>
    <t>SF</t>
  </si>
  <si>
    <t>SD</t>
  </si>
  <si>
    <t>Seattle</t>
  </si>
  <si>
    <t>Total Dist</t>
  </si>
  <si>
    <t>Mean Dist</t>
  </si>
  <si>
    <t>Distance to 1</t>
  </si>
  <si>
    <t>Distance to 2</t>
  </si>
  <si>
    <t>Min Distance</t>
  </si>
  <si>
    <t>Dist*Shipped</t>
  </si>
  <si>
    <t>Total</t>
  </si>
  <si>
    <t>Total miles driven</t>
  </si>
  <si>
    <t>Latitude</t>
  </si>
  <si>
    <t>Longitude</t>
  </si>
  <si>
    <t>X</t>
  </si>
  <si>
    <t>Warehouse 2</t>
  </si>
  <si>
    <t>Lat (N)</t>
  </si>
  <si>
    <t>Long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</si>
</sst>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2" fontId="0" fillId="0" borderId="0" xfId="0" applyNumberFormat="1"/>
    <xf numFmtId="2" fontId="2" fillId="0" borderId="0" xfId="0" applyNumberFormat="1" applyFont="1"/>
    <xf numFmtId="0" fontId="3" fillId="0" borderId="0" xfId="0" applyFont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eaching\MBC606\MBC606_Summer2009\Labs\Session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nsitivity"/>
      <sheetName val="SensitivitySolution"/>
      <sheetName val="GoalSeek"/>
      <sheetName val="ScenarioMgr"/>
      <sheetName val="Scenario Summary Ex"/>
      <sheetName val="Count"/>
      <sheetName val="CountSolution"/>
      <sheetName val="SumAvg"/>
      <sheetName val="SumAvgSol"/>
      <sheetName val="GlobalWarming"/>
      <sheetName val="Highlight"/>
      <sheetName val="Experience"/>
      <sheetName val="Sort"/>
    </sheetNames>
    <sheetDataSet>
      <sheetData sheetId="0" refreshError="1"/>
      <sheetData sheetId="1">
        <row r="1">
          <cell r="B1">
            <v>4</v>
          </cell>
        </row>
        <row r="2">
          <cell r="B2">
            <v>29000</v>
          </cell>
        </row>
        <row r="3">
          <cell r="B3">
            <v>0.45</v>
          </cell>
        </row>
        <row r="4">
          <cell r="B4">
            <v>45000</v>
          </cell>
        </row>
        <row r="5">
          <cell r="B5">
            <v>116000</v>
          </cell>
        </row>
        <row r="6">
          <cell r="B6">
            <v>13050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1A6BA5B-B91E-461F-8530-44C663E8C461}">
  <we:reference id="wa104382047" version="1.0.2.6" store="en-US" storeType="OMEX"/>
  <we:alternateReferences>
    <we:reference id="wa104382047" version="1.0.2.6" store="WA104382047" storeType="OMEX"/>
  </we:alternateReferences>
  <we:properties/>
  <we:bindings>
    <we:binding id="1" type="matrix" appref="{22C91651-F516-4209-B3D1-4D1F31A4D9F4}"/>
    <we:binding id="2" type="matrix" appref="{1A9B2883-4039-4C3A-8424-BC5885D85343}"/>
    <we:binding id="3" type="matrix" appref="{7936F1A7-BB90-4BB5-A590-14E167F4D661}"/>
  </we:bindings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_xldudf_MAPCITE_DISTANCETO</we:customFunctionIds>
        <we:customFunctionIds>_xldudf_MAPCITE_DISTANCETOFURTHEST</we:customFunctionIds>
        <we:customFunctionIds>_xldudf_MAPCITE_DISTANCETONEAREST</we:customFunctionIds>
        <we:customFunctionIds>_xldudf_MAPCITE_FINDFURTHEST</we:customFunctionIds>
        <we:customFunctionIds>_xldudf_MAPCITE_FINDNEAREST</we:customFunctionIds>
        <we:customFunctionIds>_xldudf_MAPCITE_AVERAGEINRADIUS</we:customFunctionIds>
        <we:customFunctionIds>_xldudf_MAPCITE_COUNTINRADIUS</we:customFunctionIds>
        <we:customFunctionIds>_xldudf_MAPCITE_MAXINRADIUS</we:customFunctionIds>
        <we:customFunctionIds>_xldudf_MAPCITE_MININRADIUS</we:customFunctionIds>
        <we:customFunctionIds>_xldudf_MAPCITE_SUMINRADIUS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97DA-85B7-4D88-A05B-1DB15B3D1906}">
  <dimension ref="A1:H28"/>
  <sheetViews>
    <sheetView zoomScale="90" zoomScaleNormal="90" workbookViewId="0">
      <selection activeCell="K10" sqref="K10"/>
    </sheetView>
  </sheetViews>
  <sheetFormatPr defaultRowHeight="14.4" x14ac:dyDescent="0.3"/>
  <cols>
    <col min="1" max="1" width="13.77734375" bestFit="1" customWidth="1"/>
    <col min="3" max="3" width="9.77734375" bestFit="1" customWidth="1"/>
    <col min="4" max="4" width="10.5546875" bestFit="1" customWidth="1"/>
    <col min="5" max="5" width="13.5546875" customWidth="1"/>
    <col min="6" max="6" width="16.6640625" bestFit="1" customWidth="1"/>
  </cols>
  <sheetData>
    <row r="1" spans="1:8" x14ac:dyDescent="0.3">
      <c r="A1" s="1"/>
      <c r="B1" s="1" t="s">
        <v>32</v>
      </c>
      <c r="C1" s="1" t="s">
        <v>33</v>
      </c>
      <c r="G1" s="1"/>
    </row>
    <row r="2" spans="1:8" x14ac:dyDescent="0.3">
      <c r="A2" s="1" t="s">
        <v>0</v>
      </c>
      <c r="B2" s="1">
        <v>0</v>
      </c>
      <c r="C2" s="1">
        <v>0</v>
      </c>
      <c r="G2" s="1"/>
    </row>
    <row r="3" spans="1:8" ht="15" thickBot="1" x14ac:dyDescent="0.35">
      <c r="A3" s="1"/>
      <c r="B3" s="1"/>
      <c r="C3" s="1"/>
      <c r="D3" s="1"/>
      <c r="E3" s="1"/>
      <c r="H3" s="1"/>
    </row>
    <row r="4" spans="1:8" ht="15" customHeight="1" thickBot="1" x14ac:dyDescent="0.35">
      <c r="A4" s="7" t="s">
        <v>1</v>
      </c>
      <c r="B4" s="8" t="s">
        <v>36</v>
      </c>
      <c r="C4" s="8" t="s">
        <v>37</v>
      </c>
      <c r="D4" s="8" t="s">
        <v>2</v>
      </c>
      <c r="E4" s="9" t="s">
        <v>34</v>
      </c>
      <c r="F4" s="10" t="s">
        <v>31</v>
      </c>
      <c r="G4" s="2"/>
      <c r="H4" s="2"/>
    </row>
    <row r="5" spans="1:8" x14ac:dyDescent="0.3">
      <c r="A5" s="12" t="s">
        <v>3</v>
      </c>
      <c r="B5" s="13">
        <v>40.700000000000003</v>
      </c>
      <c r="C5" s="13">
        <v>73.900000000000006</v>
      </c>
      <c r="D5" s="13">
        <v>15</v>
      </c>
      <c r="E5" s="13">
        <f>69*SQRT((B5-$B$2)^2+(C5-$C$2)^2)</f>
        <v>5821.2859146411975</v>
      </c>
      <c r="F5" s="13">
        <f>D5*E5</f>
        <v>87319.288719617965</v>
      </c>
      <c r="G5" s="1"/>
      <c r="H5" s="1"/>
    </row>
    <row r="6" spans="1:8" x14ac:dyDescent="0.3">
      <c r="A6" s="14" t="s">
        <v>4</v>
      </c>
      <c r="B6" s="15">
        <v>42.3</v>
      </c>
      <c r="C6" s="15">
        <v>71</v>
      </c>
      <c r="D6" s="15">
        <v>8</v>
      </c>
      <c r="E6" s="15">
        <f t="shared" ref="E6:E25" si="0">69*SQRT((B6-$B$2)^2+(C6-$C$2)^2)</f>
        <v>5702.5442295522789</v>
      </c>
      <c r="F6" s="15">
        <f t="shared" ref="F6:F25" si="1">D6*E6</f>
        <v>45620.353836418231</v>
      </c>
      <c r="G6" s="1"/>
      <c r="H6" s="1"/>
    </row>
    <row r="7" spans="1:8" x14ac:dyDescent="0.3">
      <c r="A7" s="14" t="s">
        <v>5</v>
      </c>
      <c r="B7" s="15">
        <v>40</v>
      </c>
      <c r="C7" s="15">
        <v>75.099999999999994</v>
      </c>
      <c r="D7" s="15">
        <v>10</v>
      </c>
      <c r="E7" s="15">
        <f t="shared" si="0"/>
        <v>5871.0891332017773</v>
      </c>
      <c r="F7" s="15">
        <f t="shared" si="1"/>
        <v>58710.891332017774</v>
      </c>
      <c r="G7" s="1"/>
      <c r="H7" s="1"/>
    </row>
    <row r="8" spans="1:8" x14ac:dyDescent="0.3">
      <c r="A8" s="14" t="s">
        <v>6</v>
      </c>
      <c r="B8" s="15">
        <v>35.200000000000003</v>
      </c>
      <c r="C8" s="15">
        <v>80.8</v>
      </c>
      <c r="D8" s="15">
        <v>6</v>
      </c>
      <c r="E8" s="15">
        <f t="shared" si="0"/>
        <v>6081.2765501989788</v>
      </c>
      <c r="F8" s="15">
        <f t="shared" si="1"/>
        <v>36487.659301193875</v>
      </c>
      <c r="G8" s="1"/>
      <c r="H8" s="1"/>
    </row>
    <row r="9" spans="1:8" x14ac:dyDescent="0.3">
      <c r="A9" s="14" t="s">
        <v>7</v>
      </c>
      <c r="B9" s="15">
        <v>33.799999999999997</v>
      </c>
      <c r="C9" s="15">
        <v>84.4</v>
      </c>
      <c r="D9" s="15">
        <v>11</v>
      </c>
      <c r="E9" s="15">
        <f t="shared" si="0"/>
        <v>6273.2347158383927</v>
      </c>
      <c r="F9" s="15">
        <f t="shared" si="1"/>
        <v>69005.58187422232</v>
      </c>
      <c r="G9" s="1"/>
      <c r="H9" s="1"/>
    </row>
    <row r="10" spans="1:8" x14ac:dyDescent="0.3">
      <c r="A10" s="14" t="s">
        <v>8</v>
      </c>
      <c r="B10" s="15">
        <v>30</v>
      </c>
      <c r="C10" s="15">
        <v>89.9</v>
      </c>
      <c r="D10" s="15">
        <v>8</v>
      </c>
      <c r="E10" s="15">
        <f t="shared" si="0"/>
        <v>6539.369205817944</v>
      </c>
      <c r="F10" s="15">
        <f t="shared" si="1"/>
        <v>52314.953646543552</v>
      </c>
      <c r="G10" s="1"/>
      <c r="H10" s="1"/>
    </row>
    <row r="11" spans="1:8" x14ac:dyDescent="0.3">
      <c r="A11" s="14" t="s">
        <v>9</v>
      </c>
      <c r="B11" s="15">
        <v>25.8</v>
      </c>
      <c r="C11" s="15">
        <v>80.2</v>
      </c>
      <c r="D11" s="15">
        <v>13</v>
      </c>
      <c r="E11" s="15">
        <f t="shared" si="0"/>
        <v>5813.093365842321</v>
      </c>
      <c r="F11" s="15">
        <f t="shared" si="1"/>
        <v>75570.213755950172</v>
      </c>
      <c r="G11" s="1"/>
      <c r="H11" s="1"/>
    </row>
    <row r="12" spans="1:8" x14ac:dyDescent="0.3">
      <c r="A12" s="14" t="s">
        <v>10</v>
      </c>
      <c r="B12" s="15">
        <v>32.799999999999997</v>
      </c>
      <c r="C12" s="15">
        <v>96.8</v>
      </c>
      <c r="D12" s="15">
        <v>10</v>
      </c>
      <c r="E12" s="15">
        <f t="shared" si="0"/>
        <v>7052.2185785751144</v>
      </c>
      <c r="F12" s="15">
        <f t="shared" si="1"/>
        <v>70522.18578575115</v>
      </c>
      <c r="G12" s="1"/>
      <c r="H12" s="1"/>
    </row>
    <row r="13" spans="1:8" x14ac:dyDescent="0.3">
      <c r="A13" s="14" t="s">
        <v>11</v>
      </c>
      <c r="B13" s="15">
        <v>29.8</v>
      </c>
      <c r="C13" s="15">
        <v>95.4</v>
      </c>
      <c r="D13" s="15">
        <v>12</v>
      </c>
      <c r="E13" s="15">
        <f t="shared" si="0"/>
        <v>6896.2729934363824</v>
      </c>
      <c r="F13" s="15">
        <f t="shared" si="1"/>
        <v>82755.275921236593</v>
      </c>
      <c r="G13" s="1"/>
      <c r="H13" s="1"/>
    </row>
    <row r="14" spans="1:8" x14ac:dyDescent="0.3">
      <c r="A14" s="14" t="s">
        <v>12</v>
      </c>
      <c r="B14" s="15">
        <v>41.8</v>
      </c>
      <c r="C14" s="15">
        <v>87.7</v>
      </c>
      <c r="D14" s="15">
        <v>14</v>
      </c>
      <c r="E14" s="15">
        <f t="shared" si="0"/>
        <v>6703.4947102239139</v>
      </c>
      <c r="F14" s="15">
        <f t="shared" si="1"/>
        <v>93848.925943134789</v>
      </c>
      <c r="G14" s="1"/>
      <c r="H14" s="1"/>
    </row>
    <row r="15" spans="1:8" x14ac:dyDescent="0.3">
      <c r="A15" s="14" t="s">
        <v>13</v>
      </c>
      <c r="B15" s="15">
        <v>42.4</v>
      </c>
      <c r="C15" s="15">
        <v>83.1</v>
      </c>
      <c r="D15" s="15">
        <v>11</v>
      </c>
      <c r="E15" s="15">
        <f t="shared" si="0"/>
        <v>6437.1379175841803</v>
      </c>
      <c r="F15" s="15">
        <f t="shared" si="1"/>
        <v>70808.51709342598</v>
      </c>
      <c r="G15" s="1"/>
      <c r="H15" s="1"/>
    </row>
    <row r="16" spans="1:8" x14ac:dyDescent="0.3">
      <c r="A16" s="14" t="s">
        <v>14</v>
      </c>
      <c r="B16" s="15">
        <v>41.5</v>
      </c>
      <c r="C16" s="15">
        <v>81.7</v>
      </c>
      <c r="D16" s="15">
        <v>8</v>
      </c>
      <c r="E16" s="15">
        <f t="shared" si="0"/>
        <v>6322.877789424685</v>
      </c>
      <c r="F16" s="15">
        <f t="shared" si="1"/>
        <v>50583.02231539748</v>
      </c>
      <c r="G16" s="1"/>
      <c r="H16" s="1"/>
    </row>
    <row r="17" spans="1:8" x14ac:dyDescent="0.3">
      <c r="A17" s="14" t="s">
        <v>15</v>
      </c>
      <c r="B17" s="15">
        <v>39.799999999999997</v>
      </c>
      <c r="C17" s="15">
        <v>86.1</v>
      </c>
      <c r="D17" s="15">
        <v>7</v>
      </c>
      <c r="E17" s="15">
        <f t="shared" si="0"/>
        <v>6544.9146098325828</v>
      </c>
      <c r="F17" s="15">
        <f t="shared" si="1"/>
        <v>45814.402268828082</v>
      </c>
      <c r="G17" s="1"/>
      <c r="H17" s="1"/>
    </row>
    <row r="18" spans="1:8" x14ac:dyDescent="0.3">
      <c r="A18" s="14" t="s">
        <v>16</v>
      </c>
      <c r="B18" s="15">
        <v>39.799999999999997</v>
      </c>
      <c r="C18" s="15">
        <v>104.9</v>
      </c>
      <c r="D18" s="15">
        <v>8</v>
      </c>
      <c r="E18" s="15">
        <f t="shared" si="0"/>
        <v>7741.5570817504158</v>
      </c>
      <c r="F18" s="15">
        <f t="shared" si="1"/>
        <v>61932.456654003327</v>
      </c>
      <c r="G18" s="1"/>
      <c r="H18" s="1"/>
    </row>
    <row r="19" spans="1:8" x14ac:dyDescent="0.3">
      <c r="A19" s="14" t="s">
        <v>17</v>
      </c>
      <c r="B19" s="15">
        <v>45</v>
      </c>
      <c r="C19" s="15">
        <v>93.3</v>
      </c>
      <c r="D19" s="15">
        <v>9</v>
      </c>
      <c r="E19" s="15">
        <f t="shared" si="0"/>
        <v>7147.3775813230968</v>
      </c>
      <c r="F19" s="15">
        <f t="shared" si="1"/>
        <v>64326.398231907871</v>
      </c>
      <c r="G19" s="1"/>
      <c r="H19" s="1"/>
    </row>
    <row r="20" spans="1:8" x14ac:dyDescent="0.3">
      <c r="A20" s="14" t="s">
        <v>18</v>
      </c>
      <c r="B20" s="15">
        <v>33.5</v>
      </c>
      <c r="C20" s="15">
        <v>112.1</v>
      </c>
      <c r="D20" s="15">
        <v>11</v>
      </c>
      <c r="E20" s="15">
        <f t="shared" si="0"/>
        <v>8072.8997429672063</v>
      </c>
      <c r="F20" s="15">
        <f t="shared" si="1"/>
        <v>88801.897172639263</v>
      </c>
      <c r="G20" s="1"/>
      <c r="H20" s="1"/>
    </row>
    <row r="21" spans="1:8" x14ac:dyDescent="0.3">
      <c r="A21" s="14" t="s">
        <v>19</v>
      </c>
      <c r="B21" s="15">
        <v>40.799999999999997</v>
      </c>
      <c r="C21" s="15">
        <v>111.9</v>
      </c>
      <c r="D21" s="15">
        <v>10</v>
      </c>
      <c r="E21" s="15">
        <f t="shared" si="0"/>
        <v>8218.317117877601</v>
      </c>
      <c r="F21" s="15">
        <f t="shared" si="1"/>
        <v>82183.171178776014</v>
      </c>
      <c r="G21" s="1"/>
      <c r="H21" s="1"/>
    </row>
    <row r="22" spans="1:8" x14ac:dyDescent="0.3">
      <c r="A22" s="14" t="s">
        <v>20</v>
      </c>
      <c r="B22" s="15">
        <v>34.1</v>
      </c>
      <c r="C22" s="15">
        <v>118.4</v>
      </c>
      <c r="D22" s="15">
        <v>18</v>
      </c>
      <c r="E22" s="15">
        <f t="shared" si="0"/>
        <v>8501.6764564408131</v>
      </c>
      <c r="F22" s="15">
        <f t="shared" si="1"/>
        <v>153030.17621593463</v>
      </c>
      <c r="G22" s="1"/>
      <c r="H22" s="1"/>
    </row>
    <row r="23" spans="1:8" x14ac:dyDescent="0.3">
      <c r="A23" s="14" t="s">
        <v>21</v>
      </c>
      <c r="B23" s="15">
        <v>37.799999999999997</v>
      </c>
      <c r="C23" s="15">
        <v>122.6</v>
      </c>
      <c r="D23" s="15">
        <v>12</v>
      </c>
      <c r="E23" s="15">
        <f t="shared" si="0"/>
        <v>8852.3531108965581</v>
      </c>
      <c r="F23" s="15">
        <f t="shared" si="1"/>
        <v>106228.2373307587</v>
      </c>
      <c r="G23" s="1"/>
      <c r="H23" s="1"/>
    </row>
    <row r="24" spans="1:8" x14ac:dyDescent="0.3">
      <c r="A24" s="14" t="s">
        <v>22</v>
      </c>
      <c r="B24" s="15">
        <v>32.799999999999997</v>
      </c>
      <c r="C24" s="15">
        <v>117.1</v>
      </c>
      <c r="D24" s="15">
        <v>10</v>
      </c>
      <c r="E24" s="15">
        <f t="shared" si="0"/>
        <v>8390.8794682083226</v>
      </c>
      <c r="F24" s="15">
        <f t="shared" si="1"/>
        <v>83908.794682083229</v>
      </c>
      <c r="G24" s="1"/>
      <c r="H24" s="1"/>
    </row>
    <row r="25" spans="1:8" x14ac:dyDescent="0.3">
      <c r="A25" s="14" t="s">
        <v>23</v>
      </c>
      <c r="B25" s="15">
        <v>41.6</v>
      </c>
      <c r="C25" s="15">
        <v>122.4</v>
      </c>
      <c r="D25" s="15">
        <v>13</v>
      </c>
      <c r="E25" s="15">
        <f t="shared" si="0"/>
        <v>8920.0535603773151</v>
      </c>
      <c r="F25" s="15">
        <f t="shared" si="1"/>
        <v>115960.69628490509</v>
      </c>
      <c r="G25" s="1"/>
      <c r="H25" s="1"/>
    </row>
    <row r="26" spans="1:8" x14ac:dyDescent="0.3">
      <c r="E26" s="3"/>
      <c r="F26" s="4"/>
    </row>
    <row r="27" spans="1:8" x14ac:dyDescent="0.3">
      <c r="E27" s="1" t="s">
        <v>24</v>
      </c>
      <c r="F27" s="1">
        <f>SUM(F5:F25)</f>
        <v>1595733.0995447461</v>
      </c>
    </row>
    <row r="28" spans="1:8" x14ac:dyDescent="0.3">
      <c r="E28" s="1" t="s">
        <v>25</v>
      </c>
      <c r="F28" s="5">
        <f>F27/SUM(D5:D25)</f>
        <v>7123.8084801104733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22C91651-F516-4209-B3D1-4D1F31A4D9F4}">
          <xm:f>#REF!</xm:f>
        </x15:webExtension>
        <x15:webExtension appRef="{1A9B2883-4039-4C3A-8424-BC5885D85343}">
          <xm:f>#REF!</xm:f>
        </x15:webExtension>
        <x15:webExtension appRef="{7936F1A7-BB90-4BB5-A590-14E167F4D661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F241-E34D-4D9C-9779-CD1A63BBE9D6}">
  <dimension ref="A1:F28"/>
  <sheetViews>
    <sheetView zoomScale="90" zoomScaleNormal="90" workbookViewId="0">
      <selection activeCell="G27" sqref="G27"/>
    </sheetView>
  </sheetViews>
  <sheetFormatPr defaultRowHeight="14.4" x14ac:dyDescent="0.3"/>
  <cols>
    <col min="1" max="1" width="13.77734375" bestFit="1" customWidth="1"/>
    <col min="2" max="2" width="11" bestFit="1" customWidth="1"/>
    <col min="3" max="3" width="12" bestFit="1" customWidth="1"/>
    <col min="4" max="4" width="10.5546875" bestFit="1" customWidth="1"/>
    <col min="5" max="5" width="14.44140625" customWidth="1"/>
    <col min="6" max="6" width="16.44140625" customWidth="1"/>
  </cols>
  <sheetData>
    <row r="1" spans="1:6" x14ac:dyDescent="0.3">
      <c r="A1" s="1"/>
      <c r="B1" s="1" t="s">
        <v>32</v>
      </c>
      <c r="C1" s="1" t="s">
        <v>33</v>
      </c>
    </row>
    <row r="2" spans="1:6" x14ac:dyDescent="0.3">
      <c r="A2" s="1" t="s">
        <v>0</v>
      </c>
      <c r="B2" s="1">
        <v>36.813463237750369</v>
      </c>
      <c r="C2" s="1">
        <v>92.481845348707836</v>
      </c>
    </row>
    <row r="3" spans="1:6" ht="15" thickBot="1" x14ac:dyDescent="0.35">
      <c r="A3" s="1"/>
      <c r="B3" s="1"/>
      <c r="C3" s="1"/>
      <c r="D3" s="1"/>
      <c r="E3" s="1"/>
    </row>
    <row r="4" spans="1:6" ht="15" thickBot="1" x14ac:dyDescent="0.35">
      <c r="A4" s="7" t="s">
        <v>1</v>
      </c>
      <c r="B4" s="8" t="s">
        <v>36</v>
      </c>
      <c r="C4" s="8" t="s">
        <v>37</v>
      </c>
      <c r="D4" s="8" t="s">
        <v>2</v>
      </c>
      <c r="E4" s="9" t="s">
        <v>34</v>
      </c>
      <c r="F4" s="10" t="s">
        <v>31</v>
      </c>
    </row>
    <row r="5" spans="1:6" x14ac:dyDescent="0.3">
      <c r="A5" s="12" t="s">
        <v>3</v>
      </c>
      <c r="B5" s="13">
        <v>40.700000000000003</v>
      </c>
      <c r="C5" s="13">
        <v>73.900000000000006</v>
      </c>
      <c r="D5" s="13">
        <v>15</v>
      </c>
      <c r="E5" s="13">
        <f>69*SQRT((B5-$B$2)^2+(C5-$C$2)^2)</f>
        <v>1309.8921628463941</v>
      </c>
      <c r="F5" s="13">
        <f>D5*E5</f>
        <v>19648.382442695911</v>
      </c>
    </row>
    <row r="6" spans="1:6" x14ac:dyDescent="0.3">
      <c r="A6" s="14" t="s">
        <v>4</v>
      </c>
      <c r="B6" s="15">
        <v>42.3</v>
      </c>
      <c r="C6" s="15">
        <v>71</v>
      </c>
      <c r="D6" s="15">
        <v>8</v>
      </c>
      <c r="E6" s="15">
        <f t="shared" ref="E6:E25" si="0">69*SQRT((B6-$B$2)^2+(C6-$C$2)^2)</f>
        <v>1529.8278250367846</v>
      </c>
      <c r="F6" s="15">
        <f t="shared" ref="F6:F25" si="1">D6*E6</f>
        <v>12238.622600294277</v>
      </c>
    </row>
    <row r="7" spans="1:6" x14ac:dyDescent="0.3">
      <c r="A7" s="14" t="s">
        <v>5</v>
      </c>
      <c r="B7" s="15">
        <v>40</v>
      </c>
      <c r="C7" s="15">
        <v>75.099999999999994</v>
      </c>
      <c r="D7" s="15">
        <v>10</v>
      </c>
      <c r="E7" s="15">
        <f t="shared" si="0"/>
        <v>1219.3347729228558</v>
      </c>
      <c r="F7" s="15">
        <f t="shared" si="1"/>
        <v>12193.347729228557</v>
      </c>
    </row>
    <row r="8" spans="1:6" x14ac:dyDescent="0.3">
      <c r="A8" s="14" t="s">
        <v>6</v>
      </c>
      <c r="B8" s="15">
        <v>35.200000000000003</v>
      </c>
      <c r="C8" s="15">
        <v>80.8</v>
      </c>
      <c r="D8" s="15">
        <v>6</v>
      </c>
      <c r="E8" s="15">
        <f t="shared" si="0"/>
        <v>813.69922869503648</v>
      </c>
      <c r="F8" s="15">
        <f t="shared" si="1"/>
        <v>4882.1953721702193</v>
      </c>
    </row>
    <row r="9" spans="1:6" x14ac:dyDescent="0.3">
      <c r="A9" s="14" t="s">
        <v>7</v>
      </c>
      <c r="B9" s="15">
        <v>33.799999999999997</v>
      </c>
      <c r="C9" s="15">
        <v>84.4</v>
      </c>
      <c r="D9" s="15">
        <v>11</v>
      </c>
      <c r="E9" s="15">
        <f t="shared" si="0"/>
        <v>595.15123912437048</v>
      </c>
      <c r="F9" s="15">
        <f t="shared" si="1"/>
        <v>6546.6636303680752</v>
      </c>
    </row>
    <row r="10" spans="1:6" x14ac:dyDescent="0.3">
      <c r="A10" s="14" t="s">
        <v>8</v>
      </c>
      <c r="B10" s="15">
        <v>30</v>
      </c>
      <c r="C10" s="15">
        <v>89.9</v>
      </c>
      <c r="D10" s="15">
        <v>8</v>
      </c>
      <c r="E10" s="15">
        <f t="shared" si="0"/>
        <v>502.7501497598584</v>
      </c>
      <c r="F10" s="15">
        <f t="shared" si="1"/>
        <v>4022.0011980788672</v>
      </c>
    </row>
    <row r="11" spans="1:6" x14ac:dyDescent="0.3">
      <c r="A11" s="14" t="s">
        <v>9</v>
      </c>
      <c r="B11" s="15">
        <v>25.8</v>
      </c>
      <c r="C11" s="15">
        <v>80.2</v>
      </c>
      <c r="D11" s="15">
        <v>13</v>
      </c>
      <c r="E11" s="15">
        <f t="shared" si="0"/>
        <v>1138.2701810000158</v>
      </c>
      <c r="F11" s="15">
        <f t="shared" si="1"/>
        <v>14797.512353000206</v>
      </c>
    </row>
    <row r="12" spans="1:6" x14ac:dyDescent="0.3">
      <c r="A12" s="14" t="s">
        <v>10</v>
      </c>
      <c r="B12" s="15">
        <v>32.799999999999997</v>
      </c>
      <c r="C12" s="15">
        <v>96.8</v>
      </c>
      <c r="D12" s="15">
        <v>10</v>
      </c>
      <c r="E12" s="15">
        <f t="shared" si="0"/>
        <v>406.77443982165647</v>
      </c>
      <c r="F12" s="15">
        <f t="shared" si="1"/>
        <v>4067.7443982165646</v>
      </c>
    </row>
    <row r="13" spans="1:6" x14ac:dyDescent="0.3">
      <c r="A13" s="14" t="s">
        <v>11</v>
      </c>
      <c r="B13" s="15">
        <v>29.8</v>
      </c>
      <c r="C13" s="15">
        <v>95.4</v>
      </c>
      <c r="D13" s="15">
        <v>12</v>
      </c>
      <c r="E13" s="15">
        <f t="shared" si="0"/>
        <v>524.14705924611849</v>
      </c>
      <c r="F13" s="15">
        <f t="shared" si="1"/>
        <v>6289.7647109534219</v>
      </c>
    </row>
    <row r="14" spans="1:6" x14ac:dyDescent="0.3">
      <c r="A14" s="14" t="s">
        <v>12</v>
      </c>
      <c r="B14" s="15">
        <v>41.8</v>
      </c>
      <c r="C14" s="15">
        <v>87.7</v>
      </c>
      <c r="D14" s="15">
        <v>14</v>
      </c>
      <c r="E14" s="15">
        <f t="shared" si="0"/>
        <v>476.70758141453416</v>
      </c>
      <c r="F14" s="15">
        <f t="shared" si="1"/>
        <v>6673.9061398034783</v>
      </c>
    </row>
    <row r="15" spans="1:6" x14ac:dyDescent="0.3">
      <c r="A15" s="14" t="s">
        <v>13</v>
      </c>
      <c r="B15" s="15">
        <v>42.4</v>
      </c>
      <c r="C15" s="15">
        <v>83.1</v>
      </c>
      <c r="D15" s="15">
        <v>11</v>
      </c>
      <c r="E15" s="15">
        <f t="shared" si="0"/>
        <v>753.42317756756177</v>
      </c>
      <c r="F15" s="15">
        <f t="shared" si="1"/>
        <v>8287.65495324318</v>
      </c>
    </row>
    <row r="16" spans="1:6" x14ac:dyDescent="0.3">
      <c r="A16" s="14" t="s">
        <v>14</v>
      </c>
      <c r="B16" s="15">
        <v>41.5</v>
      </c>
      <c r="C16" s="15">
        <v>81.7</v>
      </c>
      <c r="D16" s="15">
        <v>8</v>
      </c>
      <c r="E16" s="15">
        <f t="shared" si="0"/>
        <v>811.18829856293439</v>
      </c>
      <c r="F16" s="15">
        <f t="shared" si="1"/>
        <v>6489.5063885034751</v>
      </c>
    </row>
    <row r="17" spans="1:6" x14ac:dyDescent="0.3">
      <c r="A17" s="14" t="s">
        <v>15</v>
      </c>
      <c r="B17" s="15">
        <v>39.799999999999997</v>
      </c>
      <c r="C17" s="15">
        <v>86.1</v>
      </c>
      <c r="D17" s="15">
        <v>7</v>
      </c>
      <c r="E17" s="15">
        <f t="shared" si="0"/>
        <v>486.18005135386511</v>
      </c>
      <c r="F17" s="15">
        <f t="shared" si="1"/>
        <v>3403.2603594770558</v>
      </c>
    </row>
    <row r="18" spans="1:6" x14ac:dyDescent="0.3">
      <c r="A18" s="14" t="s">
        <v>16</v>
      </c>
      <c r="B18" s="15">
        <v>39.799999999999997</v>
      </c>
      <c r="C18" s="15">
        <v>104.9</v>
      </c>
      <c r="D18" s="15">
        <v>8</v>
      </c>
      <c r="E18" s="15">
        <f t="shared" si="0"/>
        <v>881.28416065364661</v>
      </c>
      <c r="F18" s="15">
        <f t="shared" si="1"/>
        <v>7050.2732852291729</v>
      </c>
    </row>
    <row r="19" spans="1:6" x14ac:dyDescent="0.3">
      <c r="A19" s="14" t="s">
        <v>17</v>
      </c>
      <c r="B19" s="15">
        <v>45</v>
      </c>
      <c r="C19" s="15">
        <v>93.3</v>
      </c>
      <c r="D19" s="15">
        <v>9</v>
      </c>
      <c r="E19" s="15">
        <f t="shared" si="0"/>
        <v>567.68494082574398</v>
      </c>
      <c r="F19" s="15">
        <f t="shared" si="1"/>
        <v>5109.1644674316958</v>
      </c>
    </row>
    <row r="20" spans="1:6" x14ac:dyDescent="0.3">
      <c r="A20" s="14" t="s">
        <v>18</v>
      </c>
      <c r="B20" s="15">
        <v>33.5</v>
      </c>
      <c r="C20" s="15">
        <v>112.1</v>
      </c>
      <c r="D20" s="15">
        <v>11</v>
      </c>
      <c r="E20" s="15">
        <f t="shared" si="0"/>
        <v>1372.8243720331677</v>
      </c>
      <c r="F20" s="15">
        <f t="shared" si="1"/>
        <v>15101.068092364845</v>
      </c>
    </row>
    <row r="21" spans="1:6" x14ac:dyDescent="0.3">
      <c r="A21" s="14" t="s">
        <v>19</v>
      </c>
      <c r="B21" s="15">
        <v>40.799999999999997</v>
      </c>
      <c r="C21" s="15">
        <v>111.9</v>
      </c>
      <c r="D21" s="15">
        <v>10</v>
      </c>
      <c r="E21" s="15">
        <f t="shared" si="0"/>
        <v>1367.7972272951761</v>
      </c>
      <c r="F21" s="15">
        <f t="shared" si="1"/>
        <v>13677.97227295176</v>
      </c>
    </row>
    <row r="22" spans="1:6" x14ac:dyDescent="0.3">
      <c r="A22" s="14" t="s">
        <v>20</v>
      </c>
      <c r="B22" s="15">
        <v>34.1</v>
      </c>
      <c r="C22" s="15">
        <v>118.4</v>
      </c>
      <c r="D22" s="15">
        <v>18</v>
      </c>
      <c r="E22" s="15">
        <f t="shared" si="0"/>
        <v>1798.1267920791495</v>
      </c>
      <c r="F22" s="15">
        <f t="shared" si="1"/>
        <v>32366.282257424689</v>
      </c>
    </row>
    <row r="23" spans="1:6" x14ac:dyDescent="0.3">
      <c r="A23" s="14" t="s">
        <v>21</v>
      </c>
      <c r="B23" s="15">
        <v>37.799999999999997</v>
      </c>
      <c r="C23" s="15">
        <v>122.6</v>
      </c>
      <c r="D23" s="15">
        <v>12</v>
      </c>
      <c r="E23" s="15">
        <f t="shared" si="0"/>
        <v>2079.2672242294179</v>
      </c>
      <c r="F23" s="15">
        <f t="shared" si="1"/>
        <v>24951.206690753017</v>
      </c>
    </row>
    <row r="24" spans="1:6" x14ac:dyDescent="0.3">
      <c r="A24" s="14" t="s">
        <v>22</v>
      </c>
      <c r="B24" s="15">
        <v>32.799999999999997</v>
      </c>
      <c r="C24" s="15">
        <v>117.1</v>
      </c>
      <c r="D24" s="15">
        <v>10</v>
      </c>
      <c r="E24" s="15">
        <f t="shared" si="0"/>
        <v>1721.0783094505555</v>
      </c>
      <c r="F24" s="15">
        <f t="shared" si="1"/>
        <v>17210.783094505554</v>
      </c>
    </row>
    <row r="25" spans="1:6" x14ac:dyDescent="0.3">
      <c r="A25" s="14" t="s">
        <v>23</v>
      </c>
      <c r="B25" s="15">
        <v>41.6</v>
      </c>
      <c r="C25" s="15">
        <v>122.4</v>
      </c>
      <c r="D25" s="15">
        <v>13</v>
      </c>
      <c r="E25" s="15">
        <f t="shared" si="0"/>
        <v>2090.6053926141412</v>
      </c>
      <c r="F25" s="15">
        <f t="shared" si="1"/>
        <v>27177.870103983834</v>
      </c>
    </row>
    <row r="26" spans="1:6" x14ac:dyDescent="0.3">
      <c r="E26" s="3"/>
      <c r="F26" s="4"/>
    </row>
    <row r="27" spans="1:6" x14ac:dyDescent="0.3">
      <c r="E27" s="1" t="s">
        <v>24</v>
      </c>
      <c r="F27" s="1">
        <f>SUM(F5:F25)</f>
        <v>252185.18254067784</v>
      </c>
    </row>
    <row r="28" spans="1:6" x14ac:dyDescent="0.3">
      <c r="E28" s="1" t="s">
        <v>25</v>
      </c>
      <c r="F28" s="5">
        <f>F27/SUM(D5:D25)</f>
        <v>1125.8267077708831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36B3-5249-4BAB-BF5F-99DDC2D530CB}">
  <dimension ref="A1:H28"/>
  <sheetViews>
    <sheetView zoomScale="90" zoomScaleNormal="90" workbookViewId="0">
      <selection activeCell="R24" sqref="R24"/>
    </sheetView>
  </sheetViews>
  <sheetFormatPr defaultRowHeight="14.4" x14ac:dyDescent="0.3"/>
  <cols>
    <col min="1" max="1" width="14" bestFit="1" customWidth="1"/>
    <col min="2" max="3" width="12" bestFit="1" customWidth="1"/>
    <col min="4" max="4" width="10.5546875" bestFit="1" customWidth="1"/>
    <col min="5" max="7" width="12.5546875" bestFit="1" customWidth="1"/>
    <col min="8" max="8" width="16.44140625" bestFit="1" customWidth="1"/>
  </cols>
  <sheetData>
    <row r="1" spans="1:8" x14ac:dyDescent="0.3">
      <c r="A1" s="1"/>
      <c r="B1" s="1" t="s">
        <v>32</v>
      </c>
      <c r="C1" s="1" t="s">
        <v>33</v>
      </c>
      <c r="D1" s="1"/>
      <c r="G1" s="1"/>
      <c r="H1" s="1"/>
    </row>
    <row r="2" spans="1:8" x14ac:dyDescent="0.3">
      <c r="A2" s="1" t="s">
        <v>0</v>
      </c>
      <c r="B2" s="1">
        <v>0</v>
      </c>
      <c r="C2" s="1">
        <v>0</v>
      </c>
      <c r="D2" s="1"/>
      <c r="G2" s="1"/>
    </row>
    <row r="3" spans="1:8" ht="15" thickBot="1" x14ac:dyDescent="0.35">
      <c r="A3" s="1" t="s">
        <v>35</v>
      </c>
      <c r="B3" s="1">
        <v>0</v>
      </c>
      <c r="C3" s="1">
        <v>0</v>
      </c>
      <c r="D3" s="1"/>
      <c r="G3" s="1"/>
    </row>
    <row r="4" spans="1:8" ht="15" thickBot="1" x14ac:dyDescent="0.35">
      <c r="A4" s="7" t="s">
        <v>1</v>
      </c>
      <c r="B4" s="8" t="s">
        <v>36</v>
      </c>
      <c r="C4" s="8" t="s">
        <v>37</v>
      </c>
      <c r="D4" s="8" t="s">
        <v>2</v>
      </c>
      <c r="E4" s="9" t="s">
        <v>26</v>
      </c>
      <c r="F4" s="10" t="s">
        <v>27</v>
      </c>
      <c r="G4" s="11" t="s">
        <v>34</v>
      </c>
      <c r="H4" s="8" t="s">
        <v>31</v>
      </c>
    </row>
    <row r="5" spans="1:8" x14ac:dyDescent="0.3">
      <c r="A5" s="12" t="s">
        <v>3</v>
      </c>
      <c r="B5" s="13">
        <v>40.700000000000003</v>
      </c>
      <c r="C5" s="13">
        <v>73.900000000000006</v>
      </c>
      <c r="D5" s="13">
        <v>15</v>
      </c>
      <c r="E5" s="13">
        <f t="shared" ref="E5:E25" si="0">69*SQRT((B5-$B$2)^2+(C5-$C$2)^2)</f>
        <v>5821.2859146411975</v>
      </c>
      <c r="F5" s="13">
        <f t="shared" ref="F5:F25" si="1">69*SQRT((B5-$B$3)^2+(C5-$C$3)^2)</f>
        <v>5821.2859146411975</v>
      </c>
      <c r="G5" s="12">
        <f>MIN(E5,F5)</f>
        <v>5821.2859146411975</v>
      </c>
      <c r="H5" s="13">
        <f>G5*D5</f>
        <v>87319.288719617965</v>
      </c>
    </row>
    <row r="6" spans="1:8" x14ac:dyDescent="0.3">
      <c r="A6" s="14" t="s">
        <v>4</v>
      </c>
      <c r="B6" s="15">
        <v>42.3</v>
      </c>
      <c r="C6" s="15">
        <v>71</v>
      </c>
      <c r="D6" s="15">
        <v>8</v>
      </c>
      <c r="E6" s="15">
        <f t="shared" si="0"/>
        <v>5702.5442295522789</v>
      </c>
      <c r="F6" s="15">
        <f t="shared" si="1"/>
        <v>5702.5442295522789</v>
      </c>
      <c r="G6" s="14">
        <f t="shared" ref="G6:G25" si="2">MIN(E6,F6)</f>
        <v>5702.5442295522789</v>
      </c>
      <c r="H6" s="15">
        <f t="shared" ref="H6:H25" si="3">G6*D6</f>
        <v>45620.353836418231</v>
      </c>
    </row>
    <row r="7" spans="1:8" x14ac:dyDescent="0.3">
      <c r="A7" s="14" t="s">
        <v>5</v>
      </c>
      <c r="B7" s="15">
        <v>40</v>
      </c>
      <c r="C7" s="15">
        <v>75.099999999999994</v>
      </c>
      <c r="D7" s="15">
        <v>10</v>
      </c>
      <c r="E7" s="15">
        <f t="shared" si="0"/>
        <v>5871.0891332017773</v>
      </c>
      <c r="F7" s="15">
        <f t="shared" si="1"/>
        <v>5871.0891332017773</v>
      </c>
      <c r="G7" s="14">
        <f t="shared" si="2"/>
        <v>5871.0891332017773</v>
      </c>
      <c r="H7" s="15">
        <f t="shared" si="3"/>
        <v>58710.891332017774</v>
      </c>
    </row>
    <row r="8" spans="1:8" x14ac:dyDescent="0.3">
      <c r="A8" s="14" t="s">
        <v>6</v>
      </c>
      <c r="B8" s="15">
        <v>35.200000000000003</v>
      </c>
      <c r="C8" s="15">
        <v>80.8</v>
      </c>
      <c r="D8" s="15">
        <v>6</v>
      </c>
      <c r="E8" s="15">
        <f t="shared" si="0"/>
        <v>6081.2765501989788</v>
      </c>
      <c r="F8" s="15">
        <f t="shared" si="1"/>
        <v>6081.2765501989788</v>
      </c>
      <c r="G8" s="14">
        <f t="shared" si="2"/>
        <v>6081.2765501989788</v>
      </c>
      <c r="H8" s="15">
        <f t="shared" si="3"/>
        <v>36487.659301193875</v>
      </c>
    </row>
    <row r="9" spans="1:8" x14ac:dyDescent="0.3">
      <c r="A9" s="14" t="s">
        <v>7</v>
      </c>
      <c r="B9" s="15">
        <v>33.799999999999997</v>
      </c>
      <c r="C9" s="15">
        <v>84.4</v>
      </c>
      <c r="D9" s="15">
        <v>11</v>
      </c>
      <c r="E9" s="15">
        <f t="shared" si="0"/>
        <v>6273.2347158383927</v>
      </c>
      <c r="F9" s="15">
        <f t="shared" si="1"/>
        <v>6273.2347158383927</v>
      </c>
      <c r="G9" s="14">
        <f t="shared" si="2"/>
        <v>6273.2347158383927</v>
      </c>
      <c r="H9" s="15">
        <f t="shared" si="3"/>
        <v>69005.58187422232</v>
      </c>
    </row>
    <row r="10" spans="1:8" x14ac:dyDescent="0.3">
      <c r="A10" s="14" t="s">
        <v>8</v>
      </c>
      <c r="B10" s="15">
        <v>30</v>
      </c>
      <c r="C10" s="15">
        <v>89.9</v>
      </c>
      <c r="D10" s="15">
        <v>8</v>
      </c>
      <c r="E10" s="15">
        <f t="shared" si="0"/>
        <v>6539.369205817944</v>
      </c>
      <c r="F10" s="15">
        <f t="shared" si="1"/>
        <v>6539.369205817944</v>
      </c>
      <c r="G10" s="14">
        <f t="shared" si="2"/>
        <v>6539.369205817944</v>
      </c>
      <c r="H10" s="15">
        <f t="shared" si="3"/>
        <v>52314.953646543552</v>
      </c>
    </row>
    <row r="11" spans="1:8" x14ac:dyDescent="0.3">
      <c r="A11" s="14" t="s">
        <v>9</v>
      </c>
      <c r="B11" s="15">
        <v>25.8</v>
      </c>
      <c r="C11" s="15">
        <v>80.2</v>
      </c>
      <c r="D11" s="15">
        <v>13</v>
      </c>
      <c r="E11" s="15">
        <f t="shared" si="0"/>
        <v>5813.093365842321</v>
      </c>
      <c r="F11" s="15">
        <f t="shared" si="1"/>
        <v>5813.093365842321</v>
      </c>
      <c r="G11" s="14">
        <f t="shared" si="2"/>
        <v>5813.093365842321</v>
      </c>
      <c r="H11" s="15">
        <f t="shared" si="3"/>
        <v>75570.213755950172</v>
      </c>
    </row>
    <row r="12" spans="1:8" x14ac:dyDescent="0.3">
      <c r="A12" s="14" t="s">
        <v>10</v>
      </c>
      <c r="B12" s="15">
        <v>32.799999999999997</v>
      </c>
      <c r="C12" s="15">
        <v>96.8</v>
      </c>
      <c r="D12" s="15">
        <v>10</v>
      </c>
      <c r="E12" s="15">
        <f t="shared" si="0"/>
        <v>7052.2185785751144</v>
      </c>
      <c r="F12" s="15">
        <f t="shared" si="1"/>
        <v>7052.2185785751144</v>
      </c>
      <c r="G12" s="14">
        <f t="shared" si="2"/>
        <v>7052.2185785751144</v>
      </c>
      <c r="H12" s="15">
        <f t="shared" si="3"/>
        <v>70522.18578575115</v>
      </c>
    </row>
    <row r="13" spans="1:8" x14ac:dyDescent="0.3">
      <c r="A13" s="14" t="s">
        <v>11</v>
      </c>
      <c r="B13" s="15">
        <v>29.8</v>
      </c>
      <c r="C13" s="15">
        <v>95.4</v>
      </c>
      <c r="D13" s="15">
        <v>12</v>
      </c>
      <c r="E13" s="15">
        <f t="shared" si="0"/>
        <v>6896.2729934363824</v>
      </c>
      <c r="F13" s="15">
        <f t="shared" si="1"/>
        <v>6896.2729934363824</v>
      </c>
      <c r="G13" s="14">
        <f t="shared" si="2"/>
        <v>6896.2729934363824</v>
      </c>
      <c r="H13" s="15">
        <f t="shared" si="3"/>
        <v>82755.275921236593</v>
      </c>
    </row>
    <row r="14" spans="1:8" x14ac:dyDescent="0.3">
      <c r="A14" s="14" t="s">
        <v>12</v>
      </c>
      <c r="B14" s="15">
        <v>41.8</v>
      </c>
      <c r="C14" s="15">
        <v>87.7</v>
      </c>
      <c r="D14" s="15">
        <v>14</v>
      </c>
      <c r="E14" s="15">
        <f t="shared" si="0"/>
        <v>6703.4947102239139</v>
      </c>
      <c r="F14" s="15">
        <f t="shared" si="1"/>
        <v>6703.4947102239139</v>
      </c>
      <c r="G14" s="14">
        <f t="shared" si="2"/>
        <v>6703.4947102239139</v>
      </c>
      <c r="H14" s="15">
        <f t="shared" si="3"/>
        <v>93848.925943134789</v>
      </c>
    </row>
    <row r="15" spans="1:8" x14ac:dyDescent="0.3">
      <c r="A15" s="14" t="s">
        <v>13</v>
      </c>
      <c r="B15" s="15">
        <v>42.4</v>
      </c>
      <c r="C15" s="15">
        <v>83.1</v>
      </c>
      <c r="D15" s="15">
        <v>11</v>
      </c>
      <c r="E15" s="15">
        <f t="shared" si="0"/>
        <v>6437.1379175841803</v>
      </c>
      <c r="F15" s="15">
        <f t="shared" si="1"/>
        <v>6437.1379175841803</v>
      </c>
      <c r="G15" s="14">
        <f t="shared" si="2"/>
        <v>6437.1379175841803</v>
      </c>
      <c r="H15" s="15">
        <f t="shared" si="3"/>
        <v>70808.51709342598</v>
      </c>
    </row>
    <row r="16" spans="1:8" x14ac:dyDescent="0.3">
      <c r="A16" s="14" t="s">
        <v>14</v>
      </c>
      <c r="B16" s="15">
        <v>41.5</v>
      </c>
      <c r="C16" s="15">
        <v>81.7</v>
      </c>
      <c r="D16" s="15">
        <v>8</v>
      </c>
      <c r="E16" s="15">
        <f t="shared" si="0"/>
        <v>6322.877789424685</v>
      </c>
      <c r="F16" s="15">
        <f t="shared" si="1"/>
        <v>6322.877789424685</v>
      </c>
      <c r="G16" s="14">
        <f t="shared" si="2"/>
        <v>6322.877789424685</v>
      </c>
      <c r="H16" s="15">
        <f t="shared" si="3"/>
        <v>50583.02231539748</v>
      </c>
    </row>
    <row r="17" spans="1:8" x14ac:dyDescent="0.3">
      <c r="A17" s="14" t="s">
        <v>15</v>
      </c>
      <c r="B17" s="15">
        <v>39.799999999999997</v>
      </c>
      <c r="C17" s="15">
        <v>86.1</v>
      </c>
      <c r="D17" s="15">
        <v>7</v>
      </c>
      <c r="E17" s="15">
        <f t="shared" si="0"/>
        <v>6544.9146098325828</v>
      </c>
      <c r="F17" s="15">
        <f t="shared" si="1"/>
        <v>6544.9146098325828</v>
      </c>
      <c r="G17" s="14">
        <f t="shared" si="2"/>
        <v>6544.9146098325828</v>
      </c>
      <c r="H17" s="15">
        <f t="shared" si="3"/>
        <v>45814.402268828082</v>
      </c>
    </row>
    <row r="18" spans="1:8" x14ac:dyDescent="0.3">
      <c r="A18" s="14" t="s">
        <v>16</v>
      </c>
      <c r="B18" s="15">
        <v>39.799999999999997</v>
      </c>
      <c r="C18" s="15">
        <v>104.9</v>
      </c>
      <c r="D18" s="15">
        <v>8</v>
      </c>
      <c r="E18" s="15">
        <f t="shared" si="0"/>
        <v>7741.5570817504158</v>
      </c>
      <c r="F18" s="15">
        <f t="shared" si="1"/>
        <v>7741.5570817504158</v>
      </c>
      <c r="G18" s="14">
        <f t="shared" si="2"/>
        <v>7741.5570817504158</v>
      </c>
      <c r="H18" s="15">
        <f t="shared" si="3"/>
        <v>61932.456654003327</v>
      </c>
    </row>
    <row r="19" spans="1:8" x14ac:dyDescent="0.3">
      <c r="A19" s="14" t="s">
        <v>17</v>
      </c>
      <c r="B19" s="15">
        <v>45</v>
      </c>
      <c r="C19" s="15">
        <v>93.3</v>
      </c>
      <c r="D19" s="15">
        <v>9</v>
      </c>
      <c r="E19" s="15">
        <f t="shared" si="0"/>
        <v>7147.3775813230968</v>
      </c>
      <c r="F19" s="15">
        <f t="shared" si="1"/>
        <v>7147.3775813230968</v>
      </c>
      <c r="G19" s="14">
        <f t="shared" si="2"/>
        <v>7147.3775813230968</v>
      </c>
      <c r="H19" s="15">
        <f t="shared" si="3"/>
        <v>64326.398231907871</v>
      </c>
    </row>
    <row r="20" spans="1:8" x14ac:dyDescent="0.3">
      <c r="A20" s="14" t="s">
        <v>18</v>
      </c>
      <c r="B20" s="15">
        <v>33.5</v>
      </c>
      <c r="C20" s="15">
        <v>112.1</v>
      </c>
      <c r="D20" s="15">
        <v>11</v>
      </c>
      <c r="E20" s="15">
        <f t="shared" si="0"/>
        <v>8072.8997429672063</v>
      </c>
      <c r="F20" s="15">
        <f t="shared" si="1"/>
        <v>8072.8997429672063</v>
      </c>
      <c r="G20" s="14">
        <f t="shared" si="2"/>
        <v>8072.8997429672063</v>
      </c>
      <c r="H20" s="15">
        <f t="shared" si="3"/>
        <v>88801.897172639263</v>
      </c>
    </row>
    <row r="21" spans="1:8" x14ac:dyDescent="0.3">
      <c r="A21" s="14" t="s">
        <v>19</v>
      </c>
      <c r="B21" s="15">
        <v>40.799999999999997</v>
      </c>
      <c r="C21" s="15">
        <v>111.9</v>
      </c>
      <c r="D21" s="15">
        <v>10</v>
      </c>
      <c r="E21" s="15">
        <f t="shared" si="0"/>
        <v>8218.317117877601</v>
      </c>
      <c r="F21" s="15">
        <f t="shared" si="1"/>
        <v>8218.317117877601</v>
      </c>
      <c r="G21" s="14">
        <f t="shared" si="2"/>
        <v>8218.317117877601</v>
      </c>
      <c r="H21" s="15">
        <f t="shared" si="3"/>
        <v>82183.171178776014</v>
      </c>
    </row>
    <row r="22" spans="1:8" x14ac:dyDescent="0.3">
      <c r="A22" s="14" t="s">
        <v>20</v>
      </c>
      <c r="B22" s="15">
        <v>34.1</v>
      </c>
      <c r="C22" s="15">
        <v>118.4</v>
      </c>
      <c r="D22" s="15">
        <v>18</v>
      </c>
      <c r="E22" s="15">
        <f t="shared" si="0"/>
        <v>8501.6764564408131</v>
      </c>
      <c r="F22" s="15">
        <f t="shared" si="1"/>
        <v>8501.6764564408131</v>
      </c>
      <c r="G22" s="14">
        <f t="shared" si="2"/>
        <v>8501.6764564408131</v>
      </c>
      <c r="H22" s="15">
        <f t="shared" si="3"/>
        <v>153030.17621593463</v>
      </c>
    </row>
    <row r="23" spans="1:8" x14ac:dyDescent="0.3">
      <c r="A23" s="14" t="s">
        <v>21</v>
      </c>
      <c r="B23" s="15">
        <v>37.799999999999997</v>
      </c>
      <c r="C23" s="15">
        <v>122.6</v>
      </c>
      <c r="D23" s="15">
        <v>12</v>
      </c>
      <c r="E23" s="15">
        <f t="shared" si="0"/>
        <v>8852.3531108965581</v>
      </c>
      <c r="F23" s="15">
        <f t="shared" si="1"/>
        <v>8852.3531108965581</v>
      </c>
      <c r="G23" s="14">
        <f t="shared" si="2"/>
        <v>8852.3531108965581</v>
      </c>
      <c r="H23" s="15">
        <f t="shared" si="3"/>
        <v>106228.2373307587</v>
      </c>
    </row>
    <row r="24" spans="1:8" x14ac:dyDescent="0.3">
      <c r="A24" s="14" t="s">
        <v>22</v>
      </c>
      <c r="B24" s="15">
        <v>32.799999999999997</v>
      </c>
      <c r="C24" s="15">
        <v>117.1</v>
      </c>
      <c r="D24" s="15">
        <v>10</v>
      </c>
      <c r="E24" s="15">
        <f t="shared" si="0"/>
        <v>8390.8794682083226</v>
      </c>
      <c r="F24" s="15">
        <f t="shared" si="1"/>
        <v>8390.8794682083226</v>
      </c>
      <c r="G24" s="14">
        <f t="shared" si="2"/>
        <v>8390.8794682083226</v>
      </c>
      <c r="H24" s="15">
        <f t="shared" si="3"/>
        <v>83908.794682083229</v>
      </c>
    </row>
    <row r="25" spans="1:8" x14ac:dyDescent="0.3">
      <c r="A25" s="14" t="s">
        <v>23</v>
      </c>
      <c r="B25" s="15">
        <v>41.6</v>
      </c>
      <c r="C25" s="15">
        <v>122.4</v>
      </c>
      <c r="D25" s="15">
        <v>13</v>
      </c>
      <c r="E25" s="15">
        <f t="shared" si="0"/>
        <v>8920.0535603773151</v>
      </c>
      <c r="F25" s="15">
        <f t="shared" si="1"/>
        <v>8920.0535603773151</v>
      </c>
      <c r="G25" s="14">
        <f t="shared" si="2"/>
        <v>8920.0535603773151</v>
      </c>
      <c r="H25" s="15">
        <f t="shared" si="3"/>
        <v>115960.69628490509</v>
      </c>
    </row>
    <row r="26" spans="1:8" x14ac:dyDescent="0.3">
      <c r="E26" s="4"/>
      <c r="F26" s="4"/>
      <c r="G26" s="4"/>
      <c r="H26" s="4"/>
    </row>
    <row r="27" spans="1:8" x14ac:dyDescent="0.3">
      <c r="E27" s="4"/>
      <c r="F27" s="4"/>
      <c r="G27" s="5" t="s">
        <v>30</v>
      </c>
      <c r="H27" s="5">
        <f>SUM(H5:H25)</f>
        <v>1595733.0995447461</v>
      </c>
    </row>
    <row r="28" spans="1:8" x14ac:dyDescent="0.3">
      <c r="G28" s="3" t="s">
        <v>25</v>
      </c>
      <c r="H28" s="5">
        <f>SUM(H5:H25)/SUM(D5:D25)</f>
        <v>7123.8084801104733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81C0-BE3C-4AB4-BE66-144F90FA75E6}">
  <dimension ref="A1:H28"/>
  <sheetViews>
    <sheetView tabSelected="1" zoomScale="90" zoomScaleNormal="90" workbookViewId="0">
      <selection activeCell="L21" sqref="L21"/>
    </sheetView>
  </sheetViews>
  <sheetFormatPr defaultRowHeight="14.4" x14ac:dyDescent="0.3"/>
  <cols>
    <col min="1" max="1" width="14" bestFit="1" customWidth="1"/>
    <col min="3" max="3" width="12" bestFit="1" customWidth="1"/>
    <col min="4" max="4" width="10.5546875" bestFit="1" customWidth="1"/>
    <col min="5" max="8" width="12.5546875" bestFit="1" customWidth="1"/>
  </cols>
  <sheetData>
    <row r="1" spans="1:8" x14ac:dyDescent="0.3">
      <c r="A1" s="1"/>
      <c r="B1" s="1" t="s">
        <v>32</v>
      </c>
      <c r="C1" s="1" t="s">
        <v>33</v>
      </c>
      <c r="D1" s="1"/>
      <c r="G1" s="1"/>
      <c r="H1" s="1"/>
    </row>
    <row r="2" spans="1:8" x14ac:dyDescent="0.3">
      <c r="A2" s="1" t="s">
        <v>0</v>
      </c>
      <c r="B2" s="6">
        <v>34.931870855450974</v>
      </c>
      <c r="C2" s="6">
        <v>117.79158836622074</v>
      </c>
      <c r="D2" s="1"/>
      <c r="G2" s="1"/>
    </row>
    <row r="3" spans="1:8" ht="15" thickBot="1" x14ac:dyDescent="0.35">
      <c r="A3" s="1" t="s">
        <v>35</v>
      </c>
      <c r="B3" s="6">
        <v>38.164065363171247</v>
      </c>
      <c r="C3" s="6">
        <v>84.028976320338117</v>
      </c>
      <c r="D3" s="1"/>
      <c r="G3" s="1"/>
    </row>
    <row r="4" spans="1:8" ht="15" thickBot="1" x14ac:dyDescent="0.35">
      <c r="A4" s="7" t="s">
        <v>1</v>
      </c>
      <c r="B4" s="8" t="s">
        <v>36</v>
      </c>
      <c r="C4" s="8" t="s">
        <v>37</v>
      </c>
      <c r="D4" s="8" t="s">
        <v>2</v>
      </c>
      <c r="E4" s="9" t="s">
        <v>26</v>
      </c>
      <c r="F4" s="10" t="s">
        <v>27</v>
      </c>
      <c r="G4" s="11" t="s">
        <v>28</v>
      </c>
      <c r="H4" s="8" t="s">
        <v>29</v>
      </c>
    </row>
    <row r="5" spans="1:8" x14ac:dyDescent="0.3">
      <c r="A5" s="12" t="s">
        <v>3</v>
      </c>
      <c r="B5" s="13">
        <v>40.700000000000003</v>
      </c>
      <c r="C5" s="13">
        <v>73.900000000000006</v>
      </c>
      <c r="D5" s="13">
        <v>15</v>
      </c>
      <c r="E5" s="13">
        <f t="shared" ref="E5:E25" si="0">69*SQRT((B5-$B$2)^2+(C5-$C$2)^2)</f>
        <v>3054.5598170898243</v>
      </c>
      <c r="F5" s="13">
        <f t="shared" ref="F5:F25" si="1">69*SQRT((B5-$B$3)^2+(C5-$C$3)^2)</f>
        <v>720.47078069808845</v>
      </c>
      <c r="G5" s="12">
        <f>MIN(E5,F5)</f>
        <v>720.47078069808845</v>
      </c>
      <c r="H5" s="13">
        <f>G5*D5</f>
        <v>10807.061710471327</v>
      </c>
    </row>
    <row r="6" spans="1:8" x14ac:dyDescent="0.3">
      <c r="A6" s="14" t="s">
        <v>4</v>
      </c>
      <c r="B6" s="15">
        <v>42.3</v>
      </c>
      <c r="C6" s="15">
        <v>71</v>
      </c>
      <c r="D6" s="15">
        <v>8</v>
      </c>
      <c r="E6" s="15">
        <f t="shared" si="0"/>
        <v>3268.402666464156</v>
      </c>
      <c r="F6" s="15">
        <f t="shared" si="1"/>
        <v>943.20799060084278</v>
      </c>
      <c r="G6" s="14">
        <f t="shared" ref="G6:G25" si="2">MIN(E6,F6)</f>
        <v>943.20799060084278</v>
      </c>
      <c r="H6" s="15">
        <f t="shared" ref="H6:H25" si="3">G6*D6</f>
        <v>7545.6639248067422</v>
      </c>
    </row>
    <row r="7" spans="1:8" x14ac:dyDescent="0.3">
      <c r="A7" s="14" t="s">
        <v>5</v>
      </c>
      <c r="B7" s="15">
        <v>40</v>
      </c>
      <c r="C7" s="15">
        <v>75.099999999999994</v>
      </c>
      <c r="D7" s="15">
        <v>10</v>
      </c>
      <c r="E7" s="15">
        <f t="shared" si="0"/>
        <v>2966.4043340165149</v>
      </c>
      <c r="F7" s="15">
        <f t="shared" si="1"/>
        <v>628.9881732470684</v>
      </c>
      <c r="G7" s="14">
        <f t="shared" si="2"/>
        <v>628.9881732470684</v>
      </c>
      <c r="H7" s="15">
        <f t="shared" si="3"/>
        <v>6289.8817324706843</v>
      </c>
    </row>
    <row r="8" spans="1:8" x14ac:dyDescent="0.3">
      <c r="A8" s="14" t="s">
        <v>6</v>
      </c>
      <c r="B8" s="15">
        <v>35.200000000000003</v>
      </c>
      <c r="C8" s="15">
        <v>80.8</v>
      </c>
      <c r="D8" s="15">
        <v>6</v>
      </c>
      <c r="E8" s="15">
        <f t="shared" si="0"/>
        <v>2552.486647218921</v>
      </c>
      <c r="F8" s="15">
        <f t="shared" si="1"/>
        <v>302.43709522934512</v>
      </c>
      <c r="G8" s="14">
        <f t="shared" si="2"/>
        <v>302.43709522934512</v>
      </c>
      <c r="H8" s="15">
        <f t="shared" si="3"/>
        <v>1814.6225713760707</v>
      </c>
    </row>
    <row r="9" spans="1:8" x14ac:dyDescent="0.3">
      <c r="A9" s="14" t="s">
        <v>7</v>
      </c>
      <c r="B9" s="15">
        <v>33.799999999999997</v>
      </c>
      <c r="C9" s="15">
        <v>84.4</v>
      </c>
      <c r="D9" s="15">
        <v>11</v>
      </c>
      <c r="E9" s="15">
        <f t="shared" si="0"/>
        <v>2305.3428752156096</v>
      </c>
      <c r="F9" s="15">
        <f t="shared" si="1"/>
        <v>302.20680673008178</v>
      </c>
      <c r="G9" s="14">
        <f t="shared" si="2"/>
        <v>302.20680673008178</v>
      </c>
      <c r="H9" s="15">
        <f t="shared" si="3"/>
        <v>3324.2748740308998</v>
      </c>
    </row>
    <row r="10" spans="1:8" x14ac:dyDescent="0.3">
      <c r="A10" s="14" t="s">
        <v>8</v>
      </c>
      <c r="B10" s="15">
        <v>30</v>
      </c>
      <c r="C10" s="15">
        <v>89.9</v>
      </c>
      <c r="D10" s="15">
        <v>8</v>
      </c>
      <c r="E10" s="15">
        <f t="shared" si="0"/>
        <v>1954.3743628755792</v>
      </c>
      <c r="F10" s="15">
        <f t="shared" si="1"/>
        <v>693.85626799533122</v>
      </c>
      <c r="G10" s="14">
        <f t="shared" si="2"/>
        <v>693.85626799533122</v>
      </c>
      <c r="H10" s="15">
        <f t="shared" si="3"/>
        <v>5550.8501439626498</v>
      </c>
    </row>
    <row r="11" spans="1:8" x14ac:dyDescent="0.3">
      <c r="A11" s="14" t="s">
        <v>9</v>
      </c>
      <c r="B11" s="15">
        <v>25.8</v>
      </c>
      <c r="C11" s="15">
        <v>80.2</v>
      </c>
      <c r="D11" s="15">
        <v>13</v>
      </c>
      <c r="E11" s="15">
        <f t="shared" si="0"/>
        <v>2669.2555076592907</v>
      </c>
      <c r="F11" s="15">
        <f t="shared" si="1"/>
        <v>893.09344960783119</v>
      </c>
      <c r="G11" s="14">
        <f t="shared" si="2"/>
        <v>893.09344960783119</v>
      </c>
      <c r="H11" s="15">
        <f t="shared" si="3"/>
        <v>11610.214844901806</v>
      </c>
    </row>
    <row r="12" spans="1:8" x14ac:dyDescent="0.3">
      <c r="A12" s="14" t="s">
        <v>10</v>
      </c>
      <c r="B12" s="15">
        <v>32.799999999999997</v>
      </c>
      <c r="C12" s="15">
        <v>96.8</v>
      </c>
      <c r="D12" s="15">
        <v>10</v>
      </c>
      <c r="E12" s="15">
        <f t="shared" si="0"/>
        <v>1455.8700050986265</v>
      </c>
      <c r="F12" s="15">
        <f t="shared" si="1"/>
        <v>955.77390064077952</v>
      </c>
      <c r="G12" s="14">
        <f t="shared" si="2"/>
        <v>955.77390064077952</v>
      </c>
      <c r="H12" s="15">
        <f t="shared" si="3"/>
        <v>9557.7390064077954</v>
      </c>
    </row>
    <row r="13" spans="1:8" x14ac:dyDescent="0.3">
      <c r="A13" s="14" t="s">
        <v>11</v>
      </c>
      <c r="B13" s="15">
        <v>29.8</v>
      </c>
      <c r="C13" s="15">
        <v>95.4</v>
      </c>
      <c r="D13" s="15">
        <v>12</v>
      </c>
      <c r="E13" s="15">
        <f t="shared" si="0"/>
        <v>1585.07782799303</v>
      </c>
      <c r="F13" s="15">
        <f t="shared" si="1"/>
        <v>973.99498861216159</v>
      </c>
      <c r="G13" s="14">
        <f t="shared" si="2"/>
        <v>973.99498861216159</v>
      </c>
      <c r="H13" s="15">
        <f t="shared" si="3"/>
        <v>11687.939863345939</v>
      </c>
    </row>
    <row r="14" spans="1:8" x14ac:dyDescent="0.3">
      <c r="A14" s="14" t="s">
        <v>12</v>
      </c>
      <c r="B14" s="15">
        <v>41.8</v>
      </c>
      <c r="C14" s="15">
        <v>87.7</v>
      </c>
      <c r="D14" s="15">
        <v>14</v>
      </c>
      <c r="E14" s="15">
        <f t="shared" si="0"/>
        <v>2129.7148033072731</v>
      </c>
      <c r="F14" s="15">
        <f t="shared" si="1"/>
        <v>356.51329513161699</v>
      </c>
      <c r="G14" s="14">
        <f t="shared" si="2"/>
        <v>356.51329513161699</v>
      </c>
      <c r="H14" s="15">
        <f t="shared" si="3"/>
        <v>4991.1861318426381</v>
      </c>
    </row>
    <row r="15" spans="1:8" x14ac:dyDescent="0.3">
      <c r="A15" s="14" t="s">
        <v>13</v>
      </c>
      <c r="B15" s="15">
        <v>42.4</v>
      </c>
      <c r="C15" s="15">
        <v>83.1</v>
      </c>
      <c r="D15" s="15">
        <v>11</v>
      </c>
      <c r="E15" s="15">
        <f t="shared" si="0"/>
        <v>2448.5564194441763</v>
      </c>
      <c r="F15" s="15">
        <f t="shared" si="1"/>
        <v>299.22571576508494</v>
      </c>
      <c r="G15" s="14">
        <f t="shared" si="2"/>
        <v>299.22571576508494</v>
      </c>
      <c r="H15" s="15">
        <f t="shared" si="3"/>
        <v>3291.4828734159346</v>
      </c>
    </row>
    <row r="16" spans="1:8" x14ac:dyDescent="0.3">
      <c r="A16" s="14" t="s">
        <v>14</v>
      </c>
      <c r="B16" s="15">
        <v>41.5</v>
      </c>
      <c r="C16" s="15">
        <v>81.7</v>
      </c>
      <c r="D16" s="15">
        <v>8</v>
      </c>
      <c r="E16" s="15">
        <f t="shared" si="0"/>
        <v>2531.2215948531139</v>
      </c>
      <c r="F16" s="15">
        <f t="shared" si="1"/>
        <v>280.7256380446853</v>
      </c>
      <c r="G16" s="14">
        <f t="shared" si="2"/>
        <v>280.7256380446853</v>
      </c>
      <c r="H16" s="15">
        <f t="shared" si="3"/>
        <v>2245.8051043574824</v>
      </c>
    </row>
    <row r="17" spans="1:8" x14ac:dyDescent="0.3">
      <c r="A17" s="14" t="s">
        <v>15</v>
      </c>
      <c r="B17" s="15">
        <v>39.799999999999997</v>
      </c>
      <c r="C17" s="15">
        <v>86.1</v>
      </c>
      <c r="D17" s="15">
        <v>7</v>
      </c>
      <c r="E17" s="15">
        <f t="shared" si="0"/>
        <v>2212.3679664726646</v>
      </c>
      <c r="F17" s="15">
        <f t="shared" si="1"/>
        <v>182.10538272509078</v>
      </c>
      <c r="G17" s="14">
        <f t="shared" si="2"/>
        <v>182.10538272509078</v>
      </c>
      <c r="H17" s="15">
        <f t="shared" si="3"/>
        <v>1274.7376790756355</v>
      </c>
    </row>
    <row r="18" spans="1:8" x14ac:dyDescent="0.3">
      <c r="A18" s="14" t="s">
        <v>16</v>
      </c>
      <c r="B18" s="15">
        <v>39.799999999999997</v>
      </c>
      <c r="C18" s="15">
        <v>104.9</v>
      </c>
      <c r="D18" s="15">
        <v>8</v>
      </c>
      <c r="E18" s="15">
        <f t="shared" si="0"/>
        <v>950.82834198350338</v>
      </c>
      <c r="F18" s="15">
        <f t="shared" si="1"/>
        <v>1444.5177793987077</v>
      </c>
      <c r="G18" s="14">
        <f t="shared" si="2"/>
        <v>950.82834198350338</v>
      </c>
      <c r="H18" s="15">
        <f t="shared" si="3"/>
        <v>7606.626735868027</v>
      </c>
    </row>
    <row r="19" spans="1:8" x14ac:dyDescent="0.3">
      <c r="A19" s="14" t="s">
        <v>17</v>
      </c>
      <c r="B19" s="15">
        <v>45</v>
      </c>
      <c r="C19" s="15">
        <v>93.3</v>
      </c>
      <c r="D19" s="15">
        <v>9</v>
      </c>
      <c r="E19" s="15">
        <f t="shared" si="0"/>
        <v>1827.1391848850876</v>
      </c>
      <c r="F19" s="15">
        <f t="shared" si="1"/>
        <v>794.79459122403239</v>
      </c>
      <c r="G19" s="14">
        <f t="shared" si="2"/>
        <v>794.79459122403239</v>
      </c>
      <c r="H19" s="15">
        <f t="shared" si="3"/>
        <v>7153.1513210162911</v>
      </c>
    </row>
    <row r="20" spans="1:8" x14ac:dyDescent="0.3">
      <c r="A20" s="14" t="s">
        <v>18</v>
      </c>
      <c r="B20" s="15">
        <v>33.5</v>
      </c>
      <c r="C20" s="15">
        <v>112.1</v>
      </c>
      <c r="D20" s="15">
        <v>11</v>
      </c>
      <c r="E20" s="15">
        <f t="shared" si="0"/>
        <v>404.95671629409702</v>
      </c>
      <c r="F20" s="15">
        <f t="shared" si="1"/>
        <v>1963.4542282120651</v>
      </c>
      <c r="G20" s="14">
        <f t="shared" si="2"/>
        <v>404.95671629409702</v>
      </c>
      <c r="H20" s="15">
        <f t="shared" si="3"/>
        <v>4454.5238792350674</v>
      </c>
    </row>
    <row r="21" spans="1:8" x14ac:dyDescent="0.3">
      <c r="A21" s="14" t="s">
        <v>19</v>
      </c>
      <c r="B21" s="15">
        <v>40.799999999999997</v>
      </c>
      <c r="C21" s="15">
        <v>111.9</v>
      </c>
      <c r="D21" s="15">
        <v>10</v>
      </c>
      <c r="E21" s="15">
        <f t="shared" si="0"/>
        <v>573.76208542515019</v>
      </c>
      <c r="F21" s="15">
        <f t="shared" si="1"/>
        <v>1931.68221945408</v>
      </c>
      <c r="G21" s="14">
        <f t="shared" si="2"/>
        <v>573.76208542515019</v>
      </c>
      <c r="H21" s="15">
        <f t="shared" si="3"/>
        <v>5737.6208542515014</v>
      </c>
    </row>
    <row r="22" spans="1:8" x14ac:dyDescent="0.3">
      <c r="A22" s="14" t="s">
        <v>20</v>
      </c>
      <c r="B22" s="15">
        <v>34.1</v>
      </c>
      <c r="C22" s="15">
        <v>118.4</v>
      </c>
      <c r="D22" s="15">
        <v>18</v>
      </c>
      <c r="E22" s="15">
        <f t="shared" si="0"/>
        <v>71.112654531143221</v>
      </c>
      <c r="F22" s="15">
        <f t="shared" si="1"/>
        <v>2388.1216947971338</v>
      </c>
      <c r="G22" s="14">
        <f t="shared" si="2"/>
        <v>71.112654531143221</v>
      </c>
      <c r="H22" s="15">
        <f t="shared" si="3"/>
        <v>1280.027781560578</v>
      </c>
    </row>
    <row r="23" spans="1:8" x14ac:dyDescent="0.3">
      <c r="A23" s="14" t="s">
        <v>21</v>
      </c>
      <c r="B23" s="15">
        <v>37.799999999999997</v>
      </c>
      <c r="C23" s="15">
        <v>122.6</v>
      </c>
      <c r="D23" s="15">
        <v>12</v>
      </c>
      <c r="E23" s="15">
        <f t="shared" si="0"/>
        <v>386.3198237218532</v>
      </c>
      <c r="F23" s="15">
        <f t="shared" si="1"/>
        <v>2661.5191853772558</v>
      </c>
      <c r="G23" s="14">
        <f t="shared" si="2"/>
        <v>386.3198237218532</v>
      </c>
      <c r="H23" s="15">
        <f t="shared" si="3"/>
        <v>4635.8378846622381</v>
      </c>
    </row>
    <row r="24" spans="1:8" x14ac:dyDescent="0.3">
      <c r="A24" s="14" t="s">
        <v>22</v>
      </c>
      <c r="B24" s="15">
        <v>32.799999999999997</v>
      </c>
      <c r="C24" s="15">
        <v>117.1</v>
      </c>
      <c r="D24" s="15">
        <v>10</v>
      </c>
      <c r="E24" s="15">
        <f t="shared" si="0"/>
        <v>154.64573048051224</v>
      </c>
      <c r="F24" s="15">
        <f t="shared" si="1"/>
        <v>2311.7222356814887</v>
      </c>
      <c r="G24" s="14">
        <f t="shared" si="2"/>
        <v>154.64573048051224</v>
      </c>
      <c r="H24" s="15">
        <f t="shared" si="3"/>
        <v>1546.4573048051225</v>
      </c>
    </row>
    <row r="25" spans="1:8" x14ac:dyDescent="0.3">
      <c r="A25" s="14" t="s">
        <v>23</v>
      </c>
      <c r="B25" s="15">
        <v>41.6</v>
      </c>
      <c r="C25" s="15">
        <v>122.4</v>
      </c>
      <c r="D25" s="15">
        <v>13</v>
      </c>
      <c r="E25" s="15">
        <f t="shared" si="0"/>
        <v>559.2891781536805</v>
      </c>
      <c r="F25" s="15">
        <f t="shared" si="1"/>
        <v>2658.1940864355302</v>
      </c>
      <c r="G25" s="14">
        <f t="shared" si="2"/>
        <v>559.2891781536805</v>
      </c>
      <c r="H25" s="15">
        <f t="shared" si="3"/>
        <v>7270.759315997846</v>
      </c>
    </row>
    <row r="26" spans="1:8" x14ac:dyDescent="0.3">
      <c r="E26" s="4"/>
      <c r="F26" s="4"/>
      <c r="G26" s="4"/>
      <c r="H26" s="4"/>
    </row>
    <row r="27" spans="1:8" x14ac:dyDescent="0.3">
      <c r="E27" s="4"/>
      <c r="F27" s="4"/>
      <c r="G27" s="5" t="s">
        <v>30</v>
      </c>
      <c r="H27" s="5">
        <f>SUM(H5:H25)</f>
        <v>119676.46553786227</v>
      </c>
    </row>
    <row r="28" spans="1:8" x14ac:dyDescent="0.3">
      <c r="G28" s="3" t="s">
        <v>25</v>
      </c>
      <c r="H28" s="16">
        <f>SUM(H5:H25)/SUM(D5:D25)</f>
        <v>534.26993543688513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onToolsData xmlns="Mapcite">
  <Data>{"AppConfig":[{"ConfigTitle":"MultiDataAndStyle","ConfigWebTitle":"ConfigTitle","startLatitude":42.55,"startLongitude":-99.2,"startZoom":4,"MaxZoom":16,"DataArray":[{"title":"WarehouseLocation2(2)","ZIndex":15,"data":"{\"address\":\"'Warehouse Location 2 (2)'!A1:H28\",\"id\":\"{B67E705A-83C6-437E-A882-0E4089B26123}\",\"DataRows\":[],\"rowIndex\":0,\"columnIndex\":0,\"rowCount\":28,\"columnCount\":8,\"longitude\":\"2\",\"latitude\":\"1\",\"Header\":true,\"DatasetTitle\":\"WarehouseLocation2(2)\",\"Properties\":[],\"Heatmap\":false,\"HeatmapWeighting\":null,\"HeatmapIntensity\":0.5,\"HeatmapOpacity\":8,\"visible\":true,\"clustering\":false,\"clisterDistance\":40,\"Stroke\":\"#ff7675\",\"strokeSize\":\"3\",\"Points\":\"20\",\"Fill\":\"#e74c3c\",\"Size\":\"10\",\"icon\":true,\"Image\":\"Red.png\",\"autoOpen\":false}","heatmap":true,"moveablePins":true,"cluster":true,"autoOpen":true,"dataformat":"EXCEL","id":1,"style":{"fillColor":"rgba(231,76,60, 1)","strokeColor":"rgba(255,118,117, 1)","strokeWidth":"3","points":"20","radius":"10","icon":true,"iconType":"image","iconPath":"../Images/Red.png"},"LayerKey":"jqhsuwp7dg96gp3up8l5wv","feature":"{\"type\": \"FeatureCollection\",\"features\": [{\"type\": \"Feature\", \"geometry\": { \"type\": \"Point\", \"coordinates\":  [ 0,0]  },\"properties\": {\"metadata\": {\"Sheet\" : \"'Warehouse Location 2 (2)'\", \"SheetId\" : \"{B67E705A-83C6-437E-A882-0E4089B26123}\", \"Column\" : \"A\", \"Row\" : \"2\", \"latitude\" : \"1\", \"longitude\" : \"2\"},\"Title\" : \"WarehouseLocation2(2)\"}},{\"type\": \"Feature\", \"geometry\": { \"type\": \"Point\", \"coordinates\":  [ 0,0]  },\"properties\": {\"metadata\": {\"Sheet\" : \"'Warehouse Location 2 (2)'\", \"SheetId\" : \"{B67E705A-83C6-437E-A882-0E4089B26123}\", \"Column\" : \"A\", \"Row\" : \"3\", \"latitude\" : \"1\", \"longitude\" : \"2\"},\"Title\" : \"WarehouseLocation2(2)\"}},{\"type\": \"Feature\", \"geometry\": { \"type\": \"Point\", \"coordinates\":  [ 73.9,40.7]  },\"properties\": {\"metadata\": {\"Sheet\" : \"'Warehouse Location 2 (2)'\", \"SheetId\" : \"{B67E705A-83C6-437E-A882-0E4089B26123}\", \"Column\" : \"A\", \"Row\" : \"5\", \"latitude\" : \"1\", \"longitude\" : \"2\"},\"Title\" : \"WarehouseLocation2(2)\"}},{\"type\": \"Feature\", \"geometry\": { \"type\": \"Point\", \"coordinates\":  [ 71,42.3]  },\"properties\": {\"metadata\": {\"Sheet\" : \"'Warehouse Location 2 (2)'\", \"SheetId\" : \"{B67E705A-83C6-437E-A882-0E4089B26123}\", \"Column\" : \"A\", \"Row\" : \"6\", \"latitude\" : \"1\", \"longitude\" : \"2\"},\"Title\" : \"WarehouseLocation2(2)\"}},{\"type\": \"Feature\", \"geometry\": { \"type\": \"Point\", \"coordinates\":  [ 75.1,40]  },\"properties\": {\"metadata\": {\"Sheet\" : \"'Warehouse Location 2 (2)'\", \"SheetId\" : \"{B67E705A-83C6-437E-A882-0E4089B26123}\", \"Column\" : \"A\", \"Row\" : \"7\", \"latitude\" : \"1\", \"longitude\" : \"2\"},\"Title\" : \"WarehouseLocation2(2)\"}},{\"type\": \"Feature\", \"geometry\": { \"type\": \"Point\", \"coordinates\":  [ 80.8,35.2]  },\"properties\": {\"metadata\": {\"Sheet\" : \"'Warehouse Location 2 (2)'\", \"SheetId\" : \"{B67E705A-83C6-437E-A882-0E4089B26123}\", \"Column\" : \"A\", \"Row\" : \"8\", \"latitude\" : \"1\", \"longitude\" : \"2\"},\"Title\" : \"WarehouseLocation2(2)\"}},{\"type\": \"Feature\", \"geometry\": { \"type\": \"Point\", \"coordinates\":  [ 84.4,33.8]  },\"properties\": {\"metadata\": {\"Sheet\" : \"'Warehouse Location 2 (2)'\", \"SheetId\" : \"{B67E705A-83C6-437E-A882-0E4089B26123}\", \"Column\" : \"A\", \"Row\" : \"9\", \"latitude\" : \"1\", \"longitude\" : \"2\"},\"Title\" : \"WarehouseLocation2(2)\"}},{\"type\": \"Feature\", \"geometry\": { \"type\": \"Point\", \"coordinates\":  [ 89.9,30]  },\"properties\": {\"metadata\": {\"Sheet\" : \"'Warehouse Location 2 (2)'\", \"SheetId\" : \"{B67E705A-83C6-437E-A882-0E4089B26123}\", \"Column\" : \"A\", \"Row\" : \"10\", \"latitude\" : \"1\", \"longitude\" : \"2\"},\"Title\" : \"WarehouseLocation2(2)\"}},{\"type\": \"Feature\", \"geometry\": { \"type\": \"Point\", \"coordinates\":  [ 80.2,25.8]  },\"properties\": {\"metadata\": {\"Sheet\" : \"'Warehouse Location 2 (2)'\", \"SheetId\" : \"{B67E705A-83C6-437E-A882-0E4089B26123}\", \"Column\" : \"A\", \"Row\" : \"11\", \"latitude\" : \"1\", \"longitude\" : \"2\"},\"Title\" : \"WarehouseLocation2(2)\"}},{\"type\": \"Feature\", \"geometry\": { \"type\": \"Point\", \"coordinates\":  [ 96.8,32.8]  },\"properties\": {\"metadata\": {\"Sheet\" : \"'Warehouse Location 2 (2)'\", \"SheetId\" : \"{B67E705A-83C6-437E-A882-0E4089B26123}\", \"Column\" : \"A\", \"Row\" : \"12\", \"latitude\" : \"1\", \"longitude\" : \"2\"},\"Title\" : \"WarehouseLocation2(2)\"}},{\"type\": \"Feature\", \"geometry\": { \"type\": \"Point\", \"coordinates\":  [ 95.4,29.8]  },\"properties\": {\"metadata\": {\"Sheet\" : \"'Warehouse Location 2 (2)'\", \"SheetId\" : \"{B67E705A-83C6-437E-A882-0E4089B26123}\", \"Column\" : \"A\", \"Row\" : \"13\", \"latitude\" : \"1\", \"longitude\" : \"2\"},\"Title\" : \"WarehouseLocation2(2)\"}},{\"type\": \"Feature\", \"geometry\": { \"type\": \"Point\", \"coordinates\":  [ 87.7,41.8]  },\"properties\": {\"metadata\": {\"Sheet\" : \"'Warehouse Location 2 (2)'\", \"SheetId\" : \"{B67E705A-83C6-437E-A882-0E4089B26123}\", \"Column\" : \"A\", \"Row\" : \"14\", \"latitude\" : \"1\", \"longitude\" : \"2\"},\"Title\" : \"WarehouseLocation2(2)\"}},{\"type\": \"Feature\", \"geometry\": { \"type\": \"Point\", \"coordinates\":  [ 83.1,42.4]  },\"properties\": {\"metadata\": {\"Sheet\" : \"'Warehouse Location 2 (2)'\", \"SheetId\" : \"{B67E705A-83C6-437E-A882-0E4089B26123}\", \"Column\" : \"A\", \"Row\" : \"15\", \"latitude\" : \"1\", \"longitude\" : \"2\"},\"Title\" : \"WarehouseLocation2(2)\"}},{\"type\": \"Feature\", \"geometry\": { \"type\": \"Point\", \"coordinates\":  [ 81.7,41.5]  },\"properties\": {\"metadata\": {\"Sheet\" : \"'Warehouse Location 2 (2)'\", \"SheetId\" : \"{B67E705A-83C6-437E-A882-0E4089B26123}\", \"Column\" : \"A\", \"Row\" : \"16\", \"latitude\" : \"1\", \"longitude\" : \"2\"},\"Title\" : \"WarehouseLocation2(2)\"}},{\"type\": \"Feature\", \"geometry\": { \"type\": \"Point\", \"coordinates\":  [ 86.1,39.8]  },\"properties\": {\"metadata\": {\"Sheet\" : \"'Warehouse Location 2 (2)'\", \"SheetId\" : \"{B67E705A-83C6-437E-A882-0E4089B26123}\", \"Column\" : \"A\", \"Row\" : \"17\", \"latitude\" : \"1\", \"longitude\" : \"2\"},\"Title\" : \"WarehouseLocation2(2)\"}},{\"type\": \"Feature\", \"geometry\": { \"type\": \"Point\", \"coordinates\":  [ 104.9,39.8]  },\"properties\": {\"metadata\": {\"Sheet\" : \"'Warehouse Location 2 (2)'\", \"SheetId\" : \"{B67E705A-83C6-437E-A882-0E4089B26123}\", \"Column\" : \"A\", \"Row\" : \"18\", \"latitude\" : \"1\", \"longitude\" : \"2\"},\"Title\" : \"WarehouseLocation2(2)\"}},{\"type\": \"Feature\", \"geometry\": { \"type\": \"Point\", \"coordinates\":  [ 93.3,45]  },\"properties\": {\"metadata\": {\"Sheet\" : \"'Warehouse Location 2 (2)'\", \"SheetId\" : \"{B67E705A-83C6-437E-A882-0E4089B26123}\", \"Column\" : \"A\", \"Row\" : \"19\", \"latitude\" : \"1\", \"longitude\" : \"2\"},\"Title\" : \"WarehouseLocation2(2)\"}},{\"type\": \"Feature\", \"geometry\": { \"type\": \"Point\", \"coordinates\":  [ 112.1,33.5]  },\"properties\": {\"metadata\": {\"Sheet\" : \"'Warehouse Location 2 (2)'\", \"SheetId\" : \"{B67E705A-83C6-437E-A882-0E4089B26123}\", \"Column\" : \"A\", \"Row\" : \"20\", \"latitude\" : \"1\", \"longitude\" : \"2\"},\"Title\" : \"WarehouseLocation2(2)\"}},{\"type\": \"Feature\", \"geometry\": { \"type\": \"Point\", \"coordinates\":  [ 111.9,40.8]  },\"properties\": {\"metadata\": {\"Sheet\" : \"'Warehouse Location 2 (2)'\", \"SheetId\" : \"{B67E705A-83C6-437E-A882-0E4089B26123}\", \"Column\" : \"A\", \"Row\" : \"21\", \"latitude\" : \"1\", \"longitude\" : \"2\"},\"Title\" : \"WarehouseLocation2(2)\"}},{\"type\": \"Feature\", \"geometry\": { \"type\": \"Point\", \"coordinates\":  [ 118.4,34.1]  },\"properties\": {\"metadata\": {\"Sheet\" : \"'Warehouse Location 2 (2)'\", \"SheetId\" : \"{B67E705A-83C6-437E-A882-0E4089B26123}\", \"Column\" : \"A\", \"Row\" : \"22\", \"latitude\" : \"1\", \"longitude\" : \"2\"},\"Title\" : \"WarehouseLocation2(2)\"}},{\"type\": \"Feature\", \"geometry\": { \"type\": \"Point\", \"coordinates\":  [ 122.6,37.8]  },\"properties\": {\"metadata\": {\"Sheet\" : \"'Warehouse Location 2 (2)'\", \"SheetId\" : \"{B67E705A-83C6-437E-A882-0E4089B26123}\", \"Column\" : \"A\", \"Row\" : \"23\", \"latitude\" : \"1\", \"longitude\" : \"2\"},\"Title\" : \"WarehouseLocation2(2)\"}},{\"type\": \"Feature\", \"geometry\": { \"type\": \"Point\", \"coordinates\":  [ 117.1,32.8]  },\"properties\": {\"metadata\": {\"Sheet\" : \"'Warehouse Location 2 (2)'\", \"SheetId\" : \"{B67E705A-83C6-437E-A882-0E4089B26123}\", \"Column\" : \"A\", \"Row\" : \"24\", \"latitude\" : \"1\", \"longitude\" : \"2\"},\"Title\" : \"WarehouseLocation2(2)\"}},{\"type\": \"Feature\", \"geometry\": { \"type\": \"Point\", \"coordinates\":  [ 122.4,41.6]  },\"properties\": {\"metadata\": {\"Sheet\" : \"'Warehouse Location 2 (2)'\", \"SheetId\" : \"{B67E705A-83C6-437E-A882-0E4089B26123}\", \"Column\" : \"A\", \"Row\" : \"25\", \"latitude\" : \"1\", \"longitude\" : \"2\"},\"Title\" : \"WarehouseLocation2(2)\"}}]}"},{"title":"WarehouseLocation","ZIndex":15,"data":"{\"address\":\"'Warehouse Location 2 (2)'!A1:H28\",\"id\":\"{B67E705A-83C6-437E-A882-0E4089B26123}\",\"DataRows\":[],\"rowIndex\":0,\"columnIndex\":0,\"rowCount\":28,\"columnCount\":8,\"longitude\":\"2\",\"latitude\":\"1\",\"Header\":true,\"DatasetTitle\":\"WarehouseLocation\",\"Properties\":[],\"Heatmap\":false,\"HeatmapWeighting\":null,\"HeatmapIntensity\":0.5,\"HeatmapOpacity\":8,\"visible\":true,\"clustering\":false,\"clisterDistance\":40,\"Stroke\":\"#ff7675\",\"strokeSize\":\"3\",\"Points\":\"20\",\"Fill\":\"#e74c3c\",\"Size\":\"10\",\"icon\":true,\"Image\":\"Red.png\",\"autoOpen\":false}","heatmap":true,"moveablePins":true,"cluster":true,"autoOpen":true,"dataformat":"EXCEL","id":2,"style":{"fillColor":"rgba(231,76,60, 1)","strokeColor":"rgba(255,118,117, 1)","strokeWidth":"3","points":"20","radius":"10","icon":true,"iconType":"image","iconPath":"../Images/Red.png"},"LayerKey":"1hgih4mkeaetd86km5qk77","feature":"{\"type\": \"FeatureCollection\",\"features\": [{\"type\": \"Feature\", \"geometry\": { \"type\": \"Point\", \"coordinates\":  [ 0,0]  },\"properties\": {\"metadata\": {\"Sheet\" : \"'Warehouse Location 2 (2)'\", \"SheetId\" : \"{B67E705A-83C6-437E-A882-0E4089B26123}\", \"Column\" : \"A\", \"Row\" : \"2\", \"latitude\" : \"1\", \"longitude\" : \"2\"},\"Title\" : \"WarehouseLocation\"}},{\"type\": \"Feature\", \"geometry\": { \"type\": \"Point\", \"coordinates\":  [ 0,0]  },\"properties\": {\"metadata\": {\"Sheet\" : \"'Warehouse Location 2 (2)'\", \"SheetId\" : \"{B67E705A-83C6-437E-A882-0E4089B26123}\", \"Column\" : \"A\", \"Row\" : \"3\", \"latitude\" : \"1\", \"longitude\" : \"2\"},\"Title\" : \"WarehouseLocation\"}},{\"type\": \"Feature\", \"geometry\": { \"type\": \"Point\", \"coordinates\":  [ 73.9,40.7]  },\"properties\": {\"metadata\": {\"Sheet\" : \"'Warehouse Location 2 (2)'\", \"SheetId\" : \"{B67E705A-83C6-437E-A882-0E4089B26123}\", \"Column\" : \"A\", \"Row\" : \"5\", \"latitude\" : \"1\", \"longitude\" : \"2\"},\"Title\" : \"WarehouseLocation\"}},{\"type\": \"Feature\", \"geometry\": { \"type\": \"Point\", \"coordinates\":  [ 71,42.3]  },\"properties\": {\"metadata\": {\"Sheet\" : \"'Warehouse Location 2 (2)'\", \"SheetId\" : \"{B67E705A-83C6-437E-A882-0E4089B26123}\", \"Column\" : \"A\", \"Row\" : \"6\", \"latitude\" : \"1\", \"longitude\" : \"2\"},\"Title\" : \"WarehouseLocation\"}},{\"type\": \"Feature\", \"geometry\": { \"type\": \"Point\", \"coordinates\":  [ 75.1,40]  },\"properties\": {\"metadata\": {\"Sheet\" : \"'Warehouse Location 2 (2)'\", \"SheetId\" : \"{B67E705A-83C6-437E-A882-0E4089B26123}\", \"Column\" : \"A\", \"Row\" : \"7\", \"latitude\" : \"1\", \"longitude\" : \"2\"},\"Title\" : \"WarehouseLocation\"}},{\"type\": \"Feature\", \"geometry\": { \"type\": \"Point\", \"coordinates\":  [ 80.8,35.2]  },\"properties\": {\"metadata\": {\"Sheet\" : \"'Warehouse Location 2 (2)'\", \"SheetId\" : \"{B67E705A-83C6-437E-A882-0E4089B26123}\", \"Column\" : \"A\", \"Row\" : \"8\", \"latitude\" : \"1\", \"longitude\" : \"2\"},\"Title\" : \"WarehouseLocation\"}},{\"type\": \"Feature\", \"geometry\": { \"type\": \"Point\", \"coordinates\":  [ 84.4,33.8]  },\"properties\": {\"metadata\": {\"Sheet\" : \"'Warehouse Location 2 (2)'\", \"SheetId\" : \"{B67E705A-83C6-437E-A882-0E4089B26123}\", \"Column\" : \"A\", \"Row\" : \"9\", \"latitude\" : \"1\", \"longitude\" : \"2\"},\"Title\" : \"WarehouseLocation\"}},{\"type\": \"Feature\", \"geometry\": { \"type\": \"Point\", \"coordinates\":  [ 89.9,30]  },\"properties\": {\"metadata\": {\"Sheet\" : \"'Warehouse Location 2 (2)'\", \"SheetId\" : \"{B67E705A-83C6-437E-A882-0E4089B26123}\", \"Column\" : \"A\", \"Row\" : \"10\", \"latitude\" : \"1\", \"longitude\" : \"2\"},\"Title\" : \"WarehouseLocation\"}},{\"type\": \"Feature\", \"geometry\": { \"type\": \"Point\", \"coordinates\":  [ 80.2,25.8]  },\"properties\": {\"metadata\": {\"Sheet\" : \"'Warehouse Location 2 (2)'\", \"SheetId\" : \"{B67E705A-83C6-437E-A882-0E4089B26123}\", \"Column\" : \"A\", \"Row\" : \"11\", \"latitude\" : \"1\", \"longitude\" : \"2\"},\"Title\" : \"WarehouseLocation\"}},{\"type\": \"Feature\", \"geometry\": { \"type\": \"Point\", \"coordinates\":  [ 96.8,32.8]  },\"properties\": {\"metadata\": {\"Sheet\" : \"'Warehouse Location 2 (2)'\", \"SheetId\" : \"{B67E705A-83C6-437E-A882-0E4089B26123}\", \"Column\" : \"A\", \"Row\" : \"12\", \"latitude\" : \"1\", \"longitude\" : \"2\"},\"Title\" : \"WarehouseLocation\"}},{\"type\": \"Feature\", \"geometry\": { \"type\": \"Point\", \"coordinates\":  [ 95.4,29.8]  },\"properties\": {\"metadata\": {\"Sheet\" : \"'Warehouse Location 2 (2)'\", \"SheetId\" : \"{B67E705A-83C6-437E-A882-0E4089B26123}\", \"Column\" : \"A\", \"Row\" : \"13\", \"latitude\" : \"1\", \"longitude\" : \"2\"},\"Title\" : \"WarehouseLocation\"}},{\"type\": \"Feature\", \"geometry\": { \"type\": \"Point\", \"coordinates\":  [ 87.7,41.8]  },\"properties\": {\"metadata\": {\"Sheet\" : \"'Warehouse Location 2 (2)'\", \"SheetId\" : \"{B67E705A-83C6-437E-A882-0E4089B26123}\", \"Column\" : \"A\", \"Row\" : \"14\", \"latitude\" : \"1\", \"longitude\" : \"2\"},\"Title\" : \"WarehouseLocation\"}},{\"type\": \"Feature\", \"geometry\": { \"type\": \"Point\", \"coordinates\":  [ 83.1,42.4]  },\"properties\": {\"metadata\": {\"Sheet\" : \"'Warehouse Location 2 (2)'\", \"SheetId\" : \"{B67E705A-83C6-437E-A882-0E4089B26123}\", \"Column\" : \"A\", \"Row\" : \"15\", \"latitude\" : \"1\", \"longitude\" : \"2\"},\"Title\" : \"WarehouseLocation\"}},{\"type\": \"Feature\", \"geometry\": { \"type\": \"Point\", \"coordinates\":  [ 81.7,41.5]  },\"properties\": {\"metadata\": {\"Sheet\" : \"'Warehouse Location 2 (2)'\", \"SheetId\" : \"{B67E705A-83C6-437E-A882-0E4089B26123}\", \"Column\" : \"A\", \"Row\" : \"16\", \"latitude\" : \"1\", \"longitude\" : \"2\"},\"Title\" : \"WarehouseLocation\"}},{\"type\": \"Feature\", \"geometry\": { \"type\": \"Point\", \"coordinates\":  [ 86.1,39.8]  },\"properties\": {\"metadata\": {\"Sheet\" : \"'Warehouse Location 2 (2)'\", \"SheetId\" : \"{B67E705A-83C6-437E-A882-0E4089B26123}\", \"Column\" : \"A\", \"Row\" : \"17\", \"latitude\" : \"1\", \"longitude\" : \"2\"},\"Title\" : \"WarehouseLocation\"}},{\"type\": \"Feature\", \"geometry\": { \"type\": \"Point\", \"coordinates\":  [ 104.9,39.8]  },\"properties\": {\"metadata\": {\"Sheet\" : \"'Warehouse Location 2 (2)'\", \"SheetId\" : \"{B67E705A-83C6-437E-A882-0E4089B26123}\", \"Column\" : \"A\", \"Row\" : \"18\", \"latitude\" : \"1\", \"longitude\" : \"2\"},\"Title\" : \"WarehouseLocation\"}},{\"type\": \"Feature\", \"geometry\": { \"type\": \"Point\", \"coordinates\":  [ 93.3,45]  },\"properties\": {\"metadata\": {\"Sheet\" : \"'Warehouse Location 2 (2)'\", \"SheetId\" : \"{B67E705A-83C6-437E-A882-0E4089B26123}\", \"Column\" : \"A\", \"Row\" : \"19\", \"latitude\" : \"1\", \"longitude\" : \"2\"},\"Title\" : \"WarehouseLocation\"}},{\"type\": \"Feature\", \"geometry\": { \"type\": \"Point\", \"coordinates\":  [ 112.1,33.5]  },\"properties\": {\"metadata\": {\"Sheet\" : \"'Warehouse Location 2 (2)'\", \"SheetId\" : \"{B67E705A-83C6-437E-A882-0E4089B26123}\", \"Column\" : \"A\", \"Row\" : \"20\", \"latitude\" : \"1\", \"longitude\" : \"2\"},\"Title\" : \"WarehouseLocation\"}},{\"type\": \"Feature\", \"geometry\": { \"type\": \"Point\", \"coordinates\":  [ 111.9,40.8]  },\"properties\": {\"metadata\": {\"Sheet\" : \"'Warehouse Location 2 (2)'\", \"SheetId\" : \"{B67E705A-83C6-437E-A882-0E4089B26123}\", \"Column\" : \"A\", \"Row\" : \"21\", \"latitude\" : \"1\", \"longitude\" : \"2\"},\"Title\" : \"WarehouseLocation\"}},{\"type\": \"Feature\", \"geometry\": { \"type\": \"Point\", \"coordinates\":  [ 118.4,34.1]  },\"properties\": {\"metadata\": {\"Sheet\" : \"'Warehouse Location 2 (2)'\", \"SheetId\" : \"{B67E705A-83C6-437E-A882-0E4089B26123}\", \"Column\" : \"A\", \"Row\" : \"22\", \"latitude\" : \"1\", \"longitude\" : \"2\"},\"Title\" : \"WarehouseLocation\"}},{\"type\": \"Feature\", \"geometry\": { \"type\": \"Point\", \"coordinates\":  [ 122.6,37.8]  },\"properties\": {\"metadata\": {\"Sheet\" : \"'Warehouse Location 2 (2)'\", \"SheetId\" : \"{B67E705A-83C6-437E-A882-0E4089B26123}\", \"Column\" : \"A\", \"Row\" : \"23\", \"latitude\" : \"1\", \"longitude\" : \"2\"},\"Title\" : \"WarehouseLocation\"}},{\"type\": \"Feature\", \"geometry\": { \"type\": \"Point\", \"coordinates\":  [ 117.1,32.8]  },\"properties\": {\"metadata\": {\"Sheet\" : \"'Warehouse Location 2 (2)'\", \"SheetId\" : \"{B67E705A-83C6-437E-A882-0E4089B26123}\", \"Column\" : \"A\", \"Row\" : \"24\", \"latitude\" : \"1\", \"longitude\" : \"2\"},\"Title\" : \"WarehouseLocation\"}},{\"type\": \"Feature\", \"geometry\": { \"type\": \"Point\", \"coordinates\":  [ 122.4,41.6]  },\"properties\": {\"metadata\": {\"Sheet\" : \"'Warehouse Location 2 (2)'\", \"SheetId\" : \"{B67E705A-83C6-437E-A882-0E4089B26123}\", \"Column\" : \"A\", \"Row\" : \"25\", \"latitude\" : \"1\", \"longitude\" : \"2\"},\"Title\" : \"WarehouseLocation\"}}]}"},{"title":"WarehouseLocation2","ZIndex":15,"data":"{\"address\":\"'Warehouse Location 2 (2)'!A1:H28\",\"id\":\"{B67E705A-83C6-437E-A882-0E4089B26123}\",\"DataRows\":[],\"rowIndex\":0,\"columnIndex\":0,\"rowCount\":28,\"columnCount\":8,\"longitude\":\"2\",\"latitude\":\"1\",\"Header\":true,\"DatasetTitle\":\"WarehouseLocation2\",\"Properties\":[],\"Heatmap\":false,\"HeatmapWeighting\":null,\"HeatmapIntensity\":0.5,\"HeatmapOpacity\":8,\"visible\":true,\"clustering\":false,\"clisterDistance\":40,\"Stroke\":\"#ff7675\",\"strokeSize\":\"3\",\"Points\":\"20\",\"Fill\":\"#e74c3c\",\"Size\":\"10\",\"icon\":true,\"Image\":\"Red.png\",\"autoOpen\":false}","heatmap":true,"moveablePins":true,"cluster":true,"autoOpen":true,"dataformat":"EXCEL","id":3,"style":{"fillColor":"rgba(231,76,60, 1)","strokeColor":"rgba(255,118,117, 1)","strokeWidth":"3","points":"20","radius":"10","icon":true,"iconType":"image","iconPath":"../Images/Red.png"},"LayerKey":"y4345sguk6xoxrjoex52g","feature":"{\"type\": \"FeatureCollection\",\"features\": [{\"type\": \"Feature\", \"geometry\": { \"type\": \"Point\", \"coordinates\":  [ 0,0]  },\"properties\": {\"metadata\": {\"Sheet\" : \"'Warehouse Location 2 (2)'\", \"SheetId\" : \"{B67E705A-83C6-437E-A882-0E4089B26123}\", \"Column\" : \"A\", \"Row\" : \"2\", \"latitude\" : \"1\", \"longitude\" : \"2\"},\"Title\" : \"WarehouseLocation2\"}},{\"type\": \"Feature\", \"geometry\": { \"type\": \"Point\", \"coordinates\":  [ 0,0]  },\"properties\": {\"metadata\": {\"Sheet\" : \"'Warehouse Location 2 (2)'\", \"SheetId\" : \"{B67E705A-83C6-437E-A882-0E4089B26123}\", \"Column\" : \"A\", \"Row\" : \"3\", \"latitude\" : \"1\", \"longitude\" : \"2\"},\"Title\" : \"WarehouseLocation2\"}},{\"type\": \"Feature\", \"geometry\": { \"type\": \"Point\", \"coordinates\":  [ 73.9,40.7]  },\"properties\": {\"metadata\": {\"Sheet\" : \"'Warehouse Location 2 (2)'\", \"SheetId\" : \"{B67E705A-83C6-437E-A882-0E4089B26123}\", \"Column\" : \"A\", \"Row\" : \"5\", \"latitude\" : \"1\", \"longitude\" : \"2\"},\"Title\" : \"WarehouseLocation2\"}},{\"type\": \"Feature\", \"geometry\": { \"type\": \"Point\", \"coordinates\":  [ 71,42.3]  },\"properties\": {\"metadata\": {\"Sheet\" : \"'Warehouse Location 2 (2)'\", \"SheetId\" : \"{B67E705A-83C6-437E-A882-0E4089B26123}\", \"Column\" : \"A\", \"Row\" : \"6\", \"latitude\" : \"1\", \"longitude\" : \"2\"},\"Title\" : \"WarehouseLocation2\"}},{\"type\": \"Feature\", \"geometry\": { \"type\": \"Point\", \"coordinates\":  [ 75.1,40]  },\"properties\": {\"metadata\": {\"Sheet\" : \"'Warehouse Location 2 (2)'\", \"SheetId\" : \"{B67E705A-83C6-437E-A882-0E4089B26123}\", \"Column\" : \"A\", \"Row\" : \"7\", \"latitude\" : \"1\", \"longitude\" : \"2\"},\"Title\" : \"WarehouseLocation2\"}},{\"type\": \"Feature\", \"geometry\": { \"type\": \"Point\", \"coordinates\":  [ 80.8,35.2]  },\"properties\": {\"metadata\": {\"Sheet\" : \"'Warehouse Location 2 (2)'\", \"SheetId\" : \"{B67E705A-83C6-437E-A882-0E4089B26123}\", \"Column\" : \"A\", \"Row\" : \"8\", \"latitude\" : \"1\", \"longitude\" : \"2\"},\"Title\" : \"WarehouseLocation2\"}},{\"type\": \"Feature\", \"geometry\": { \"type\": \"Point\", \"coordinates\":  [ 84.4,33.8]  },\"properties\": {\"metadata\": {\"Sheet\" : \"'Warehouse Location 2 (2)'\", \"SheetId\" : \"{B67E705A-83C6-437E-A882-0E4089B26123}\", \"Column\" : \"A\", \"Row\" : \"9\", \"latitude\" : \"1\", \"longitude\" : \"2\"},\"Title\" : \"WarehouseLocation2\"}},{\"type\": \"Feature\", \"geometry\": { \"type\": \"Point\", \"coordinates\":  [ 89.9,30]  },\"properties\": {\"metadata\": {\"Sheet\" : \"'Warehouse Location 2 (2)'\", \"SheetId\" : \"{B67E705A-83C6-437E-A882-0E4089B26123}\", \"Column\" : \"A\", \"Row\" : \"10\", \"latitude\" : \"1\", \"longitude\" : \"2\"},\"Title\" : \"WarehouseLocation2\"}},{\"type\": \"Feature\", \"geometry\": { \"type\": \"Point\", \"coordinates\":  [ 80.2,25.8]  },\"properties\": {\"metadata\": {\"Sheet\" : \"'Warehouse Location 2 (2)'\", \"SheetId\" : \"{B67E705A-83C6-437E-A882-0E4089B26123}\", \"Column\" : \"A\", \"Row\" : \"11\", \"latitude\" : \"1\", \"longitude\" : \"2\"},\"Title\" : \"WarehouseLocation2\"}},{\"type\": \"Feature\", \"geometry\": { \"type\": \"Point\", \"coordinates\":  [ 96.8,32.8]  },\"properties\": {\"metadata\": {\"Sheet\" : \"'Warehouse Location 2 (2)'\", \"SheetId\" : \"{B67E705A-83C6-437E-A882-0E4089B26123}\", \"Column\" : \"A\", \"Row\" : \"12\", \"latitude\" : \"1\", \"longitude\" : \"2\"},\"Title\" : \"WarehouseLocation2\"}},{\"type\": \"Feature\", \"geometry\": { \"type\": \"Point\", \"coordinates\":  [ 95.4,29.8]  },\"properties\": {\"metadata\": {\"Sheet\" : \"'Warehouse Location 2 (2)'\", \"SheetId\" : \"{B67E705A-83C6-437E-A882-0E4089B26123}\", \"Column\" : \"A\", \"Row\" : \"13\", \"latitude\" : \"1\", \"longitude\" : \"2\"},\"Title\" : \"WarehouseLocation2\"}},{\"type\": \"Feature\", \"geometry\": { \"type\": \"Point\", \"coordinates\":  [ 87.7,41.8]  },\"properties\": {\"metadata\": {\"Sheet\" : \"'Warehouse Location 2 (2)'\", \"SheetId\" : \"{B67E705A-83C6-437E-A882-0E4089B26123}\", \"Column\" : \"A\", \"Row\" : \"14\", \"latitude\" : \"1\", \"longitude\" : \"2\"},\"Title\" : \"WarehouseLocation2\"}},{\"type\": \"Feature\", \"geometry\": { \"type\": \"Point\", \"coordinates\":  [ 83.1,42.4]  },\"properties\": {\"metadata\": {\"Sheet\" : \"'Warehouse Location 2 (2)'\", \"SheetId\" : \"{B67E705A-83C6-437E-A882-0E4089B26123}\", \"Column\" : \"A\", \"Row\" : \"15\", \"latitude\" : \"1\", \"longitude\" : \"2\"},\"Title\" : \"WarehouseLocation2\"}},{\"type\": \"Feature\", \"geometry\": { \"type\": \"Point\", \"coordinates\":  [ 81.7,41.5]  },\"properties\": {\"metadata\": {\"Sheet\" : \"'Warehouse Location 2 (2)'\", \"SheetId\" : \"{B67E705A-83C6-437E-A882-0E4089B26123}\", \"Column\" : \"A\", \"Row\" : \"16\", \"latitude\" : \"1\", \"longitude\" : \"2\"},\"Title\" : \"WarehouseLocation2\"}},{\"type\": \"Feature\", \"geometry\": { \"type\": \"Point\", \"coordinates\":  [ 86.1,39.8]  },\"properties\": {\"metadata\": {\"Sheet\" : \"'Warehouse Location 2 (2)'\", \"SheetId\" : \"{B67E705A-83C6-437E-A882-0E4089B26123}\", \"Column\" : \"A\", \"Row\" : \"17\", \"latitude\" : \"1\", \"longitude\" : \"2\"},\"Title\" : \"WarehouseLocation2\"}},{\"type\": \"Feature\", \"geometry\": { \"type\": \"Point\", \"coordinates\":  [ 104.9,39.8]  },\"properties\": {\"metadata\": {\"Sheet\" : \"'Warehouse Location 2 (2)'\", \"SheetId\" : \"{B67E705A-83C6-437E-A882-0E4089B26123}\", \"Column\" : \"A\", \"Row\" : \"18\", \"latitude\" : \"1\", \"longitude\" : \"2\"},\"Title\" : \"WarehouseLocation2\"}},{\"type\": \"Feature\", \"geometry\": { \"type\": \"Point\", \"coordinates\":  [ 93.3,45]  },\"properties\": {\"metadata\": {\"Sheet\" : \"'Warehouse Location 2 (2)'\", \"SheetId\" : \"{B67E705A-83C6-437E-A882-0E4089B26123}\", \"Column\" : \"A\", \"Row\" : \"19\", \"latitude\" : \"1\", \"longitude\" : \"2\"},\"Title\" : \"WarehouseLocation2\"}},{\"type\": \"Feature\", \"geometry\": { \"type\": \"Point\", \"coordinates\":  [ 112.1,33.5]  },\"properties\": {\"metadata\": {\"Sheet\" : \"'Warehouse Location 2 (2)'\", \"SheetId\" : \"{B67E705A-83C6-437E-A882-0E4089B26123}\", \"Column\" : \"A\", \"Row\" : \"20\", \"latitude\" : \"1\", \"longitude\" : \"2\"},\"Title\" : \"WarehouseLocation2\"}},{\"type\": \"Feature\", \"geometry\": { \"type\": \"Point\", \"coordinates\":  [ 111.9,40.8]  },\"properties\": {\"metadata\": {\"Sheet\" : \"'Warehouse Location 2 (2)'\", \"SheetId\" : \"{B67E705A-83C6-437E-A882-0E4089B26123}\", \"Column\" : \"A\", \"Row\" : \"21\", \"latitude\" : \"1\", \"longitude\" : \"2\"},\"Title\" : \"WarehouseLocation2\"}},{\"type\": \"Feature\", \"geometry\": { \"type\": \"Point\", \"coordinates\":  [ 118.4,34.1]  },\"properties\": {\"metadata\": {\"Sheet\" : \"'Warehouse Location 2 (2)'\", \"SheetId\" : \"{B67E705A-83C6-437E-A882-0E4089B26123}\", \"Column\" : \"A\", \"Row\" : \"22\", \"latitude\" : \"1\", \"longitude\" : \"2\"},\"Title\" : \"WarehouseLocation2\"}},{\"type\": \"Feature\", \"geometry\": { \"type\": \"Point\", \"coordinates\":  [ 122.6,37.8]  },\"properties\": {\"metadata\": {\"Sheet\" : \"'Warehouse Location 2 (2)'\", \"SheetId\" : \"{B67E705A-83C6-437E-A882-0E4089B26123}\", \"Column\" : \"A\", \"Row\" : \"23\", \"latitude\" : \"1\", \"longitude\" : \"2\"},\"Title\" : \"WarehouseLocation2\"}},{\"type\": \"Feature\", \"geometry\": { \"type\": \"Point\", \"coordinates\":  [ 117.1,32.8]  },\"properties\": {\"metadata\": {\"Sheet\" : \"'Warehouse Location 2 (2)'\", \"SheetId\" : \"{B67E705A-83C6-437E-A882-0E4089B26123}\", \"Column\" : \"A\", \"Row\" : \"24\", \"latitude\" : \"1\", \"longitude\" : \"2\"},\"Title\" : \"WarehouseLocation2\"}},{\"type\": \"Feature\", \"geometry\": { \"type\": \"Point\", \"coordinates\":  [ 122.4,41.6]  },\"properties\": {\"metadata\": {\"Sheet\" : \"'Warehouse Location 2 (2)'\", \"SheetId\" : \"{B67E705A-83C6-437E-A882-0E4089B26123}\", \"Column\" : \"A\", \"Row\" : \"25\", \"latitude\" : \"1\", \"longitude\" : \"2\"},\"Title\" : \"WarehouseLocation2\"}}]}"}],"UIArray":{"menuBarOpen":false,"scale":true,"zoomIn":true,"zoomOut":true,"myLocation":false,"baseLayers":["osm","toner","toner-lite","labels","open-topo","blank"],"mapLayers":true,"drawTools":true,"dataLayers":true,"annotate":true,"print":true,"searchLocation":true}}]}</Data>
</CommonToolsData>
</file>

<file path=customXml/itemProps1.xml><?xml version="1.0" encoding="utf-8"?>
<ds:datastoreItem xmlns:ds="http://schemas.openxmlformats.org/officeDocument/2006/customXml" ds:itemID="{742D5C8A-9114-42C7-8C43-D096A8A2D6DD}">
  <ds:schemaRefs>
    <ds:schemaRef ds:uri="Mapcit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Warehouse 1</vt:lpstr>
      <vt:lpstr>WH 1 Solution</vt:lpstr>
      <vt:lpstr>Warehouse 2</vt:lpstr>
      <vt:lpstr>WH 2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Panchal</dc:creator>
  <cp:lastModifiedBy>Mayur Panchal</cp:lastModifiedBy>
  <dcterms:created xsi:type="dcterms:W3CDTF">2024-01-13T07:38:25Z</dcterms:created>
  <dcterms:modified xsi:type="dcterms:W3CDTF">2024-01-14T03:24:53Z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