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chenq\MAG\code\CNN-FPGA\vivadoHLS2019\conv_1\"/>
    </mc:Choice>
  </mc:AlternateContent>
  <xr:revisionPtr revIDLastSave="0" documentId="13_ncr:1_{6FB5A6E4-1B8C-4F2A-970A-9C6468E0133F}" xr6:coauthVersionLast="47" xr6:coauthVersionMax="47" xr10:uidLastSave="{00000000-0000-0000-0000-000000000000}"/>
  <bookViews>
    <workbookView xWindow="-22046" yWindow="-9" windowWidth="22149" windowHeight="132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G67" i="1"/>
  <c r="H67" i="1"/>
  <c r="I67" i="1"/>
  <c r="J67" i="1"/>
  <c r="K67" i="1"/>
  <c r="L67" i="1"/>
  <c r="M67" i="1"/>
  <c r="N67" i="1"/>
  <c r="O67" i="1"/>
  <c r="E67" i="1"/>
  <c r="E64" i="1"/>
  <c r="O66" i="1"/>
  <c r="N66" i="1"/>
  <c r="M66" i="1"/>
  <c r="L66" i="1"/>
  <c r="K66" i="1"/>
  <c r="J66" i="1"/>
  <c r="I66" i="1"/>
  <c r="H66" i="1"/>
  <c r="G66" i="1"/>
  <c r="F66" i="1"/>
  <c r="F63" i="1"/>
  <c r="E66" i="1"/>
  <c r="C54" i="1"/>
  <c r="D54" i="1"/>
  <c r="E63" i="1"/>
  <c r="F54" i="1"/>
  <c r="G54" i="1"/>
  <c r="H54" i="1"/>
  <c r="I54" i="1"/>
  <c r="J54" i="1"/>
  <c r="K54" i="1"/>
  <c r="L54" i="1"/>
  <c r="M54" i="1"/>
  <c r="N54" i="1"/>
  <c r="O54" i="1"/>
  <c r="E54" i="1"/>
  <c r="E56" i="1"/>
  <c r="N53" i="1"/>
  <c r="M53" i="1"/>
  <c r="F56" i="1"/>
  <c r="G56" i="1"/>
  <c r="H56" i="1"/>
  <c r="I56" i="1"/>
  <c r="J56" i="1"/>
  <c r="K56" i="1"/>
  <c r="L56" i="1"/>
  <c r="M56" i="1"/>
  <c r="N56" i="1"/>
  <c r="O56" i="1"/>
  <c r="I22" i="1"/>
  <c r="H22" i="1"/>
  <c r="G22" i="1"/>
  <c r="F22" i="1"/>
  <c r="C20" i="1"/>
  <c r="D20" i="1"/>
  <c r="E20" i="1"/>
  <c r="F20" i="1"/>
  <c r="G20" i="1"/>
  <c r="H20" i="1"/>
  <c r="I20" i="1"/>
  <c r="O53" i="1"/>
  <c r="D53" i="1"/>
  <c r="E53" i="1"/>
  <c r="F53" i="1"/>
  <c r="G53" i="1"/>
  <c r="H53" i="1"/>
  <c r="I53" i="1"/>
  <c r="J53" i="1"/>
  <c r="K53" i="1"/>
  <c r="L53" i="1"/>
  <c r="C53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E22" i="1"/>
  <c r="D22" i="1"/>
  <c r="E60" i="1"/>
  <c r="I58" i="1"/>
  <c r="H58" i="1"/>
  <c r="G58" i="1"/>
  <c r="F58" i="1"/>
  <c r="E58" i="1"/>
  <c r="I95" i="1"/>
  <c r="H95" i="1"/>
  <c r="G95" i="1"/>
  <c r="F95" i="1"/>
  <c r="E95" i="1"/>
  <c r="D95" i="1"/>
  <c r="I94" i="1"/>
  <c r="H94" i="1"/>
  <c r="G94" i="1"/>
  <c r="F94" i="1"/>
  <c r="E94" i="1"/>
  <c r="D94" i="1"/>
  <c r="I93" i="1"/>
  <c r="H93" i="1"/>
  <c r="G93" i="1"/>
  <c r="F93" i="1"/>
  <c r="E93" i="1"/>
  <c r="D93" i="1"/>
  <c r="I90" i="1"/>
  <c r="H90" i="1"/>
  <c r="G90" i="1"/>
  <c r="F90" i="1"/>
  <c r="E90" i="1"/>
  <c r="D90" i="1"/>
  <c r="O61" i="1"/>
  <c r="M61" i="1"/>
  <c r="L61" i="1"/>
  <c r="K61" i="1"/>
  <c r="J61" i="1"/>
  <c r="I61" i="1"/>
  <c r="H61" i="1"/>
  <c r="G61" i="1"/>
  <c r="F61" i="1"/>
  <c r="E61" i="1"/>
  <c r="D61" i="1"/>
  <c r="O60" i="1"/>
  <c r="M60" i="1"/>
  <c r="L60" i="1"/>
  <c r="K60" i="1"/>
  <c r="J60" i="1"/>
  <c r="I60" i="1"/>
  <c r="H60" i="1"/>
  <c r="G60" i="1"/>
  <c r="F60" i="1"/>
  <c r="D60" i="1"/>
  <c r="O59" i="1"/>
  <c r="M59" i="1"/>
  <c r="L59" i="1"/>
  <c r="K59" i="1"/>
  <c r="J59" i="1"/>
  <c r="I59" i="1"/>
  <c r="H59" i="1"/>
  <c r="G59" i="1"/>
  <c r="F59" i="1"/>
  <c r="E59" i="1"/>
  <c r="D59" i="1"/>
  <c r="D56" i="1"/>
  <c r="N63" i="1" l="1"/>
  <c r="N64" i="1" s="1"/>
  <c r="M63" i="1"/>
  <c r="E29" i="1"/>
  <c r="E30" i="1" s="1"/>
  <c r="I29" i="1"/>
  <c r="I30" i="1" s="1"/>
  <c r="H29" i="1"/>
  <c r="H30" i="1" s="1"/>
  <c r="G29" i="1"/>
  <c r="G30" i="1" s="1"/>
  <c r="F29" i="1"/>
  <c r="F30" i="1" s="1"/>
  <c r="J63" i="1"/>
  <c r="J64" i="1" s="1"/>
  <c r="O63" i="1"/>
  <c r="O64" i="1" s="1"/>
  <c r="I63" i="1"/>
  <c r="I64" i="1" s="1"/>
  <c r="M64" i="1"/>
  <c r="H63" i="1"/>
  <c r="H64" i="1" s="1"/>
  <c r="G63" i="1"/>
  <c r="G64" i="1" s="1"/>
  <c r="F64" i="1"/>
  <c r="L63" i="1"/>
  <c r="L64" i="1" s="1"/>
  <c r="K63" i="1"/>
  <c r="K64" i="1" s="1"/>
</calcChain>
</file>

<file path=xl/sharedStrings.xml><?xml version="1.0" encoding="utf-8"?>
<sst xmlns="http://schemas.openxmlformats.org/spreadsheetml/2006/main" count="190" uniqueCount="58">
  <si>
    <t>S1</t>
  </si>
  <si>
    <t>no_directive</t>
  </si>
  <si>
    <t>Row_pipeline</t>
  </si>
  <si>
    <t>Chan_pipeline</t>
  </si>
  <si>
    <t>Col_pipeline</t>
  </si>
  <si>
    <t>Filter_pipeline</t>
  </si>
  <si>
    <t>W_Row_pipeline</t>
  </si>
  <si>
    <t>W_Col_pipeline</t>
  </si>
  <si>
    <t>Chan_unroll</t>
  </si>
  <si>
    <t>W_Col_unroll</t>
  </si>
  <si>
    <t>W_Row_unroll</t>
  </si>
  <si>
    <t>Filter_unroll</t>
  </si>
  <si>
    <t>Row_unroll</t>
  </si>
  <si>
    <t>Row_Loop</t>
  </si>
  <si>
    <t>PIPELINE</t>
  </si>
  <si>
    <t>UNROLL</t>
  </si>
  <si>
    <t>Col_Loop</t>
  </si>
  <si>
    <t>Filter1_Loop</t>
  </si>
  <si>
    <t>W_Row_Loop</t>
  </si>
  <si>
    <t>W_Col_Loop</t>
  </si>
  <si>
    <t>Chan_Loop</t>
  </si>
  <si>
    <t>input</t>
  </si>
  <si>
    <t>conv_out</t>
  </si>
  <si>
    <t>----------------------</t>
  </si>
  <si>
    <t>Latency</t>
  </si>
  <si>
    <t>Interval</t>
  </si>
  <si>
    <t>BRAM_18K</t>
  </si>
  <si>
    <t>DSP48E</t>
  </si>
  <si>
    <t>FF</t>
  </si>
  <si>
    <t>LUT</t>
  </si>
  <si>
    <t>URAM</t>
  </si>
  <si>
    <t>Percentage reduction in Latency</t>
  </si>
  <si>
    <t>Percentage increase in Resource</t>
  </si>
  <si>
    <t>S15</t>
  </si>
  <si>
    <t>S16</t>
  </si>
  <si>
    <t>Rp_apc_d1</t>
  </si>
  <si>
    <t>Chp_apc_d3</t>
  </si>
  <si>
    <t>Cp_apc_d2</t>
  </si>
  <si>
    <t>Fp_apc_d1</t>
  </si>
  <si>
    <t>WRp_apc_d2</t>
  </si>
  <si>
    <t>WCp_apc_d2</t>
  </si>
  <si>
    <t>apc_d1</t>
  </si>
  <si>
    <t>apc_d3</t>
  </si>
  <si>
    <t>apc_d2</t>
  </si>
  <si>
    <t>Fp_apc_d1_2</t>
  </si>
  <si>
    <t>apc_d1_2/d3</t>
  </si>
  <si>
    <t>34/33</t>
  </si>
  <si>
    <t>8210/7534</t>
  </si>
  <si>
    <t>9354/11698</t>
  </si>
  <si>
    <t>conv</t>
  </si>
  <si>
    <t>Error</t>
  </si>
  <si>
    <t xml:space="preserve"> </t>
  </si>
  <si>
    <t>FLATTEN_OFF</t>
  </si>
  <si>
    <t>Col_pipeline_nf</t>
  </si>
  <si>
    <t>Filter_pipeline_nf</t>
  </si>
  <si>
    <t>W_Row_pipeline_nf</t>
  </si>
  <si>
    <t>W_Col_pipeline_nf</t>
  </si>
  <si>
    <t>Col_unroll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</si>
</sst>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/>
      <diagonal/>
    </border>
    <border>
      <left/>
      <right/>
      <top style="thin">
        <color rgb="FF6AA84F"/>
      </top>
      <bottom/>
      <diagonal/>
    </border>
    <border>
      <left/>
      <right style="thin">
        <color rgb="FF6AA84F"/>
      </right>
      <top style="thin">
        <color rgb="FF6AA84F"/>
      </top>
      <bottom/>
      <diagonal/>
    </border>
    <border>
      <left style="thin">
        <color rgb="FF6AA84F"/>
      </left>
      <right/>
      <top/>
      <bottom/>
      <diagonal/>
    </border>
    <border>
      <left/>
      <right style="thin">
        <color rgb="FF6AA84F"/>
      </right>
      <top/>
      <bottom/>
      <diagonal/>
    </border>
    <border>
      <left style="thin">
        <color rgb="FF6AA84F"/>
      </left>
      <right/>
      <top/>
      <bottom style="thin">
        <color rgb="FF6AA84F"/>
      </bottom>
      <diagonal/>
    </border>
    <border>
      <left/>
      <right/>
      <top/>
      <bottom style="thin">
        <color rgb="FF6AA84F"/>
      </bottom>
      <diagonal/>
    </border>
    <border>
      <left/>
      <right style="thin">
        <color rgb="FF6AA84F"/>
      </right>
      <top/>
      <bottom style="thin">
        <color rgb="FF6AA84F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/>
      <diagonal/>
    </border>
    <border>
      <left style="thin">
        <color rgb="FF6AA84F"/>
      </left>
      <right style="thin">
        <color rgb="FF6AA84F"/>
      </right>
      <top/>
      <bottom/>
      <diagonal/>
    </border>
    <border>
      <left style="thin">
        <color rgb="FF6AA84F"/>
      </left>
      <right style="thin">
        <color rgb="FF6AA84F"/>
      </right>
      <top/>
      <bottom style="thin">
        <color rgb="FF6AA84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9" xfId="0" applyFont="1" applyBorder="1"/>
    <xf numFmtId="0" fontId="4" fillId="2" borderId="2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57"/>
  <sheetViews>
    <sheetView tabSelected="1" workbookViewId="0">
      <pane xSplit="2" topLeftCell="C1" activePane="topRight" state="frozen"/>
      <selection pane="topRight" activeCell="P78" sqref="P78"/>
    </sheetView>
  </sheetViews>
  <sheetFormatPr defaultColWidth="12.5703125" defaultRowHeight="15.75" customHeight="1"/>
  <cols>
    <col min="2" max="2" width="30.28515625" customWidth="1"/>
    <col min="3" max="3" width="16.85546875" customWidth="1"/>
    <col min="6" max="6" width="14.42578125" customWidth="1"/>
    <col min="7" max="7" width="15" customWidth="1"/>
    <col min="8" max="8" width="18.5703125" customWidth="1"/>
    <col min="9" max="9" width="17.7109375" customWidth="1"/>
    <col min="10" max="10" width="14.85546875" customWidth="1"/>
    <col min="11" max="11" width="15.7109375" customWidth="1"/>
    <col min="12" max="12" width="16.42578125" customWidth="1"/>
  </cols>
  <sheetData>
    <row r="1" spans="2:15" ht="15.75" customHeight="1">
      <c r="B1" s="1" t="s">
        <v>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5.75" customHeight="1">
      <c r="C2" s="1" t="s">
        <v>1</v>
      </c>
      <c r="D2" s="1" t="s">
        <v>2</v>
      </c>
      <c r="E2" s="1" t="s">
        <v>3</v>
      </c>
      <c r="F2" s="1" t="s">
        <v>53</v>
      </c>
      <c r="G2" s="1" t="s">
        <v>54</v>
      </c>
      <c r="H2" s="1" t="s">
        <v>55</v>
      </c>
      <c r="I2" s="1" t="s">
        <v>56</v>
      </c>
      <c r="J2" s="1"/>
      <c r="K2" s="1"/>
      <c r="L2" s="1"/>
      <c r="M2" s="1"/>
      <c r="N2" s="1"/>
      <c r="O2" s="1"/>
    </row>
    <row r="3" spans="2:15" ht="15.75" customHeight="1">
      <c r="B3" s="2" t="s">
        <v>13</v>
      </c>
      <c r="C3" s="1"/>
      <c r="D3" s="1" t="s">
        <v>14</v>
      </c>
      <c r="F3" t="s">
        <v>52</v>
      </c>
      <c r="J3" s="1"/>
      <c r="K3" s="1"/>
      <c r="L3" s="1"/>
      <c r="M3" s="1"/>
      <c r="N3" s="1"/>
      <c r="O3" s="1"/>
    </row>
    <row r="4" spans="2:15" ht="15.75" customHeight="1">
      <c r="B4" s="1" t="s">
        <v>16</v>
      </c>
      <c r="F4" s="1" t="s">
        <v>14</v>
      </c>
      <c r="G4" t="s">
        <v>52</v>
      </c>
      <c r="J4" s="1"/>
      <c r="K4" s="1"/>
      <c r="L4" s="1"/>
      <c r="M4" s="1"/>
      <c r="N4" s="1"/>
      <c r="O4" s="1"/>
    </row>
    <row r="5" spans="2:15" ht="15.75" customHeight="1">
      <c r="B5" s="1" t="s">
        <v>17</v>
      </c>
      <c r="G5" s="1" t="s">
        <v>14</v>
      </c>
      <c r="H5" t="s">
        <v>52</v>
      </c>
      <c r="J5" s="1"/>
      <c r="K5" s="1"/>
      <c r="L5" s="1"/>
      <c r="M5" s="1"/>
      <c r="N5" s="1"/>
      <c r="O5" s="1"/>
    </row>
    <row r="6" spans="2:15" ht="15.75" customHeight="1">
      <c r="B6" s="1" t="s">
        <v>18</v>
      </c>
      <c r="H6" s="1" t="s">
        <v>14</v>
      </c>
      <c r="I6" t="s">
        <v>52</v>
      </c>
      <c r="J6" s="1"/>
      <c r="K6" s="1"/>
      <c r="L6" s="1"/>
      <c r="M6" s="1"/>
      <c r="N6" s="1"/>
      <c r="O6" s="1"/>
    </row>
    <row r="7" spans="2:15" ht="15.75" customHeight="1">
      <c r="B7" s="1" t="s">
        <v>19</v>
      </c>
      <c r="I7" s="1" t="s">
        <v>14</v>
      </c>
      <c r="J7" s="1"/>
      <c r="K7" s="1"/>
      <c r="L7" s="1"/>
      <c r="M7" s="1"/>
      <c r="N7" s="1"/>
      <c r="O7" s="1"/>
    </row>
    <row r="8" spans="2:15" ht="15.75" customHeight="1">
      <c r="B8" s="1" t="s">
        <v>20</v>
      </c>
      <c r="E8" s="1" t="s">
        <v>14</v>
      </c>
      <c r="J8" s="1"/>
      <c r="K8" s="1"/>
      <c r="L8" s="1"/>
      <c r="M8" s="1"/>
      <c r="N8" s="1"/>
      <c r="O8" s="1"/>
    </row>
    <row r="9" spans="2:15" ht="15.75" customHeight="1">
      <c r="B9" s="1" t="s">
        <v>21</v>
      </c>
      <c r="J9" s="1"/>
      <c r="K9" s="1"/>
      <c r="L9" s="1"/>
      <c r="M9" s="1"/>
      <c r="N9" s="1"/>
      <c r="O9" s="1"/>
    </row>
    <row r="10" spans="2:15" ht="15.75" customHeight="1">
      <c r="B10" s="1" t="s">
        <v>22</v>
      </c>
      <c r="J10" s="1"/>
      <c r="K10" s="1"/>
      <c r="L10" s="1"/>
      <c r="M10" s="1"/>
      <c r="N10" s="1"/>
      <c r="O10" s="1"/>
    </row>
    <row r="11" spans="2:15" ht="15.75" customHeight="1">
      <c r="B11" s="1" t="s">
        <v>23</v>
      </c>
      <c r="J11" s="1"/>
      <c r="K11" s="1"/>
      <c r="L11" s="1"/>
      <c r="M11" s="1"/>
      <c r="N11" s="1"/>
      <c r="O11" s="1"/>
    </row>
    <row r="12" spans="2:15" ht="15.75" customHeight="1">
      <c r="B12" s="1" t="s">
        <v>24</v>
      </c>
      <c r="C12" s="1">
        <v>2943357</v>
      </c>
      <c r="D12" s="1" t="s">
        <v>50</v>
      </c>
      <c r="E12" s="1">
        <v>2359293</v>
      </c>
      <c r="F12" s="1">
        <v>19085</v>
      </c>
      <c r="G12" s="1">
        <v>334673</v>
      </c>
      <c r="H12" s="1">
        <v>1299325</v>
      </c>
      <c r="I12" s="1">
        <v>1580541</v>
      </c>
      <c r="J12" s="1"/>
      <c r="K12" s="1"/>
      <c r="L12" s="1"/>
      <c r="M12" s="1"/>
      <c r="N12" s="1"/>
      <c r="O12" s="1"/>
    </row>
    <row r="13" spans="2:15" ht="15.75" customHeight="1">
      <c r="B13" s="1" t="s">
        <v>25</v>
      </c>
      <c r="C13" s="1">
        <v>2943357</v>
      </c>
      <c r="D13" s="1" t="s">
        <v>50</v>
      </c>
      <c r="E13" s="1">
        <v>2359293</v>
      </c>
      <c r="F13" s="1">
        <v>19085</v>
      </c>
      <c r="G13" s="1">
        <v>334673</v>
      </c>
      <c r="H13" s="1">
        <v>1299325</v>
      </c>
      <c r="I13" s="1">
        <v>1580541</v>
      </c>
      <c r="J13" s="1"/>
      <c r="K13" s="1"/>
      <c r="L13" s="1"/>
      <c r="M13" s="1"/>
      <c r="N13" s="1"/>
      <c r="O13" s="1"/>
    </row>
    <row r="14" spans="2:15" ht="15.75" customHeight="1">
      <c r="D14" s="1" t="s">
        <v>50</v>
      </c>
      <c r="J14" s="1"/>
      <c r="K14" s="1"/>
      <c r="L14" s="1"/>
      <c r="M14" s="1"/>
      <c r="N14" s="1"/>
      <c r="O14" s="1"/>
    </row>
    <row r="15" spans="2:15" ht="15.75" customHeight="1">
      <c r="B15" s="1" t="s">
        <v>26</v>
      </c>
      <c r="C15" s="1">
        <v>3</v>
      </c>
      <c r="D15" s="1" t="s">
        <v>50</v>
      </c>
      <c r="E15" s="1">
        <v>3</v>
      </c>
      <c r="F15" s="1">
        <v>0</v>
      </c>
      <c r="G15" s="1">
        <v>10</v>
      </c>
      <c r="H15" s="1">
        <v>4</v>
      </c>
      <c r="I15" s="1">
        <v>2</v>
      </c>
      <c r="J15" s="1"/>
      <c r="K15" s="1"/>
      <c r="L15" s="1"/>
      <c r="M15" s="1"/>
      <c r="N15" s="1"/>
      <c r="O15" s="1"/>
    </row>
    <row r="16" spans="2:15" ht="15.75" customHeight="1">
      <c r="B16" s="1" t="s">
        <v>27</v>
      </c>
      <c r="C16" s="1">
        <v>5</v>
      </c>
      <c r="D16" s="1" t="s">
        <v>50</v>
      </c>
      <c r="E16" s="1">
        <v>5</v>
      </c>
      <c r="F16" s="1">
        <v>109</v>
      </c>
      <c r="G16" s="1">
        <v>10</v>
      </c>
      <c r="H16" s="1">
        <v>5</v>
      </c>
      <c r="I16" s="1">
        <v>5</v>
      </c>
      <c r="J16" s="1"/>
      <c r="K16" s="1"/>
      <c r="L16" s="1"/>
      <c r="M16" s="1"/>
      <c r="N16" s="1"/>
      <c r="O16" s="1"/>
    </row>
    <row r="17" spans="2:15" ht="15.75" customHeight="1">
      <c r="B17" s="1" t="s">
        <v>28</v>
      </c>
      <c r="C17" s="1">
        <v>615</v>
      </c>
      <c r="D17" s="1" t="s">
        <v>50</v>
      </c>
      <c r="E17" s="1">
        <v>618</v>
      </c>
      <c r="F17" s="1">
        <v>20406</v>
      </c>
      <c r="G17" s="1">
        <v>3410</v>
      </c>
      <c r="H17" s="1">
        <v>995</v>
      </c>
      <c r="I17" s="1">
        <v>738</v>
      </c>
      <c r="J17" s="1"/>
      <c r="K17" s="1"/>
      <c r="L17" s="1"/>
      <c r="M17" s="1"/>
      <c r="N17" s="1"/>
      <c r="O17" s="1"/>
    </row>
    <row r="18" spans="2:15" ht="15.75" customHeight="1">
      <c r="B18" s="1" t="s">
        <v>29</v>
      </c>
      <c r="C18" s="1">
        <v>1530</v>
      </c>
      <c r="D18" s="1" t="s">
        <v>50</v>
      </c>
      <c r="E18" s="1">
        <v>1547</v>
      </c>
      <c r="F18" s="1">
        <v>28727</v>
      </c>
      <c r="G18" s="1">
        <v>3418</v>
      </c>
      <c r="H18" s="1">
        <v>1809</v>
      </c>
      <c r="I18" s="1">
        <v>1577</v>
      </c>
      <c r="J18" s="1"/>
      <c r="K18" s="1"/>
      <c r="L18" s="1"/>
      <c r="M18" s="1"/>
      <c r="N18" s="1"/>
      <c r="O18" s="1"/>
    </row>
    <row r="19" spans="2:15" ht="15.75" customHeight="1">
      <c r="B19" s="1" t="s">
        <v>30</v>
      </c>
      <c r="C19" s="1">
        <v>0</v>
      </c>
      <c r="D19" s="1" t="s">
        <v>50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/>
      <c r="K19" s="1"/>
      <c r="L19" s="1"/>
      <c r="M19" s="1"/>
      <c r="N19" s="1"/>
      <c r="O19" s="1"/>
    </row>
    <row r="20" spans="2:15" ht="15.75" customHeight="1">
      <c r="C20">
        <f>SUM(C15:C19)</f>
        <v>2153</v>
      </c>
      <c r="D20">
        <f t="shared" ref="D20:I20" si="0">SUM(D15:D19)</f>
        <v>0</v>
      </c>
      <c r="E20">
        <f t="shared" si="0"/>
        <v>2173</v>
      </c>
      <c r="F20">
        <f t="shared" si="0"/>
        <v>49242</v>
      </c>
      <c r="G20">
        <f t="shared" si="0"/>
        <v>6848</v>
      </c>
      <c r="H20">
        <f t="shared" si="0"/>
        <v>2813</v>
      </c>
      <c r="I20">
        <f t="shared" si="0"/>
        <v>2322</v>
      </c>
      <c r="J20" s="1"/>
      <c r="K20" s="1"/>
      <c r="L20" s="1"/>
      <c r="M20" s="1"/>
      <c r="N20" s="1"/>
      <c r="O20" s="1"/>
    </row>
    <row r="21" spans="2:15" ht="15.75" customHeight="1">
      <c r="G21" s="1"/>
      <c r="H21" s="1"/>
      <c r="J21" s="1"/>
      <c r="K21" s="1"/>
      <c r="L21" s="1"/>
      <c r="M21" s="1"/>
      <c r="N21" s="1"/>
      <c r="O21" s="1"/>
    </row>
    <row r="22" spans="2:15" ht="15.75" customHeight="1">
      <c r="B22" s="3" t="s">
        <v>31</v>
      </c>
      <c r="C22" s="4"/>
      <c r="D22" s="5" t="e">
        <f>ROUND((C12-D12)/C12,2)</f>
        <v>#VALUE!</v>
      </c>
      <c r="E22" s="5">
        <f>ROUND((C12-E12)/C12,2)</f>
        <v>0.2</v>
      </c>
      <c r="F22" s="5">
        <f>ROUND((C12-F12)/C12,5)</f>
        <v>0.99351999999999996</v>
      </c>
      <c r="G22" s="5">
        <f>ROUND((C12-G12)/C12,5)</f>
        <v>0.88629999999999998</v>
      </c>
      <c r="H22" s="5">
        <f>ROUND((C12-H12)/C12,5)</f>
        <v>0.55855999999999995</v>
      </c>
      <c r="I22" s="5">
        <f>ROUND((C12-I12)/C12,5)</f>
        <v>0.46300999999999998</v>
      </c>
      <c r="J22" s="1"/>
      <c r="K22" s="1"/>
      <c r="L22" s="1"/>
      <c r="M22" s="1"/>
      <c r="N22" s="1"/>
      <c r="O22" s="1"/>
    </row>
    <row r="23" spans="2:15" ht="15.75" customHeight="1">
      <c r="B23" s="7" t="s">
        <v>32</v>
      </c>
      <c r="C23" s="8"/>
      <c r="G23" s="1"/>
      <c r="H23" s="1"/>
      <c r="J23" s="1"/>
      <c r="K23" s="1"/>
      <c r="L23" s="1"/>
      <c r="M23" s="1"/>
      <c r="N23" s="1"/>
      <c r="O23" s="1"/>
    </row>
    <row r="24" spans="2:15" ht="15.75" customHeight="1">
      <c r="B24" s="7" t="s">
        <v>26</v>
      </c>
      <c r="C24" s="8"/>
      <c r="E24" s="1">
        <f>ROUND((E15-C15)/C15,2)</f>
        <v>0</v>
      </c>
      <c r="F24" s="1">
        <f>ROUND((F15-C15)/C15,2)</f>
        <v>-1</v>
      </c>
      <c r="G24" s="1">
        <f>ROUND((G15-C15)/C15,2)</f>
        <v>2.33</v>
      </c>
      <c r="H24" s="1">
        <f>ROUND((H15-C15)/C15,2)</f>
        <v>0.33</v>
      </c>
      <c r="I24" s="1">
        <f>ROUND((I15-C15)/C15,2)</f>
        <v>-0.33</v>
      </c>
      <c r="J24" s="1"/>
      <c r="K24" s="1"/>
      <c r="L24" s="1"/>
      <c r="M24" s="1"/>
      <c r="N24" s="1"/>
      <c r="O24" s="1"/>
    </row>
    <row r="25" spans="2:15" ht="15.75" customHeight="1">
      <c r="B25" s="7" t="s">
        <v>27</v>
      </c>
      <c r="C25" s="8"/>
      <c r="D25" s="1" t="e">
        <f>ROUND((D16-C16)/C16,2)</f>
        <v>#VALUE!</v>
      </c>
      <c r="E25" s="1">
        <f>ROUND((E16-C16)/C16,2)</f>
        <v>0</v>
      </c>
      <c r="F25" s="1">
        <f>ROUND((F16-C16)/C16,2)</f>
        <v>20.8</v>
      </c>
      <c r="G25" s="1">
        <f>ROUND((G16-C16)/C16,2)</f>
        <v>1</v>
      </c>
      <c r="H25" s="1">
        <f>ROUND((H16-C16)/C16,2)</f>
        <v>0</v>
      </c>
      <c r="I25" s="1">
        <f>ROUND((I16-C16)/C16,2)</f>
        <v>0</v>
      </c>
      <c r="J25" s="1"/>
      <c r="K25" s="1"/>
      <c r="L25" s="1"/>
      <c r="M25" s="1"/>
      <c r="N25" s="1"/>
      <c r="O25" s="1"/>
    </row>
    <row r="26" spans="2:15" ht="15.75" customHeight="1">
      <c r="B26" s="7" t="s">
        <v>28</v>
      </c>
      <c r="C26" s="8"/>
      <c r="D26" s="1" t="e">
        <f>ROUND((D17-C17)/C17,2)</f>
        <v>#VALUE!</v>
      </c>
      <c r="E26" s="1">
        <f>ROUND((E17-C17)/C17,2)</f>
        <v>0</v>
      </c>
      <c r="F26" s="1">
        <f>ROUND((F17-C17)/C17,2)</f>
        <v>32.18</v>
      </c>
      <c r="G26" s="1">
        <f>ROUND((G17-C17)/C17,2)</f>
        <v>4.54</v>
      </c>
      <c r="H26" s="1">
        <f>ROUND((H17-C17)/C17,2)</f>
        <v>0.62</v>
      </c>
      <c r="I26" s="1">
        <f>ROUND((I17-C17)/C17,2)</f>
        <v>0.2</v>
      </c>
      <c r="J26" s="1"/>
      <c r="K26" s="1"/>
      <c r="L26" s="1"/>
      <c r="M26" s="1"/>
      <c r="N26" s="1"/>
      <c r="O26" s="1"/>
    </row>
    <row r="27" spans="2:15" ht="15.75" customHeight="1">
      <c r="B27" s="7" t="s">
        <v>29</v>
      </c>
      <c r="C27" s="8"/>
      <c r="D27" s="1" t="e">
        <f>ROUND((D18-C18)/C18,2)</f>
        <v>#VALUE!</v>
      </c>
      <c r="E27" s="1">
        <f>ROUND((E18-C18)/C18,2)</f>
        <v>0.01</v>
      </c>
      <c r="F27" s="1">
        <f>ROUND((F18-C18)/C18,2)</f>
        <v>17.78</v>
      </c>
      <c r="G27" s="1">
        <f>ROUND((G18-C18)/C18,2)</f>
        <v>1.23</v>
      </c>
      <c r="H27" s="1">
        <f>ROUND((H18-C18)/C18,2)</f>
        <v>0.18</v>
      </c>
      <c r="I27" s="1">
        <f>ROUND((I18-C18)/C18,2)</f>
        <v>0.03</v>
      </c>
      <c r="J27" s="1"/>
      <c r="K27" s="1"/>
      <c r="L27" s="1"/>
      <c r="M27" s="1"/>
      <c r="N27" s="1"/>
      <c r="O27" s="1"/>
    </row>
    <row r="28" spans="2:15" ht="15.75" customHeight="1">
      <c r="B28" s="10" t="s">
        <v>30</v>
      </c>
      <c r="C28" s="11"/>
      <c r="D28" s="12">
        <v>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</row>
    <row r="29" spans="2:15" ht="15.75" customHeight="1">
      <c r="E29" s="1">
        <f>(E20-C20)/C20</f>
        <v>9.2893636785880175E-3</v>
      </c>
      <c r="F29" s="1">
        <f>(F20-C20)/C20</f>
        <v>21.871342313051557</v>
      </c>
      <c r="G29" s="1">
        <f>(G20-C20)/C20</f>
        <v>2.1806781235485371</v>
      </c>
      <c r="H29" s="1">
        <f>(H20-C20)/C20</f>
        <v>0.30654900139340457</v>
      </c>
      <c r="I29" s="1">
        <f>(I20-C20)/C20</f>
        <v>7.8495123084068738E-2</v>
      </c>
    </row>
    <row r="30" spans="2:15" ht="15.75" customHeight="1">
      <c r="E30">
        <f>(E29*100)/(E22*100)</f>
        <v>4.6446818392940084E-2</v>
      </c>
      <c r="F30">
        <f>(F29*100)/(F22*100)</f>
        <v>22.013992987611278</v>
      </c>
      <c r="G30">
        <f t="shared" ref="G30:I30" si="1">(G29*100)/(G22*100)</f>
        <v>2.4604288881287797</v>
      </c>
      <c r="H30">
        <f t="shared" si="1"/>
        <v>0.54882018295868773</v>
      </c>
      <c r="I30">
        <f t="shared" si="1"/>
        <v>0.1695322413858637</v>
      </c>
    </row>
    <row r="33" spans="1:15" ht="15.75" customHeight="1">
      <c r="E33" t="s">
        <v>51</v>
      </c>
    </row>
    <row r="34" spans="1:15" ht="12.75">
      <c r="B34" s="1" t="s">
        <v>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  <c r="L35" s="1" t="s">
        <v>10</v>
      </c>
      <c r="M35" s="1" t="s">
        <v>11</v>
      </c>
      <c r="N35" s="1" t="s">
        <v>57</v>
      </c>
      <c r="O35" s="1" t="s">
        <v>12</v>
      </c>
    </row>
    <row r="36" spans="1:15" ht="12.75">
      <c r="A36" s="1"/>
      <c r="B36" s="2" t="s">
        <v>13</v>
      </c>
      <c r="C36" s="1"/>
      <c r="D36" s="1" t="s">
        <v>14</v>
      </c>
      <c r="O36" s="1" t="s">
        <v>15</v>
      </c>
    </row>
    <row r="37" spans="1:15" ht="12.75">
      <c r="B37" s="1" t="s">
        <v>16</v>
      </c>
      <c r="F37" s="1" t="s">
        <v>14</v>
      </c>
      <c r="N37" t="s">
        <v>15</v>
      </c>
    </row>
    <row r="38" spans="1:15" ht="12.75">
      <c r="B38" s="1" t="s">
        <v>17</v>
      </c>
      <c r="G38" s="1" t="s">
        <v>14</v>
      </c>
      <c r="M38" s="1" t="s">
        <v>15</v>
      </c>
      <c r="N38" s="1"/>
    </row>
    <row r="39" spans="1:15" ht="12.75">
      <c r="B39" s="1" t="s">
        <v>18</v>
      </c>
      <c r="H39" s="1" t="s">
        <v>14</v>
      </c>
      <c r="L39" s="1" t="s">
        <v>15</v>
      </c>
    </row>
    <row r="40" spans="1:15" ht="12.75">
      <c r="B40" s="1" t="s">
        <v>19</v>
      </c>
      <c r="I40" s="1" t="s">
        <v>14</v>
      </c>
      <c r="K40" s="1" t="s">
        <v>15</v>
      </c>
    </row>
    <row r="41" spans="1:15" ht="12.75">
      <c r="B41" s="1" t="s">
        <v>20</v>
      </c>
      <c r="E41" s="1" t="s">
        <v>14</v>
      </c>
      <c r="J41" s="1" t="s">
        <v>15</v>
      </c>
    </row>
    <row r="42" spans="1:15" ht="12.75">
      <c r="B42" s="1" t="s">
        <v>21</v>
      </c>
    </row>
    <row r="43" spans="1:15" ht="12.75">
      <c r="B43" s="1" t="s">
        <v>22</v>
      </c>
    </row>
    <row r="44" spans="1:15" ht="12.75">
      <c r="B44" s="1" t="s">
        <v>23</v>
      </c>
    </row>
    <row r="45" spans="1:15" ht="12.75">
      <c r="B45" s="1" t="s">
        <v>24</v>
      </c>
      <c r="C45" s="1">
        <v>2943357</v>
      </c>
      <c r="D45" s="1" t="s">
        <v>50</v>
      </c>
      <c r="E45" s="1">
        <v>1297921</v>
      </c>
      <c r="F45" s="1">
        <v>17633</v>
      </c>
      <c r="G45" s="1">
        <v>302894</v>
      </c>
      <c r="H45" s="1">
        <v>1168134</v>
      </c>
      <c r="I45" s="1">
        <v>1297921</v>
      </c>
      <c r="J45" s="1">
        <v>1775229</v>
      </c>
      <c r="K45" s="1">
        <v>2683773</v>
      </c>
      <c r="L45" s="1">
        <v>2856829</v>
      </c>
      <c r="M45" s="1">
        <v>2899417</v>
      </c>
      <c r="N45" s="1">
        <v>2942655</v>
      </c>
      <c r="O45" s="1">
        <v>2943330</v>
      </c>
    </row>
    <row r="46" spans="1:15" ht="12.75">
      <c r="B46" s="1" t="s">
        <v>25</v>
      </c>
      <c r="C46" s="1">
        <v>2943357</v>
      </c>
      <c r="D46" s="1" t="s">
        <v>50</v>
      </c>
      <c r="E46" s="1">
        <v>1297921</v>
      </c>
      <c r="F46" s="1">
        <v>17633</v>
      </c>
      <c r="G46" s="1">
        <v>302894</v>
      </c>
      <c r="H46" s="1">
        <v>1168134</v>
      </c>
      <c r="I46" s="1">
        <v>1297921</v>
      </c>
      <c r="J46" s="1">
        <v>1775229</v>
      </c>
      <c r="K46" s="1">
        <v>2683773</v>
      </c>
      <c r="L46" s="1">
        <v>2856829</v>
      </c>
      <c r="M46" s="1">
        <v>2899417</v>
      </c>
      <c r="N46" s="1">
        <v>2942655</v>
      </c>
      <c r="O46" s="1">
        <v>2943330</v>
      </c>
    </row>
    <row r="47" spans="1:15" ht="15.75" customHeight="1">
      <c r="D47" s="1" t="s">
        <v>50</v>
      </c>
    </row>
    <row r="48" spans="1:15" ht="12.75">
      <c r="B48" s="1" t="s">
        <v>26</v>
      </c>
      <c r="C48" s="1">
        <v>3</v>
      </c>
      <c r="D48" s="1" t="s">
        <v>50</v>
      </c>
      <c r="E48" s="1">
        <v>3</v>
      </c>
      <c r="F48" s="1">
        <v>0</v>
      </c>
      <c r="G48" s="1">
        <v>10</v>
      </c>
      <c r="H48" s="1">
        <v>4</v>
      </c>
      <c r="I48" s="1">
        <v>2</v>
      </c>
      <c r="J48" s="1">
        <v>2</v>
      </c>
      <c r="K48" s="1">
        <v>4</v>
      </c>
      <c r="L48" s="1">
        <v>4</v>
      </c>
      <c r="M48" s="1">
        <v>0</v>
      </c>
      <c r="N48" s="1">
        <v>3</v>
      </c>
      <c r="O48" s="1">
        <v>3</v>
      </c>
    </row>
    <row r="49" spans="2:15" ht="12.75">
      <c r="B49" s="1" t="s">
        <v>27</v>
      </c>
      <c r="C49" s="1">
        <v>5</v>
      </c>
      <c r="D49" s="1" t="s">
        <v>50</v>
      </c>
      <c r="E49" s="1">
        <v>6</v>
      </c>
      <c r="F49" s="1">
        <v>110</v>
      </c>
      <c r="G49" s="1">
        <v>11</v>
      </c>
      <c r="H49" s="1">
        <v>6</v>
      </c>
      <c r="I49" s="1">
        <v>6</v>
      </c>
      <c r="J49" s="1">
        <v>5</v>
      </c>
      <c r="K49" s="1">
        <v>5</v>
      </c>
      <c r="L49" s="1">
        <v>5</v>
      </c>
      <c r="M49" s="1">
        <v>5</v>
      </c>
      <c r="N49" s="1">
        <v>5</v>
      </c>
      <c r="O49" s="1">
        <v>5</v>
      </c>
    </row>
    <row r="50" spans="2:15" ht="12.75">
      <c r="B50" s="1" t="s">
        <v>28</v>
      </c>
      <c r="C50" s="1">
        <v>615</v>
      </c>
      <c r="D50" s="1" t="s">
        <v>50</v>
      </c>
      <c r="E50" s="1">
        <v>564</v>
      </c>
      <c r="F50" s="1">
        <v>20452</v>
      </c>
      <c r="G50" s="1">
        <v>3336</v>
      </c>
      <c r="H50" s="1">
        <v>1073</v>
      </c>
      <c r="I50" s="1">
        <v>727</v>
      </c>
      <c r="J50" s="1">
        <v>607</v>
      </c>
      <c r="K50" s="1">
        <v>682</v>
      </c>
      <c r="L50" s="1">
        <v>781</v>
      </c>
      <c r="M50" s="1">
        <v>6558</v>
      </c>
      <c r="N50" s="1">
        <v>5751</v>
      </c>
      <c r="O50" s="1">
        <v>5785</v>
      </c>
    </row>
    <row r="51" spans="2:15" ht="12.75">
      <c r="B51" s="1" t="s">
        <v>29</v>
      </c>
      <c r="C51" s="1">
        <v>1530</v>
      </c>
      <c r="D51" s="1" t="s">
        <v>50</v>
      </c>
      <c r="E51" s="1">
        <v>1691</v>
      </c>
      <c r="F51" s="1">
        <v>29263</v>
      </c>
      <c r="G51" s="1">
        <v>4124</v>
      </c>
      <c r="H51" s="1">
        <v>2068</v>
      </c>
      <c r="I51" s="1">
        <v>1647</v>
      </c>
      <c r="J51" s="1">
        <v>1548</v>
      </c>
      <c r="K51" s="1">
        <v>1782</v>
      </c>
      <c r="L51" s="1">
        <v>1948</v>
      </c>
      <c r="M51" s="1">
        <v>14287</v>
      </c>
      <c r="N51" s="1">
        <v>13141</v>
      </c>
      <c r="O51" s="1">
        <v>14318</v>
      </c>
    </row>
    <row r="52" spans="2:15" ht="12.75">
      <c r="B52" s="1" t="s">
        <v>30</v>
      </c>
      <c r="C52" s="1">
        <v>0</v>
      </c>
      <c r="D52" s="1" t="s">
        <v>50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/>
      <c r="O52" s="1">
        <v>0</v>
      </c>
    </row>
    <row r="53" spans="2:15" ht="15.75" customHeight="1">
      <c r="C53">
        <f>SUM(C48:C52)</f>
        <v>2153</v>
      </c>
      <c r="D53">
        <f t="shared" ref="D53:L53" si="2">SUM(D48:D52)</f>
        <v>0</v>
      </c>
      <c r="E53">
        <f t="shared" si="2"/>
        <v>2264</v>
      </c>
      <c r="F53">
        <f t="shared" si="2"/>
        <v>49825</v>
      </c>
      <c r="G53">
        <f t="shared" si="2"/>
        <v>7481</v>
      </c>
      <c r="H53">
        <f t="shared" si="2"/>
        <v>3151</v>
      </c>
      <c r="I53">
        <f t="shared" si="2"/>
        <v>2382</v>
      </c>
      <c r="J53">
        <f t="shared" si="2"/>
        <v>2162</v>
      </c>
      <c r="K53">
        <f t="shared" si="2"/>
        <v>2473</v>
      </c>
      <c r="L53">
        <f t="shared" si="2"/>
        <v>2738</v>
      </c>
      <c r="M53">
        <f>SUM(M48:M52)</f>
        <v>20850</v>
      </c>
      <c r="N53">
        <f>SUM(N48:N52)</f>
        <v>18900</v>
      </c>
      <c r="O53">
        <f>SUM(O48:O52)</f>
        <v>20111</v>
      </c>
    </row>
    <row r="54" spans="2:15" ht="15.75" customHeight="1">
      <c r="C54">
        <f t="shared" ref="C54:D54" si="3">SUM(C48,C49,C50/2,C51,C52)</f>
        <v>1845.5</v>
      </c>
      <c r="D54" t="e">
        <f t="shared" si="3"/>
        <v>#VALUE!</v>
      </c>
      <c r="E54">
        <f>SUM(E48,E49,E50/2,E51,E52)</f>
        <v>1982</v>
      </c>
      <c r="F54">
        <f t="shared" ref="F54:O54" si="4">SUM(F48,F49,F50/2,F51,F52)</f>
        <v>39599</v>
      </c>
      <c r="G54">
        <f t="shared" si="4"/>
        <v>5813</v>
      </c>
      <c r="H54">
        <f t="shared" si="4"/>
        <v>2614.5</v>
      </c>
      <c r="I54">
        <f t="shared" si="4"/>
        <v>2018.5</v>
      </c>
      <c r="J54">
        <f t="shared" si="4"/>
        <v>1858.5</v>
      </c>
      <c r="K54">
        <f t="shared" si="4"/>
        <v>2132</v>
      </c>
      <c r="L54">
        <f t="shared" si="4"/>
        <v>2347.5</v>
      </c>
      <c r="M54">
        <f t="shared" si="4"/>
        <v>17571</v>
      </c>
      <c r="N54">
        <f t="shared" si="4"/>
        <v>16024.5</v>
      </c>
      <c r="O54">
        <f t="shared" si="4"/>
        <v>17218.5</v>
      </c>
    </row>
    <row r="55" spans="2:15" ht="12.75">
      <c r="G55" s="1"/>
      <c r="H55" s="1"/>
    </row>
    <row r="56" spans="2:15" ht="12.75">
      <c r="B56" s="3" t="s">
        <v>31</v>
      </c>
      <c r="C56" s="4"/>
      <c r="D56" s="5" t="e">
        <f>ROUND((C45-D45)/C45,2)</f>
        <v>#VALUE!</v>
      </c>
      <c r="E56" s="5">
        <f>ROUND((C45-E45)/C45,5)</f>
        <v>0.55903000000000003</v>
      </c>
      <c r="F56" s="5">
        <f>ROUND((C45-F45)/C45,5)</f>
        <v>0.99400999999999995</v>
      </c>
      <c r="G56" s="5">
        <f>ROUND((C45-G45)/C45,5)</f>
        <v>0.89709000000000005</v>
      </c>
      <c r="H56" s="5">
        <f>ROUND((C45-H45)/C45,5)</f>
        <v>0.60313000000000005</v>
      </c>
      <c r="I56" s="5">
        <f>ROUND((C45-I45)/C45,5)</f>
        <v>0.55903000000000003</v>
      </c>
      <c r="J56" s="5">
        <f>ROUND((C45-J45)/C45,5)</f>
        <v>0.39687</v>
      </c>
      <c r="K56" s="5">
        <f>ROUND((C45-K45)/C45,5)</f>
        <v>8.8190000000000004E-2</v>
      </c>
      <c r="L56" s="5">
        <f>ROUND((C45-L45)/C45,5)</f>
        <v>2.9399999999999999E-2</v>
      </c>
      <c r="M56" s="5">
        <f>ROUND((C45-M45)/C45,5)</f>
        <v>1.4930000000000001E-2</v>
      </c>
      <c r="N56" s="5">
        <f>ROUND((C45-N45)/C45,5)</f>
        <v>2.4000000000000001E-4</v>
      </c>
      <c r="O56" s="6">
        <f>ROUND((C45-O45)/C45,5)</f>
        <v>1.0000000000000001E-5</v>
      </c>
    </row>
    <row r="57" spans="2:15" ht="12.75">
      <c r="B57" s="7" t="s">
        <v>32</v>
      </c>
      <c r="C57" s="8"/>
      <c r="G57" s="1"/>
      <c r="H57" s="1"/>
      <c r="O57" s="9"/>
    </row>
    <row r="58" spans="2:15" ht="12.75">
      <c r="B58" s="7" t="s">
        <v>26</v>
      </c>
      <c r="C58" s="8"/>
      <c r="E58" s="1">
        <f>ROUND((E48-C48)/C48,2)</f>
        <v>0</v>
      </c>
      <c r="F58" s="1">
        <f>ROUND((F48-C48)/C48,2)</f>
        <v>-1</v>
      </c>
      <c r="G58" s="1">
        <f>ROUND((G48-C48)/C48,2)</f>
        <v>2.33</v>
      </c>
      <c r="H58" s="1">
        <f>ROUND((H48-C48)/C48,2)</f>
        <v>0.33</v>
      </c>
      <c r="I58" s="1">
        <f>ROUND((I48-C48)/C48,2)</f>
        <v>-0.33</v>
      </c>
      <c r="O58" s="9"/>
    </row>
    <row r="59" spans="2:15" ht="12.75">
      <c r="B59" s="7" t="s">
        <v>27</v>
      </c>
      <c r="C59" s="8"/>
      <c r="D59" s="1" t="e">
        <f>ROUND((D49-C49)/C49,2)</f>
        <v>#VALUE!</v>
      </c>
      <c r="E59" s="1">
        <f>ROUND((E49-C49)/C49,2)</f>
        <v>0.2</v>
      </c>
      <c r="F59" s="1">
        <f>ROUND((F49-C49)/C49,2)</f>
        <v>21</v>
      </c>
      <c r="G59" s="1">
        <f>ROUND((G49-C49)/C49,2)</f>
        <v>1.2</v>
      </c>
      <c r="H59" s="1">
        <f>ROUND((H49-C49)/C49,2)</f>
        <v>0.2</v>
      </c>
      <c r="I59" s="1">
        <f>ROUND((I49-C49)/C49,2)</f>
        <v>0.2</v>
      </c>
      <c r="J59" s="1">
        <f>ROUND((J49-C49)/C49,2)</f>
        <v>0</v>
      </c>
      <c r="K59" s="1">
        <f>ROUND((K49-C49)/C49,2)</f>
        <v>0</v>
      </c>
      <c r="L59" s="1">
        <f>ROUND((L49-C49)/C49,2)</f>
        <v>0</v>
      </c>
      <c r="M59" s="1">
        <f>ROUND((M49-C49)/C49,2)</f>
        <v>0</v>
      </c>
      <c r="N59" s="1"/>
      <c r="O59" s="9">
        <f>ROUND((O49-C49)/C49,2)</f>
        <v>0</v>
      </c>
    </row>
    <row r="60" spans="2:15" ht="12.75">
      <c r="B60" s="7" t="s">
        <v>28</v>
      </c>
      <c r="C60" s="8"/>
      <c r="D60" s="1" t="e">
        <f>ROUND((D50-C50)/C50,2)</f>
        <v>#VALUE!</v>
      </c>
      <c r="E60" s="1">
        <f>ROUND((E50-C50)/C50,2)</f>
        <v>-0.08</v>
      </c>
      <c r="F60" s="1">
        <f>ROUND((F50-C50)/C50,2)</f>
        <v>32.26</v>
      </c>
      <c r="G60" s="1">
        <f>ROUND((G50-C50)/C50,2)</f>
        <v>4.42</v>
      </c>
      <c r="H60" s="1">
        <f>ROUND((H50-C50)/C50,2)</f>
        <v>0.74</v>
      </c>
      <c r="I60" s="1">
        <f>ROUND((I50-C50)/C50,2)</f>
        <v>0.18</v>
      </c>
      <c r="J60" s="1">
        <f>ROUND((J50-C50)/C50,2)</f>
        <v>-0.01</v>
      </c>
      <c r="K60" s="1">
        <f>ROUND((K50-C50)/C50,2)</f>
        <v>0.11</v>
      </c>
      <c r="L60" s="1">
        <f>ROUND((L50-C50)/C50,2)</f>
        <v>0.27</v>
      </c>
      <c r="M60" s="1">
        <f>ROUND((M50-C50)/C50,2)</f>
        <v>9.66</v>
      </c>
      <c r="N60" s="1"/>
      <c r="O60" s="9">
        <f>ROUND((O50-C50)/C50,2)</f>
        <v>8.41</v>
      </c>
    </row>
    <row r="61" spans="2:15" ht="12.75">
      <c r="B61" s="7" t="s">
        <v>29</v>
      </c>
      <c r="C61" s="8"/>
      <c r="D61" s="1" t="e">
        <f>ROUND((D51-C51)/C51,2)</f>
        <v>#VALUE!</v>
      </c>
      <c r="E61" s="1">
        <f>ROUND((E51-C51)/C51,2)</f>
        <v>0.11</v>
      </c>
      <c r="F61" s="1">
        <f>ROUND((F51-C51)/C51,2)</f>
        <v>18.13</v>
      </c>
      <c r="G61" s="1">
        <f>ROUND((G51-C51)/C51,2)</f>
        <v>1.7</v>
      </c>
      <c r="H61" s="1">
        <f>ROUND((H51-C51)/C51,2)</f>
        <v>0.35</v>
      </c>
      <c r="I61" s="1">
        <f>ROUND((I51-C51)/C51,2)</f>
        <v>0.08</v>
      </c>
      <c r="J61" s="1">
        <f>ROUND((J51-C51)/C51,2)</f>
        <v>0.01</v>
      </c>
      <c r="K61" s="1">
        <f>ROUND((K51-C51)/C51,2)</f>
        <v>0.16</v>
      </c>
      <c r="L61" s="1">
        <f>ROUND((L51-C51)/C51,2)</f>
        <v>0.27</v>
      </c>
      <c r="M61" s="1">
        <f>ROUND((M51-C51)/C51,2)</f>
        <v>8.34</v>
      </c>
      <c r="N61" s="1"/>
      <c r="O61" s="9">
        <f>ROUND((O51-C51)/C51,2)</f>
        <v>8.36</v>
      </c>
    </row>
    <row r="62" spans="2:15" ht="12.75">
      <c r="B62" s="10" t="s">
        <v>30</v>
      </c>
      <c r="C62" s="11"/>
      <c r="D62" s="12">
        <v>0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3"/>
    </row>
    <row r="63" spans="2:15" ht="12.75">
      <c r="E63" s="1">
        <f>(E53-C53)/C53</f>
        <v>5.1555968416163493E-2</v>
      </c>
      <c r="F63" s="1">
        <f>(F53-C53)/C53</f>
        <v>22.142127264282397</v>
      </c>
      <c r="G63" s="1">
        <f>(G53-C53)/C53</f>
        <v>2.4746864839758476</v>
      </c>
      <c r="H63" s="1">
        <f>(H53-C53)/C53</f>
        <v>0.46353924756154202</v>
      </c>
      <c r="I63" s="1">
        <f>(I53-C53)/C53</f>
        <v>0.10636321411983279</v>
      </c>
      <c r="J63" s="1">
        <f>(J53-C53)/C53</f>
        <v>4.1802136553646075E-3</v>
      </c>
      <c r="K63" s="1">
        <f>(K53-C53)/C53</f>
        <v>0.14862981885740828</v>
      </c>
      <c r="L63" s="1">
        <f>(L53-C53)/C53</f>
        <v>0.27171388759869947</v>
      </c>
      <c r="M63" s="1">
        <f>(M53-C53)/C53</f>
        <v>8.6841616349280066</v>
      </c>
      <c r="N63" s="1">
        <f>(N53-C53)/C53</f>
        <v>7.7784486762656755</v>
      </c>
      <c r="O63" s="1">
        <f>(O53-C53)/C53</f>
        <v>8.3409196470041795</v>
      </c>
    </row>
    <row r="64" spans="2:15" ht="12.75">
      <c r="E64" s="1">
        <f>(E63*100)/(E56*100)</f>
        <v>9.2223974413114654E-2</v>
      </c>
      <c r="F64" s="1">
        <f>(F63*100)/(F56*100)</f>
        <v>22.275557855838873</v>
      </c>
      <c r="G64" s="1">
        <f t="shared" ref="G64:O64" si="5">(G63*100)/(G56*100)</f>
        <v>2.7585710285209371</v>
      </c>
      <c r="H64" s="1">
        <f t="shared" si="5"/>
        <v>0.76855611155396342</v>
      </c>
      <c r="I64" s="1">
        <f t="shared" si="5"/>
        <v>0.19026387514056989</v>
      </c>
      <c r="J64" s="1">
        <f t="shared" si="5"/>
        <v>1.0532954507432177E-2</v>
      </c>
      <c r="K64" s="1">
        <f t="shared" si="5"/>
        <v>1.6853364197460967</v>
      </c>
      <c r="L64" s="1">
        <f t="shared" si="5"/>
        <v>9.2419689659421582</v>
      </c>
      <c r="M64" s="1">
        <f t="shared" si="5"/>
        <v>581.65851540040228</v>
      </c>
      <c r="N64" s="1">
        <f t="shared" si="5"/>
        <v>32410.202817773647</v>
      </c>
      <c r="O64" s="1">
        <f t="shared" si="5"/>
        <v>834091.96470041794</v>
      </c>
    </row>
    <row r="65" spans="2:15" ht="12.75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ht="12.75">
      <c r="E66" s="1">
        <f>(E54-C54)/C54</f>
        <v>7.3963695475480901E-2</v>
      </c>
      <c r="F66" s="1">
        <f>(F54-C54)/C54</f>
        <v>20.45705770793823</v>
      </c>
      <c r="G66" s="1">
        <f>(G54-C54)/C54</f>
        <v>2.1498238959631535</v>
      </c>
      <c r="H66" s="1">
        <f>(H54-C54)/C54</f>
        <v>0.41668924410728797</v>
      </c>
      <c r="I66" s="1">
        <f>(I54-C54)/C54</f>
        <v>9.3741533459767004E-2</v>
      </c>
      <c r="J66" s="1">
        <f>(J54-C54)/C54</f>
        <v>7.0441614738553241E-3</v>
      </c>
      <c r="K66" s="1">
        <f>(K54-C54)/C54</f>
        <v>0.15524248171227309</v>
      </c>
      <c r="L66" s="1">
        <f>(L54-C54)/C54</f>
        <v>0.27201300460579791</v>
      </c>
      <c r="M66" s="1">
        <f>(M54-C54)/C54</f>
        <v>8.5209970197778375</v>
      </c>
      <c r="N66" s="1">
        <f>(N54-C54)/C54</f>
        <v>7.6830127336765104</v>
      </c>
      <c r="O66" s="1">
        <f>(O54-C54)/C54</f>
        <v>8.3299918721213757</v>
      </c>
    </row>
    <row r="67" spans="2:15" ht="12.75">
      <c r="E67" s="1">
        <f>(E66*100)/(E56*100)</f>
        <v>0.13230720261073806</v>
      </c>
      <c r="F67" s="1">
        <f t="shared" ref="F67:O67" si="6">(F66*100)/(F56*100)</f>
        <v>20.580333908047432</v>
      </c>
      <c r="G67" s="1">
        <f t="shared" si="6"/>
        <v>2.3964417126076016</v>
      </c>
      <c r="H67" s="1">
        <f t="shared" si="6"/>
        <v>0.69087799331369348</v>
      </c>
      <c r="I67" s="1">
        <f t="shared" si="6"/>
        <v>0.16768605166049586</v>
      </c>
      <c r="J67" s="1">
        <f t="shared" si="6"/>
        <v>1.7749291893706564E-2</v>
      </c>
      <c r="K67" s="1">
        <f t="shared" si="6"/>
        <v>1.7603184228628312</v>
      </c>
      <c r="L67" s="1">
        <f t="shared" si="6"/>
        <v>9.2521430138026499</v>
      </c>
      <c r="M67" s="1">
        <f t="shared" si="6"/>
        <v>570.72987406415518</v>
      </c>
      <c r="N67" s="1">
        <f t="shared" si="6"/>
        <v>32012.553056985456</v>
      </c>
      <c r="O67" s="1">
        <f t="shared" si="6"/>
        <v>832999.18721213762</v>
      </c>
    </row>
    <row r="68" spans="2:15" ht="12.75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2:15" ht="12.75">
      <c r="C69" s="1" t="s">
        <v>0</v>
      </c>
      <c r="E69" s="1"/>
      <c r="G69" s="1" t="s">
        <v>33</v>
      </c>
      <c r="H69" s="1" t="s">
        <v>34</v>
      </c>
    </row>
    <row r="70" spans="2:15" ht="12.75">
      <c r="C70" s="1" t="s">
        <v>1</v>
      </c>
      <c r="D70" s="1" t="s">
        <v>35</v>
      </c>
      <c r="E70" s="1" t="s">
        <v>36</v>
      </c>
      <c r="F70" s="1" t="s">
        <v>37</v>
      </c>
      <c r="G70" s="1" t="s">
        <v>38</v>
      </c>
      <c r="H70" s="1" t="s">
        <v>39</v>
      </c>
      <c r="I70" s="1" t="s">
        <v>40</v>
      </c>
    </row>
    <row r="71" spans="2:15" ht="12.75">
      <c r="B71" s="2" t="s">
        <v>13</v>
      </c>
      <c r="C71" s="1"/>
      <c r="D71" s="1" t="s">
        <v>14</v>
      </c>
    </row>
    <row r="72" spans="2:15" ht="12.75">
      <c r="B72" s="1" t="s">
        <v>16</v>
      </c>
      <c r="F72" s="1" t="s">
        <v>14</v>
      </c>
    </row>
    <row r="73" spans="2:15" ht="12.75">
      <c r="B73" s="1" t="s">
        <v>17</v>
      </c>
      <c r="G73" s="1" t="s">
        <v>14</v>
      </c>
    </row>
    <row r="74" spans="2:15" ht="12.75">
      <c r="B74" s="1" t="s">
        <v>18</v>
      </c>
      <c r="H74" s="1" t="s">
        <v>14</v>
      </c>
    </row>
    <row r="75" spans="2:15" ht="12.75">
      <c r="B75" s="1" t="s">
        <v>19</v>
      </c>
      <c r="I75" s="1" t="s">
        <v>14</v>
      </c>
    </row>
    <row r="76" spans="2:15" ht="12.75">
      <c r="B76" s="1" t="s">
        <v>20</v>
      </c>
      <c r="E76" s="1" t="s">
        <v>14</v>
      </c>
    </row>
    <row r="77" spans="2:15" ht="12.75">
      <c r="B77" s="1" t="s">
        <v>21</v>
      </c>
      <c r="D77" s="1" t="s">
        <v>41</v>
      </c>
      <c r="E77" s="1" t="s">
        <v>42</v>
      </c>
      <c r="F77" s="1" t="s">
        <v>43</v>
      </c>
      <c r="G77" s="1" t="s">
        <v>41</v>
      </c>
      <c r="H77" s="1" t="s">
        <v>43</v>
      </c>
      <c r="I77" s="1" t="s">
        <v>43</v>
      </c>
    </row>
    <row r="78" spans="2:15" ht="12.75">
      <c r="B78" s="1" t="s">
        <v>22</v>
      </c>
      <c r="D78" s="1" t="s">
        <v>41</v>
      </c>
      <c r="E78" s="1" t="s">
        <v>42</v>
      </c>
      <c r="F78" s="1" t="s">
        <v>43</v>
      </c>
      <c r="G78" s="1" t="s">
        <v>41</v>
      </c>
      <c r="H78" s="1" t="s">
        <v>43</v>
      </c>
      <c r="I78" s="1" t="s">
        <v>43</v>
      </c>
    </row>
    <row r="79" spans="2:15" ht="12.75">
      <c r="B79" s="1" t="s">
        <v>23</v>
      </c>
    </row>
    <row r="80" spans="2:15" ht="12.75">
      <c r="B80" s="1" t="s">
        <v>24</v>
      </c>
      <c r="C80" s="1">
        <v>996477</v>
      </c>
      <c r="D80" s="1" t="s">
        <v>50</v>
      </c>
      <c r="E80" s="1">
        <v>0</v>
      </c>
      <c r="F80" s="1">
        <v>0</v>
      </c>
      <c r="G80" s="1">
        <v>0</v>
      </c>
      <c r="H80" s="1">
        <v>389382</v>
      </c>
      <c r="I80" s="1">
        <v>0</v>
      </c>
    </row>
    <row r="81" spans="2:9" ht="12.75">
      <c r="B81" s="1" t="s">
        <v>25</v>
      </c>
      <c r="C81" s="1">
        <v>996477</v>
      </c>
      <c r="D81" s="1" t="s">
        <v>50</v>
      </c>
      <c r="E81" s="1">
        <v>0</v>
      </c>
      <c r="F81" s="1">
        <v>0</v>
      </c>
      <c r="G81" s="1">
        <v>0</v>
      </c>
      <c r="H81" s="1">
        <v>389382</v>
      </c>
      <c r="I81" s="1">
        <v>0</v>
      </c>
    </row>
    <row r="82" spans="2:9" ht="15.75" customHeight="1">
      <c r="D82" s="1" t="s">
        <v>50</v>
      </c>
    </row>
    <row r="83" spans="2:9" ht="12.75">
      <c r="B83" s="1" t="s">
        <v>26</v>
      </c>
      <c r="C83" s="1">
        <v>2</v>
      </c>
      <c r="D83" s="1" t="s">
        <v>50</v>
      </c>
      <c r="E83" s="1">
        <v>0</v>
      </c>
      <c r="F83" s="1">
        <v>0</v>
      </c>
      <c r="G83" s="1">
        <v>0</v>
      </c>
      <c r="H83" s="1">
        <v>4</v>
      </c>
      <c r="I83" s="1">
        <v>0</v>
      </c>
    </row>
    <row r="84" spans="2:9" ht="12.75">
      <c r="B84" s="1" t="s">
        <v>27</v>
      </c>
      <c r="C84" s="1">
        <v>5</v>
      </c>
      <c r="D84" s="1" t="s">
        <v>50</v>
      </c>
      <c r="E84" s="1">
        <v>0</v>
      </c>
      <c r="F84" s="1">
        <v>0</v>
      </c>
      <c r="G84" s="1">
        <v>0</v>
      </c>
      <c r="H84" s="1">
        <v>6</v>
      </c>
      <c r="I84" s="1">
        <v>0</v>
      </c>
    </row>
    <row r="85" spans="2:9" ht="12.75">
      <c r="B85" s="1" t="s">
        <v>28</v>
      </c>
      <c r="C85" s="1">
        <v>557</v>
      </c>
      <c r="D85" s="1" t="s">
        <v>50</v>
      </c>
      <c r="E85" s="1">
        <v>0</v>
      </c>
      <c r="F85" s="1">
        <v>0</v>
      </c>
      <c r="G85" s="1">
        <v>0</v>
      </c>
      <c r="H85" s="1">
        <v>1693</v>
      </c>
      <c r="I85" s="1">
        <v>0</v>
      </c>
    </row>
    <row r="86" spans="2:9" ht="12.75">
      <c r="B86" s="1" t="s">
        <v>29</v>
      </c>
      <c r="C86" s="1">
        <v>1429</v>
      </c>
      <c r="D86" s="1" t="s">
        <v>50</v>
      </c>
      <c r="E86" s="1">
        <v>0</v>
      </c>
      <c r="F86" s="1">
        <v>0</v>
      </c>
      <c r="G86" s="1">
        <v>0</v>
      </c>
      <c r="H86" s="1">
        <v>2801</v>
      </c>
      <c r="I86" s="1">
        <v>0</v>
      </c>
    </row>
    <row r="87" spans="2:9" ht="12.75">
      <c r="B87" s="1" t="s">
        <v>30</v>
      </c>
      <c r="C87" s="1">
        <v>0</v>
      </c>
      <c r="D87" s="1" t="s">
        <v>50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90" spans="2:9" ht="12.75">
      <c r="B90" s="14" t="s">
        <v>31</v>
      </c>
      <c r="C90" s="4"/>
      <c r="D90" s="15" t="e">
        <f>ROUND((C80-D80)/C80,2)</f>
        <v>#VALUE!</v>
      </c>
      <c r="E90" s="5">
        <f>ROUND((C80-E80)/C80,2)</f>
        <v>1</v>
      </c>
      <c r="F90" s="5">
        <f>ROUND((C80-F80)/C80,2)</f>
        <v>1</v>
      </c>
      <c r="G90" s="5">
        <f>ROUND((C80-G80)/C80,2)</f>
        <v>1</v>
      </c>
      <c r="H90" s="5">
        <f>ROUND((C80-H80)/C80,2)</f>
        <v>0.61</v>
      </c>
      <c r="I90" s="6">
        <f>ROUND((C80-I80)/C80,2)</f>
        <v>1</v>
      </c>
    </row>
    <row r="91" spans="2:9" ht="12.75">
      <c r="B91" s="16" t="s">
        <v>32</v>
      </c>
      <c r="C91" s="8"/>
      <c r="I91" s="9"/>
    </row>
    <row r="92" spans="2:9" ht="12.75">
      <c r="B92" s="16" t="s">
        <v>26</v>
      </c>
      <c r="C92" s="8"/>
      <c r="I92" s="9"/>
    </row>
    <row r="93" spans="2:9" ht="12.75">
      <c r="B93" s="16" t="s">
        <v>27</v>
      </c>
      <c r="C93" s="8"/>
      <c r="D93" s="1" t="e">
        <f>ROUND((D84-C84)/C84,2)</f>
        <v>#VALUE!</v>
      </c>
      <c r="E93" s="1">
        <f>ROUND((E84-C84)/C84,2)</f>
        <v>-1</v>
      </c>
      <c r="F93" s="1">
        <f>ROUND((F84-C84)/C84,2)</f>
        <v>-1</v>
      </c>
      <c r="G93" s="1">
        <f>ROUND((G84-C84)/C84,2)</f>
        <v>-1</v>
      </c>
      <c r="H93" s="1">
        <f>ROUND((H84-C84)/C84,2)</f>
        <v>0.2</v>
      </c>
      <c r="I93" s="9">
        <f>ROUND((I84-C84)/C84,2)</f>
        <v>-1</v>
      </c>
    </row>
    <row r="94" spans="2:9" ht="12.75">
      <c r="B94" s="16" t="s">
        <v>28</v>
      </c>
      <c r="C94" s="8"/>
      <c r="D94" s="1" t="e">
        <f>ROUND((D85-C85)/C85,2)</f>
        <v>#VALUE!</v>
      </c>
      <c r="E94" s="1">
        <f>ROUND((E85-C85)/C85,2)</f>
        <v>-1</v>
      </c>
      <c r="F94" s="1">
        <f>ROUND((F85-C85)/C85,2)</f>
        <v>-1</v>
      </c>
      <c r="G94" s="1">
        <f>ROUND((G85-C85)/C85,2)</f>
        <v>-1</v>
      </c>
      <c r="H94" s="1">
        <f>ROUND((H85-C85)/C85,2)</f>
        <v>2.04</v>
      </c>
      <c r="I94" s="9">
        <f>ROUND((I85-C85)/C85,2)</f>
        <v>-1</v>
      </c>
    </row>
    <row r="95" spans="2:9" ht="12.75">
      <c r="B95" s="16" t="s">
        <v>29</v>
      </c>
      <c r="C95" s="8"/>
      <c r="D95" s="1" t="e">
        <f>ROUND((D86-C86)/C86,2)</f>
        <v>#VALUE!</v>
      </c>
      <c r="E95" s="1">
        <f>ROUND((E86-C86)/C86,2)</f>
        <v>-1</v>
      </c>
      <c r="F95" s="1">
        <f>ROUND((F86-C86)/C86,2)</f>
        <v>-1</v>
      </c>
      <c r="G95" s="1">
        <f>ROUND((G86-C86)/C86,2)</f>
        <v>-1</v>
      </c>
      <c r="H95" s="1">
        <f>ROUND((H86-C86)/C86,2)</f>
        <v>0.96</v>
      </c>
      <c r="I95" s="9">
        <f>ROUND((I86-C86)/C86,2)</f>
        <v>-1</v>
      </c>
    </row>
    <row r="96" spans="2:9" ht="12.75">
      <c r="B96" s="17" t="s">
        <v>30</v>
      </c>
      <c r="C96" s="11"/>
      <c r="D96" s="12"/>
      <c r="E96" s="12"/>
      <c r="F96" s="12"/>
      <c r="G96" s="12"/>
      <c r="H96" s="12"/>
      <c r="I96" s="13"/>
    </row>
    <row r="140" spans="2:7" ht="12.75">
      <c r="G140" s="1" t="s">
        <v>44</v>
      </c>
    </row>
    <row r="141" spans="2:7" ht="12.75">
      <c r="B141" s="2" t="s">
        <v>13</v>
      </c>
    </row>
    <row r="142" spans="2:7" ht="12.75">
      <c r="B142" s="1" t="s">
        <v>16</v>
      </c>
    </row>
    <row r="143" spans="2:7" ht="12.75">
      <c r="B143" s="1" t="s">
        <v>17</v>
      </c>
      <c r="G143" s="1" t="s">
        <v>14</v>
      </c>
    </row>
    <row r="144" spans="2:7" ht="12.75">
      <c r="B144" s="1" t="s">
        <v>18</v>
      </c>
    </row>
    <row r="145" spans="2:7" ht="12.75">
      <c r="B145" s="1" t="s">
        <v>19</v>
      </c>
    </row>
    <row r="146" spans="2:7" ht="12.75">
      <c r="B146" s="1" t="s">
        <v>20</v>
      </c>
    </row>
    <row r="147" spans="2:7" ht="12.75">
      <c r="B147" s="1" t="s">
        <v>21</v>
      </c>
      <c r="G147" s="1" t="s">
        <v>45</v>
      </c>
    </row>
    <row r="148" spans="2:7" ht="12.75">
      <c r="B148" s="1" t="s">
        <v>22</v>
      </c>
      <c r="G148" s="1" t="s">
        <v>45</v>
      </c>
    </row>
    <row r="149" spans="2:7" ht="12.75">
      <c r="B149" s="1" t="s">
        <v>23</v>
      </c>
    </row>
    <row r="150" spans="2:7" ht="12.75">
      <c r="B150" s="1" t="s">
        <v>24</v>
      </c>
      <c r="G150" s="1" t="s">
        <v>46</v>
      </c>
    </row>
    <row r="151" spans="2:7" ht="12.75">
      <c r="B151" s="1" t="s">
        <v>25</v>
      </c>
      <c r="G151" s="1" t="s">
        <v>46</v>
      </c>
    </row>
    <row r="153" spans="2:7" ht="12.75">
      <c r="B153" s="1" t="s">
        <v>26</v>
      </c>
      <c r="G153" s="1">
        <v>0</v>
      </c>
    </row>
    <row r="154" spans="2:7" ht="12.75">
      <c r="B154" s="1" t="s">
        <v>27</v>
      </c>
      <c r="G154" s="1">
        <v>92</v>
      </c>
    </row>
    <row r="155" spans="2:7" ht="12.75">
      <c r="B155" s="1" t="s">
        <v>28</v>
      </c>
      <c r="G155" s="1" t="s">
        <v>47</v>
      </c>
    </row>
    <row r="156" spans="2:7" ht="12.75">
      <c r="B156" s="1" t="s">
        <v>29</v>
      </c>
      <c r="G156" s="1" t="s">
        <v>48</v>
      </c>
    </row>
    <row r="157" spans="2:7" ht="12.75">
      <c r="B157" s="1" t="s">
        <v>30</v>
      </c>
      <c r="G15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Qichao Chen</cp:lastModifiedBy>
  <dcterms:created xsi:type="dcterms:W3CDTF">2023-10-12T14:40:12Z</dcterms:created>
  <dcterms:modified xsi:type="dcterms:W3CDTF">2024-02-02T20:30:32Z</dcterms:modified>
</cp:coreProperties>
</file>