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enq\MAG\code\CNN-FPGA\vivadoHLS2019\pool\"/>
    </mc:Choice>
  </mc:AlternateContent>
  <xr:revisionPtr revIDLastSave="0" documentId="8_{C3469B4F-C823-419E-9D6F-4C5439515535}" xr6:coauthVersionLast="47" xr6:coauthVersionMax="47" xr10:uidLastSave="{00000000-0000-0000-0000-000000000000}"/>
  <bookViews>
    <workbookView xWindow="-22046" yWindow="-9" windowWidth="22149" windowHeight="13200" xr2:uid="{00000000-000D-0000-FFFF-FFFF00000000}"/>
  </bookViews>
  <sheets>
    <sheet name="工作表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3" i="1" l="1"/>
  <c r="T63" i="1"/>
  <c r="U58" i="1"/>
  <c r="Q52" i="1"/>
  <c r="P52" i="1"/>
  <c r="Q51" i="1"/>
  <c r="P51" i="1"/>
  <c r="N52" i="1"/>
  <c r="M52" i="1"/>
  <c r="N51" i="1"/>
  <c r="M51" i="1"/>
  <c r="Q58" i="1"/>
  <c r="N58" i="1"/>
  <c r="T52" i="1"/>
  <c r="Z51" i="1"/>
  <c r="Y51" i="1"/>
  <c r="Z58" i="1"/>
  <c r="W51" i="1"/>
  <c r="X60" i="1"/>
  <c r="G82" i="1"/>
  <c r="G81" i="1"/>
  <c r="X52" i="1"/>
  <c r="X64" i="1" s="1"/>
  <c r="Y52" i="1"/>
  <c r="X58" i="1"/>
  <c r="Y58" i="1"/>
  <c r="W52" i="1"/>
  <c r="V52" i="1"/>
  <c r="V51" i="1"/>
  <c r="W58" i="1"/>
  <c r="T58" i="1"/>
  <c r="V58" i="1"/>
  <c r="T51" i="1"/>
  <c r="S52" i="1"/>
  <c r="R52" i="1"/>
  <c r="O52" i="1"/>
  <c r="L52" i="1"/>
  <c r="K52" i="1"/>
  <c r="J52" i="1"/>
  <c r="I52" i="1"/>
  <c r="H52" i="1"/>
  <c r="G52" i="1"/>
  <c r="F52" i="1"/>
  <c r="E52" i="1"/>
  <c r="E51" i="1"/>
  <c r="S51" i="1"/>
  <c r="R51" i="1"/>
  <c r="O51" i="1"/>
  <c r="L51" i="1"/>
  <c r="K51" i="1"/>
  <c r="L81" i="1" l="1"/>
  <c r="L88" i="1"/>
  <c r="I81" i="1" l="1"/>
  <c r="J81" i="1"/>
  <c r="J88" i="1"/>
  <c r="I88" i="1"/>
  <c r="H81" i="1"/>
  <c r="H88" i="1"/>
  <c r="D81" i="1"/>
  <c r="D88" i="1"/>
  <c r="F13" i="1"/>
  <c r="F20" i="1"/>
  <c r="K88" i="1"/>
  <c r="G88" i="1"/>
  <c r="F88" i="1"/>
  <c r="E88" i="1"/>
  <c r="C88" i="1"/>
  <c r="L89" i="1" s="1"/>
  <c r="K81" i="1"/>
  <c r="F81" i="1"/>
  <c r="E81" i="1"/>
  <c r="S58" i="1"/>
  <c r="R58" i="1"/>
  <c r="P58" i="1"/>
  <c r="O58" i="1"/>
  <c r="M58" i="1"/>
  <c r="L58" i="1"/>
  <c r="J51" i="1"/>
  <c r="I51" i="1"/>
  <c r="H51" i="1"/>
  <c r="G51" i="1"/>
  <c r="F51" i="1"/>
  <c r="K58" i="1"/>
  <c r="J58" i="1"/>
  <c r="I58" i="1"/>
  <c r="G93" i="1" l="1"/>
  <c r="G94" i="1" s="1"/>
  <c r="G95" i="1" s="1"/>
  <c r="G89" i="1"/>
  <c r="G90" i="1" s="1"/>
  <c r="H89" i="1"/>
  <c r="H90" i="1" s="1"/>
  <c r="D89" i="1"/>
  <c r="D90" i="1" s="1"/>
  <c r="L90" i="1"/>
  <c r="L91" i="1"/>
  <c r="I89" i="1"/>
  <c r="I90" i="1" s="1"/>
  <c r="J89" i="1"/>
  <c r="J90" i="1" s="1"/>
  <c r="K89" i="1"/>
  <c r="K90" i="1" s="1"/>
  <c r="F89" i="1"/>
  <c r="F90" i="1" s="1"/>
  <c r="E89" i="1"/>
  <c r="E90" i="1" s="1"/>
  <c r="H58" i="1"/>
  <c r="G58" i="1"/>
  <c r="F58" i="1"/>
  <c r="D51" i="1"/>
  <c r="E58" i="1"/>
  <c r="D58" i="1"/>
  <c r="C58" i="1"/>
  <c r="D20" i="1"/>
  <c r="E20" i="1"/>
  <c r="G20" i="1"/>
  <c r="H20" i="1"/>
  <c r="I20" i="1"/>
  <c r="J20" i="1"/>
  <c r="K20" i="1"/>
  <c r="L20" i="1"/>
  <c r="M20" i="1"/>
  <c r="O20" i="1"/>
  <c r="P20" i="1"/>
  <c r="R20" i="1"/>
  <c r="S20" i="1"/>
  <c r="C20" i="1"/>
  <c r="F21" i="1" s="1"/>
  <c r="S13" i="1"/>
  <c r="R13" i="1"/>
  <c r="P13" i="1"/>
  <c r="O13" i="1"/>
  <c r="M13" i="1"/>
  <c r="L13" i="1"/>
  <c r="K13" i="1"/>
  <c r="J13" i="1"/>
  <c r="I13" i="1"/>
  <c r="H13" i="1"/>
  <c r="G13" i="1"/>
  <c r="E13" i="1"/>
  <c r="D13" i="1"/>
  <c r="M30" i="1"/>
  <c r="L30" i="1"/>
  <c r="K30" i="1"/>
  <c r="J30" i="1"/>
  <c r="I30" i="1"/>
  <c r="H30" i="1"/>
  <c r="G30" i="1"/>
  <c r="F30" i="1"/>
  <c r="E30" i="1"/>
  <c r="D30" i="1"/>
  <c r="M29" i="1"/>
  <c r="L29" i="1"/>
  <c r="K29" i="1"/>
  <c r="J29" i="1"/>
  <c r="I29" i="1"/>
  <c r="H29" i="1"/>
  <c r="G29" i="1"/>
  <c r="F29" i="1"/>
  <c r="E29" i="1"/>
  <c r="D29" i="1"/>
  <c r="M25" i="1"/>
  <c r="L25" i="1"/>
  <c r="K25" i="1"/>
  <c r="J25" i="1"/>
  <c r="I25" i="1"/>
  <c r="H25" i="1"/>
  <c r="G25" i="1"/>
  <c r="F25" i="1"/>
  <c r="E25" i="1"/>
  <c r="D25" i="1"/>
  <c r="S59" i="1" l="1"/>
  <c r="Q59" i="1"/>
  <c r="N59" i="1"/>
  <c r="Q63" i="1"/>
  <c r="N63" i="1"/>
  <c r="M59" i="1"/>
  <c r="M63" i="1"/>
  <c r="P59" i="1"/>
  <c r="P63" i="1"/>
  <c r="M64" i="1"/>
  <c r="M65" i="1"/>
  <c r="I59" i="1"/>
  <c r="I60" i="1" s="1"/>
  <c r="W59" i="1"/>
  <c r="W60" i="1" s="1"/>
  <c r="Y59" i="1"/>
  <c r="V59" i="1"/>
  <c r="T59" i="1"/>
  <c r="Z59" i="1"/>
  <c r="L63" i="1"/>
  <c r="F63" i="1"/>
  <c r="G63" i="1"/>
  <c r="S63" i="1"/>
  <c r="D59" i="1"/>
  <c r="D60" i="1" s="1"/>
  <c r="W63" i="1"/>
  <c r="Y63" i="1"/>
  <c r="T64" i="1"/>
  <c r="V63" i="1"/>
  <c r="R63" i="1"/>
  <c r="K63" i="1"/>
  <c r="J63" i="1"/>
  <c r="E63" i="1"/>
  <c r="H63" i="1"/>
  <c r="D91" i="1"/>
  <c r="O63" i="1"/>
  <c r="H91" i="1"/>
  <c r="I63" i="1"/>
  <c r="I91" i="1"/>
  <c r="J91" i="1"/>
  <c r="F91" i="1"/>
  <c r="O59" i="1"/>
  <c r="R59" i="1"/>
  <c r="G91" i="1"/>
  <c r="E91" i="1"/>
  <c r="L59" i="1"/>
  <c r="K91" i="1"/>
  <c r="K59" i="1"/>
  <c r="E59" i="1"/>
  <c r="E60" i="1" s="1"/>
  <c r="I61" i="1"/>
  <c r="F59" i="1"/>
  <c r="G59" i="1"/>
  <c r="H59" i="1"/>
  <c r="M21" i="1"/>
  <c r="M22" i="1" s="1"/>
  <c r="F22" i="1"/>
  <c r="F23" i="1"/>
  <c r="L21" i="1"/>
  <c r="L22" i="1" s="1"/>
  <c r="I21" i="1"/>
  <c r="I22" i="1" s="1"/>
  <c r="K21" i="1"/>
  <c r="K22" i="1" s="1"/>
  <c r="J21" i="1"/>
  <c r="J22" i="1" s="1"/>
  <c r="J59" i="1"/>
  <c r="O21" i="1"/>
  <c r="O22" i="1" s="1"/>
  <c r="P21" i="1"/>
  <c r="P22" i="1" s="1"/>
  <c r="G21" i="1"/>
  <c r="G22" i="1" s="1"/>
  <c r="H21" i="1"/>
  <c r="H22" i="1" s="1"/>
  <c r="S21" i="1"/>
  <c r="S22" i="1" s="1"/>
  <c r="R21" i="1"/>
  <c r="R22" i="1" s="1"/>
  <c r="D21" i="1"/>
  <c r="D22" i="1" s="1"/>
  <c r="E21" i="1"/>
  <c r="E22" i="1" s="1"/>
  <c r="N65" i="1" l="1"/>
  <c r="N64" i="1"/>
  <c r="Q64" i="1"/>
  <c r="Q65" i="1"/>
  <c r="N61" i="1"/>
  <c r="N60" i="1"/>
  <c r="Q60" i="1"/>
  <c r="Q61" i="1"/>
  <c r="L23" i="1"/>
  <c r="S65" i="1"/>
  <c r="S64" i="1"/>
  <c r="Y64" i="1"/>
  <c r="Y65" i="1"/>
  <c r="F65" i="1"/>
  <c r="F64" i="1"/>
  <c r="V60" i="1"/>
  <c r="V61" i="1"/>
  <c r="I64" i="1"/>
  <c r="I65" i="1"/>
  <c r="H64" i="1"/>
  <c r="H65" i="1"/>
  <c r="J64" i="1"/>
  <c r="J65" i="1"/>
  <c r="Y61" i="1"/>
  <c r="Y60" i="1"/>
  <c r="D61" i="1"/>
  <c r="Z60" i="1"/>
  <c r="Z61" i="1"/>
  <c r="P64" i="1"/>
  <c r="P65" i="1"/>
  <c r="W65" i="1"/>
  <c r="W64" i="1"/>
  <c r="L64" i="1"/>
  <c r="L65" i="1"/>
  <c r="G64" i="1"/>
  <c r="G65" i="1"/>
  <c r="O64" i="1"/>
  <c r="O65" i="1"/>
  <c r="E65" i="1"/>
  <c r="E64" i="1"/>
  <c r="R64" i="1"/>
  <c r="R65" i="1"/>
  <c r="T60" i="1"/>
  <c r="T61" i="1"/>
  <c r="K64" i="1"/>
  <c r="K65" i="1"/>
  <c r="V65" i="1"/>
  <c r="V64" i="1"/>
  <c r="E61" i="1"/>
  <c r="P23" i="1"/>
  <c r="R60" i="1"/>
  <c r="R61" i="1"/>
  <c r="O60" i="1"/>
  <c r="O61" i="1"/>
  <c r="O23" i="1"/>
  <c r="P60" i="1"/>
  <c r="P61" i="1"/>
  <c r="L60" i="1"/>
  <c r="L61" i="1"/>
  <c r="S60" i="1"/>
  <c r="S61" i="1"/>
  <c r="M60" i="1"/>
  <c r="M61" i="1"/>
  <c r="J60" i="1"/>
  <c r="J61" i="1"/>
  <c r="R23" i="1"/>
  <c r="H60" i="1"/>
  <c r="H61" i="1"/>
  <c r="G60" i="1"/>
  <c r="G61" i="1"/>
  <c r="H23" i="1"/>
  <c r="M23" i="1"/>
  <c r="K60" i="1"/>
  <c r="K61" i="1"/>
  <c r="F60" i="1"/>
  <c r="F61" i="1"/>
  <c r="I23" i="1"/>
  <c r="J23" i="1"/>
  <c r="E23" i="1"/>
  <c r="D23" i="1"/>
  <c r="G23" i="1"/>
  <c r="S23" i="1"/>
  <c r="K23" i="1"/>
</calcChain>
</file>

<file path=xl/sharedStrings.xml><?xml version="1.0" encoding="utf-8"?>
<sst xmlns="http://schemas.openxmlformats.org/spreadsheetml/2006/main" count="221" uniqueCount="75">
  <si>
    <t>no_directive</t>
  </si>
  <si>
    <t>Filter_pipeline</t>
  </si>
  <si>
    <t>Row_pipeline</t>
  </si>
  <si>
    <t>Col_pipeline</t>
  </si>
  <si>
    <t>Pool_Row_pipeline</t>
  </si>
  <si>
    <t>Pool_Col_pipeline</t>
  </si>
  <si>
    <t>Filter_unroll</t>
  </si>
  <si>
    <t>Row_unroll</t>
  </si>
  <si>
    <t>Col_unroll</t>
  </si>
  <si>
    <t>Pool_Row_unroll</t>
  </si>
  <si>
    <t>Pool_Col_unroll</t>
  </si>
  <si>
    <t>Filter_Loop</t>
  </si>
  <si>
    <t>pipeline</t>
  </si>
  <si>
    <t>unroll</t>
  </si>
  <si>
    <t>Row_Loop</t>
  </si>
  <si>
    <t>Col_Loop</t>
  </si>
  <si>
    <t>Pool_Row_Loop</t>
  </si>
  <si>
    <t>Pool_Col_Loop</t>
  </si>
  <si>
    <t>conv_1_out</t>
  </si>
  <si>
    <t>max_pool_1_out</t>
  </si>
  <si>
    <t>Latency</t>
  </si>
  <si>
    <t>Interval</t>
  </si>
  <si>
    <t>BRAM_18K</t>
  </si>
  <si>
    <t>DSP48E</t>
  </si>
  <si>
    <t>FF</t>
  </si>
  <si>
    <t>LUT</t>
  </si>
  <si>
    <t>URAM</t>
  </si>
  <si>
    <t>Percentage reduction in Latency</t>
  </si>
  <si>
    <t>Percentage increase in Resource</t>
  </si>
  <si>
    <t>Rp_apc_d2</t>
  </si>
  <si>
    <t>apc_d1</t>
  </si>
  <si>
    <t>apc_d2</t>
  </si>
  <si>
    <t>Rp_apc_d1</t>
  </si>
  <si>
    <t>Row_pipeline_nf</t>
  </si>
  <si>
    <t>Col_pipeline_nf</t>
  </si>
  <si>
    <t>Pool_Row_pipeline_nf</t>
  </si>
  <si>
    <t>Pool_Col_pipeline_nf</t>
  </si>
  <si>
    <t>flatten_off</t>
  </si>
  <si>
    <t>ap_c_d1</t>
  </si>
  <si>
    <t>ap_c_d1_d2</t>
  </si>
  <si>
    <t>ap_c_d2</t>
  </si>
  <si>
    <t>ap_r_d1/3</t>
  </si>
  <si>
    <t>ap_r_d1/3_d2/3</t>
  </si>
  <si>
    <t>ap_r_d2/3</t>
  </si>
  <si>
    <t>ap_b_d1/3_r_d2/3</t>
  </si>
  <si>
    <t>ap_r_d2/9</t>
  </si>
  <si>
    <t>ap_r_d2/13</t>
  </si>
  <si>
    <t>_1</t>
  </si>
  <si>
    <t>ap_r_d1/2</t>
  </si>
  <si>
    <t>_2</t>
  </si>
  <si>
    <t>_3</t>
  </si>
  <si>
    <t>ap_r_d1/13</t>
  </si>
  <si>
    <t>ap_r_d2/2</t>
  </si>
  <si>
    <t>ap_c_d3</t>
  </si>
  <si>
    <t>solution1</t>
  </si>
  <si>
    <t>solution2</t>
  </si>
  <si>
    <t>solution3</t>
  </si>
  <si>
    <t>solution4</t>
  </si>
  <si>
    <t>solution5</t>
  </si>
  <si>
    <t>solution6</t>
  </si>
  <si>
    <t>solution7</t>
  </si>
  <si>
    <t>solution8</t>
  </si>
  <si>
    <t>solution10</t>
  </si>
  <si>
    <t>solution12(S15)</t>
  </si>
  <si>
    <t>solution13(S16)</t>
  </si>
  <si>
    <t>solution16</t>
  </si>
  <si>
    <t xml:space="preserve">solution17 </t>
  </si>
  <si>
    <t>solution18</t>
  </si>
  <si>
    <t>solution19</t>
  </si>
  <si>
    <t>solution9</t>
  </si>
  <si>
    <t>solution9m(S18)</t>
  </si>
  <si>
    <t>solution11</t>
  </si>
  <si>
    <t>solution11m(S17)</t>
  </si>
  <si>
    <t>solution15</t>
  </si>
  <si>
    <t>solution15m(S19)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</si>
</sst>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6AA84F"/>
      </left>
      <right/>
      <top style="thin">
        <color rgb="FF6AA84F"/>
      </top>
      <bottom/>
      <diagonal/>
    </border>
    <border>
      <left/>
      <right/>
      <top style="thin">
        <color rgb="FF6AA84F"/>
      </top>
      <bottom/>
      <diagonal/>
    </border>
    <border>
      <left/>
      <right style="thin">
        <color rgb="FF6AA84F"/>
      </right>
      <top style="thin">
        <color rgb="FF6AA84F"/>
      </top>
      <bottom/>
      <diagonal/>
    </border>
    <border>
      <left style="thin">
        <color rgb="FF6AA84F"/>
      </left>
      <right/>
      <top/>
      <bottom/>
      <diagonal/>
    </border>
    <border>
      <left/>
      <right style="thin">
        <color rgb="FF6AA84F"/>
      </right>
      <top/>
      <bottom/>
      <diagonal/>
    </border>
    <border>
      <left style="thin">
        <color rgb="FF6AA84F"/>
      </left>
      <right/>
      <top/>
      <bottom style="thin">
        <color rgb="FF6AA84F"/>
      </bottom>
      <diagonal/>
    </border>
    <border>
      <left/>
      <right/>
      <top/>
      <bottom style="thin">
        <color rgb="FF6AA84F"/>
      </bottom>
      <diagonal/>
    </border>
    <border>
      <left/>
      <right style="thin">
        <color rgb="FF6AA84F"/>
      </right>
      <top/>
      <bottom style="thin">
        <color rgb="FF6AA84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Z124"/>
  <sheetViews>
    <sheetView tabSelected="1" topLeftCell="J36" workbookViewId="0">
      <selection activeCell="U63" sqref="U63"/>
    </sheetView>
  </sheetViews>
  <sheetFormatPr defaultColWidth="12.5703125" defaultRowHeight="15.75" customHeight="1" x14ac:dyDescent="0.2"/>
  <cols>
    <col min="2" max="2" width="28.42578125" customWidth="1"/>
    <col min="4" max="4" width="16" customWidth="1"/>
    <col min="5" max="5" width="13.5703125" customWidth="1"/>
    <col min="6" max="6" width="14" customWidth="1"/>
    <col min="7" max="7" width="13" customWidth="1"/>
    <col min="8" max="8" width="16.28515625" customWidth="1"/>
    <col min="9" max="9" width="13.85546875" customWidth="1"/>
    <col min="10" max="10" width="15.28515625" customWidth="1"/>
    <col min="11" max="11" width="18" customWidth="1"/>
    <col min="12" max="12" width="15" customWidth="1"/>
    <col min="13" max="13" width="12.85546875" customWidth="1"/>
    <col min="14" max="14" width="16.42578125" customWidth="1"/>
    <col min="15" max="15" width="14" customWidth="1"/>
    <col min="16" max="16" width="14.5703125" customWidth="1"/>
    <col min="17" max="17" width="16.5703125" customWidth="1"/>
    <col min="18" max="18" width="13.85546875" customWidth="1"/>
    <col min="19" max="19" width="13.42578125" customWidth="1"/>
    <col min="20" max="21" width="15" customWidth="1"/>
  </cols>
  <sheetData>
    <row r="2" spans="2:19" ht="12.75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/>
      <c r="O2" s="1" t="s">
        <v>33</v>
      </c>
      <c r="P2" s="1" t="s">
        <v>34</v>
      </c>
      <c r="Q2" s="1"/>
      <c r="R2" s="1" t="s">
        <v>35</v>
      </c>
      <c r="S2" s="1" t="s">
        <v>36</v>
      </c>
    </row>
    <row r="3" spans="2:19" ht="12.75" x14ac:dyDescent="0.2">
      <c r="B3" s="1" t="s">
        <v>11</v>
      </c>
      <c r="C3" s="1"/>
      <c r="D3" s="2" t="s">
        <v>12</v>
      </c>
      <c r="I3" s="1" t="s">
        <v>13</v>
      </c>
      <c r="O3" t="s">
        <v>37</v>
      </c>
    </row>
    <row r="4" spans="2:19" ht="12.75" x14ac:dyDescent="0.2">
      <c r="B4" s="1" t="s">
        <v>14</v>
      </c>
      <c r="E4" s="1" t="s">
        <v>12</v>
      </c>
      <c r="J4" s="1" t="s">
        <v>13</v>
      </c>
      <c r="O4" t="s">
        <v>12</v>
      </c>
      <c r="P4" t="s">
        <v>37</v>
      </c>
    </row>
    <row r="5" spans="2:19" ht="12.75" x14ac:dyDescent="0.2">
      <c r="B5" s="1" t="s">
        <v>15</v>
      </c>
      <c r="F5" s="1" t="s">
        <v>12</v>
      </c>
      <c r="K5" s="1" t="s">
        <v>13</v>
      </c>
      <c r="P5" t="s">
        <v>12</v>
      </c>
      <c r="R5" t="s">
        <v>37</v>
      </c>
    </row>
    <row r="6" spans="2:19" ht="12.75" x14ac:dyDescent="0.2">
      <c r="B6" s="1" t="s">
        <v>16</v>
      </c>
      <c r="G6" s="1" t="s">
        <v>12</v>
      </c>
      <c r="L6" s="1" t="s">
        <v>13</v>
      </c>
      <c r="R6" t="s">
        <v>12</v>
      </c>
      <c r="S6" t="s">
        <v>37</v>
      </c>
    </row>
    <row r="7" spans="2:19" ht="12.75" x14ac:dyDescent="0.2">
      <c r="B7" s="1" t="s">
        <v>17</v>
      </c>
      <c r="H7" s="1" t="s">
        <v>12</v>
      </c>
      <c r="M7" s="1" t="s">
        <v>13</v>
      </c>
      <c r="N7" s="1"/>
      <c r="S7" t="s">
        <v>12</v>
      </c>
    </row>
    <row r="8" spans="2:19" ht="12.75" x14ac:dyDescent="0.2">
      <c r="B8" s="1" t="s">
        <v>18</v>
      </c>
    </row>
    <row r="9" spans="2:19" ht="12.75" x14ac:dyDescent="0.2">
      <c r="B9" s="1" t="s">
        <v>19</v>
      </c>
    </row>
    <row r="10" spans="2:19" ht="12.75" x14ac:dyDescent="0.2">
      <c r="B10" s="1"/>
    </row>
    <row r="11" spans="2:19" ht="12.75" x14ac:dyDescent="0.2">
      <c r="B11" s="1" t="s">
        <v>20</v>
      </c>
      <c r="C11" s="1">
        <v>76609</v>
      </c>
      <c r="D11" s="1">
        <v>10849</v>
      </c>
      <c r="E11" s="1">
        <v>10818</v>
      </c>
      <c r="F11" s="1">
        <v>10818</v>
      </c>
      <c r="G11" s="1">
        <v>10818</v>
      </c>
      <c r="H11" s="1">
        <v>37857</v>
      </c>
      <c r="I11" s="1">
        <v>76576</v>
      </c>
      <c r="J11" s="1">
        <v>76161</v>
      </c>
      <c r="K11" s="1">
        <v>70785</v>
      </c>
      <c r="L11" s="1">
        <v>60385</v>
      </c>
      <c r="M11" s="1">
        <v>33345</v>
      </c>
      <c r="N11" s="1"/>
      <c r="O11" s="1">
        <v>10913</v>
      </c>
      <c r="P11" s="1">
        <v>12129</v>
      </c>
      <c r="Q11" s="1"/>
      <c r="R11" s="1">
        <v>27937</v>
      </c>
      <c r="S11" s="1">
        <v>76609</v>
      </c>
    </row>
    <row r="12" spans="2:19" ht="12.75" x14ac:dyDescent="0.2">
      <c r="B12" s="1" t="s">
        <v>21</v>
      </c>
      <c r="C12" s="1">
        <v>76609</v>
      </c>
      <c r="D12" s="1">
        <v>10849</v>
      </c>
      <c r="E12" s="1">
        <v>10818</v>
      </c>
      <c r="F12" s="1">
        <v>10818</v>
      </c>
      <c r="G12" s="1">
        <v>10818</v>
      </c>
      <c r="H12" s="1">
        <v>37857</v>
      </c>
      <c r="I12" s="1">
        <v>76576</v>
      </c>
      <c r="J12" s="1">
        <v>76161</v>
      </c>
      <c r="K12" s="1">
        <v>70785</v>
      </c>
      <c r="L12" s="1">
        <v>60385</v>
      </c>
      <c r="M12" s="1">
        <v>33345</v>
      </c>
      <c r="N12" s="1"/>
      <c r="O12" s="1">
        <v>10913</v>
      </c>
      <c r="P12" s="1">
        <v>12129</v>
      </c>
      <c r="Q12" s="1"/>
      <c r="R12" s="1">
        <v>27937</v>
      </c>
      <c r="S12" s="1">
        <v>76609</v>
      </c>
    </row>
    <row r="13" spans="2:19" ht="15.75" customHeight="1" x14ac:dyDescent="0.2">
      <c r="D13">
        <f>(C11-D11)/C11</f>
        <v>0.85838478507747129</v>
      </c>
      <c r="E13">
        <f>(C11-E11)/C11</f>
        <v>0.8587894372723831</v>
      </c>
      <c r="F13">
        <f>(C11-F11)/C11</f>
        <v>0.8587894372723831</v>
      </c>
      <c r="G13">
        <f>(C11-G11)/C11</f>
        <v>0.8587894372723831</v>
      </c>
      <c r="H13">
        <f>(C11-H11)/C11</f>
        <v>0.50584135023300136</v>
      </c>
      <c r="I13">
        <f>(C11-I11)/C11</f>
        <v>4.3075878813194274E-4</v>
      </c>
      <c r="J13">
        <f>(C11-J11)/C11</f>
        <v>5.8478768813063743E-3</v>
      </c>
      <c r="K13">
        <f>(C11-K11)/C11</f>
        <v>7.6022399456982859E-2</v>
      </c>
      <c r="L13">
        <f>(C11-L11)/C11</f>
        <v>0.21177668420159512</v>
      </c>
      <c r="M13">
        <f>(C11-M11)/C11</f>
        <v>0.56473782453758692</v>
      </c>
      <c r="O13">
        <f>(C11-O11)/C11</f>
        <v>0.85754937409442755</v>
      </c>
      <c r="P13">
        <f>(C11-P11)/C11</f>
        <v>0.84167656541659597</v>
      </c>
      <c r="R13">
        <f>(C11-R11)/C11</f>
        <v>0.63533005260478537</v>
      </c>
      <c r="S13">
        <f>(C11-S11)/C11</f>
        <v>0</v>
      </c>
    </row>
    <row r="15" spans="2:19" ht="12.75" x14ac:dyDescent="0.2">
      <c r="B15" s="3" t="s">
        <v>22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/>
      <c r="O15" s="1">
        <v>0</v>
      </c>
      <c r="P15" s="1">
        <v>0</v>
      </c>
      <c r="Q15" s="1"/>
      <c r="R15" s="1">
        <v>0</v>
      </c>
      <c r="S15" s="1">
        <v>0</v>
      </c>
    </row>
    <row r="16" spans="2:19" ht="12.75" x14ac:dyDescent="0.2">
      <c r="B16" s="3" t="s">
        <v>23</v>
      </c>
      <c r="C16" s="1">
        <v>0</v>
      </c>
      <c r="D16" s="1">
        <v>0</v>
      </c>
      <c r="E16" s="1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>
        <v>2</v>
      </c>
      <c r="P16" s="1">
        <v>0</v>
      </c>
      <c r="Q16" s="1"/>
      <c r="R16" s="1">
        <v>0</v>
      </c>
      <c r="S16" s="1">
        <v>0</v>
      </c>
    </row>
    <row r="17" spans="2:19" ht="12.75" x14ac:dyDescent="0.2">
      <c r="B17" s="3" t="s">
        <v>24</v>
      </c>
      <c r="C17" s="1">
        <v>218</v>
      </c>
      <c r="D17" s="1">
        <v>13613</v>
      </c>
      <c r="E17" s="1">
        <v>1149</v>
      </c>
      <c r="F17" s="1">
        <v>263</v>
      </c>
      <c r="G17" s="1">
        <v>232</v>
      </c>
      <c r="H17" s="1">
        <v>205</v>
      </c>
      <c r="I17" s="1">
        <v>4099</v>
      </c>
      <c r="J17" s="1">
        <v>1363</v>
      </c>
      <c r="K17" s="1">
        <v>1392</v>
      </c>
      <c r="L17" s="1">
        <v>224</v>
      </c>
      <c r="M17" s="1">
        <v>242</v>
      </c>
      <c r="N17" s="1"/>
      <c r="O17" s="1">
        <v>1128</v>
      </c>
      <c r="P17" s="1">
        <v>273</v>
      </c>
      <c r="Q17" s="1"/>
      <c r="R17" s="1">
        <v>243</v>
      </c>
      <c r="S17" s="1">
        <v>219</v>
      </c>
    </row>
    <row r="18" spans="2:19" ht="12.75" x14ac:dyDescent="0.2">
      <c r="B18" s="3" t="s">
        <v>25</v>
      </c>
      <c r="C18" s="1">
        <v>691</v>
      </c>
      <c r="D18" s="12">
        <v>74256</v>
      </c>
      <c r="E18" s="1">
        <v>7728</v>
      </c>
      <c r="F18" s="1">
        <v>1365</v>
      </c>
      <c r="G18" s="1">
        <v>1259</v>
      </c>
      <c r="H18" s="1">
        <v>775</v>
      </c>
      <c r="I18" s="1">
        <v>13104</v>
      </c>
      <c r="J18" s="1">
        <v>4676</v>
      </c>
      <c r="K18" s="1">
        <v>4270</v>
      </c>
      <c r="L18" s="1">
        <v>881</v>
      </c>
      <c r="M18" s="1">
        <v>998</v>
      </c>
      <c r="N18" s="1"/>
      <c r="O18" s="1">
        <v>7653</v>
      </c>
      <c r="P18" s="1">
        <v>1268</v>
      </c>
      <c r="Q18" s="1"/>
      <c r="R18" s="1">
        <v>1017</v>
      </c>
      <c r="S18" s="1">
        <v>702</v>
      </c>
    </row>
    <row r="19" spans="2:19" ht="12.75" x14ac:dyDescent="0.2">
      <c r="B19" s="3" t="s">
        <v>26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>
        <v>0</v>
      </c>
      <c r="P19" s="1">
        <v>0</v>
      </c>
      <c r="Q19" s="1"/>
      <c r="R19" s="1">
        <v>0</v>
      </c>
    </row>
    <row r="20" spans="2:19" ht="12.75" x14ac:dyDescent="0.2">
      <c r="B20" s="3"/>
      <c r="C20" s="1">
        <f>SUM(C15:C19)</f>
        <v>909</v>
      </c>
      <c r="D20" s="1">
        <f t="shared" ref="D20:S20" si="0">SUM(D15:D19)</f>
        <v>87869</v>
      </c>
      <c r="E20" s="1">
        <f t="shared" si="0"/>
        <v>8879</v>
      </c>
      <c r="F20" s="1">
        <f t="shared" si="0"/>
        <v>1629</v>
      </c>
      <c r="G20" s="1">
        <f t="shared" si="0"/>
        <v>1491</v>
      </c>
      <c r="H20" s="1">
        <f t="shared" si="0"/>
        <v>981</v>
      </c>
      <c r="I20" s="1">
        <f t="shared" si="0"/>
        <v>17203</v>
      </c>
      <c r="J20" s="1">
        <f t="shared" si="0"/>
        <v>6039</v>
      </c>
      <c r="K20" s="1">
        <f t="shared" si="0"/>
        <v>5662</v>
      </c>
      <c r="L20" s="1">
        <f t="shared" si="0"/>
        <v>1105</v>
      </c>
      <c r="M20" s="1">
        <f t="shared" si="0"/>
        <v>1240</v>
      </c>
      <c r="N20" s="1"/>
      <c r="O20" s="1">
        <f t="shared" si="0"/>
        <v>8783</v>
      </c>
      <c r="P20" s="1">
        <f t="shared" si="0"/>
        <v>1541</v>
      </c>
      <c r="Q20" s="1"/>
      <c r="R20" s="1">
        <f t="shared" si="0"/>
        <v>1260</v>
      </c>
      <c r="S20" s="1">
        <f t="shared" si="0"/>
        <v>921</v>
      </c>
    </row>
    <row r="21" spans="2:19" ht="12.75" x14ac:dyDescent="0.2">
      <c r="B21" s="3"/>
      <c r="C21" s="1"/>
      <c r="D21" s="1">
        <f>(D20-C20)/C20</f>
        <v>95.665566556655662</v>
      </c>
      <c r="E21" s="1">
        <f>(E20-C20)/C20</f>
        <v>8.7678767876787678</v>
      </c>
      <c r="F21" s="1">
        <f>(F20-C20)/C20</f>
        <v>0.79207920792079212</v>
      </c>
      <c r="G21" s="1">
        <f>(G20-C20)/C20</f>
        <v>0.64026402640264024</v>
      </c>
      <c r="H21" s="1">
        <f>(H20-C20)/C20</f>
        <v>7.9207920792079209E-2</v>
      </c>
      <c r="I21" s="1">
        <f>(I20-C20)/C20</f>
        <v>17.925192519251926</v>
      </c>
      <c r="J21" s="1">
        <f>(J20-C20)/C20</f>
        <v>5.6435643564356432</v>
      </c>
      <c r="K21" s="1">
        <f>(K20-C20)/C20</f>
        <v>5.2288228822882292</v>
      </c>
      <c r="L21" s="1">
        <f>(L20-C20)/C20</f>
        <v>0.21562156215621561</v>
      </c>
      <c r="M21" s="1">
        <f>(M20-C20)/C20</f>
        <v>0.36413641364136412</v>
      </c>
      <c r="N21" s="1"/>
      <c r="O21" s="1">
        <f>(O20-C20)/C20</f>
        <v>8.6622662266226627</v>
      </c>
      <c r="P21">
        <f>(P20-C20)/C20</f>
        <v>0.69526952695269528</v>
      </c>
      <c r="R21">
        <f>(R20-C20)/C20</f>
        <v>0.38613861386138615</v>
      </c>
      <c r="S21">
        <f>(S20-C20)/C20</f>
        <v>1.3201320132013201E-2</v>
      </c>
    </row>
    <row r="22" spans="2:19" ht="12.75" x14ac:dyDescent="0.2">
      <c r="B22" s="3"/>
      <c r="C22" s="1"/>
      <c r="D22" s="1">
        <f>D21/D13</f>
        <v>111.44834836281682</v>
      </c>
      <c r="E22" s="1">
        <f t="shared" ref="E22:S22" si="1">E21/E13</f>
        <v>10.209576884790971</v>
      </c>
      <c r="F22" s="1">
        <f t="shared" si="1"/>
        <v>0.92232062196355069</v>
      </c>
      <c r="G22" s="1">
        <f t="shared" si="1"/>
        <v>0.74554250275387013</v>
      </c>
      <c r="H22" s="1">
        <f t="shared" si="1"/>
        <v>0.15658648854150484</v>
      </c>
      <c r="I22" s="1">
        <f t="shared" si="1"/>
        <v>41613.062839617298</v>
      </c>
      <c r="J22" s="1">
        <f t="shared" si="1"/>
        <v>965.06210219236198</v>
      </c>
      <c r="K22" s="1">
        <f t="shared" si="1"/>
        <v>68.780029565456559</v>
      </c>
      <c r="L22" s="1">
        <f t="shared" si="1"/>
        <v>1.0181553411751432</v>
      </c>
      <c r="M22" s="1">
        <f t="shared" si="1"/>
        <v>0.64478842716002371</v>
      </c>
      <c r="N22" s="1"/>
      <c r="O22" s="1">
        <f t="shared" si="1"/>
        <v>10.101186576889544</v>
      </c>
      <c r="P22" s="1">
        <f t="shared" si="1"/>
        <v>0.82605308917988574</v>
      </c>
      <c r="Q22" s="1"/>
      <c r="R22" s="1">
        <f t="shared" si="1"/>
        <v>0.607776402640264</v>
      </c>
      <c r="S22" s="1" t="e">
        <f t="shared" si="1"/>
        <v>#DIV/0!</v>
      </c>
    </row>
    <row r="23" spans="2:19" ht="15.75" customHeight="1" x14ac:dyDescent="0.2">
      <c r="D23">
        <f>D13/D21</f>
        <v>8.9727664401497396E-3</v>
      </c>
      <c r="E23">
        <f t="shared" ref="E23:S23" si="2">E13/E21</f>
        <v>9.7947252005093632E-2</v>
      </c>
      <c r="F23">
        <f t="shared" si="2"/>
        <v>1.0842216645563836</v>
      </c>
      <c r="G23">
        <f t="shared" si="2"/>
        <v>1.341305152028516</v>
      </c>
      <c r="H23">
        <f t="shared" si="2"/>
        <v>6.3862470466916426</v>
      </c>
      <c r="I23">
        <f t="shared" si="2"/>
        <v>2.4030915577018283E-5</v>
      </c>
      <c r="J23">
        <f t="shared" si="2"/>
        <v>1.0362027456349893E-3</v>
      </c>
      <c r="K23">
        <f t="shared" si="2"/>
        <v>1.4539103956742565E-2</v>
      </c>
      <c r="L23">
        <f t="shared" si="2"/>
        <v>0.98216839764923458</v>
      </c>
      <c r="M23">
        <f t="shared" si="2"/>
        <v>1.550896321766364</v>
      </c>
      <c r="O23">
        <f t="shared" si="2"/>
        <v>9.899827039012378E-2</v>
      </c>
      <c r="P23">
        <f t="shared" si="2"/>
        <v>1.2105759461450722</v>
      </c>
      <c r="R23">
        <f t="shared" si="2"/>
        <v>1.6453419311047006</v>
      </c>
      <c r="S23">
        <f t="shared" si="2"/>
        <v>0</v>
      </c>
    </row>
    <row r="25" spans="2:19" ht="12.75" x14ac:dyDescent="0.2">
      <c r="B25" s="4" t="s">
        <v>27</v>
      </c>
      <c r="C25" s="5"/>
      <c r="D25" s="5">
        <f>ROUND((C11-D11)/C11,2)</f>
        <v>0.86</v>
      </c>
      <c r="E25" s="5">
        <f>ROUND((C11-E11)/C11,2)</f>
        <v>0.86</v>
      </c>
      <c r="F25" s="5">
        <f>ROUND((C11-F11)/C11,2)</f>
        <v>0.86</v>
      </c>
      <c r="G25" s="5">
        <f>ROUND((C11-G11)/C11,2)</f>
        <v>0.86</v>
      </c>
      <c r="H25" s="5">
        <f>ROUND((C11-H11)/C11,2)</f>
        <v>0.51</v>
      </c>
      <c r="I25" s="5">
        <f>ROUND((C11-I11)/C11,2)</f>
        <v>0</v>
      </c>
      <c r="J25" s="5">
        <f>ROUND((C11-J11)/C11,2)</f>
        <v>0.01</v>
      </c>
      <c r="K25" s="5">
        <f>ROUND((C11-K11)/C11,2)</f>
        <v>0.08</v>
      </c>
      <c r="L25" s="5">
        <f>ROUND((C11-L11)/C11,2)</f>
        <v>0.21</v>
      </c>
      <c r="M25" s="6">
        <f>ROUND((C11-M11)/C11,2)</f>
        <v>0.56000000000000005</v>
      </c>
      <c r="N25" s="1"/>
    </row>
    <row r="26" spans="2:19" ht="12.75" x14ac:dyDescent="0.2">
      <c r="B26" s="7" t="s">
        <v>28</v>
      </c>
      <c r="M26" s="8"/>
      <c r="N26" s="1"/>
    </row>
    <row r="27" spans="2:19" ht="12.75" x14ac:dyDescent="0.2">
      <c r="B27" s="7" t="s">
        <v>22</v>
      </c>
      <c r="M27" s="8"/>
      <c r="N27" s="1"/>
    </row>
    <row r="28" spans="2:19" ht="12.75" x14ac:dyDescent="0.2">
      <c r="B28" s="7" t="s">
        <v>23</v>
      </c>
      <c r="M28" s="8"/>
      <c r="N28" s="1"/>
    </row>
    <row r="29" spans="2:19" ht="12.75" x14ac:dyDescent="0.2">
      <c r="B29" s="7" t="s">
        <v>24</v>
      </c>
      <c r="D29" s="1">
        <f>ROUND((D17-C17)/C17,2)</f>
        <v>61.44</v>
      </c>
      <c r="E29" s="1">
        <f>ROUND((E17-C17)/C17,2)</f>
        <v>4.2699999999999996</v>
      </c>
      <c r="F29" s="1">
        <f>ROUND((F17-C17)/C17,2)</f>
        <v>0.21</v>
      </c>
      <c r="G29" s="1">
        <f>ROUND((G17-C17)/C17,2)</f>
        <v>0.06</v>
      </c>
      <c r="H29" s="1">
        <f>ROUND((H17-C17)/C17,2)</f>
        <v>-0.06</v>
      </c>
      <c r="I29" s="1">
        <f>ROUND((I17-C17)/C17,2)</f>
        <v>17.8</v>
      </c>
      <c r="J29" s="1">
        <f>ROUND((J17-C17)/C17,2)</f>
        <v>5.25</v>
      </c>
      <c r="K29" s="1">
        <f>ROUND((K17-C17)/C17,2)</f>
        <v>5.39</v>
      </c>
      <c r="L29" s="1">
        <f>ROUND((L17-C17)/C17,2)</f>
        <v>0.03</v>
      </c>
      <c r="M29" s="8">
        <f>ROUND((M17-C17)/C17,2)</f>
        <v>0.11</v>
      </c>
      <c r="N29" s="1"/>
    </row>
    <row r="30" spans="2:19" ht="12.75" x14ac:dyDescent="0.2">
      <c r="B30" s="7" t="s">
        <v>25</v>
      </c>
      <c r="D30" s="1">
        <f>ROUND((D18-C18)/C18,2)</f>
        <v>106.46</v>
      </c>
      <c r="E30" s="1">
        <f>ROUND((E18-C18)/C18,2)</f>
        <v>10.18</v>
      </c>
      <c r="F30" s="1">
        <f>ROUND((F18-C18)/C18,2)</f>
        <v>0.98</v>
      </c>
      <c r="G30" s="1">
        <f>ROUND((G18-C18)/C18,2)</f>
        <v>0.82</v>
      </c>
      <c r="H30" s="1">
        <f>ROUND((H18-C18)/C18,2)</f>
        <v>0.12</v>
      </c>
      <c r="I30" s="1">
        <f>ROUND((I18-C18)/C18,2)</f>
        <v>17.96</v>
      </c>
      <c r="J30" s="1">
        <f>ROUND((J18-C18)/C18,2)</f>
        <v>5.77</v>
      </c>
      <c r="K30" s="1">
        <f>ROUND((K18-C18)/C18,2)</f>
        <v>5.18</v>
      </c>
      <c r="L30" s="1">
        <f>ROUND((L18-C18)/C18,2)</f>
        <v>0.27</v>
      </c>
      <c r="M30" s="8">
        <f>ROUND((M18-C18)/C18,2)</f>
        <v>0.44</v>
      </c>
      <c r="N30" s="1"/>
    </row>
    <row r="31" spans="2:19" ht="12.75" x14ac:dyDescent="0.2">
      <c r="B31" s="9" t="s">
        <v>26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"/>
    </row>
    <row r="32" spans="2:19" ht="12.75" x14ac:dyDescent="0.2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26" ht="12.75" x14ac:dyDescent="0.2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26" ht="12.75" x14ac:dyDescent="0.2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26" ht="12.75" x14ac:dyDescent="0.2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26" ht="12.75" x14ac:dyDescent="0.2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26" ht="12.75" x14ac:dyDescent="0.2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26" ht="12.75" x14ac:dyDescent="0.2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40" spans="2:26" ht="12.75" x14ac:dyDescent="0.2">
      <c r="C40" s="1" t="s">
        <v>0</v>
      </c>
      <c r="D40" s="1" t="s">
        <v>2</v>
      </c>
      <c r="E40" s="1" t="s">
        <v>54</v>
      </c>
      <c r="F40" s="1" t="s">
        <v>55</v>
      </c>
      <c r="G40" s="1" t="s">
        <v>56</v>
      </c>
      <c r="H40" s="1" t="s">
        <v>57</v>
      </c>
      <c r="I40" s="1" t="s">
        <v>58</v>
      </c>
      <c r="J40" s="1" t="s">
        <v>59</v>
      </c>
      <c r="K40" s="1" t="s">
        <v>60</v>
      </c>
      <c r="L40" s="1" t="s">
        <v>61</v>
      </c>
      <c r="M40" s="1" t="s">
        <v>69</v>
      </c>
      <c r="N40" s="1" t="s">
        <v>70</v>
      </c>
      <c r="O40" s="1" t="s">
        <v>62</v>
      </c>
      <c r="P40" s="1" t="s">
        <v>71</v>
      </c>
      <c r="Q40" s="1" t="s">
        <v>72</v>
      </c>
      <c r="R40" s="1" t="s">
        <v>63</v>
      </c>
      <c r="S40" s="1" t="s">
        <v>64</v>
      </c>
      <c r="T40" s="1" t="s">
        <v>73</v>
      </c>
      <c r="U40" s="1" t="s">
        <v>74</v>
      </c>
      <c r="V40" s="1" t="s">
        <v>65</v>
      </c>
      <c r="W40" s="1" t="s">
        <v>66</v>
      </c>
      <c r="X40" s="1" t="s">
        <v>67</v>
      </c>
      <c r="Y40" s="1" t="s">
        <v>68</v>
      </c>
    </row>
    <row r="41" spans="2:26" ht="12.75" x14ac:dyDescent="0.2">
      <c r="B41" s="1" t="s">
        <v>11</v>
      </c>
      <c r="C41" s="1"/>
    </row>
    <row r="42" spans="2:26" ht="12.75" x14ac:dyDescent="0.2">
      <c r="B42" s="1" t="s">
        <v>14</v>
      </c>
      <c r="D42" s="1" t="s">
        <v>12</v>
      </c>
      <c r="E42" t="s">
        <v>12</v>
      </c>
      <c r="F42" s="1" t="s">
        <v>12</v>
      </c>
      <c r="G42" t="s">
        <v>12</v>
      </c>
      <c r="H42" s="1" t="s">
        <v>12</v>
      </c>
      <c r="I42" t="s">
        <v>12</v>
      </c>
      <c r="J42" s="1" t="s">
        <v>12</v>
      </c>
      <c r="K42" t="s">
        <v>12</v>
      </c>
      <c r="L42" s="1" t="s">
        <v>12</v>
      </c>
      <c r="M42" t="s">
        <v>12</v>
      </c>
      <c r="N42" s="1" t="s">
        <v>12</v>
      </c>
      <c r="O42" s="1" t="s">
        <v>12</v>
      </c>
      <c r="P42" t="s">
        <v>12</v>
      </c>
      <c r="Q42" s="1" t="s">
        <v>12</v>
      </c>
      <c r="R42" s="1" t="s">
        <v>12</v>
      </c>
      <c r="S42" t="s">
        <v>12</v>
      </c>
      <c r="T42" s="1" t="s">
        <v>12</v>
      </c>
      <c r="U42" s="1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2:26" ht="12.75" x14ac:dyDescent="0.2">
      <c r="B43" s="1" t="s">
        <v>15</v>
      </c>
    </row>
    <row r="44" spans="2:26" ht="12.75" x14ac:dyDescent="0.2">
      <c r="B44" s="1" t="s">
        <v>16</v>
      </c>
    </row>
    <row r="45" spans="2:26" ht="12.75" x14ac:dyDescent="0.2">
      <c r="B45" s="1" t="s">
        <v>17</v>
      </c>
      <c r="H45" s="1"/>
    </row>
    <row r="46" spans="2:26" ht="12.75" x14ac:dyDescent="0.2">
      <c r="B46" s="1" t="s">
        <v>18</v>
      </c>
      <c r="E46" t="s">
        <v>38</v>
      </c>
      <c r="F46" t="s">
        <v>39</v>
      </c>
      <c r="G46" t="s">
        <v>39</v>
      </c>
      <c r="H46" s="1" t="s">
        <v>42</v>
      </c>
      <c r="I46" t="s">
        <v>42</v>
      </c>
      <c r="J46" t="s">
        <v>42</v>
      </c>
      <c r="K46" t="s">
        <v>44</v>
      </c>
      <c r="L46" t="s">
        <v>41</v>
      </c>
      <c r="M46" t="s">
        <v>43</v>
      </c>
      <c r="N46" t="s">
        <v>43</v>
      </c>
      <c r="O46" t="s">
        <v>41</v>
      </c>
      <c r="P46" t="s">
        <v>45</v>
      </c>
      <c r="Q46" t="s">
        <v>45</v>
      </c>
      <c r="R46" t="s">
        <v>40</v>
      </c>
      <c r="S46" t="s">
        <v>46</v>
      </c>
      <c r="T46" t="s">
        <v>53</v>
      </c>
      <c r="U46" t="s">
        <v>53</v>
      </c>
      <c r="V46" t="s">
        <v>40</v>
      </c>
      <c r="W46" t="s">
        <v>38</v>
      </c>
      <c r="X46" t="s">
        <v>51</v>
      </c>
      <c r="Y46" t="s">
        <v>52</v>
      </c>
      <c r="Z46" t="s">
        <v>52</v>
      </c>
    </row>
    <row r="47" spans="2:26" ht="12.75" x14ac:dyDescent="0.2">
      <c r="B47" s="1" t="s">
        <v>19</v>
      </c>
      <c r="G47" t="s">
        <v>40</v>
      </c>
      <c r="I47" t="s">
        <v>40</v>
      </c>
      <c r="J47" t="s">
        <v>43</v>
      </c>
      <c r="K47" t="s">
        <v>43</v>
      </c>
      <c r="L47" t="s">
        <v>43</v>
      </c>
      <c r="M47" t="s">
        <v>43</v>
      </c>
      <c r="N47" t="s">
        <v>40</v>
      </c>
      <c r="O47" t="s">
        <v>41</v>
      </c>
      <c r="P47" t="s">
        <v>45</v>
      </c>
      <c r="Q47" t="s">
        <v>40</v>
      </c>
      <c r="R47" t="s">
        <v>40</v>
      </c>
      <c r="S47" t="s">
        <v>40</v>
      </c>
      <c r="T47" t="s">
        <v>53</v>
      </c>
      <c r="U47" t="s">
        <v>40</v>
      </c>
      <c r="W47" t="s">
        <v>38</v>
      </c>
      <c r="X47" t="s">
        <v>51</v>
      </c>
      <c r="Y47" t="s">
        <v>40</v>
      </c>
      <c r="Z47" t="s">
        <v>52</v>
      </c>
    </row>
    <row r="48" spans="2:26" ht="12.75" x14ac:dyDescent="0.2">
      <c r="B48" s="1"/>
    </row>
    <row r="49" spans="2:26" ht="12.75" x14ac:dyDescent="0.2">
      <c r="B49" s="1" t="s">
        <v>20</v>
      </c>
      <c r="C49" s="1">
        <v>76609</v>
      </c>
      <c r="D49" s="1">
        <v>10818</v>
      </c>
      <c r="E49">
        <v>5416</v>
      </c>
      <c r="F49" s="1">
        <v>2918</v>
      </c>
      <c r="G49" s="1">
        <v>416</v>
      </c>
      <c r="H49" s="1">
        <v>2925</v>
      </c>
      <c r="I49" s="1">
        <v>2090</v>
      </c>
      <c r="J49" s="1">
        <v>2090</v>
      </c>
      <c r="K49" s="1">
        <v>3755</v>
      </c>
      <c r="L49" s="1">
        <v>5424</v>
      </c>
      <c r="M49" s="1">
        <v>3746</v>
      </c>
      <c r="N49" s="1">
        <v>3746</v>
      </c>
      <c r="O49" s="1">
        <v>5424</v>
      </c>
      <c r="P49" s="1">
        <v>1250</v>
      </c>
      <c r="Q49" s="1">
        <v>1250</v>
      </c>
      <c r="R49" s="1">
        <v>419</v>
      </c>
      <c r="S49" s="1">
        <v>833</v>
      </c>
      <c r="T49" s="1">
        <v>10818</v>
      </c>
      <c r="U49" s="1">
        <v>10818</v>
      </c>
      <c r="V49" s="1">
        <v>2915</v>
      </c>
      <c r="W49" s="1">
        <v>5416</v>
      </c>
      <c r="X49" s="1">
        <v>10823</v>
      </c>
      <c r="Y49" s="1">
        <v>5416</v>
      </c>
      <c r="Z49" s="1">
        <v>5416</v>
      </c>
    </row>
    <row r="50" spans="2:26" ht="12.75" x14ac:dyDescent="0.2">
      <c r="B50" s="1" t="s">
        <v>21</v>
      </c>
      <c r="C50" s="1">
        <v>76609</v>
      </c>
      <c r="D50" s="1">
        <v>10818</v>
      </c>
      <c r="E50">
        <v>5416</v>
      </c>
    </row>
    <row r="51" spans="2:26" ht="15.75" customHeight="1" x14ac:dyDescent="0.2">
      <c r="B51" s="1"/>
      <c r="D51">
        <f>(C49-D49)/C49</f>
        <v>0.8587894372723831</v>
      </c>
      <c r="E51">
        <f>(C49-E49)/C49</f>
        <v>0.92930334555992111</v>
      </c>
      <c r="F51">
        <f>(C49-F49)/C49</f>
        <v>0.96191048049184824</v>
      </c>
      <c r="G51">
        <f>(C49-G49)/C49</f>
        <v>0.99456982861021548</v>
      </c>
      <c r="H51">
        <f>(C49-H49)/C49</f>
        <v>0.96181910741557786</v>
      </c>
      <c r="I51">
        <f>(C49-I49)/C49</f>
        <v>0.97271861008497695</v>
      </c>
      <c r="J51">
        <f>(C49-J49)/C49</f>
        <v>0.97271861008497695</v>
      </c>
      <c r="K51">
        <f>(C49-K49)/C49</f>
        <v>0.95098487122922892</v>
      </c>
      <c r="L51">
        <f>(C49-L49)/C49</f>
        <v>0.92919891918704067</v>
      </c>
      <c r="M51">
        <f>(C49-M49)/C49</f>
        <v>0.95110235089871942</v>
      </c>
      <c r="N51">
        <f>(C49-N49)/C49</f>
        <v>0.95110235089871942</v>
      </c>
      <c r="O51">
        <f>(C49-O49)/C49</f>
        <v>0.92919891918704067</v>
      </c>
      <c r="P51">
        <f>(C49-P49)/C49</f>
        <v>0.98368337923742644</v>
      </c>
      <c r="Q51">
        <f>(C49-Q49)/C49</f>
        <v>0.98368337923742644</v>
      </c>
      <c r="R51">
        <f>(C49-R49)/C49</f>
        <v>0.99453066872038531</v>
      </c>
      <c r="S51">
        <f>(C49-S49)/C49</f>
        <v>0.98912660392382101</v>
      </c>
      <c r="T51">
        <f>(D49-T49)/D49</f>
        <v>0</v>
      </c>
      <c r="U51">
        <v>0</v>
      </c>
      <c r="V51">
        <f>(C49-V49)/C49</f>
        <v>0.96194964038167841</v>
      </c>
      <c r="W51">
        <f>(C49-W49)/C49</f>
        <v>0.92930334555992111</v>
      </c>
      <c r="Y51">
        <f>(C49-Y49)/C49</f>
        <v>0.92930334555992111</v>
      </c>
      <c r="Z51">
        <f>(C49-Z49)/C49</f>
        <v>0.92930334555992111</v>
      </c>
    </row>
    <row r="52" spans="2:26" ht="12.75" x14ac:dyDescent="0.2">
      <c r="E52">
        <f>(D49-E49)/D49</f>
        <v>0.49935293030134958</v>
      </c>
      <c r="F52">
        <f>(D49-F49)/D49</f>
        <v>0.73026437419116286</v>
      </c>
      <c r="G52">
        <f>(D49-G49)/D49</f>
        <v>0.96154557219449066</v>
      </c>
      <c r="H52">
        <f>(D49-H49)/D49</f>
        <v>0.7296173044925125</v>
      </c>
      <c r="I52">
        <f>(D49-I49)/D49</f>
        <v>0.80680347568866706</v>
      </c>
      <c r="J52">
        <f>(D49-J49)/D49</f>
        <v>0.80680347568866706</v>
      </c>
      <c r="K52">
        <f>(D49-K49)/D49</f>
        <v>0.65289332593825111</v>
      </c>
      <c r="L52">
        <f>(D49-L49)/D49</f>
        <v>0.49861342207432058</v>
      </c>
      <c r="M52">
        <f>(D49-M49)/D49</f>
        <v>0.65372527269365877</v>
      </c>
      <c r="N52">
        <f>(D49-N49)/D49</f>
        <v>0.65372527269365877</v>
      </c>
      <c r="O52">
        <f>(D49-O49)/D49</f>
        <v>0.49861342207432058</v>
      </c>
      <c r="P52">
        <f>(D49-P49)/D49</f>
        <v>0.88445183952671469</v>
      </c>
      <c r="Q52">
        <f>(D49-Q49)/D49</f>
        <v>0.88445183952671469</v>
      </c>
      <c r="R52">
        <f>(D49-R49)/D49</f>
        <v>0.96126825660935478</v>
      </c>
      <c r="S52">
        <f>(D49-S49)/D49</f>
        <v>0.92299870586060273</v>
      </c>
      <c r="T52">
        <f>(D49-T49)/D49</f>
        <v>0</v>
      </c>
      <c r="U52">
        <v>0</v>
      </c>
      <c r="V52">
        <f>(D49-V49)/D49</f>
        <v>0.73054168977629874</v>
      </c>
      <c r="W52">
        <f>(D49-W49)/D49</f>
        <v>0.49935293030134958</v>
      </c>
      <c r="X52">
        <f>(D49-X49)/D49</f>
        <v>-4.6219264189314107E-4</v>
      </c>
      <c r="Y52">
        <f>(D49-Y49)/D49</f>
        <v>0.49935293030134958</v>
      </c>
    </row>
    <row r="53" spans="2:26" ht="12.75" x14ac:dyDescent="0.2">
      <c r="B53" s="3" t="s">
        <v>22</v>
      </c>
      <c r="C53" s="1">
        <v>0</v>
      </c>
      <c r="D53" s="1">
        <v>0</v>
      </c>
      <c r="E53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V53" s="1">
        <v>0</v>
      </c>
    </row>
    <row r="54" spans="2:26" ht="12.75" x14ac:dyDescent="0.2">
      <c r="B54" s="3" t="s">
        <v>23</v>
      </c>
      <c r="C54" s="1">
        <v>0</v>
      </c>
      <c r="D54" s="1">
        <v>2</v>
      </c>
      <c r="E54">
        <v>0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V54" s="1">
        <v>0</v>
      </c>
    </row>
    <row r="55" spans="2:26" ht="12.75" x14ac:dyDescent="0.2">
      <c r="B55" s="3" t="s">
        <v>24</v>
      </c>
      <c r="C55" s="1">
        <v>218</v>
      </c>
      <c r="D55" s="1">
        <v>1149</v>
      </c>
      <c r="E55">
        <v>2917</v>
      </c>
      <c r="F55" s="1">
        <v>4431</v>
      </c>
      <c r="G55" s="1">
        <v>6319</v>
      </c>
      <c r="H55" s="1">
        <v>4267</v>
      </c>
      <c r="I55" s="1">
        <v>4442</v>
      </c>
      <c r="J55" s="1">
        <v>4477</v>
      </c>
      <c r="K55" s="1">
        <v>2138</v>
      </c>
      <c r="L55" s="1">
        <v>3047</v>
      </c>
      <c r="M55" s="1">
        <v>1675</v>
      </c>
      <c r="N55" s="1">
        <v>1634</v>
      </c>
      <c r="O55" s="1">
        <v>3092</v>
      </c>
      <c r="P55" s="1">
        <v>2065</v>
      </c>
      <c r="Q55" s="1">
        <v>2071</v>
      </c>
      <c r="R55" s="1">
        <v>3905</v>
      </c>
      <c r="S55" s="1">
        <v>2290</v>
      </c>
      <c r="T55" s="1">
        <v>676</v>
      </c>
      <c r="U55" s="1">
        <v>669</v>
      </c>
      <c r="V55" s="1">
        <v>2746</v>
      </c>
      <c r="W55" s="1">
        <v>2966</v>
      </c>
      <c r="Y55" s="1">
        <v>1699</v>
      </c>
      <c r="Z55" s="1">
        <v>1478</v>
      </c>
    </row>
    <row r="56" spans="2:26" ht="12.75" x14ac:dyDescent="0.2">
      <c r="B56" s="3" t="s">
        <v>25</v>
      </c>
      <c r="C56" s="1">
        <v>691</v>
      </c>
      <c r="D56" s="1">
        <v>7728</v>
      </c>
      <c r="E56">
        <v>13090</v>
      </c>
      <c r="F56" s="1">
        <v>10855</v>
      </c>
      <c r="G56" s="1">
        <v>20337</v>
      </c>
      <c r="H56" s="1">
        <v>10820</v>
      </c>
      <c r="I56" s="1">
        <v>11083</v>
      </c>
      <c r="J56" s="1">
        <v>11452</v>
      </c>
      <c r="K56" s="1">
        <v>10110</v>
      </c>
      <c r="L56" s="1">
        <v>9865</v>
      </c>
      <c r="M56" s="1">
        <v>8176</v>
      </c>
      <c r="N56" s="1">
        <v>7823</v>
      </c>
      <c r="O56" s="1">
        <v>10325</v>
      </c>
      <c r="P56" s="1">
        <v>10519</v>
      </c>
      <c r="Q56" s="1">
        <v>10376</v>
      </c>
      <c r="R56" s="1">
        <v>17281</v>
      </c>
      <c r="S56" s="1">
        <v>12283</v>
      </c>
      <c r="T56" s="1">
        <v>18608</v>
      </c>
      <c r="U56" s="1">
        <v>14653</v>
      </c>
      <c r="V56" s="1">
        <v>7931</v>
      </c>
      <c r="W56" s="1">
        <v>14606</v>
      </c>
      <c r="Y56" s="1">
        <v>7285</v>
      </c>
      <c r="Z56" s="1">
        <v>7790</v>
      </c>
    </row>
    <row r="57" spans="2:26" ht="15.75" customHeight="1" x14ac:dyDescent="0.2">
      <c r="B57" s="3" t="s">
        <v>26</v>
      </c>
      <c r="C57" s="1">
        <v>0</v>
      </c>
      <c r="D57" s="1">
        <v>0</v>
      </c>
      <c r="E57">
        <v>0</v>
      </c>
    </row>
    <row r="58" spans="2:26" ht="15.75" customHeight="1" x14ac:dyDescent="0.2">
      <c r="C58" s="1">
        <f>SUM(C53:C57)</f>
        <v>909</v>
      </c>
      <c r="D58" s="1">
        <f t="shared" ref="D58:Z58" si="3">SUM(D53:D57)</f>
        <v>8879</v>
      </c>
      <c r="E58" s="1">
        <f t="shared" si="3"/>
        <v>16007</v>
      </c>
      <c r="F58" s="1">
        <f t="shared" si="3"/>
        <v>15286</v>
      </c>
      <c r="G58" s="1">
        <f t="shared" si="3"/>
        <v>26656</v>
      </c>
      <c r="H58" s="1">
        <f t="shared" si="3"/>
        <v>15089</v>
      </c>
      <c r="I58" s="1">
        <f t="shared" si="3"/>
        <v>15525</v>
      </c>
      <c r="J58" s="1">
        <f t="shared" si="3"/>
        <v>15929</v>
      </c>
      <c r="K58" s="1">
        <f t="shared" si="3"/>
        <v>12248</v>
      </c>
      <c r="L58" s="1">
        <f t="shared" si="3"/>
        <v>12914</v>
      </c>
      <c r="M58" s="1">
        <f t="shared" si="3"/>
        <v>9851</v>
      </c>
      <c r="N58" s="1">
        <f t="shared" si="3"/>
        <v>9457</v>
      </c>
      <c r="O58" s="1">
        <f t="shared" si="3"/>
        <v>13417</v>
      </c>
      <c r="P58" s="1">
        <f t="shared" si="3"/>
        <v>12584</v>
      </c>
      <c r="Q58" s="1">
        <f t="shared" si="3"/>
        <v>12447</v>
      </c>
      <c r="R58" s="1">
        <f t="shared" si="3"/>
        <v>21186</v>
      </c>
      <c r="S58" s="1">
        <f t="shared" si="3"/>
        <v>14573</v>
      </c>
      <c r="T58" s="1">
        <f t="shared" si="3"/>
        <v>19284</v>
      </c>
      <c r="U58" s="1">
        <f t="shared" si="3"/>
        <v>15322</v>
      </c>
      <c r="V58" s="1">
        <f t="shared" si="3"/>
        <v>10677</v>
      </c>
      <c r="W58" s="1">
        <f t="shared" si="3"/>
        <v>17572</v>
      </c>
      <c r="X58" s="1">
        <f t="shared" si="3"/>
        <v>0</v>
      </c>
      <c r="Y58" s="1">
        <f t="shared" si="3"/>
        <v>8984</v>
      </c>
      <c r="Z58" s="1">
        <f t="shared" si="3"/>
        <v>9268</v>
      </c>
    </row>
    <row r="59" spans="2:26" ht="12.75" x14ac:dyDescent="0.2">
      <c r="D59" s="1">
        <f>(D58-C58)/C58</f>
        <v>8.7678767876787678</v>
      </c>
      <c r="E59" s="1">
        <f>(E58-C58)/C58</f>
        <v>16.609460946094611</v>
      </c>
      <c r="F59">
        <f>(F58-C58)/C58</f>
        <v>15.816281628162816</v>
      </c>
      <c r="G59">
        <f>(G58-C58)/C58</f>
        <v>28.324532453245325</v>
      </c>
      <c r="H59" s="5">
        <f>(H58-C58)/C58</f>
        <v>15.5995599559956</v>
      </c>
      <c r="I59" s="5">
        <f>(I58-C58)/C58</f>
        <v>16.079207920792079</v>
      </c>
      <c r="J59" s="5">
        <f>(J58-C58)/C58</f>
        <v>16.523652365236522</v>
      </c>
      <c r="K59">
        <f>(K58-C58)/C58</f>
        <v>12.474147414741473</v>
      </c>
      <c r="L59" s="5">
        <f>(L58-C58)/C58</f>
        <v>13.206820682068207</v>
      </c>
      <c r="M59">
        <f>(M58-C58)/C58</f>
        <v>9.837183718371838</v>
      </c>
      <c r="N59">
        <f>(N58-C58)/C58</f>
        <v>9.4037403740374046</v>
      </c>
      <c r="O59">
        <f>(O58-C58)/C58</f>
        <v>13.76017601760176</v>
      </c>
      <c r="P59">
        <f>(P58-C58)/C58</f>
        <v>12.843784378437844</v>
      </c>
      <c r="Q59">
        <f>(Q58-C58)/C58</f>
        <v>12.693069306930694</v>
      </c>
      <c r="R59">
        <f>(R58-C58)/C58</f>
        <v>22.306930693069308</v>
      </c>
      <c r="S59">
        <f>(S58-C58)/C58</f>
        <v>15.031903190319031</v>
      </c>
      <c r="T59">
        <f>(T58-C58)/C58</f>
        <v>20.214521452145213</v>
      </c>
      <c r="V59">
        <f>(V58-C58)/C58</f>
        <v>10.745874587458745</v>
      </c>
      <c r="W59">
        <f>(W58-C58)/C58</f>
        <v>18.331133113311331</v>
      </c>
      <c r="Y59">
        <f>(Y58-C58)/C58</f>
        <v>8.8833883388338837</v>
      </c>
      <c r="Z59">
        <f>(Z58-C58)/C58</f>
        <v>9.1958195819581956</v>
      </c>
    </row>
    <row r="60" spans="2:26" ht="12.75" x14ac:dyDescent="0.2">
      <c r="D60" s="1">
        <f>D59/D51</f>
        <v>10.209576884790971</v>
      </c>
      <c r="E60" s="1">
        <f t="shared" ref="E60:K60" si="4">E59/E51</f>
        <v>17.873023943637186</v>
      </c>
      <c r="F60" s="1">
        <f t="shared" si="4"/>
        <v>16.442571267209363</v>
      </c>
      <c r="G60" s="1">
        <f t="shared" si="4"/>
        <v>28.479179277763983</v>
      </c>
      <c r="H60" s="1">
        <f t="shared" si="4"/>
        <v>16.218808542816173</v>
      </c>
      <c r="I60" s="1">
        <f t="shared" si="4"/>
        <v>16.530174044256636</v>
      </c>
      <c r="J60" s="1">
        <f t="shared" si="4"/>
        <v>16.987083616908503</v>
      </c>
      <c r="K60" s="1">
        <f t="shared" si="4"/>
        <v>13.117082923325137</v>
      </c>
      <c r="L60" s="1">
        <f t="shared" ref="L60:T60" si="5">L59/L51</f>
        <v>14.213125316184074</v>
      </c>
      <c r="M60" s="1">
        <f t="shared" si="5"/>
        <v>10.342928612337513</v>
      </c>
      <c r="N60" s="1">
        <f t="shared" si="5"/>
        <v>9.8872012724514722</v>
      </c>
      <c r="O60" s="1">
        <f t="shared" si="5"/>
        <v>14.808644019561049</v>
      </c>
      <c r="P60" s="1">
        <f t="shared" si="5"/>
        <v>13.056827684121933</v>
      </c>
      <c r="Q60" s="1">
        <f t="shared" si="5"/>
        <v>12.903612661190481</v>
      </c>
      <c r="R60" s="1">
        <f t="shared" si="5"/>
        <v>22.429605636767906</v>
      </c>
      <c r="S60" s="1">
        <f t="shared" si="5"/>
        <v>15.197147797550024</v>
      </c>
      <c r="T60" s="1" t="e">
        <f t="shared" si="5"/>
        <v>#DIV/0!</v>
      </c>
      <c r="U60" s="1"/>
      <c r="V60" s="1">
        <f>V59/V51</f>
        <v>11.170932589771583</v>
      </c>
      <c r="W60" s="1">
        <f>W59/W51</f>
        <v>19.725672140205749</v>
      </c>
      <c r="X60" s="1" t="e">
        <f>X59/X51</f>
        <v>#DIV/0!</v>
      </c>
      <c r="Y60" s="1">
        <f>Y59/Y51</f>
        <v>9.559191173987962</v>
      </c>
      <c r="Z60" s="1">
        <f>Z59/Z51</f>
        <v>9.8953905911288391</v>
      </c>
    </row>
    <row r="61" spans="2:26" ht="12.75" x14ac:dyDescent="0.2">
      <c r="D61" s="1">
        <f>D51/D59</f>
        <v>9.7947252005093632E-2</v>
      </c>
      <c r="E61" s="1">
        <f t="shared" ref="E61:V61" si="6">E51/E59</f>
        <v>5.5950241165317806E-2</v>
      </c>
      <c r="F61" s="1">
        <f t="shared" si="6"/>
        <v>6.0817738524524594E-2</v>
      </c>
      <c r="G61" s="1">
        <f t="shared" si="6"/>
        <v>3.5113371429940803E-2</v>
      </c>
      <c r="H61" s="1">
        <f t="shared" si="6"/>
        <v>6.1656810200335699E-2</v>
      </c>
      <c r="I61" s="1">
        <f t="shared" si="6"/>
        <v>6.0495430799619873E-2</v>
      </c>
      <c r="J61" s="1">
        <f t="shared" si="6"/>
        <v>5.8868256762133434E-2</v>
      </c>
      <c r="K61" s="1">
        <f t="shared" si="6"/>
        <v>7.6236462470003458E-2</v>
      </c>
      <c r="L61" s="1">
        <f t="shared" si="6"/>
        <v>7.0357502502375671E-2</v>
      </c>
      <c r="M61" s="1">
        <f t="shared" si="6"/>
        <v>9.6684414780466993E-2</v>
      </c>
      <c r="N61" s="1">
        <f t="shared" si="6"/>
        <v>0.10114085598583714</v>
      </c>
      <c r="O61" s="1">
        <f t="shared" si="6"/>
        <v>6.7528127401744478E-2</v>
      </c>
      <c r="P61" s="1">
        <f t="shared" si="6"/>
        <v>7.6588281946622747E-2</v>
      </c>
      <c r="Q61" s="1">
        <f t="shared" si="6"/>
        <v>7.7497676523385392E-2</v>
      </c>
      <c r="R61" s="1">
        <f t="shared" si="6"/>
        <v>4.4583931442857931E-2</v>
      </c>
      <c r="S61" s="1">
        <f t="shared" si="6"/>
        <v>6.5801821060213206E-2</v>
      </c>
      <c r="T61" s="1">
        <f>T51/T59</f>
        <v>0</v>
      </c>
      <c r="U61" s="1"/>
      <c r="V61" s="1">
        <f t="shared" si="6"/>
        <v>8.9518040858614423E-2</v>
      </c>
      <c r="Y61">
        <f>Y51/Y59</f>
        <v>0.1046113611286648</v>
      </c>
      <c r="Z61">
        <f>Z51/Z59</f>
        <v>0.10105715290273577</v>
      </c>
    </row>
    <row r="62" spans="2:26" ht="12.75" x14ac:dyDescent="0.2">
      <c r="D62" s="1"/>
    </row>
    <row r="63" spans="2:26" ht="12.75" x14ac:dyDescent="0.2">
      <c r="E63">
        <f>(E58-D58)/D58</f>
        <v>0.80279310733190679</v>
      </c>
      <c r="F63">
        <f>(F58-D58)/D58</f>
        <v>0.72159026917445657</v>
      </c>
      <c r="G63">
        <f>(G58-D58)/D58</f>
        <v>2.0021398806171868</v>
      </c>
      <c r="H63">
        <f>(H58-D58)/D58</f>
        <v>0.69940308593310052</v>
      </c>
      <c r="I63">
        <f>(I58-D58)/D58</f>
        <v>0.74850771483275147</v>
      </c>
      <c r="J63">
        <f>(J58-D58)/D58</f>
        <v>0.79400833427187745</v>
      </c>
      <c r="K63">
        <f>(K58-D58)/D58</f>
        <v>0.37943462101588016</v>
      </c>
      <c r="L63">
        <f>(L58-D58)/D58</f>
        <v>0.45444306791305328</v>
      </c>
      <c r="M63">
        <f>(M58-D58)/D58</f>
        <v>0.10947178736344183</v>
      </c>
      <c r="N63">
        <f>(N58-D58)/D58</f>
        <v>6.5097420880729812E-2</v>
      </c>
      <c r="O63">
        <f>(O58-D58)/D58</f>
        <v>0.51109359162067802</v>
      </c>
      <c r="P63">
        <f>(P58-D58)/D58</f>
        <v>0.41727672035139091</v>
      </c>
      <c r="Q63">
        <f>(Q58-D58)/D58</f>
        <v>0.40184705484851896</v>
      </c>
      <c r="R63">
        <f>(R58-D58)/D58</f>
        <v>1.3860795134587229</v>
      </c>
      <c r="S63">
        <f>(S58-D58)/D58</f>
        <v>0.64128843338213759</v>
      </c>
      <c r="T63">
        <f>(T58-D58)/D58</f>
        <v>1.1718662011487779</v>
      </c>
      <c r="U63">
        <f>(U58-D58)/D58</f>
        <v>0.72564477981754705</v>
      </c>
      <c r="V63">
        <f>(V58-D58)/D58</f>
        <v>0.2025002815632391</v>
      </c>
      <c r="W63">
        <f>(W58-D58)/D58</f>
        <v>0.97905169501069944</v>
      </c>
      <c r="Y63">
        <f>(Y58-D58)/D58</f>
        <v>1.1825656042347111E-2</v>
      </c>
    </row>
    <row r="64" spans="2:26" ht="12.75" x14ac:dyDescent="0.2">
      <c r="E64">
        <f>E63/E52</f>
        <v>1.6076667595550849</v>
      </c>
      <c r="F64">
        <f t="shared" ref="F64:S64" si="7">F63/F52</f>
        <v>0.98812196606699643</v>
      </c>
      <c r="G64">
        <f t="shared" si="7"/>
        <v>2.0822100777270456</v>
      </c>
      <c r="H64">
        <f t="shared" si="7"/>
        <v>0.95858895016144452</v>
      </c>
      <c r="I64">
        <f t="shared" si="7"/>
        <v>0.92774478220218892</v>
      </c>
      <c r="J64">
        <f t="shared" si="7"/>
        <v>0.98414094410554198</v>
      </c>
      <c r="K64">
        <f t="shared" si="7"/>
        <v>0.58115867622112294</v>
      </c>
      <c r="L64">
        <f t="shared" si="7"/>
        <v>0.91141362786121805</v>
      </c>
      <c r="M64">
        <f t="shared" si="7"/>
        <v>0.16745839871291199</v>
      </c>
      <c r="N64">
        <f t="shared" si="7"/>
        <v>9.9579171251093751E-2</v>
      </c>
      <c r="O64">
        <f t="shared" si="7"/>
        <v>1.0250297504917492</v>
      </c>
      <c r="P64">
        <f t="shared" si="7"/>
        <v>0.47179134205281636</v>
      </c>
      <c r="Q64">
        <f t="shared" si="7"/>
        <v>0.45434588621982425</v>
      </c>
      <c r="R64">
        <f t="shared" si="7"/>
        <v>1.4419278946626084</v>
      </c>
      <c r="S64">
        <f t="shared" si="7"/>
        <v>0.69478800924666639</v>
      </c>
      <c r="T64" t="e">
        <f>T63/T52</f>
        <v>#DIV/0!</v>
      </c>
      <c r="V64">
        <f>V63/V52</f>
        <v>0.27719195823752002</v>
      </c>
      <c r="W64">
        <f>W63/W52</f>
        <v>1.9606407324371986</v>
      </c>
      <c r="X64">
        <f>X63/X52</f>
        <v>0</v>
      </c>
      <c r="Y64">
        <f>Y63/Y52</f>
        <v>2.3681959841930961E-2</v>
      </c>
    </row>
    <row r="65" spans="2:25" ht="12.75" x14ac:dyDescent="0.2">
      <c r="E65">
        <f>E52/E63</f>
        <v>0.62201945400472536</v>
      </c>
      <c r="F65">
        <f t="shared" ref="F65:Y65" si="8">F52/F63</f>
        <v>1.0120208176125074</v>
      </c>
      <c r="G65">
        <f t="shared" si="8"/>
        <v>0.48025893770123651</v>
      </c>
      <c r="H65">
        <f t="shared" si="8"/>
        <v>1.0432000075022574</v>
      </c>
      <c r="I65">
        <f t="shared" si="8"/>
        <v>1.0778826452963699</v>
      </c>
      <c r="J65">
        <f t="shared" si="8"/>
        <v>1.0161146185304504</v>
      </c>
      <c r="K65">
        <f t="shared" si="8"/>
        <v>1.7207004574074598</v>
      </c>
      <c r="L65">
        <f t="shared" si="8"/>
        <v>1.0971966727627986</v>
      </c>
      <c r="M65">
        <f t="shared" si="8"/>
        <v>5.971632403546292</v>
      </c>
      <c r="N65">
        <f t="shared" si="8"/>
        <v>10.042260720150512</v>
      </c>
      <c r="O65">
        <f t="shared" si="8"/>
        <v>0.97558143997309221</v>
      </c>
      <c r="P65">
        <f t="shared" si="8"/>
        <v>2.1195810750763022</v>
      </c>
      <c r="Q65">
        <f t="shared" si="8"/>
        <v>2.2009663349657229</v>
      </c>
      <c r="R65">
        <f t="shared" si="8"/>
        <v>0.69351595437023328</v>
      </c>
      <c r="S65">
        <f t="shared" si="8"/>
        <v>1.4392879363077435</v>
      </c>
      <c r="V65">
        <f t="shared" si="8"/>
        <v>3.6076082666984188</v>
      </c>
      <c r="W65">
        <f t="shared" si="8"/>
        <v>0.51003734822796309</v>
      </c>
      <c r="Y65">
        <f t="shared" si="8"/>
        <v>42.226234934720793</v>
      </c>
    </row>
    <row r="66" spans="2:25" ht="12.75" x14ac:dyDescent="0.2"/>
    <row r="67" spans="2:25" ht="12.75" x14ac:dyDescent="0.2"/>
    <row r="68" spans="2:25" ht="12.75" x14ac:dyDescent="0.2"/>
    <row r="70" spans="2:25" ht="15.75" customHeight="1" x14ac:dyDescent="0.2">
      <c r="C70" s="1" t="s">
        <v>0</v>
      </c>
      <c r="D70" s="1" t="s">
        <v>3</v>
      </c>
      <c r="E70" s="1" t="s">
        <v>47</v>
      </c>
      <c r="F70" s="1" t="s">
        <v>49</v>
      </c>
      <c r="G70" s="1" t="s">
        <v>50</v>
      </c>
      <c r="H70" s="1" t="s">
        <v>33</v>
      </c>
      <c r="I70" s="1" t="s">
        <v>47</v>
      </c>
      <c r="J70" s="1" t="s">
        <v>34</v>
      </c>
      <c r="K70" s="1" t="s">
        <v>47</v>
      </c>
      <c r="L70" s="1" t="s">
        <v>10</v>
      </c>
    </row>
    <row r="71" spans="2:25" ht="15.75" customHeight="1" x14ac:dyDescent="0.2">
      <c r="B71" s="1" t="s">
        <v>11</v>
      </c>
      <c r="C71" s="1"/>
      <c r="H71" t="s">
        <v>37</v>
      </c>
      <c r="I71" t="s">
        <v>37</v>
      </c>
    </row>
    <row r="72" spans="2:25" ht="15.75" customHeight="1" x14ac:dyDescent="0.2">
      <c r="B72" s="1" t="s">
        <v>14</v>
      </c>
      <c r="H72" t="s">
        <v>12</v>
      </c>
      <c r="I72" t="s">
        <v>12</v>
      </c>
      <c r="J72" t="s">
        <v>37</v>
      </c>
      <c r="K72" t="s">
        <v>37</v>
      </c>
    </row>
    <row r="73" spans="2:25" ht="15.75" customHeight="1" x14ac:dyDescent="0.2">
      <c r="B73" s="1" t="s">
        <v>15</v>
      </c>
      <c r="D73" s="1" t="s">
        <v>12</v>
      </c>
      <c r="E73" t="s">
        <v>12</v>
      </c>
      <c r="F73" s="1" t="s">
        <v>12</v>
      </c>
      <c r="G73" t="s">
        <v>12</v>
      </c>
      <c r="J73" t="s">
        <v>12</v>
      </c>
      <c r="K73" t="s">
        <v>12</v>
      </c>
    </row>
    <row r="74" spans="2:25" ht="15.75" customHeight="1" x14ac:dyDescent="0.2">
      <c r="B74" s="1" t="s">
        <v>16</v>
      </c>
    </row>
    <row r="75" spans="2:25" ht="15.75" customHeight="1" x14ac:dyDescent="0.2">
      <c r="B75" s="1" t="s">
        <v>17</v>
      </c>
      <c r="L75" s="1" t="s">
        <v>13</v>
      </c>
    </row>
    <row r="76" spans="2:25" ht="15.75" customHeight="1" x14ac:dyDescent="0.2">
      <c r="B76" s="1" t="s">
        <v>18</v>
      </c>
      <c r="E76" t="s">
        <v>39</v>
      </c>
      <c r="F76" t="s">
        <v>39</v>
      </c>
      <c r="G76" t="s">
        <v>48</v>
      </c>
      <c r="I76" t="s">
        <v>40</v>
      </c>
      <c r="K76" t="s">
        <v>48</v>
      </c>
    </row>
    <row r="77" spans="2:25" ht="15.75" customHeight="1" x14ac:dyDescent="0.2">
      <c r="B77" s="1" t="s">
        <v>19</v>
      </c>
      <c r="E77" t="s">
        <v>40</v>
      </c>
      <c r="I77" t="s">
        <v>40</v>
      </c>
    </row>
    <row r="78" spans="2:25" ht="15.75" customHeight="1" x14ac:dyDescent="0.2">
      <c r="B78" s="1"/>
    </row>
    <row r="79" spans="2:25" ht="15.75" customHeight="1" x14ac:dyDescent="0.2">
      <c r="B79" s="1" t="s">
        <v>20</v>
      </c>
      <c r="C79" s="1">
        <v>76609</v>
      </c>
      <c r="D79" s="1">
        <v>10818</v>
      </c>
      <c r="E79">
        <v>5408</v>
      </c>
      <c r="F79" s="1">
        <v>5408</v>
      </c>
      <c r="G79" s="1">
        <v>5408</v>
      </c>
      <c r="H79" s="1">
        <v>10913</v>
      </c>
      <c r="I79" s="1">
        <v>544</v>
      </c>
      <c r="J79" s="1">
        <v>12129</v>
      </c>
      <c r="K79" s="1">
        <v>7136</v>
      </c>
      <c r="L79" s="1">
        <v>33345</v>
      </c>
    </row>
    <row r="80" spans="2:25" ht="15.75" customHeight="1" x14ac:dyDescent="0.2">
      <c r="B80" s="1" t="s">
        <v>21</v>
      </c>
      <c r="C80" s="1">
        <v>76609</v>
      </c>
      <c r="D80" s="1">
        <v>10818</v>
      </c>
      <c r="E80">
        <v>1</v>
      </c>
      <c r="F80" s="1">
        <v>1</v>
      </c>
      <c r="G80" s="1">
        <v>1</v>
      </c>
      <c r="H80" s="1">
        <v>26</v>
      </c>
      <c r="I80" s="1">
        <v>1</v>
      </c>
      <c r="J80" s="1">
        <v>12129</v>
      </c>
      <c r="K80" s="1">
        <v>1</v>
      </c>
      <c r="L80" s="1">
        <v>33345</v>
      </c>
    </row>
    <row r="81" spans="2:12" ht="15.75" customHeight="1" x14ac:dyDescent="0.2">
      <c r="B81" s="1"/>
      <c r="D81">
        <f>(C79-D79)/C79</f>
        <v>0.8587894372723831</v>
      </c>
      <c r="E81">
        <f>(C79-E79)/C79</f>
        <v>0.92940777193280166</v>
      </c>
      <c r="F81">
        <f>(C79-F79)/C79</f>
        <v>0.92940777193280166</v>
      </c>
      <c r="G81">
        <f>(C79-G79)/C79</f>
        <v>0.92940777193280166</v>
      </c>
      <c r="H81">
        <f>(C79-H79)/C79</f>
        <v>0.85754937409442755</v>
      </c>
      <c r="I81">
        <f>(C79-I79)/C79</f>
        <v>0.992899006644128</v>
      </c>
      <c r="J81">
        <f>(C79-J79)/C79</f>
        <v>0.84167656541659597</v>
      </c>
      <c r="K81">
        <f>(C79-K79)/C79</f>
        <v>0.90685167539061995</v>
      </c>
      <c r="L81">
        <f>(C79-L79)/C79</f>
        <v>0.56473782453758692</v>
      </c>
    </row>
    <row r="82" spans="2:12" ht="15.75" customHeight="1" x14ac:dyDescent="0.2">
      <c r="G82">
        <f>(D79-G79)/D79</f>
        <v>0.50009243852837859</v>
      </c>
    </row>
    <row r="83" spans="2:12" ht="15.75" customHeight="1" x14ac:dyDescent="0.2">
      <c r="B83" s="3" t="s">
        <v>22</v>
      </c>
      <c r="C83" s="1">
        <v>0</v>
      </c>
      <c r="D83" s="1">
        <v>0</v>
      </c>
      <c r="E83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2:12" ht="15.75" customHeight="1" x14ac:dyDescent="0.2">
      <c r="B84" s="3" t="s">
        <v>23</v>
      </c>
      <c r="C84" s="1">
        <v>0</v>
      </c>
      <c r="D84" s="1">
        <v>1</v>
      </c>
      <c r="E84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</row>
    <row r="85" spans="2:12" ht="15.75" customHeight="1" x14ac:dyDescent="0.2">
      <c r="B85" s="3" t="s">
        <v>24</v>
      </c>
      <c r="C85" s="1">
        <v>218</v>
      </c>
      <c r="D85" s="1">
        <v>263</v>
      </c>
      <c r="E85">
        <v>558</v>
      </c>
      <c r="F85" s="1">
        <v>559</v>
      </c>
      <c r="G85" s="1">
        <v>390</v>
      </c>
      <c r="H85" s="1">
        <v>1128</v>
      </c>
      <c r="I85" s="1">
        <v>3909</v>
      </c>
      <c r="J85" s="1">
        <v>273</v>
      </c>
      <c r="K85" s="1">
        <v>410</v>
      </c>
      <c r="L85" s="1">
        <v>242</v>
      </c>
    </row>
    <row r="86" spans="2:12" ht="15.75" customHeight="1" x14ac:dyDescent="0.2">
      <c r="B86" s="3" t="s">
        <v>25</v>
      </c>
      <c r="C86" s="1">
        <v>691</v>
      </c>
      <c r="D86" s="1">
        <v>1365</v>
      </c>
      <c r="E86">
        <v>4859</v>
      </c>
      <c r="F86" s="1">
        <v>4928</v>
      </c>
      <c r="G86" s="1">
        <v>1657</v>
      </c>
      <c r="H86" s="1">
        <v>7653</v>
      </c>
      <c r="I86" s="1">
        <v>17251</v>
      </c>
      <c r="J86" s="1">
        <v>1268</v>
      </c>
      <c r="K86" s="1">
        <v>1611</v>
      </c>
      <c r="L86" s="1">
        <v>998</v>
      </c>
    </row>
    <row r="87" spans="2:12" ht="15.75" customHeight="1" x14ac:dyDescent="0.2">
      <c r="B87" s="3" t="s">
        <v>26</v>
      </c>
      <c r="C87" s="1">
        <v>0</v>
      </c>
      <c r="D87" s="1">
        <v>0</v>
      </c>
      <c r="E87">
        <v>0</v>
      </c>
      <c r="H87" s="1">
        <v>0</v>
      </c>
      <c r="J87" s="1">
        <v>0</v>
      </c>
      <c r="L87" s="1">
        <v>0</v>
      </c>
    </row>
    <row r="88" spans="2:12" ht="15.75" customHeight="1" x14ac:dyDescent="0.2">
      <c r="C88" s="1">
        <f>SUM(C83:C87)</f>
        <v>909</v>
      </c>
      <c r="D88" s="1">
        <f>SUM(D83:D87)</f>
        <v>1629</v>
      </c>
      <c r="E88" s="1">
        <f t="shared" ref="E88:L88" si="9">SUM(E83:E87)</f>
        <v>5417</v>
      </c>
      <c r="F88" s="1">
        <f t="shared" si="9"/>
        <v>5487</v>
      </c>
      <c r="G88" s="1">
        <f t="shared" si="9"/>
        <v>2047</v>
      </c>
      <c r="H88" s="1">
        <f t="shared" si="9"/>
        <v>8783</v>
      </c>
      <c r="I88" s="1">
        <f t="shared" si="9"/>
        <v>21160</v>
      </c>
      <c r="J88" s="1">
        <f t="shared" si="9"/>
        <v>1541</v>
      </c>
      <c r="K88" s="1">
        <f t="shared" si="9"/>
        <v>2021</v>
      </c>
      <c r="L88" s="1">
        <f t="shared" si="9"/>
        <v>1240</v>
      </c>
    </row>
    <row r="89" spans="2:12" ht="15.75" customHeight="1" x14ac:dyDescent="0.2">
      <c r="D89" s="1">
        <f>(D88-C88)/C88</f>
        <v>0.79207920792079212</v>
      </c>
      <c r="E89" s="1">
        <f>(E88-C88)/C88</f>
        <v>4.9592959295929591</v>
      </c>
      <c r="F89">
        <f>(F88-C88)/C88</f>
        <v>5.0363036303630366</v>
      </c>
      <c r="G89">
        <f>(G88-C88)/C88</f>
        <v>1.2519251925192518</v>
      </c>
      <c r="H89" s="1">
        <f>(H88-C88)/C88</f>
        <v>8.6622662266226627</v>
      </c>
      <c r="I89">
        <f>(I88-C88)/C88</f>
        <v>22.27832783278328</v>
      </c>
      <c r="J89">
        <f>(J88-C88)/C88</f>
        <v>0.69526952695269528</v>
      </c>
      <c r="K89">
        <f>(K88-C88)/C88</f>
        <v>1.2233223322332234</v>
      </c>
      <c r="L89" s="1">
        <f>(L88-C88)/C88</f>
        <v>0.36413641364136412</v>
      </c>
    </row>
    <row r="90" spans="2:12" ht="15.75" customHeight="1" x14ac:dyDescent="0.2">
      <c r="D90" s="1">
        <f t="shared" ref="D90:L90" si="10">D89/D81</f>
        <v>0.92232062196355069</v>
      </c>
      <c r="E90" s="1">
        <f t="shared" si="10"/>
        <v>5.3359742401116135</v>
      </c>
      <c r="F90" s="1">
        <f t="shared" si="10"/>
        <v>5.4188309829704897</v>
      </c>
      <c r="G90" s="1">
        <f t="shared" si="10"/>
        <v>1.3470139053342982</v>
      </c>
      <c r="H90" s="1">
        <f t="shared" si="10"/>
        <v>10.101186576889544</v>
      </c>
      <c r="I90" s="1">
        <f t="shared" si="10"/>
        <v>22.43765748953782</v>
      </c>
      <c r="J90" s="1">
        <f t="shared" si="10"/>
        <v>0.82605308917988574</v>
      </c>
      <c r="K90" s="1">
        <f t="shared" si="10"/>
        <v>1.3489773084515568</v>
      </c>
      <c r="L90" s="1">
        <f t="shared" si="10"/>
        <v>0.64478842716002371</v>
      </c>
    </row>
    <row r="91" spans="2:12" ht="15.75" customHeight="1" x14ac:dyDescent="0.2">
      <c r="D91">
        <f t="shared" ref="D91:K91" si="11">D81/D89</f>
        <v>1.0842216645563836</v>
      </c>
      <c r="E91">
        <f t="shared" si="11"/>
        <v>0.18740720157207558</v>
      </c>
      <c r="F91">
        <f t="shared" si="11"/>
        <v>0.18454164803121814</v>
      </c>
      <c r="G91">
        <f t="shared" si="11"/>
        <v>0.74238283364403934</v>
      </c>
      <c r="H91">
        <f t="shared" si="11"/>
        <v>9.899827039012378E-2</v>
      </c>
      <c r="I91">
        <f t="shared" si="11"/>
        <v>4.4567932301590653E-2</v>
      </c>
      <c r="J91">
        <f t="shared" si="11"/>
        <v>1.2105759461450722</v>
      </c>
      <c r="K91">
        <f t="shared" si="11"/>
        <v>0.74130231378603728</v>
      </c>
      <c r="L91">
        <f>L81/L89</f>
        <v>1.550896321766364</v>
      </c>
    </row>
    <row r="93" spans="2:12" ht="15.75" customHeight="1" x14ac:dyDescent="0.2">
      <c r="G93">
        <f>(G88-D88)/D88</f>
        <v>0.25659914057704114</v>
      </c>
    </row>
    <row r="94" spans="2:12" ht="15.75" customHeight="1" x14ac:dyDescent="0.2">
      <c r="G94">
        <f>G93/G82</f>
        <v>0.51310342010396137</v>
      </c>
    </row>
    <row r="95" spans="2:12" ht="15.75" customHeight="1" x14ac:dyDescent="0.2">
      <c r="G95">
        <f>G82/G94</f>
        <v>0.97464257483813577</v>
      </c>
    </row>
    <row r="108" spans="2:5" ht="12.75" x14ac:dyDescent="0.2">
      <c r="C108" s="1" t="s">
        <v>2</v>
      </c>
      <c r="D108" s="1" t="s">
        <v>32</v>
      </c>
      <c r="E108" s="1" t="s">
        <v>29</v>
      </c>
    </row>
    <row r="109" spans="2:5" ht="12.75" x14ac:dyDescent="0.2">
      <c r="B109" s="3" t="s">
        <v>11</v>
      </c>
    </row>
    <row r="110" spans="2:5" ht="12.75" x14ac:dyDescent="0.2">
      <c r="B110" s="3" t="s">
        <v>14</v>
      </c>
      <c r="C110" s="1" t="s">
        <v>12</v>
      </c>
      <c r="D110" s="1" t="s">
        <v>12</v>
      </c>
      <c r="E110" s="1" t="s">
        <v>12</v>
      </c>
    </row>
    <row r="111" spans="2:5" ht="12.75" x14ac:dyDescent="0.2">
      <c r="B111" s="3" t="s">
        <v>15</v>
      </c>
    </row>
    <row r="112" spans="2:5" ht="12.75" x14ac:dyDescent="0.2">
      <c r="B112" s="3" t="s">
        <v>16</v>
      </c>
    </row>
    <row r="113" spans="2:5" ht="12.75" x14ac:dyDescent="0.2">
      <c r="B113" s="3" t="s">
        <v>17</v>
      </c>
    </row>
    <row r="114" spans="2:5" ht="12.75" x14ac:dyDescent="0.2">
      <c r="B114" s="3" t="s">
        <v>18</v>
      </c>
      <c r="D114" s="1" t="s">
        <v>30</v>
      </c>
      <c r="E114" s="1" t="s">
        <v>31</v>
      </c>
    </row>
    <row r="115" spans="2:5" ht="12.75" x14ac:dyDescent="0.2">
      <c r="B115" s="3" t="s">
        <v>19</v>
      </c>
      <c r="D115" s="1" t="s">
        <v>30</v>
      </c>
      <c r="E115" s="1" t="s">
        <v>31</v>
      </c>
    </row>
    <row r="116" spans="2:5" ht="12.75" x14ac:dyDescent="0.2">
      <c r="B116" s="3"/>
    </row>
    <row r="117" spans="2:5" ht="12.75" x14ac:dyDescent="0.2">
      <c r="B117" s="3" t="s">
        <v>20</v>
      </c>
      <c r="C117" s="1">
        <v>18</v>
      </c>
      <c r="D117" s="1">
        <v>11</v>
      </c>
      <c r="E117" s="1">
        <v>8</v>
      </c>
    </row>
    <row r="118" spans="2:5" ht="12.75" x14ac:dyDescent="0.2">
      <c r="B118" s="3" t="s">
        <v>21</v>
      </c>
      <c r="C118" s="1">
        <v>18</v>
      </c>
      <c r="D118" s="1">
        <v>11</v>
      </c>
      <c r="E118" s="1">
        <v>8</v>
      </c>
    </row>
    <row r="119" spans="2:5" ht="12.75" x14ac:dyDescent="0.2">
      <c r="B119" s="3"/>
    </row>
    <row r="120" spans="2:5" ht="12.75" x14ac:dyDescent="0.2">
      <c r="B120" s="3" t="s">
        <v>22</v>
      </c>
      <c r="C120" s="1">
        <v>0</v>
      </c>
      <c r="D120" s="1">
        <v>0</v>
      </c>
      <c r="E120" s="1">
        <v>0</v>
      </c>
    </row>
    <row r="121" spans="2:5" ht="12.75" x14ac:dyDescent="0.2">
      <c r="B121" s="3" t="s">
        <v>23</v>
      </c>
      <c r="C121" s="1">
        <v>0</v>
      </c>
      <c r="D121" s="1">
        <v>0</v>
      </c>
      <c r="E121" s="1">
        <v>0</v>
      </c>
    </row>
    <row r="122" spans="2:5" ht="12.75" x14ac:dyDescent="0.2">
      <c r="B122" s="3" t="s">
        <v>24</v>
      </c>
      <c r="C122" s="1">
        <v>226</v>
      </c>
      <c r="D122" s="1">
        <v>298</v>
      </c>
      <c r="E122" s="1">
        <v>292</v>
      </c>
    </row>
    <row r="123" spans="2:5" ht="12.75" x14ac:dyDescent="0.2">
      <c r="B123" s="3" t="s">
        <v>25</v>
      </c>
      <c r="C123" s="1">
        <v>1220</v>
      </c>
      <c r="D123" s="1">
        <v>1584</v>
      </c>
      <c r="E123" s="1">
        <v>1439</v>
      </c>
    </row>
    <row r="124" spans="2:5" ht="12.75" x14ac:dyDescent="0.2">
      <c r="B124" s="3" t="s">
        <v>26</v>
      </c>
      <c r="C124" s="1">
        <v>0</v>
      </c>
      <c r="D124" s="1">
        <v>0</v>
      </c>
      <c r="E12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Qichao Chen</cp:lastModifiedBy>
  <dcterms:modified xsi:type="dcterms:W3CDTF">2024-01-27T17:57:04Z</dcterms:modified>
</cp:coreProperties>
</file>