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q\MAG\code\FFF\HLS2019\cnn\"/>
    </mc:Choice>
  </mc:AlternateContent>
  <xr:revisionPtr revIDLastSave="0" documentId="13_ncr:1_{37CD1578-12E9-4BD2-B70D-518CF79424D0}" xr6:coauthVersionLast="47" xr6:coauthVersionMax="47" xr10:uidLastSave="{00000000-0000-0000-0000-000000000000}"/>
  <bookViews>
    <workbookView xWindow="-22046" yWindow="-9" windowWidth="22149" windowHeight="13200" xr2:uid="{3E39EAFA-0FC1-46EA-A262-30C0B79FB8CC}"/>
  </bookViews>
  <sheets>
    <sheet name="conv1" sheetId="1" r:id="rId1"/>
    <sheet name="maxpool1" sheetId="3" r:id="rId2"/>
    <sheet name="conv2" sheetId="2" r:id="rId3"/>
    <sheet name="maxpool2" sheetId="4" r:id="rId4"/>
    <sheet name="dense1" sheetId="5" r:id="rId5"/>
    <sheet name="dense2" sheetId="6" r:id="rId6"/>
    <sheet name="dense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7" l="1"/>
  <c r="E27" i="7"/>
  <c r="E29" i="7" s="1"/>
  <c r="E24" i="7"/>
  <c r="E25" i="7"/>
  <c r="E26" i="7"/>
  <c r="E20" i="7"/>
  <c r="E31" i="7"/>
  <c r="D31" i="7"/>
  <c r="D29" i="7"/>
  <c r="E23" i="7"/>
  <c r="D23" i="7"/>
  <c r="G31" i="7" l="1"/>
  <c r="F31" i="7"/>
  <c r="G26" i="7"/>
  <c r="F26" i="7"/>
  <c r="D26" i="7"/>
  <c r="C26" i="7"/>
  <c r="G25" i="7"/>
  <c r="F25" i="7"/>
  <c r="D25" i="7"/>
  <c r="C25" i="7"/>
  <c r="G24" i="7"/>
  <c r="F24" i="7"/>
  <c r="D24" i="7"/>
  <c r="C24" i="7"/>
  <c r="G23" i="7"/>
  <c r="F23" i="7"/>
  <c r="C23" i="7"/>
  <c r="G20" i="7"/>
  <c r="F20" i="7"/>
  <c r="D20" i="7"/>
  <c r="C20" i="7"/>
  <c r="B20" i="7"/>
  <c r="G28" i="6"/>
  <c r="F28" i="6"/>
  <c r="E28" i="6"/>
  <c r="D28" i="6"/>
  <c r="G23" i="6"/>
  <c r="F23" i="6"/>
  <c r="E23" i="6"/>
  <c r="D23" i="6"/>
  <c r="C23" i="6"/>
  <c r="G22" i="6"/>
  <c r="F22" i="6"/>
  <c r="E22" i="6"/>
  <c r="D22" i="6"/>
  <c r="C22" i="6"/>
  <c r="G21" i="6"/>
  <c r="F21" i="6"/>
  <c r="E21" i="6"/>
  <c r="D21" i="6"/>
  <c r="C21" i="6"/>
  <c r="G20" i="6"/>
  <c r="F20" i="6"/>
  <c r="E20" i="6"/>
  <c r="D20" i="6"/>
  <c r="C20" i="6"/>
  <c r="G17" i="6"/>
  <c r="F17" i="6"/>
  <c r="E17" i="6"/>
  <c r="D17" i="6"/>
  <c r="C17" i="6"/>
  <c r="B17" i="6"/>
  <c r="G28" i="5"/>
  <c r="F28" i="5"/>
  <c r="E28" i="5"/>
  <c r="D28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7" i="5"/>
  <c r="F17" i="5"/>
  <c r="E17" i="5"/>
  <c r="D17" i="5"/>
  <c r="C17" i="5"/>
  <c r="B17" i="5"/>
  <c r="D27" i="7" l="1"/>
  <c r="G27" i="7"/>
  <c r="C27" i="7"/>
  <c r="F27" i="7"/>
  <c r="G24" i="6"/>
  <c r="E24" i="6"/>
  <c r="F24" i="6"/>
  <c r="D24" i="6"/>
  <c r="C24" i="6"/>
  <c r="G26" i="6" s="1"/>
  <c r="G29" i="6" s="1"/>
  <c r="F24" i="5"/>
  <c r="E24" i="5"/>
  <c r="G24" i="5"/>
  <c r="D24" i="5"/>
  <c r="C24" i="5"/>
  <c r="D32" i="7" l="1"/>
  <c r="F29" i="7"/>
  <c r="F32" i="7" s="1"/>
  <c r="G29" i="7"/>
  <c r="G32" i="7" s="1"/>
  <c r="F26" i="6"/>
  <c r="F29" i="6" s="1"/>
  <c r="E26" i="6"/>
  <c r="E29" i="6" s="1"/>
  <c r="D26" i="6"/>
  <c r="D29" i="6" s="1"/>
  <c r="G26" i="5"/>
  <c r="G29" i="5" s="1"/>
  <c r="E26" i="5"/>
  <c r="E29" i="5" s="1"/>
  <c r="F26" i="5"/>
  <c r="F29" i="5" s="1"/>
  <c r="D26" i="5"/>
  <c r="D29" i="5" s="1"/>
  <c r="L20" i="4"/>
  <c r="M31" i="4"/>
  <c r="L31" i="4"/>
  <c r="K31" i="4"/>
  <c r="J31" i="4"/>
  <c r="I31" i="4"/>
  <c r="H31" i="4"/>
  <c r="G31" i="4"/>
  <c r="F31" i="4"/>
  <c r="E31" i="4"/>
  <c r="D31" i="4"/>
  <c r="M26" i="4"/>
  <c r="L26" i="4"/>
  <c r="K26" i="4"/>
  <c r="J26" i="4"/>
  <c r="I26" i="4"/>
  <c r="H26" i="4"/>
  <c r="G26" i="4"/>
  <c r="F26" i="4"/>
  <c r="E26" i="4"/>
  <c r="D26" i="4"/>
  <c r="C26" i="4"/>
  <c r="C27" i="4" s="1"/>
  <c r="M25" i="4"/>
  <c r="L25" i="4"/>
  <c r="K25" i="4"/>
  <c r="J25" i="4"/>
  <c r="I25" i="4"/>
  <c r="H25" i="4"/>
  <c r="G25" i="4"/>
  <c r="F25" i="4"/>
  <c r="E25" i="4"/>
  <c r="D25" i="4"/>
  <c r="C25" i="4"/>
  <c r="M24" i="4"/>
  <c r="L24" i="4"/>
  <c r="K24" i="4"/>
  <c r="J24" i="4"/>
  <c r="I24" i="4"/>
  <c r="H24" i="4"/>
  <c r="G24" i="4"/>
  <c r="F24" i="4"/>
  <c r="E24" i="4"/>
  <c r="E27" i="4" s="1"/>
  <c r="D24" i="4"/>
  <c r="D27" i="4" s="1"/>
  <c r="C24" i="4"/>
  <c r="M23" i="4"/>
  <c r="L23" i="4"/>
  <c r="K23" i="4"/>
  <c r="J23" i="4"/>
  <c r="I23" i="4"/>
  <c r="H23" i="4"/>
  <c r="G23" i="4"/>
  <c r="F23" i="4"/>
  <c r="E23" i="4"/>
  <c r="D23" i="4"/>
  <c r="C23" i="4"/>
  <c r="K20" i="4"/>
  <c r="J20" i="4"/>
  <c r="I20" i="4"/>
  <c r="H20" i="4"/>
  <c r="G20" i="4"/>
  <c r="F20" i="4"/>
  <c r="E20" i="4"/>
  <c r="D20" i="4"/>
  <c r="C20" i="4"/>
  <c r="B20" i="4"/>
  <c r="M30" i="3"/>
  <c r="L30" i="3"/>
  <c r="M26" i="3"/>
  <c r="M23" i="3"/>
  <c r="M24" i="3"/>
  <c r="M25" i="3"/>
  <c r="M22" i="3"/>
  <c r="L22" i="3"/>
  <c r="L26" i="3" s="1"/>
  <c r="M19" i="3"/>
  <c r="L23" i="3"/>
  <c r="L24" i="3"/>
  <c r="L25" i="3"/>
  <c r="K22" i="3"/>
  <c r="L19" i="3"/>
  <c r="K23" i="3"/>
  <c r="K26" i="3" s="1"/>
  <c r="K24" i="3"/>
  <c r="K25" i="3"/>
  <c r="J22" i="3"/>
  <c r="J26" i="3" s="1"/>
  <c r="K19" i="3"/>
  <c r="J30" i="3"/>
  <c r="I30" i="3"/>
  <c r="J23" i="3"/>
  <c r="J24" i="3"/>
  <c r="J25" i="3"/>
  <c r="I22" i="3"/>
  <c r="J19" i="3"/>
  <c r="I23" i="3"/>
  <c r="I26" i="3" s="1"/>
  <c r="I24" i="3"/>
  <c r="I25" i="3"/>
  <c r="H22" i="3"/>
  <c r="I19" i="3"/>
  <c r="K30" i="3"/>
  <c r="H30" i="3"/>
  <c r="G30" i="3"/>
  <c r="F30" i="3"/>
  <c r="E30" i="3"/>
  <c r="D30" i="3"/>
  <c r="H25" i="3"/>
  <c r="G25" i="3"/>
  <c r="F25" i="3"/>
  <c r="E25" i="3"/>
  <c r="D25" i="3"/>
  <c r="C25" i="3"/>
  <c r="H24" i="3"/>
  <c r="H26" i="3" s="1"/>
  <c r="G24" i="3"/>
  <c r="F24" i="3"/>
  <c r="E24" i="3"/>
  <c r="D24" i="3"/>
  <c r="C24" i="3"/>
  <c r="H23" i="3"/>
  <c r="G23" i="3"/>
  <c r="F23" i="3"/>
  <c r="E23" i="3"/>
  <c r="D23" i="3"/>
  <c r="C23" i="3"/>
  <c r="G22" i="3"/>
  <c r="F22" i="3"/>
  <c r="E22" i="3"/>
  <c r="D22" i="3"/>
  <c r="C22" i="3"/>
  <c r="H19" i="3"/>
  <c r="G19" i="3"/>
  <c r="F19" i="3"/>
  <c r="E19" i="3"/>
  <c r="D19" i="3"/>
  <c r="C19" i="3"/>
  <c r="B19" i="3"/>
  <c r="K27" i="4" l="1"/>
  <c r="M27" i="4"/>
  <c r="L27" i="4"/>
  <c r="L29" i="4" s="1"/>
  <c r="L32" i="4" s="1"/>
  <c r="J27" i="4"/>
  <c r="I27" i="4"/>
  <c r="H27" i="4"/>
  <c r="G27" i="4"/>
  <c r="G29" i="4" s="1"/>
  <c r="G32" i="4" s="1"/>
  <c r="F27" i="4"/>
  <c r="H29" i="4"/>
  <c r="H32" i="4" s="1"/>
  <c r="D29" i="4"/>
  <c r="D32" i="4" s="1"/>
  <c r="I29" i="4"/>
  <c r="J29" i="4"/>
  <c r="J32" i="4" s="1"/>
  <c r="E29" i="4"/>
  <c r="E32" i="4" s="1"/>
  <c r="K29" i="4"/>
  <c r="K32" i="4" s="1"/>
  <c r="F29" i="4"/>
  <c r="F32" i="4" s="1"/>
  <c r="M29" i="4"/>
  <c r="M32" i="4" s="1"/>
  <c r="I32" i="4"/>
  <c r="G26" i="3"/>
  <c r="C26" i="3"/>
  <c r="G28" i="3" s="1"/>
  <c r="G31" i="3" s="1"/>
  <c r="E26" i="3"/>
  <c r="E28" i="3" s="1"/>
  <c r="E31" i="3" s="1"/>
  <c r="D26" i="3"/>
  <c r="D28" i="3" s="1"/>
  <c r="D31" i="3" s="1"/>
  <c r="F26" i="3"/>
  <c r="F28" i="3" s="1"/>
  <c r="F31" i="3" s="1"/>
  <c r="H28" i="3"/>
  <c r="H31" i="3" s="1"/>
  <c r="K28" i="3"/>
  <c r="K31" i="3" s="1"/>
  <c r="L28" i="3" l="1"/>
  <c r="L31" i="3" s="1"/>
  <c r="M28" i="3"/>
  <c r="M31" i="3" s="1"/>
  <c r="I28" i="3"/>
  <c r="I31" i="3" s="1"/>
  <c r="J28" i="3"/>
  <c r="J31" i="3" s="1"/>
  <c r="I32" i="2"/>
  <c r="I31" i="2"/>
  <c r="H31" i="2"/>
  <c r="I29" i="2"/>
  <c r="H29" i="2"/>
  <c r="I27" i="2"/>
  <c r="I24" i="2"/>
  <c r="I25" i="2"/>
  <c r="I26" i="2"/>
  <c r="I23" i="2"/>
  <c r="H23" i="2"/>
  <c r="I20" i="2"/>
  <c r="Y31" i="2" l="1"/>
  <c r="X31" i="2"/>
  <c r="W31" i="2"/>
  <c r="V31" i="2"/>
  <c r="U31" i="2"/>
  <c r="T31" i="2"/>
  <c r="R31" i="2"/>
  <c r="Q31" i="2"/>
  <c r="P31" i="2"/>
  <c r="O31" i="2"/>
  <c r="L31" i="2"/>
  <c r="J31" i="2"/>
  <c r="G31" i="2"/>
  <c r="F31" i="2"/>
  <c r="E31" i="2"/>
  <c r="Y26" i="2"/>
  <c r="X26" i="2"/>
  <c r="W26" i="2"/>
  <c r="V26" i="2"/>
  <c r="U26" i="2"/>
  <c r="T26" i="2"/>
  <c r="R26" i="2"/>
  <c r="Q26" i="2"/>
  <c r="P26" i="2"/>
  <c r="O26" i="2"/>
  <c r="L26" i="2"/>
  <c r="J26" i="2"/>
  <c r="H26" i="2"/>
  <c r="G26" i="2"/>
  <c r="F26" i="2"/>
  <c r="E26" i="2"/>
  <c r="C26" i="2"/>
  <c r="Y25" i="2"/>
  <c r="X25" i="2"/>
  <c r="W25" i="2"/>
  <c r="V25" i="2"/>
  <c r="U25" i="2"/>
  <c r="T25" i="2"/>
  <c r="R25" i="2"/>
  <c r="Q25" i="2"/>
  <c r="P25" i="2"/>
  <c r="O25" i="2"/>
  <c r="L25" i="2"/>
  <c r="J25" i="2"/>
  <c r="H25" i="2"/>
  <c r="G25" i="2"/>
  <c r="F25" i="2"/>
  <c r="E25" i="2"/>
  <c r="C25" i="2"/>
  <c r="Y24" i="2"/>
  <c r="X24" i="2"/>
  <c r="W24" i="2"/>
  <c r="V24" i="2"/>
  <c r="U24" i="2"/>
  <c r="T24" i="2"/>
  <c r="R24" i="2"/>
  <c r="Q24" i="2"/>
  <c r="P24" i="2"/>
  <c r="O24" i="2"/>
  <c r="L24" i="2"/>
  <c r="J24" i="2"/>
  <c r="H24" i="2"/>
  <c r="G24" i="2"/>
  <c r="F24" i="2"/>
  <c r="E24" i="2"/>
  <c r="C24" i="2"/>
  <c r="Y23" i="2"/>
  <c r="X23" i="2"/>
  <c r="W23" i="2"/>
  <c r="V23" i="2"/>
  <c r="U23" i="2"/>
  <c r="T23" i="2"/>
  <c r="R23" i="2"/>
  <c r="Q23" i="2"/>
  <c r="P23" i="2"/>
  <c r="O23" i="2"/>
  <c r="L23" i="2"/>
  <c r="J23" i="2"/>
  <c r="G23" i="2"/>
  <c r="F23" i="2"/>
  <c r="E23" i="2"/>
  <c r="C23" i="2"/>
  <c r="Y20" i="2"/>
  <c r="X20" i="2"/>
  <c r="W20" i="2"/>
  <c r="V20" i="2"/>
  <c r="U20" i="2"/>
  <c r="T20" i="2"/>
  <c r="S20" i="2"/>
  <c r="R20" i="2"/>
  <c r="Q20" i="2"/>
  <c r="P20" i="2"/>
  <c r="O20" i="2"/>
  <c r="L20" i="2"/>
  <c r="J20" i="2"/>
  <c r="H20" i="2"/>
  <c r="G20" i="2"/>
  <c r="F20" i="2"/>
  <c r="E20" i="2"/>
  <c r="C20" i="2"/>
  <c r="B20" i="2"/>
  <c r="V30" i="1"/>
  <c r="V23" i="1"/>
  <c r="V24" i="1"/>
  <c r="V25" i="1"/>
  <c r="V22" i="1"/>
  <c r="V26" i="1" s="1"/>
  <c r="V19" i="1"/>
  <c r="S19" i="1"/>
  <c r="S30" i="1"/>
  <c r="R30" i="1"/>
  <c r="S23" i="1"/>
  <c r="S24" i="1"/>
  <c r="S25" i="1"/>
  <c r="S22" i="1"/>
  <c r="R22" i="1"/>
  <c r="P23" i="1"/>
  <c r="P24" i="1"/>
  <c r="P25" i="1"/>
  <c r="P22" i="1"/>
  <c r="L30" i="1"/>
  <c r="K30" i="1"/>
  <c r="L23" i="1"/>
  <c r="L24" i="1"/>
  <c r="L25" i="1"/>
  <c r="L22" i="1"/>
  <c r="L19" i="1"/>
  <c r="P30" i="1"/>
  <c r="P19" i="1"/>
  <c r="D30" i="1"/>
  <c r="E30" i="1"/>
  <c r="D23" i="1"/>
  <c r="D24" i="1"/>
  <c r="D25" i="1"/>
  <c r="D22" i="1"/>
  <c r="C22" i="1"/>
  <c r="D19" i="1"/>
  <c r="G30" i="1"/>
  <c r="X23" i="1"/>
  <c r="X24" i="1"/>
  <c r="X25" i="1"/>
  <c r="W23" i="1"/>
  <c r="W24" i="1"/>
  <c r="W25" i="1"/>
  <c r="U23" i="1"/>
  <c r="U24" i="1"/>
  <c r="U25" i="1"/>
  <c r="T23" i="1"/>
  <c r="T24" i="1"/>
  <c r="T25" i="1"/>
  <c r="R23" i="1"/>
  <c r="R24" i="1"/>
  <c r="R25" i="1"/>
  <c r="Q23" i="1"/>
  <c r="Q24" i="1"/>
  <c r="Q25" i="1"/>
  <c r="O23" i="1"/>
  <c r="O24" i="1"/>
  <c r="O25" i="1"/>
  <c r="N23" i="1"/>
  <c r="N24" i="1"/>
  <c r="N25" i="1"/>
  <c r="M23" i="1"/>
  <c r="M24" i="1"/>
  <c r="M25" i="1"/>
  <c r="K23" i="1"/>
  <c r="K24" i="1"/>
  <c r="K25" i="1"/>
  <c r="J23" i="1"/>
  <c r="J24" i="1"/>
  <c r="J25" i="1"/>
  <c r="I23" i="1"/>
  <c r="I24" i="1"/>
  <c r="I25" i="1"/>
  <c r="H23" i="1"/>
  <c r="H24" i="1"/>
  <c r="H25" i="1"/>
  <c r="G23" i="1"/>
  <c r="G24" i="1"/>
  <c r="G25" i="1"/>
  <c r="F23" i="1"/>
  <c r="F24" i="1"/>
  <c r="F25" i="1"/>
  <c r="X22" i="1"/>
  <c r="W22" i="1"/>
  <c r="U22" i="1"/>
  <c r="T22" i="1"/>
  <c r="Q22" i="1"/>
  <c r="O22" i="1"/>
  <c r="N22" i="1"/>
  <c r="M22" i="1"/>
  <c r="K22" i="1"/>
  <c r="J22" i="1"/>
  <c r="I22" i="1"/>
  <c r="H22" i="1"/>
  <c r="G22" i="1"/>
  <c r="F22" i="1"/>
  <c r="E23" i="1"/>
  <c r="E24" i="1"/>
  <c r="E25" i="1"/>
  <c r="E22" i="1"/>
  <c r="C23" i="1"/>
  <c r="C24" i="1"/>
  <c r="C25" i="1"/>
  <c r="B19" i="1"/>
  <c r="X30" i="1"/>
  <c r="W30" i="1"/>
  <c r="U30" i="1"/>
  <c r="T30" i="1"/>
  <c r="Q30" i="1"/>
  <c r="O30" i="1"/>
  <c r="N30" i="1"/>
  <c r="M30" i="1"/>
  <c r="J30" i="1"/>
  <c r="I30" i="1"/>
  <c r="H30" i="1"/>
  <c r="F30" i="1"/>
  <c r="D26" i="1" l="1"/>
  <c r="S26" i="1"/>
  <c r="P27" i="2"/>
  <c r="V27" i="2"/>
  <c r="E27" i="2"/>
  <c r="F27" i="2"/>
  <c r="W27" i="2"/>
  <c r="J27" i="2"/>
  <c r="G27" i="2"/>
  <c r="X27" i="2"/>
  <c r="H27" i="2"/>
  <c r="Y27" i="2"/>
  <c r="Q27" i="2"/>
  <c r="R27" i="2"/>
  <c r="L27" i="2"/>
  <c r="C27" i="2"/>
  <c r="T27" i="2"/>
  <c r="U27" i="2"/>
  <c r="O27" i="2"/>
  <c r="L26" i="1"/>
  <c r="O26" i="1"/>
  <c r="P26" i="1"/>
  <c r="J26" i="1"/>
  <c r="Q26" i="1"/>
  <c r="G26" i="1"/>
  <c r="K26" i="1"/>
  <c r="N26" i="1"/>
  <c r="X26" i="1"/>
  <c r="H26" i="1"/>
  <c r="R26" i="1"/>
  <c r="I26" i="1"/>
  <c r="C26" i="1"/>
  <c r="T26" i="1"/>
  <c r="F26" i="1"/>
  <c r="M26" i="1"/>
  <c r="E26" i="1"/>
  <c r="U26" i="1"/>
  <c r="W26" i="1"/>
  <c r="V29" i="2" l="1"/>
  <c r="V32" i="2" s="1"/>
  <c r="T29" i="2"/>
  <c r="T32" i="2" s="1"/>
  <c r="R29" i="2"/>
  <c r="R32" i="2" s="1"/>
  <c r="L29" i="2"/>
  <c r="L32" i="2" s="1"/>
  <c r="U29" i="2"/>
  <c r="U32" i="2" s="1"/>
  <c r="O29" i="2"/>
  <c r="O32" i="2" s="1"/>
  <c r="G29" i="2"/>
  <c r="G32" i="2" s="1"/>
  <c r="H32" i="2"/>
  <c r="J29" i="2"/>
  <c r="J32" i="2" s="1"/>
  <c r="F29" i="2"/>
  <c r="F32" i="2" s="1"/>
  <c r="W29" i="2"/>
  <c r="W32" i="2" s="1"/>
  <c r="X29" i="2"/>
  <c r="X32" i="2" s="1"/>
  <c r="Q29" i="2"/>
  <c r="Q32" i="2" s="1"/>
  <c r="Y29" i="2"/>
  <c r="Y32" i="2" s="1"/>
  <c r="P29" i="2"/>
  <c r="P32" i="2" s="1"/>
  <c r="E29" i="2"/>
  <c r="E32" i="2" s="1"/>
  <c r="J28" i="1"/>
  <c r="S28" i="1"/>
  <c r="R28" i="1"/>
  <c r="V28" i="1"/>
  <c r="V31" i="1" s="1"/>
  <c r="D28" i="1"/>
  <c r="D31" i="1" s="1"/>
  <c r="K28" i="1"/>
  <c r="L28" i="1"/>
  <c r="L31" i="1" s="1"/>
  <c r="P28" i="1"/>
  <c r="P31" i="1" s="1"/>
  <c r="E28" i="1"/>
  <c r="T28" i="1"/>
  <c r="I28" i="1"/>
  <c r="H28" i="1"/>
  <c r="U28" i="1"/>
  <c r="O28" i="1"/>
  <c r="W28" i="1"/>
  <c r="Q28" i="1"/>
  <c r="N28" i="1"/>
  <c r="M28" i="1"/>
  <c r="X28" i="1"/>
  <c r="F28" i="1"/>
  <c r="G28" i="1"/>
  <c r="X19" i="1" l="1"/>
  <c r="W19" i="1"/>
  <c r="S31" i="1"/>
  <c r="R31" i="1"/>
  <c r="U31" i="1" l="1"/>
  <c r="W31" i="1"/>
  <c r="F31" i="1"/>
  <c r="X31" i="1"/>
  <c r="T31" i="1"/>
  <c r="Q31" i="1"/>
  <c r="K31" i="1"/>
  <c r="E31" i="1"/>
  <c r="G31" i="1"/>
  <c r="H31" i="1"/>
  <c r="I31" i="1"/>
  <c r="O31" i="1"/>
  <c r="N31" i="1"/>
  <c r="J31" i="1"/>
  <c r="M31" i="1"/>
  <c r="U19" i="1"/>
  <c r="T19" i="1"/>
  <c r="R19" i="1"/>
  <c r="Q19" i="1"/>
  <c r="O19" i="1"/>
  <c r="N19" i="1"/>
  <c r="M19" i="1"/>
  <c r="K19" i="1"/>
  <c r="J19" i="1"/>
  <c r="I19" i="1"/>
  <c r="H19" i="1"/>
  <c r="G19" i="1"/>
  <c r="F19" i="1"/>
  <c r="E19" i="1"/>
  <c r="C19" i="1"/>
</calcChain>
</file>

<file path=xl/sharedStrings.xml><?xml version="1.0" encoding="utf-8"?>
<sst xmlns="http://schemas.openxmlformats.org/spreadsheetml/2006/main" count="336" uniqueCount="151">
  <si>
    <t>no_directive</t>
  </si>
  <si>
    <t>pipeline</t>
  </si>
  <si>
    <t>Row_Loop</t>
  </si>
  <si>
    <t>Col_Loop</t>
  </si>
  <si>
    <t>conv_1_out</t>
  </si>
  <si>
    <t>Latency</t>
  </si>
  <si>
    <t>Interval</t>
  </si>
  <si>
    <t>BRAM_18K</t>
  </si>
  <si>
    <t>DSP48E</t>
  </si>
  <si>
    <t>FF</t>
  </si>
  <si>
    <t>LUT</t>
  </si>
  <si>
    <t>E</t>
  </si>
  <si>
    <t xml:space="preserve">BRAM_18K/all BRAM </t>
  </si>
  <si>
    <t>DSP48E / all DSP</t>
  </si>
  <si>
    <t>FF / all FF</t>
  </si>
  <si>
    <t>LUT / all LUT</t>
  </si>
  <si>
    <t>V</t>
  </si>
  <si>
    <t>Rast virov V2/V1</t>
  </si>
  <si>
    <t>SpeedUp</t>
  </si>
  <si>
    <t>SUM</t>
  </si>
  <si>
    <t>conv_1</t>
  </si>
  <si>
    <t>Filter1_Loop</t>
  </si>
  <si>
    <t>W_Row_Loop</t>
  </si>
  <si>
    <t>W_Col_Loop</t>
  </si>
  <si>
    <t>input</t>
  </si>
  <si>
    <t>conv_1_fp2</t>
  </si>
  <si>
    <t>conv_1_fp3</t>
  </si>
  <si>
    <t>conv_1_fp4</t>
  </si>
  <si>
    <t>conv_1_fp5</t>
  </si>
  <si>
    <t>conv_1_fp1</t>
  </si>
  <si>
    <t>conv_1_fp3_ap_d1_c</t>
  </si>
  <si>
    <t>ap_d1_r2(II=3)</t>
  </si>
  <si>
    <t>conv_1_fp3_ap_d1_r2</t>
  </si>
  <si>
    <t>conv_1_fp3_ap_d1_r5</t>
  </si>
  <si>
    <t>ap_d1_r5(II=2)</t>
  </si>
  <si>
    <t>ap_d1_c(II=2)</t>
  </si>
  <si>
    <t>ap_d2_r2</t>
  </si>
  <si>
    <t>ap_d2_r2(II=3)</t>
  </si>
  <si>
    <t>conv_1_fp2_ap_d1_r2</t>
  </si>
  <si>
    <t>conv_1_fp2_ap_r14</t>
  </si>
  <si>
    <t>ap_d1_d2_r14(II=3)</t>
  </si>
  <si>
    <t>conv_1_fp_r3</t>
  </si>
  <si>
    <t>ap_d1_d2_r3(II=3)</t>
  </si>
  <si>
    <t>conv_1_fp3_ap_d1_d2_r3</t>
  </si>
  <si>
    <t>ap_d1_d2_r3(II=1)</t>
  </si>
  <si>
    <t>conv_1_fp3_u3</t>
  </si>
  <si>
    <t>pipeline unroll_f3</t>
  </si>
  <si>
    <t>conv_1_fp3_u3_ap_r4_3</t>
  </si>
  <si>
    <t>ap_d1_d2_r4_r3(II=2)</t>
  </si>
  <si>
    <t>conv_1_fp3_u2</t>
  </si>
  <si>
    <t>pipeline unroll_f2</t>
  </si>
  <si>
    <t>conv_1_fp3_u2_ap_r3</t>
  </si>
  <si>
    <t>conv_1_fp2_u2</t>
  </si>
  <si>
    <t>conv_2</t>
  </si>
  <si>
    <t>conv_2_out</t>
  </si>
  <si>
    <t>filter1_Loop</t>
  </si>
  <si>
    <t>Filter2_Loop</t>
  </si>
  <si>
    <t>conv_2_fp1</t>
  </si>
  <si>
    <t>conv_2_fp2</t>
  </si>
  <si>
    <t>conv_2_fp3</t>
  </si>
  <si>
    <t>conv_2_fp4</t>
  </si>
  <si>
    <t>conv_2_fp5</t>
  </si>
  <si>
    <t>conv_2_fp3_u2</t>
  </si>
  <si>
    <t>col_2_fp6</t>
  </si>
  <si>
    <t>conv_2_fp3_ap_d3_c</t>
  </si>
  <si>
    <t>ap_d3_c(II=5)</t>
  </si>
  <si>
    <t>conv_2_fp3_ap_r3_r3_c</t>
  </si>
  <si>
    <t>ap_r3_r3_c(II=1)</t>
  </si>
  <si>
    <t>conv_2_fp3_ap_r3_r3_</t>
  </si>
  <si>
    <t>ap_r3_r3_(II=3)</t>
  </si>
  <si>
    <t>conv_2_fp2_ap_d3_c</t>
  </si>
  <si>
    <t>ap_d3_c</t>
  </si>
  <si>
    <t>conv_2_fp2_ap_d3_r2</t>
  </si>
  <si>
    <t>ap_d3_r2(II=3)</t>
  </si>
  <si>
    <t>conv_2_fp3_u2_ap_d3_c</t>
  </si>
  <si>
    <t>conv_2_fp3_u2_ap_r3_r3</t>
  </si>
  <si>
    <t>ap_r3_r3(II=6)</t>
  </si>
  <si>
    <t>conv_2_fp3_u2_ap_d3_r2</t>
  </si>
  <si>
    <t>ap_d3_r2(II=14)</t>
  </si>
  <si>
    <t>conv_2_fp3_u4_ap_d3_c</t>
  </si>
  <si>
    <t>pipeline unroll_f4</t>
  </si>
  <si>
    <t>conv_2_fp3_u4</t>
  </si>
  <si>
    <t>Filter_Loop</t>
  </si>
  <si>
    <t>Pool_Row_Loop</t>
  </si>
  <si>
    <t>Pool_Col_Loop</t>
  </si>
  <si>
    <t>max_pool_1_out</t>
  </si>
  <si>
    <t>mp_1_fp2</t>
  </si>
  <si>
    <t>mp_1_fp1</t>
  </si>
  <si>
    <t>mp_1_fp3</t>
  </si>
  <si>
    <t>mp_1_fp4</t>
  </si>
  <si>
    <t>mp_1_fp5</t>
  </si>
  <si>
    <t>mp_1_fp3_ap_d1_r2</t>
  </si>
  <si>
    <t>ap_d1_r2(II=1)</t>
  </si>
  <si>
    <t>mp_1_fp2_ap_d2_r3</t>
  </si>
  <si>
    <t>ap_d2_r3(II=9)</t>
  </si>
  <si>
    <t>ap_d2_r13(II=7)</t>
  </si>
  <si>
    <t>mp_1_fp2_ap_d2_r13</t>
  </si>
  <si>
    <t>mp_1_fp2_ap_d2_r4</t>
  </si>
  <si>
    <t>mp_1_fp2_ap_cc</t>
  </si>
  <si>
    <t>ap_d2_r4(II=7)</t>
  </si>
  <si>
    <t>ap_d2_c</t>
  </si>
  <si>
    <t>ap_d2_c(II=1)</t>
  </si>
  <si>
    <t>mp_2_fp1</t>
  </si>
  <si>
    <t>mp_2_fp2</t>
  </si>
  <si>
    <t>mp_2_fp3</t>
  </si>
  <si>
    <t>mp_2_fp4</t>
  </si>
  <si>
    <t>mp_2_fp3_ap_d1_r2</t>
  </si>
  <si>
    <t>(II=10)</t>
  </si>
  <si>
    <t>(II=50)</t>
  </si>
  <si>
    <t>(II=2)</t>
  </si>
  <si>
    <t>max_pool_2_out</t>
  </si>
  <si>
    <t>ap_d1_2(II= 1)</t>
  </si>
  <si>
    <t>mp_2_fp2_ap_d2_r5</t>
  </si>
  <si>
    <t>ap_d2_r5(II=3)</t>
  </si>
  <si>
    <t>mp_2_fp2_ap_d2r5_ap_d2r2</t>
  </si>
  <si>
    <t>ap_d2_r5(II=2)</t>
  </si>
  <si>
    <t>mp_2_fp2_ap_d2r5_ap_d2r3</t>
  </si>
  <si>
    <t>ap_d2_r3</t>
  </si>
  <si>
    <t>ap_d2_r5(II= 2)</t>
  </si>
  <si>
    <t>mp_2_fp2_ap_d2c_ap_d2r3</t>
  </si>
  <si>
    <t>dense_1_loop</t>
  </si>
  <si>
    <t>flat_1_loop</t>
  </si>
  <si>
    <t>flat_array</t>
  </si>
  <si>
    <t>dense_1_out</t>
  </si>
  <si>
    <t>d1_fp1</t>
  </si>
  <si>
    <t>d1_fp2</t>
  </si>
  <si>
    <t>d1_fp2_u100</t>
  </si>
  <si>
    <r>
      <t>pipeline</t>
    </r>
    <r>
      <rPr>
        <sz val="11"/>
        <color theme="1"/>
        <rFont val="Calibri"/>
        <family val="2"/>
        <scheme val="minor"/>
      </rPr>
      <t xml:space="preserve"> unroll_f100</t>
    </r>
  </si>
  <si>
    <t>d1_fp2_u80</t>
  </si>
  <si>
    <r>
      <rPr>
        <sz val="11"/>
        <color rgb="FFFF0000"/>
        <rFont val="Calibri"/>
        <family val="2"/>
        <scheme val="minor"/>
      </rPr>
      <t>pipeline</t>
    </r>
    <r>
      <rPr>
        <sz val="11"/>
        <color theme="1"/>
        <rFont val="Calibri"/>
        <family val="2"/>
        <scheme val="minor"/>
      </rPr>
      <t xml:space="preserve"> unroll_f100</t>
    </r>
  </si>
  <si>
    <t>dense_2_loop</t>
  </si>
  <si>
    <t>flat_2_loop</t>
  </si>
  <si>
    <t>dense_2_out</t>
  </si>
  <si>
    <t>d2_fp1</t>
  </si>
  <si>
    <t>d2_fp2</t>
  </si>
  <si>
    <t>ap_r50(II=1)</t>
  </si>
  <si>
    <t>d2_fp1_apr50</t>
  </si>
  <si>
    <t>d2_fp2_u10</t>
  </si>
  <si>
    <r>
      <rPr>
        <sz val="10"/>
        <color rgb="FFFF0000"/>
        <rFont val="Calibri"/>
        <family val="2"/>
        <scheme val="minor"/>
      </rPr>
      <t>pipeline</t>
    </r>
    <r>
      <rPr>
        <sz val="10"/>
        <color theme="1"/>
        <rFont val="Calibri"/>
        <family val="2"/>
        <scheme val="minor"/>
      </rPr>
      <t xml:space="preserve"> unroll_f10</t>
    </r>
  </si>
  <si>
    <t>dense_3_loop</t>
  </si>
  <si>
    <t>flat_3_loop</t>
  </si>
  <si>
    <t>dense_3_out</t>
  </si>
  <si>
    <t>prediction</t>
  </si>
  <si>
    <t>dense_array</t>
  </si>
  <si>
    <t>sum_loop</t>
  </si>
  <si>
    <t>prediction_loop</t>
  </si>
  <si>
    <t>d3_fp1</t>
  </si>
  <si>
    <t>d3_S2</t>
  </si>
  <si>
    <t>d3_S3</t>
  </si>
  <si>
    <t>d3_S1</t>
  </si>
  <si>
    <t>LP_STR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</si>
</sst>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Arial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2" borderId="0" xfId="0" applyFont="1" applyFill="1" applyAlignment="1">
      <alignment horizontal="left"/>
    </xf>
    <xf numFmtId="0" fontId="5" fillId="0" borderId="0" xfId="0" applyFont="1"/>
    <xf numFmtId="0" fontId="1" fillId="3" borderId="0" xfId="0" applyFont="1" applyFill="1"/>
    <xf numFmtId="0" fontId="0" fillId="3" borderId="0" xfId="0" applyFill="1"/>
    <xf numFmtId="0" fontId="4" fillId="3" borderId="0" xfId="0" applyFont="1" applyFill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8" fillId="0" borderId="0" xfId="0" applyFont="1" applyFill="1"/>
    <xf numFmtId="0" fontId="6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3DC8-6256-4440-A308-EBB73A5DD631}">
  <dimension ref="A1:AD40"/>
  <sheetViews>
    <sheetView tabSelected="1" topLeftCell="J1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2" width="17.42578125" customWidth="1"/>
    <col min="3" max="4" width="13.140625" customWidth="1"/>
    <col min="5" max="5" width="16.140625" customWidth="1"/>
    <col min="6" max="6" width="12.85546875" customWidth="1"/>
    <col min="7" max="7" width="15.28515625" customWidth="1"/>
    <col min="8" max="8" width="16.140625" customWidth="1"/>
    <col min="9" max="9" width="23.28515625" customWidth="1"/>
    <col min="10" max="10" width="20.85546875" customWidth="1"/>
    <col min="11" max="11" width="19.42578125" customWidth="1"/>
    <col min="12" max="12" width="23" customWidth="1"/>
    <col min="13" max="13" width="18.85546875" customWidth="1"/>
    <col min="14" max="14" width="19.7109375" customWidth="1"/>
    <col min="15" max="15" width="20.140625" customWidth="1"/>
    <col min="16" max="16" width="17.140625" customWidth="1"/>
    <col min="17" max="17" width="21.28515625" customWidth="1"/>
    <col min="18" max="18" width="19.85546875" customWidth="1"/>
    <col min="19" max="19" width="18.28515625" customWidth="1"/>
    <col min="20" max="20" width="18.7109375" customWidth="1"/>
    <col min="21" max="21" width="19.5703125" customWidth="1"/>
    <col min="22" max="22" width="18.5703125" customWidth="1"/>
    <col min="23" max="23" width="20.5703125" customWidth="1"/>
    <col min="24" max="24" width="17.140625" customWidth="1"/>
    <col min="25" max="25" width="13.28515625" customWidth="1"/>
    <col min="26" max="26" width="14.7109375" customWidth="1"/>
    <col min="27" max="27" width="13.42578125" customWidth="1"/>
  </cols>
  <sheetData>
    <row r="1" spans="1:24" x14ac:dyDescent="0.25">
      <c r="A1" t="s">
        <v>20</v>
      </c>
      <c r="C1" s="1" t="s">
        <v>0</v>
      </c>
      <c r="D1" s="4" t="s">
        <v>29</v>
      </c>
      <c r="E1" s="1" t="s">
        <v>25</v>
      </c>
      <c r="F1" s="4" t="s">
        <v>26</v>
      </c>
      <c r="G1" s="4" t="s">
        <v>27</v>
      </c>
      <c r="H1" s="4" t="s">
        <v>28</v>
      </c>
      <c r="I1" s="4" t="s">
        <v>32</v>
      </c>
      <c r="J1" s="4" t="s">
        <v>30</v>
      </c>
      <c r="K1" s="1" t="s">
        <v>33</v>
      </c>
      <c r="L1" s="1" t="s">
        <v>43</v>
      </c>
      <c r="M1" s="1" t="s">
        <v>38</v>
      </c>
      <c r="N1" s="1" t="s">
        <v>39</v>
      </c>
      <c r="O1" s="1" t="s">
        <v>41</v>
      </c>
      <c r="P1" s="1" t="s">
        <v>45</v>
      </c>
      <c r="Q1" s="1" t="s">
        <v>47</v>
      </c>
      <c r="R1" s="1" t="s">
        <v>49</v>
      </c>
      <c r="S1" s="1" t="s">
        <v>51</v>
      </c>
      <c r="T1" s="1" t="s">
        <v>52</v>
      </c>
      <c r="U1" s="1"/>
      <c r="V1" s="1"/>
      <c r="W1" s="1"/>
      <c r="X1" s="1"/>
    </row>
    <row r="2" spans="1:24" x14ac:dyDescent="0.25">
      <c r="A2" s="1" t="s">
        <v>2</v>
      </c>
      <c r="B2" s="1"/>
      <c r="C2" s="1"/>
      <c r="D2" s="4" t="s">
        <v>1</v>
      </c>
    </row>
    <row r="3" spans="1:24" x14ac:dyDescent="0.25">
      <c r="A3" s="1" t="s">
        <v>3</v>
      </c>
      <c r="B3" s="1"/>
      <c r="E3" t="s">
        <v>1</v>
      </c>
      <c r="M3" t="s">
        <v>1</v>
      </c>
      <c r="N3" t="s">
        <v>1</v>
      </c>
      <c r="O3" t="s">
        <v>1</v>
      </c>
      <c r="T3" t="s">
        <v>50</v>
      </c>
    </row>
    <row r="4" spans="1:24" x14ac:dyDescent="0.25">
      <c r="A4" s="1" t="s">
        <v>21</v>
      </c>
      <c r="B4" s="1"/>
      <c r="F4" t="s">
        <v>1</v>
      </c>
      <c r="I4" t="s">
        <v>1</v>
      </c>
      <c r="J4" t="s">
        <v>1</v>
      </c>
      <c r="K4" t="s">
        <v>1</v>
      </c>
      <c r="L4" t="s">
        <v>1</v>
      </c>
      <c r="P4" t="s">
        <v>46</v>
      </c>
      <c r="Q4" t="s">
        <v>46</v>
      </c>
      <c r="R4" t="s">
        <v>50</v>
      </c>
      <c r="S4" t="s">
        <v>50</v>
      </c>
    </row>
    <row r="5" spans="1:24" x14ac:dyDescent="0.25">
      <c r="A5" s="1" t="s">
        <v>22</v>
      </c>
      <c r="B5" s="1"/>
      <c r="G5" t="s">
        <v>1</v>
      </c>
    </row>
    <row r="6" spans="1:24" x14ac:dyDescent="0.25">
      <c r="A6" s="1" t="s">
        <v>23</v>
      </c>
      <c r="B6" s="1"/>
      <c r="H6" t="s">
        <v>1</v>
      </c>
    </row>
    <row r="7" spans="1:24" x14ac:dyDescent="0.25">
      <c r="A7" s="1" t="s">
        <v>24</v>
      </c>
      <c r="B7" s="1"/>
      <c r="I7" t="s">
        <v>31</v>
      </c>
      <c r="J7" t="s">
        <v>35</v>
      </c>
      <c r="K7" t="s">
        <v>34</v>
      </c>
      <c r="L7" t="s">
        <v>44</v>
      </c>
      <c r="M7" t="s">
        <v>37</v>
      </c>
      <c r="N7" t="s">
        <v>40</v>
      </c>
      <c r="O7" t="s">
        <v>42</v>
      </c>
      <c r="Q7" t="s">
        <v>48</v>
      </c>
      <c r="S7" t="s">
        <v>44</v>
      </c>
    </row>
    <row r="8" spans="1:24" x14ac:dyDescent="0.25">
      <c r="A8" s="1" t="s">
        <v>4</v>
      </c>
      <c r="B8" s="1"/>
    </row>
    <row r="9" spans="1:24" x14ac:dyDescent="0.25">
      <c r="A9" s="1"/>
      <c r="B9" s="1"/>
    </row>
    <row r="10" spans="1:24" x14ac:dyDescent="0.25">
      <c r="A10" s="1" t="s">
        <v>5</v>
      </c>
      <c r="B10" s="1"/>
      <c r="C10" s="1">
        <v>309661</v>
      </c>
      <c r="D10" s="1">
        <v>2109</v>
      </c>
      <c r="E10" s="1">
        <v>3422</v>
      </c>
      <c r="F10" s="1">
        <v>20320</v>
      </c>
      <c r="G10" s="1">
        <v>146026</v>
      </c>
      <c r="H10" s="1">
        <v>186577</v>
      </c>
      <c r="I10" s="1">
        <v>12211</v>
      </c>
      <c r="J10" s="1">
        <v>8157</v>
      </c>
      <c r="K10" s="1">
        <v>8163</v>
      </c>
      <c r="L10" s="1">
        <v>4109</v>
      </c>
      <c r="M10" s="1">
        <v>2073</v>
      </c>
      <c r="N10" s="1">
        <v>2082</v>
      </c>
      <c r="O10" s="1">
        <v>2080</v>
      </c>
      <c r="P10" s="1">
        <v>6802</v>
      </c>
      <c r="Q10" s="1">
        <v>2759</v>
      </c>
      <c r="R10" s="1">
        <v>10181</v>
      </c>
      <c r="S10" s="1">
        <v>2081</v>
      </c>
      <c r="T10" s="1">
        <v>2073</v>
      </c>
      <c r="U10" s="1">
        <v>14365</v>
      </c>
      <c r="V10" s="1">
        <v>14365</v>
      </c>
      <c r="W10" s="1">
        <v>2497</v>
      </c>
      <c r="X10" s="1">
        <v>2731</v>
      </c>
    </row>
    <row r="11" spans="1:24" x14ac:dyDescent="0.25">
      <c r="A11" s="1" t="s">
        <v>6</v>
      </c>
      <c r="B11" s="1"/>
      <c r="C11" s="1">
        <v>309661</v>
      </c>
      <c r="D11" s="1">
        <v>2109</v>
      </c>
      <c r="E11" s="1">
        <v>3422</v>
      </c>
      <c r="F11" s="1">
        <v>20320</v>
      </c>
      <c r="G11" s="1">
        <v>146026</v>
      </c>
      <c r="H11" s="1">
        <v>186577</v>
      </c>
      <c r="I11" s="1">
        <v>12211</v>
      </c>
      <c r="J11" s="1">
        <v>8157</v>
      </c>
      <c r="K11" s="1">
        <v>8163</v>
      </c>
      <c r="L11" s="1">
        <v>4109</v>
      </c>
      <c r="M11" s="1">
        <v>2073</v>
      </c>
      <c r="N11" s="1">
        <v>2082</v>
      </c>
      <c r="O11" s="1">
        <v>2080</v>
      </c>
      <c r="P11" s="1">
        <v>6802</v>
      </c>
      <c r="Q11" s="1">
        <v>2759</v>
      </c>
      <c r="R11" s="1">
        <v>10181</v>
      </c>
      <c r="S11" s="1">
        <v>2081</v>
      </c>
      <c r="T11" s="1">
        <v>2073</v>
      </c>
      <c r="U11" s="1">
        <v>14365</v>
      </c>
      <c r="V11" s="1">
        <v>14365</v>
      </c>
      <c r="W11" s="1">
        <v>2497</v>
      </c>
      <c r="X11" s="1">
        <v>2731</v>
      </c>
    </row>
    <row r="12" spans="1:24" s="9" customFormat="1" x14ac:dyDescent="0.25">
      <c r="A12" s="8" t="s">
        <v>150</v>
      </c>
      <c r="C12" s="9">
        <v>0</v>
      </c>
      <c r="E12" s="9">
        <v>1</v>
      </c>
      <c r="F12" s="9">
        <v>2</v>
      </c>
      <c r="G12" s="9">
        <v>3</v>
      </c>
      <c r="H12" s="9">
        <v>4</v>
      </c>
      <c r="I12" s="9">
        <v>5</v>
      </c>
      <c r="K12" s="9">
        <v>6</v>
      </c>
      <c r="L12" s="9">
        <v>7</v>
      </c>
      <c r="M12" s="9">
        <v>8</v>
      </c>
      <c r="P12" s="9">
        <v>9</v>
      </c>
      <c r="Q12" s="9">
        <v>10</v>
      </c>
      <c r="R12" s="9">
        <v>11</v>
      </c>
    </row>
    <row r="14" spans="1:24" x14ac:dyDescent="0.25">
      <c r="A14" s="2" t="s">
        <v>7</v>
      </c>
      <c r="B14" s="1">
        <v>280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14</v>
      </c>
      <c r="R14" s="1">
        <v>4</v>
      </c>
      <c r="S14" s="1">
        <v>18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25">
      <c r="A15" s="2" t="s">
        <v>8</v>
      </c>
      <c r="B15" s="1">
        <v>220</v>
      </c>
      <c r="C15" s="1">
        <v>5</v>
      </c>
      <c r="D15" s="1">
        <v>94</v>
      </c>
      <c r="E15" s="1">
        <v>58</v>
      </c>
      <c r="F15" s="1">
        <v>11</v>
      </c>
      <c r="G15" s="1">
        <v>6</v>
      </c>
      <c r="H15" s="1">
        <v>6</v>
      </c>
      <c r="I15" s="1">
        <v>18</v>
      </c>
      <c r="J15" s="1">
        <v>26</v>
      </c>
      <c r="K15" s="1">
        <v>26</v>
      </c>
      <c r="L15" s="1">
        <v>48</v>
      </c>
      <c r="M15" s="1">
        <v>95</v>
      </c>
      <c r="N15" s="1">
        <v>95</v>
      </c>
      <c r="O15" s="1">
        <v>95</v>
      </c>
      <c r="P15" s="1">
        <v>31</v>
      </c>
      <c r="Q15" s="1">
        <v>73</v>
      </c>
      <c r="R15" s="1">
        <v>21</v>
      </c>
      <c r="S15" s="1">
        <v>95</v>
      </c>
      <c r="T15" s="1">
        <v>94</v>
      </c>
      <c r="U15" s="1">
        <v>0</v>
      </c>
      <c r="V15" s="1">
        <v>0</v>
      </c>
      <c r="W15" s="1">
        <v>0</v>
      </c>
      <c r="X15" s="1">
        <v>0</v>
      </c>
    </row>
    <row r="16" spans="1:24" s="12" customFormat="1" x14ac:dyDescent="0.25">
      <c r="A16" s="13" t="s">
        <v>9</v>
      </c>
      <c r="B16" s="11">
        <v>106400</v>
      </c>
      <c r="C16" s="11">
        <v>697</v>
      </c>
      <c r="D16" s="11">
        <v>23111</v>
      </c>
      <c r="E16" s="11">
        <v>10944</v>
      </c>
      <c r="F16" s="11">
        <v>2875</v>
      </c>
      <c r="G16" s="11">
        <v>1083</v>
      </c>
      <c r="H16" s="11">
        <v>671</v>
      </c>
      <c r="I16" s="11">
        <v>3552</v>
      </c>
      <c r="J16" s="11">
        <v>4238</v>
      </c>
      <c r="K16" s="11">
        <v>5621</v>
      </c>
      <c r="L16" s="11">
        <v>9366</v>
      </c>
      <c r="M16" s="11">
        <v>13909</v>
      </c>
      <c r="N16" s="11">
        <v>14663</v>
      </c>
      <c r="O16" s="11">
        <v>21175</v>
      </c>
      <c r="P16" s="11">
        <v>6257</v>
      </c>
      <c r="Q16" s="11">
        <v>15748</v>
      </c>
      <c r="R16" s="11">
        <v>4305</v>
      </c>
      <c r="S16" s="11">
        <v>17319</v>
      </c>
      <c r="T16" s="11">
        <v>19389</v>
      </c>
      <c r="U16" s="11">
        <v>241</v>
      </c>
      <c r="V16" s="11">
        <v>241</v>
      </c>
      <c r="W16" s="11">
        <v>531</v>
      </c>
      <c r="X16" s="11">
        <v>808</v>
      </c>
    </row>
    <row r="17" spans="1:30" s="12" customFormat="1" x14ac:dyDescent="0.25">
      <c r="A17" s="13" t="s">
        <v>10</v>
      </c>
      <c r="B17" s="11">
        <v>53200</v>
      </c>
      <c r="C17" s="11">
        <v>1502</v>
      </c>
      <c r="D17" s="11">
        <v>39814</v>
      </c>
      <c r="E17" s="14">
        <v>12654</v>
      </c>
      <c r="F17" s="11">
        <v>2989</v>
      </c>
      <c r="G17" s="11">
        <v>1815</v>
      </c>
      <c r="H17" s="11">
        <v>1555</v>
      </c>
      <c r="I17" s="11">
        <v>4395</v>
      </c>
      <c r="J17" s="11">
        <v>14062</v>
      </c>
      <c r="K17" s="11">
        <v>6057</v>
      </c>
      <c r="L17" s="11">
        <v>10089</v>
      </c>
      <c r="M17" s="11">
        <v>18671</v>
      </c>
      <c r="N17" s="11">
        <v>43067</v>
      </c>
      <c r="O17" s="11">
        <v>23278</v>
      </c>
      <c r="P17" s="11">
        <v>7375</v>
      </c>
      <c r="Q17" s="11">
        <v>18112</v>
      </c>
      <c r="R17" s="11">
        <v>5234</v>
      </c>
      <c r="S17" s="11">
        <v>18920</v>
      </c>
      <c r="T17" s="11">
        <v>20743</v>
      </c>
      <c r="U17" s="11">
        <v>723</v>
      </c>
      <c r="V17" s="11">
        <v>723</v>
      </c>
      <c r="W17" s="11">
        <v>1970</v>
      </c>
      <c r="X17" s="11">
        <v>3202</v>
      </c>
    </row>
    <row r="18" spans="1:3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 t="s">
        <v>19</v>
      </c>
      <c r="B19" s="2">
        <f>SUM(B14:B17)</f>
        <v>160100</v>
      </c>
      <c r="C19" s="1">
        <f>SUM(C14:C18)</f>
        <v>2205</v>
      </c>
      <c r="D19" s="1">
        <f>SUM(D14:D18)</f>
        <v>63019</v>
      </c>
      <c r="E19" s="1">
        <f t="shared" ref="E19:X19" si="0">SUM(E14:E18)</f>
        <v>23656</v>
      </c>
      <c r="F19" s="1">
        <f t="shared" si="0"/>
        <v>5875</v>
      </c>
      <c r="G19" s="1">
        <f t="shared" si="0"/>
        <v>2904</v>
      </c>
      <c r="H19" s="1">
        <f t="shared" si="0"/>
        <v>2233</v>
      </c>
      <c r="I19" s="1">
        <f t="shared" si="0"/>
        <v>7965</v>
      </c>
      <c r="J19" s="1">
        <f t="shared" si="0"/>
        <v>18326</v>
      </c>
      <c r="K19" s="1">
        <f t="shared" si="0"/>
        <v>11704</v>
      </c>
      <c r="L19" s="1">
        <f t="shared" ref="L19" si="1">SUM(L14:L18)</f>
        <v>19503</v>
      </c>
      <c r="M19" s="1">
        <f t="shared" si="0"/>
        <v>32675</v>
      </c>
      <c r="N19" s="1">
        <f t="shared" si="0"/>
        <v>57825</v>
      </c>
      <c r="O19" s="1">
        <f t="shared" si="0"/>
        <v>44548</v>
      </c>
      <c r="P19" s="1">
        <f t="shared" ref="P19" si="2">SUM(P14:P18)</f>
        <v>13663</v>
      </c>
      <c r="Q19" s="1">
        <f t="shared" si="0"/>
        <v>33947</v>
      </c>
      <c r="R19" s="1">
        <f t="shared" si="0"/>
        <v>9564</v>
      </c>
      <c r="S19" s="1">
        <f>SUM(S14:S18)</f>
        <v>36352</v>
      </c>
      <c r="T19" s="1">
        <f t="shared" si="0"/>
        <v>40226</v>
      </c>
      <c r="U19" s="1">
        <f t="shared" si="0"/>
        <v>964</v>
      </c>
      <c r="V19" s="1">
        <f t="shared" ref="V19" si="3">SUM(V14:V18)</f>
        <v>964</v>
      </c>
      <c r="W19" s="1">
        <f t="shared" si="0"/>
        <v>2501</v>
      </c>
      <c r="X19" s="1">
        <f t="shared" si="0"/>
        <v>4010</v>
      </c>
    </row>
    <row r="20" spans="1:3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30" x14ac:dyDescent="0.25">
      <c r="A21" s="2"/>
      <c r="B21" s="1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30" x14ac:dyDescent="0.25">
      <c r="A22" s="1" t="s">
        <v>12</v>
      </c>
      <c r="B22" s="1"/>
      <c r="C22" s="1">
        <f>C14/B14*100</f>
        <v>0.35714285714285715</v>
      </c>
      <c r="D22" s="1">
        <f>D14/B14*100</f>
        <v>0</v>
      </c>
      <c r="E22" s="1">
        <f>E14/B14*100</f>
        <v>0</v>
      </c>
      <c r="F22" s="1">
        <f>F14/B14*100</f>
        <v>0</v>
      </c>
      <c r="G22" s="1">
        <f>G14/B14*100</f>
        <v>0</v>
      </c>
      <c r="H22" s="1">
        <f>H14/B14*100</f>
        <v>0.35714285714285715</v>
      </c>
      <c r="I22" s="1">
        <f>I14/B14*100</f>
        <v>0</v>
      </c>
      <c r="J22" s="1">
        <f>J14/B14*100</f>
        <v>0</v>
      </c>
      <c r="K22" s="1">
        <f>K14/B14*100</f>
        <v>0</v>
      </c>
      <c r="L22" s="1">
        <f>L14/B14*100</f>
        <v>0</v>
      </c>
      <c r="M22" s="1">
        <f>M14/B14*100</f>
        <v>0</v>
      </c>
      <c r="N22" s="1">
        <f>N14/B14*100</f>
        <v>0</v>
      </c>
      <c r="O22" s="1">
        <f>O14/B14*100</f>
        <v>0</v>
      </c>
      <c r="P22" s="1">
        <f>P14/B14*100</f>
        <v>0</v>
      </c>
      <c r="Q22" s="1">
        <f>Q14/B14*100</f>
        <v>5</v>
      </c>
      <c r="R22" s="1">
        <f>R14/B14*100</f>
        <v>1.4285714285714286</v>
      </c>
      <c r="S22" s="1">
        <f>S14/B14*100</f>
        <v>6.4285714285714279</v>
      </c>
      <c r="T22" s="1">
        <f>T14/B14*100</f>
        <v>0</v>
      </c>
      <c r="U22" s="1">
        <f>U14/B14*100</f>
        <v>0</v>
      </c>
      <c r="V22" s="1">
        <f>V14/B14*100</f>
        <v>0</v>
      </c>
      <c r="W22" s="1">
        <f>W14/B14*100</f>
        <v>0</v>
      </c>
      <c r="X22" s="1">
        <f>X14/B14*100</f>
        <v>0</v>
      </c>
      <c r="Y22" s="1"/>
    </row>
    <row r="23" spans="1:30" x14ac:dyDescent="0.25">
      <c r="A23" s="1" t="s">
        <v>13</v>
      </c>
      <c r="B23" s="1"/>
      <c r="C23" s="1">
        <f t="shared" ref="C23:C25" si="4">C15/B15*100</f>
        <v>2.2727272727272729</v>
      </c>
      <c r="D23" s="1">
        <f t="shared" ref="D23:D25" si="5">D15/B15*100</f>
        <v>42.727272727272727</v>
      </c>
      <c r="E23" s="1">
        <f t="shared" ref="E23:E25" si="6">E15/B15*100</f>
        <v>26.36363636363636</v>
      </c>
      <c r="F23" s="1">
        <f t="shared" ref="F23:F25" si="7">F15/B15*100</f>
        <v>5</v>
      </c>
      <c r="G23" s="1">
        <f t="shared" ref="G23:G25" si="8">G15/B15*100</f>
        <v>2.7272727272727271</v>
      </c>
      <c r="H23" s="1">
        <f t="shared" ref="H23:H25" si="9">H15/B15*100</f>
        <v>2.7272727272727271</v>
      </c>
      <c r="I23" s="1">
        <f t="shared" ref="I23:I25" si="10">I15/B15*100</f>
        <v>8.1818181818181817</v>
      </c>
      <c r="J23" s="1">
        <f t="shared" ref="J23:J25" si="11">J15/B15*100</f>
        <v>11.818181818181818</v>
      </c>
      <c r="K23" s="1">
        <f t="shared" ref="K23:K25" si="12">K15/B15*100</f>
        <v>11.818181818181818</v>
      </c>
      <c r="L23" s="1">
        <f t="shared" ref="L23:L25" si="13">L15/B15*100</f>
        <v>21.818181818181817</v>
      </c>
      <c r="M23" s="1">
        <f t="shared" ref="M23:M25" si="14">M15/B15*100</f>
        <v>43.18181818181818</v>
      </c>
      <c r="N23" s="1">
        <f t="shared" ref="N23:N25" si="15">N15/B15*100</f>
        <v>43.18181818181818</v>
      </c>
      <c r="O23" s="1">
        <f>O15/B15*100</f>
        <v>43.18181818181818</v>
      </c>
      <c r="P23" s="1">
        <f t="shared" ref="P23:P25" si="16">P15/B15*100</f>
        <v>14.09090909090909</v>
      </c>
      <c r="Q23" s="1">
        <f t="shared" ref="Q23:Q25" si="17">Q15/B15*100</f>
        <v>33.181818181818187</v>
      </c>
      <c r="R23" s="1">
        <f t="shared" ref="R23:R25" si="18">R15/B15*100</f>
        <v>9.5454545454545467</v>
      </c>
      <c r="S23" s="1">
        <f t="shared" ref="S23:S25" si="19">S15/B15*100</f>
        <v>43.18181818181818</v>
      </c>
      <c r="T23" s="1">
        <f t="shared" ref="T23:T25" si="20">T15/B15*100</f>
        <v>42.727272727272727</v>
      </c>
      <c r="U23" s="1">
        <f t="shared" ref="U23:U25" si="21">U15/B15*100</f>
        <v>0</v>
      </c>
      <c r="V23" s="1">
        <f t="shared" ref="V23:V25" si="22">V15/B15*100</f>
        <v>0</v>
      </c>
      <c r="W23" s="1">
        <f t="shared" ref="W23:W25" si="23">W15/B15*100</f>
        <v>0</v>
      </c>
      <c r="X23" s="1">
        <f t="shared" ref="X23:X25" si="24">X15/B15*100</f>
        <v>0</v>
      </c>
      <c r="Y23" s="1"/>
    </row>
    <row r="24" spans="1:30" x14ac:dyDescent="0.25">
      <c r="A24" s="1" t="s">
        <v>14</v>
      </c>
      <c r="B24" s="1"/>
      <c r="C24" s="1">
        <f t="shared" si="4"/>
        <v>0.65507518796992481</v>
      </c>
      <c r="D24" s="1">
        <f t="shared" si="5"/>
        <v>21.720864661654137</v>
      </c>
      <c r="E24" s="1">
        <f t="shared" si="6"/>
        <v>10.285714285714285</v>
      </c>
      <c r="F24" s="1">
        <f t="shared" si="7"/>
        <v>2.7020676691729322</v>
      </c>
      <c r="G24" s="1">
        <f t="shared" si="8"/>
        <v>1.017857142857143</v>
      </c>
      <c r="H24" s="1">
        <f t="shared" si="9"/>
        <v>0.63063909774436089</v>
      </c>
      <c r="I24" s="1">
        <f t="shared" si="10"/>
        <v>3.3383458646616542</v>
      </c>
      <c r="J24" s="1">
        <f t="shared" si="11"/>
        <v>3.9830827067669174</v>
      </c>
      <c r="K24" s="1">
        <f t="shared" si="12"/>
        <v>5.2828947368421053</v>
      </c>
      <c r="L24" s="1">
        <f t="shared" si="13"/>
        <v>8.8026315789473681</v>
      </c>
      <c r="M24" s="1">
        <f t="shared" si="14"/>
        <v>13.072368421052632</v>
      </c>
      <c r="N24" s="1">
        <f t="shared" si="15"/>
        <v>13.781015037593985</v>
      </c>
      <c r="O24" s="1">
        <f>O16/B16*100</f>
        <v>19.901315789473685</v>
      </c>
      <c r="P24" s="1">
        <f t="shared" si="16"/>
        <v>5.8806390977443614</v>
      </c>
      <c r="Q24" s="1">
        <f t="shared" si="17"/>
        <v>14.800751879699249</v>
      </c>
      <c r="R24" s="1">
        <f t="shared" si="18"/>
        <v>4.0460526315789478</v>
      </c>
      <c r="S24" s="1">
        <f t="shared" si="19"/>
        <v>16.277255639097742</v>
      </c>
      <c r="T24" s="1">
        <f t="shared" si="20"/>
        <v>18.222744360902254</v>
      </c>
      <c r="U24" s="1">
        <f t="shared" si="21"/>
        <v>0.22650375939849623</v>
      </c>
      <c r="V24" s="1">
        <f t="shared" si="22"/>
        <v>0.22650375939849623</v>
      </c>
      <c r="W24" s="1">
        <f t="shared" si="23"/>
        <v>0.49906015037593987</v>
      </c>
      <c r="X24" s="1">
        <f t="shared" si="24"/>
        <v>0.75939849624060152</v>
      </c>
      <c r="Y24" s="1"/>
    </row>
    <row r="25" spans="1:30" x14ac:dyDescent="0.25">
      <c r="A25" s="1" t="s">
        <v>15</v>
      </c>
      <c r="B25" s="1"/>
      <c r="C25" s="1">
        <f t="shared" si="4"/>
        <v>2.8233082706766921</v>
      </c>
      <c r="D25" s="1">
        <f t="shared" si="5"/>
        <v>74.838345864661662</v>
      </c>
      <c r="E25" s="1">
        <f t="shared" si="6"/>
        <v>23.785714285714285</v>
      </c>
      <c r="F25" s="1">
        <f t="shared" si="7"/>
        <v>5.6184210526315788</v>
      </c>
      <c r="G25" s="1">
        <f t="shared" si="8"/>
        <v>3.4116541353383463</v>
      </c>
      <c r="H25" s="1">
        <f t="shared" si="9"/>
        <v>2.9229323308270678</v>
      </c>
      <c r="I25" s="1">
        <f t="shared" si="10"/>
        <v>8.2612781954887229</v>
      </c>
      <c r="J25" s="1">
        <f t="shared" si="11"/>
        <v>26.43233082706767</v>
      </c>
      <c r="K25" s="1">
        <f t="shared" si="12"/>
        <v>11.385338345864662</v>
      </c>
      <c r="L25" s="1">
        <f t="shared" si="13"/>
        <v>18.964285714285715</v>
      </c>
      <c r="M25" s="1">
        <f t="shared" si="14"/>
        <v>35.095864661654133</v>
      </c>
      <c r="N25" s="1">
        <f t="shared" si="15"/>
        <v>80.953007518796994</v>
      </c>
      <c r="O25" s="1">
        <f>O17/B17*100</f>
        <v>43.755639097744357</v>
      </c>
      <c r="P25" s="1">
        <f t="shared" si="16"/>
        <v>13.862781954887218</v>
      </c>
      <c r="Q25" s="1">
        <f t="shared" si="17"/>
        <v>34.045112781954892</v>
      </c>
      <c r="R25" s="1">
        <f t="shared" si="18"/>
        <v>9.8383458646616546</v>
      </c>
      <c r="S25" s="1">
        <f t="shared" si="19"/>
        <v>35.563909774436091</v>
      </c>
      <c r="T25" s="1">
        <f t="shared" si="20"/>
        <v>38.9906015037594</v>
      </c>
      <c r="U25" s="1">
        <f t="shared" si="21"/>
        <v>1.3590225563909775</v>
      </c>
      <c r="V25" s="1">
        <f t="shared" si="22"/>
        <v>1.3590225563909775</v>
      </c>
      <c r="W25" s="1">
        <f t="shared" si="23"/>
        <v>3.7030075187969929</v>
      </c>
      <c r="X25" s="1">
        <f t="shared" si="24"/>
        <v>6.018796992481203</v>
      </c>
      <c r="Y25" s="1"/>
    </row>
    <row r="26" spans="1:30" x14ac:dyDescent="0.25">
      <c r="A26" s="1" t="s">
        <v>16</v>
      </c>
      <c r="B26" s="1"/>
      <c r="C26" s="1">
        <f>SUM(C22:C25)/4</f>
        <v>1.5270633971291869</v>
      </c>
      <c r="D26" s="1">
        <f>SUM(D22:D25)/4</f>
        <v>34.821620813397132</v>
      </c>
      <c r="E26" s="1">
        <f t="shared" ref="E26:X26" si="25">SUM(E22:E25)/4</f>
        <v>15.108766233766232</v>
      </c>
      <c r="F26" s="1">
        <f t="shared" si="25"/>
        <v>3.3301221804511276</v>
      </c>
      <c r="G26" s="1">
        <f t="shared" si="25"/>
        <v>1.789196001367054</v>
      </c>
      <c r="H26" s="1">
        <f t="shared" si="25"/>
        <v>1.6594967532467533</v>
      </c>
      <c r="I26" s="1">
        <f t="shared" si="25"/>
        <v>4.9453605604921398</v>
      </c>
      <c r="J26" s="1">
        <f t="shared" si="25"/>
        <v>10.558398838004102</v>
      </c>
      <c r="K26" s="1">
        <f t="shared" si="25"/>
        <v>7.1216037252221458</v>
      </c>
      <c r="L26" s="1">
        <f t="shared" ref="L26" si="26">SUM(L22:L25)/4</f>
        <v>12.396274777853725</v>
      </c>
      <c r="M26" s="1">
        <f t="shared" si="25"/>
        <v>22.837512816131238</v>
      </c>
      <c r="N26" s="1">
        <f t="shared" si="25"/>
        <v>34.478960184552292</v>
      </c>
      <c r="O26" s="1">
        <f t="shared" si="25"/>
        <v>26.709693267259055</v>
      </c>
      <c r="P26" s="1">
        <f t="shared" ref="P26" si="27">SUM(P22:P25)/4</f>
        <v>8.4585825358851672</v>
      </c>
      <c r="Q26" s="1">
        <f t="shared" si="25"/>
        <v>21.75692071086808</v>
      </c>
      <c r="R26" s="1">
        <f t="shared" si="25"/>
        <v>6.2146061175666443</v>
      </c>
      <c r="S26" s="1">
        <f t="shared" si="25"/>
        <v>25.362888755980862</v>
      </c>
      <c r="T26" s="1">
        <f t="shared" si="25"/>
        <v>24.985154647983595</v>
      </c>
      <c r="U26" s="1">
        <f t="shared" si="25"/>
        <v>0.39638157894736842</v>
      </c>
      <c r="V26" s="1">
        <f t="shared" ref="V26" si="28">SUM(V22:V25)/4</f>
        <v>0.39638157894736842</v>
      </c>
      <c r="W26" s="1">
        <f t="shared" si="25"/>
        <v>1.0505169172932332</v>
      </c>
      <c r="X26" s="1">
        <f t="shared" si="25"/>
        <v>1.6945488721804511</v>
      </c>
      <c r="Y26" s="1"/>
    </row>
    <row r="28" spans="1:30" x14ac:dyDescent="0.25">
      <c r="A28" s="1" t="s">
        <v>17</v>
      </c>
      <c r="B28" s="1"/>
      <c r="D28">
        <f>D26/C26</f>
        <v>22.802996181337509</v>
      </c>
      <c r="E28">
        <f>E26/C26</f>
        <v>9.8940006434376322</v>
      </c>
      <c r="F28">
        <f>F26/C26</f>
        <v>2.1807360367039204</v>
      </c>
      <c r="G28">
        <f>G26/C26</f>
        <v>1.1716579709334041</v>
      </c>
      <c r="H28">
        <f>H26/C26</f>
        <v>1.0867242030465372</v>
      </c>
      <c r="I28">
        <f>I26/C26</f>
        <v>3.2384775706032922</v>
      </c>
      <c r="J28">
        <f>J26/C26</f>
        <v>6.9141850023079821</v>
      </c>
      <c r="K28">
        <f>K26/C26</f>
        <v>4.6635940188275438</v>
      </c>
      <c r="L28">
        <f>L26/C26</f>
        <v>8.1177211117483292</v>
      </c>
      <c r="M28">
        <f>M26/C26</f>
        <v>14.955183169909496</v>
      </c>
      <c r="N28">
        <f>N26/C26</f>
        <v>22.578604299841935</v>
      </c>
      <c r="O28">
        <f>O26/C26</f>
        <v>17.490886964792768</v>
      </c>
      <c r="P28">
        <f>P26/C26</f>
        <v>5.5391168119063927</v>
      </c>
      <c r="Q28">
        <f>Q26/C26</f>
        <v>14.247555636373807</v>
      </c>
      <c r="R28">
        <f>R26/C26</f>
        <v>4.0696451301562426</v>
      </c>
      <c r="S28">
        <f>S26/C26</f>
        <v>16.608929795358854</v>
      </c>
      <c r="T28">
        <f>T26/C26</f>
        <v>16.361569987830631</v>
      </c>
      <c r="U28">
        <f>U26/C26</f>
        <v>0.25957113482816013</v>
      </c>
      <c r="V28">
        <f>V26/C26</f>
        <v>0.25957113482816013</v>
      </c>
      <c r="W28">
        <f>W26/C26</f>
        <v>0.68793274677931482</v>
      </c>
      <c r="X28">
        <f>X26/C26</f>
        <v>1.1096781413044996</v>
      </c>
    </row>
    <row r="30" spans="1:30" x14ac:dyDescent="0.25">
      <c r="A30" t="s">
        <v>18</v>
      </c>
      <c r="C30">
        <v>1</v>
      </c>
      <c r="D30">
        <f>(C11/D11)</f>
        <v>146.82835467045993</v>
      </c>
      <c r="E30">
        <f>(C11/E11)</f>
        <v>90.491233196960835</v>
      </c>
      <c r="F30">
        <f>(C11/F11)</f>
        <v>15.239222440944882</v>
      </c>
      <c r="G30">
        <f>(C11/G11)</f>
        <v>2.1205881144453729</v>
      </c>
      <c r="H30">
        <f>(C11/H11)</f>
        <v>1.6596954608553036</v>
      </c>
      <c r="I30">
        <f>(C11/I11)</f>
        <v>25.359184341986733</v>
      </c>
      <c r="J30">
        <f>(C11/J11)</f>
        <v>37.96260880225573</v>
      </c>
      <c r="K30">
        <f>(C11/K11)</f>
        <v>37.934705377924786</v>
      </c>
      <c r="L30">
        <f>(C11/L11)</f>
        <v>75.361645169140914</v>
      </c>
      <c r="M30">
        <f>(C11/M11)</f>
        <v>149.37819585142307</v>
      </c>
      <c r="N30">
        <f>(C11/N11)</f>
        <v>148.73246878001922</v>
      </c>
      <c r="O30">
        <f>(C11/O11)</f>
        <v>148.87548076923076</v>
      </c>
      <c r="P30">
        <f>(C11/P11)</f>
        <v>45.52499264922082</v>
      </c>
      <c r="Q30">
        <f>(C11/Q11)</f>
        <v>112.23667995650598</v>
      </c>
      <c r="R30">
        <f>(C11/R11)</f>
        <v>30.415578037520874</v>
      </c>
      <c r="S30">
        <f>(C11/S11)</f>
        <v>148.80394041326286</v>
      </c>
      <c r="T30">
        <f>(C11/T11)</f>
        <v>149.37819585142307</v>
      </c>
      <c r="U30">
        <f>(C11/U11)</f>
        <v>21.556630699617124</v>
      </c>
      <c r="V30">
        <f>(C11/V11)</f>
        <v>21.556630699617124</v>
      </c>
      <c r="W30">
        <f>(C11/W11)</f>
        <v>124.01321585903084</v>
      </c>
      <c r="X30">
        <f>(C11/X11)</f>
        <v>113.38740388136213</v>
      </c>
    </row>
    <row r="31" spans="1:30" x14ac:dyDescent="0.25">
      <c r="A31" t="s">
        <v>11</v>
      </c>
      <c r="D31">
        <f t="shared" ref="D31:X31" si="29">D30/D28</f>
        <v>6.4389939595143026</v>
      </c>
      <c r="E31">
        <f t="shared" si="29"/>
        <v>9.1460710847012852</v>
      </c>
      <c r="F31">
        <f t="shared" si="29"/>
        <v>6.9881096035713925</v>
      </c>
      <c r="G31">
        <f t="shared" si="29"/>
        <v>1.8099037151225978</v>
      </c>
      <c r="H31">
        <f t="shared" si="29"/>
        <v>1.5272462472101855</v>
      </c>
      <c r="I31">
        <f t="shared" si="29"/>
        <v>7.8305882283021653</v>
      </c>
      <c r="J31">
        <f t="shared" si="29"/>
        <v>5.4905399247465407</v>
      </c>
      <c r="K31">
        <f t="shared" si="29"/>
        <v>8.1342212089597385</v>
      </c>
      <c r="L31">
        <f t="shared" si="29"/>
        <v>9.2835962373817171</v>
      </c>
      <c r="M31">
        <f t="shared" si="29"/>
        <v>9.9883895873625104</v>
      </c>
      <c r="N31">
        <f t="shared" si="29"/>
        <v>6.5873189859242292</v>
      </c>
      <c r="O31">
        <f t="shared" si="29"/>
        <v>8.511602703104808</v>
      </c>
      <c r="P31">
        <f t="shared" ref="P31" si="30">P30/P28</f>
        <v>8.2188179442911089</v>
      </c>
      <c r="Q31">
        <f t="shared" si="29"/>
        <v>7.8776095227147129</v>
      </c>
      <c r="R31">
        <f t="shared" si="29"/>
        <v>7.4737666466641413</v>
      </c>
      <c r="S31">
        <f t="shared" si="29"/>
        <v>8.9592732491917779</v>
      </c>
      <c r="T31">
        <f t="shared" si="29"/>
        <v>9.1298204244780443</v>
      </c>
      <c r="U31">
        <f t="shared" si="29"/>
        <v>83.047102729230375</v>
      </c>
      <c r="V31">
        <f t="shared" ref="V31" si="31">V30/V28</f>
        <v>83.047102729230375</v>
      </c>
      <c r="W31">
        <f t="shared" si="29"/>
        <v>180.26938888957065</v>
      </c>
      <c r="X31">
        <f t="shared" si="29"/>
        <v>102.18044283369211</v>
      </c>
    </row>
    <row r="34" spans="1:16" x14ac:dyDescent="0.25">
      <c r="A34" s="2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2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2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2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2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2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2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5068-6040-47CC-BF45-DF6AA51E4964}">
  <dimension ref="A1:M31"/>
  <sheetViews>
    <sheetView workbookViewId="0">
      <selection activeCell="I12" sqref="I12"/>
    </sheetView>
  </sheetViews>
  <sheetFormatPr defaultRowHeight="15" x14ac:dyDescent="0.25"/>
  <cols>
    <col min="1" max="1" width="15.85546875" customWidth="1"/>
    <col min="3" max="3" width="12.7109375" customWidth="1"/>
    <col min="4" max="4" width="14.42578125" customWidth="1"/>
    <col min="5" max="5" width="17.7109375" customWidth="1"/>
    <col min="6" max="6" width="16.5703125" customWidth="1"/>
    <col min="7" max="7" width="17.42578125" customWidth="1"/>
    <col min="8" max="8" width="20.5703125" customWidth="1"/>
    <col min="9" max="9" width="22" customWidth="1"/>
    <col min="10" max="10" width="18.85546875" customWidth="1"/>
    <col min="11" max="11" width="18.5703125" customWidth="1"/>
    <col min="12" max="12" width="18.140625" customWidth="1"/>
    <col min="13" max="13" width="18.5703125" customWidth="1"/>
    <col min="14" max="14" width="12.7109375" customWidth="1"/>
    <col min="17" max="17" width="18.7109375" customWidth="1"/>
    <col min="18" max="18" width="21.5703125" customWidth="1"/>
  </cols>
  <sheetData>
    <row r="1" spans="1:13" x14ac:dyDescent="0.25">
      <c r="C1" s="1" t="s">
        <v>0</v>
      </c>
      <c r="D1" s="1" t="s">
        <v>87</v>
      </c>
      <c r="E1" s="1" t="s">
        <v>86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93</v>
      </c>
      <c r="K1" s="1" t="s">
        <v>96</v>
      </c>
      <c r="L1" s="1" t="s">
        <v>97</v>
      </c>
      <c r="M1" s="1" t="s">
        <v>98</v>
      </c>
    </row>
    <row r="2" spans="1:13" x14ac:dyDescent="0.25">
      <c r="A2" s="1" t="s">
        <v>82</v>
      </c>
      <c r="B2" s="1"/>
      <c r="C2" s="1"/>
      <c r="D2" s="6" t="s">
        <v>1</v>
      </c>
    </row>
    <row r="3" spans="1:13" x14ac:dyDescent="0.25">
      <c r="A3" s="1" t="s">
        <v>2</v>
      </c>
      <c r="B3" s="1"/>
      <c r="E3" s="1" t="s">
        <v>1</v>
      </c>
      <c r="J3" t="s">
        <v>1</v>
      </c>
      <c r="K3" t="s">
        <v>1</v>
      </c>
      <c r="L3" t="s">
        <v>1</v>
      </c>
      <c r="M3" t="s">
        <v>1</v>
      </c>
    </row>
    <row r="4" spans="1:13" x14ac:dyDescent="0.25">
      <c r="A4" s="1" t="s">
        <v>3</v>
      </c>
      <c r="B4" s="1"/>
      <c r="F4" s="1" t="s">
        <v>1</v>
      </c>
      <c r="I4" t="s">
        <v>1</v>
      </c>
    </row>
    <row r="5" spans="1:13" x14ac:dyDescent="0.25">
      <c r="A5" s="1" t="s">
        <v>83</v>
      </c>
      <c r="B5" s="1"/>
      <c r="G5" s="1" t="s">
        <v>1</v>
      </c>
    </row>
    <row r="6" spans="1:13" x14ac:dyDescent="0.25">
      <c r="A6" s="1" t="s">
        <v>84</v>
      </c>
      <c r="B6" s="1"/>
      <c r="H6" s="1" t="s">
        <v>1</v>
      </c>
    </row>
    <row r="7" spans="1:13" x14ac:dyDescent="0.25">
      <c r="A7" s="1" t="s">
        <v>4</v>
      </c>
      <c r="B7" s="1"/>
      <c r="I7" t="s">
        <v>92</v>
      </c>
      <c r="J7" t="s">
        <v>94</v>
      </c>
      <c r="K7" t="s">
        <v>95</v>
      </c>
      <c r="L7" t="s">
        <v>99</v>
      </c>
      <c r="M7" t="s">
        <v>101</v>
      </c>
    </row>
    <row r="8" spans="1:13" x14ac:dyDescent="0.25">
      <c r="A8" s="1" t="s">
        <v>85</v>
      </c>
      <c r="B8" s="1"/>
      <c r="M8" t="s">
        <v>100</v>
      </c>
    </row>
    <row r="9" spans="1:13" x14ac:dyDescent="0.25">
      <c r="A9" s="1"/>
      <c r="B9" s="1"/>
    </row>
    <row r="10" spans="1:13" x14ac:dyDescent="0.25">
      <c r="A10" s="1" t="s">
        <v>5</v>
      </c>
      <c r="B10" s="1"/>
      <c r="C10" s="1">
        <v>18421</v>
      </c>
      <c r="D10" s="1">
        <v>2041</v>
      </c>
      <c r="E10" s="1">
        <v>2032</v>
      </c>
      <c r="F10" s="1">
        <v>2034</v>
      </c>
      <c r="G10" s="1">
        <v>4060</v>
      </c>
      <c r="H10" s="1">
        <v>9127</v>
      </c>
      <c r="I10" s="1">
        <v>1021</v>
      </c>
      <c r="J10" s="1">
        <v>707</v>
      </c>
      <c r="K10" s="1">
        <v>553</v>
      </c>
      <c r="L10" s="1">
        <v>551</v>
      </c>
      <c r="M10" s="1">
        <v>84</v>
      </c>
    </row>
    <row r="11" spans="1:13" x14ac:dyDescent="0.25">
      <c r="A11" s="1" t="s">
        <v>6</v>
      </c>
      <c r="B11" s="1"/>
      <c r="C11" s="1">
        <v>18421</v>
      </c>
      <c r="D11" s="1">
        <v>2041</v>
      </c>
      <c r="E11" s="1">
        <v>2032</v>
      </c>
      <c r="F11" s="1">
        <v>2034</v>
      </c>
      <c r="G11" s="1">
        <v>4060</v>
      </c>
      <c r="H11" s="1">
        <v>9127</v>
      </c>
      <c r="I11" s="1">
        <v>1021</v>
      </c>
      <c r="J11" s="1">
        <v>707</v>
      </c>
      <c r="K11" s="1">
        <v>553</v>
      </c>
      <c r="L11" s="1">
        <v>551</v>
      </c>
      <c r="M11" s="1">
        <v>84</v>
      </c>
    </row>
    <row r="12" spans="1:13" s="9" customFormat="1" x14ac:dyDescent="0.25">
      <c r="A12" s="10" t="s">
        <v>150</v>
      </c>
      <c r="C12" s="9">
        <v>0</v>
      </c>
      <c r="F12" s="9">
        <v>1</v>
      </c>
      <c r="G12" s="9">
        <v>2</v>
      </c>
      <c r="H12" s="9">
        <v>3</v>
      </c>
      <c r="I12" s="9">
        <v>4</v>
      </c>
      <c r="L12" s="9">
        <v>5</v>
      </c>
      <c r="M12" s="9">
        <v>6</v>
      </c>
    </row>
    <row r="14" spans="1:13" s="12" customFormat="1" x14ac:dyDescent="0.25">
      <c r="A14" s="13" t="s">
        <v>7</v>
      </c>
      <c r="B14" s="11">
        <v>280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</row>
    <row r="15" spans="1:13" s="12" customFormat="1" x14ac:dyDescent="0.25">
      <c r="A15" s="13" t="s">
        <v>8</v>
      </c>
      <c r="B15" s="11">
        <v>220</v>
      </c>
      <c r="C15" s="11">
        <v>0</v>
      </c>
      <c r="D15" s="11">
        <v>0</v>
      </c>
      <c r="E15" s="11">
        <v>0</v>
      </c>
      <c r="F15" s="11">
        <v>1</v>
      </c>
      <c r="G15" s="11">
        <v>0</v>
      </c>
      <c r="H15" s="11">
        <v>1</v>
      </c>
      <c r="I15" s="11">
        <v>1</v>
      </c>
      <c r="J15" s="11">
        <v>0</v>
      </c>
      <c r="K15" s="11">
        <v>0</v>
      </c>
      <c r="L15" s="11">
        <v>0</v>
      </c>
      <c r="M15" s="11">
        <v>0</v>
      </c>
    </row>
    <row r="16" spans="1:13" s="12" customFormat="1" x14ac:dyDescent="0.25">
      <c r="A16" s="13" t="s">
        <v>9</v>
      </c>
      <c r="B16" s="11">
        <v>106400</v>
      </c>
      <c r="C16" s="11">
        <v>239</v>
      </c>
      <c r="D16" s="11">
        <v>24106</v>
      </c>
      <c r="E16" s="11">
        <v>1650</v>
      </c>
      <c r="F16" s="11">
        <v>604</v>
      </c>
      <c r="G16" s="11">
        <v>366</v>
      </c>
      <c r="H16" s="11">
        <v>287</v>
      </c>
      <c r="I16" s="11">
        <v>739</v>
      </c>
      <c r="J16" s="11">
        <v>2448</v>
      </c>
      <c r="K16" s="11">
        <v>3566</v>
      </c>
      <c r="L16" s="11">
        <v>2679</v>
      </c>
      <c r="M16" s="11">
        <v>6652</v>
      </c>
    </row>
    <row r="17" spans="1:13" s="12" customFormat="1" x14ac:dyDescent="0.25">
      <c r="A17" s="13" t="s">
        <v>10</v>
      </c>
      <c r="B17" s="11">
        <v>53200</v>
      </c>
      <c r="C17" s="11">
        <v>691</v>
      </c>
      <c r="D17" s="15">
        <v>75763</v>
      </c>
      <c r="E17" s="11">
        <v>7784</v>
      </c>
      <c r="F17" s="11">
        <v>1502</v>
      </c>
      <c r="G17" s="11">
        <v>1073</v>
      </c>
      <c r="H17" s="11">
        <v>812</v>
      </c>
      <c r="I17" s="11">
        <v>1747</v>
      </c>
      <c r="J17" s="11">
        <v>8522</v>
      </c>
      <c r="K17" s="11">
        <v>8364</v>
      </c>
      <c r="L17" s="11">
        <v>8995</v>
      </c>
      <c r="M17" s="11">
        <v>17365</v>
      </c>
    </row>
    <row r="18" spans="1:13" x14ac:dyDescent="0.25">
      <c r="A18" s="2"/>
      <c r="B18" s="2"/>
      <c r="C18" s="2"/>
      <c r="D18" s="2"/>
      <c r="E18" s="2"/>
      <c r="F18" s="2"/>
      <c r="G18" s="2"/>
      <c r="H18" s="2"/>
    </row>
    <row r="19" spans="1:13" x14ac:dyDescent="0.25">
      <c r="A19" s="2" t="s">
        <v>19</v>
      </c>
      <c r="B19" s="2">
        <f>SUM(B14:B17)</f>
        <v>160100</v>
      </c>
      <c r="C19" s="1">
        <f>SUM(C14:C18)</f>
        <v>930</v>
      </c>
      <c r="D19" s="1">
        <f t="shared" ref="D19:R19" si="0">SUM(D14:D18)</f>
        <v>99869</v>
      </c>
      <c r="E19" s="1">
        <f t="shared" si="0"/>
        <v>9434</v>
      </c>
      <c r="F19" s="1">
        <f t="shared" si="0"/>
        <v>2107</v>
      </c>
      <c r="G19" s="1">
        <f t="shared" si="0"/>
        <v>1439</v>
      </c>
      <c r="H19" s="1">
        <f t="shared" si="0"/>
        <v>1100</v>
      </c>
      <c r="I19" s="1">
        <f t="shared" si="0"/>
        <v>2487</v>
      </c>
      <c r="J19" s="1">
        <f t="shared" si="0"/>
        <v>10970</v>
      </c>
      <c r="K19" s="1">
        <f t="shared" si="0"/>
        <v>11930</v>
      </c>
      <c r="L19" s="1">
        <f t="shared" si="0"/>
        <v>11674</v>
      </c>
      <c r="M19" s="1">
        <f t="shared" si="0"/>
        <v>24017</v>
      </c>
    </row>
    <row r="20" spans="1:13" x14ac:dyDescent="0.25">
      <c r="A20" s="2"/>
      <c r="B20" s="2"/>
      <c r="C20" s="2"/>
      <c r="D20" s="2"/>
      <c r="E20" s="2"/>
      <c r="F20" s="2"/>
      <c r="G20" s="2"/>
      <c r="H20" s="2"/>
    </row>
    <row r="21" spans="1:13" x14ac:dyDescent="0.25">
      <c r="A21" s="2"/>
      <c r="B21" s="2"/>
      <c r="C21" s="1"/>
      <c r="D21" s="1"/>
      <c r="E21" s="1"/>
      <c r="F21" s="1"/>
      <c r="G21" s="1"/>
      <c r="H21" s="1"/>
    </row>
    <row r="22" spans="1:13" x14ac:dyDescent="0.25">
      <c r="A22" s="1" t="s">
        <v>12</v>
      </c>
      <c r="B22" s="1"/>
      <c r="C22" s="1">
        <f>C14/B14*100</f>
        <v>0</v>
      </c>
      <c r="D22" s="1">
        <f>D14/B14*100</f>
        <v>0</v>
      </c>
      <c r="E22" s="1">
        <f>E14/B14*100</f>
        <v>0</v>
      </c>
      <c r="F22" s="1">
        <f>F14/B14*100</f>
        <v>0</v>
      </c>
      <c r="G22" s="1">
        <f>G14/B14*100</f>
        <v>0</v>
      </c>
      <c r="H22" s="1">
        <f>H14/B14*100</f>
        <v>0</v>
      </c>
      <c r="I22">
        <f>I14/B14*100</f>
        <v>0</v>
      </c>
      <c r="J22">
        <f>J14/B14*100</f>
        <v>0</v>
      </c>
      <c r="K22">
        <f>K14/B14*100</f>
        <v>0</v>
      </c>
      <c r="L22">
        <f>L14/B14*100</f>
        <v>0</v>
      </c>
      <c r="M22">
        <f>M14/B14*100</f>
        <v>0</v>
      </c>
    </row>
    <row r="23" spans="1:13" x14ac:dyDescent="0.25">
      <c r="A23" s="1" t="s">
        <v>13</v>
      </c>
      <c r="B23" s="1"/>
      <c r="C23" s="1">
        <f t="shared" ref="C23:C25" si="1">C15/B15*100</f>
        <v>0</v>
      </c>
      <c r="D23" s="1">
        <f t="shared" ref="D23:D25" si="2">D15/B15*100</f>
        <v>0</v>
      </c>
      <c r="E23" s="1">
        <f t="shared" ref="E23:E25" si="3">E15/B15*100</f>
        <v>0</v>
      </c>
      <c r="F23" s="1">
        <f t="shared" ref="F23:F25" si="4">F15/B15*100</f>
        <v>0.45454545454545453</v>
      </c>
      <c r="G23" s="1">
        <f t="shared" ref="G23:G25" si="5">G15/B15*100</f>
        <v>0</v>
      </c>
      <c r="H23" s="1">
        <f t="shared" ref="H23:H25" si="6">H15/B15*100</f>
        <v>0.45454545454545453</v>
      </c>
      <c r="I23">
        <f t="shared" ref="I23:I25" si="7">I15/B15*100</f>
        <v>0.45454545454545453</v>
      </c>
      <c r="J23">
        <f t="shared" ref="J23:J25" si="8">J15/B15*100</f>
        <v>0</v>
      </c>
      <c r="K23">
        <f t="shared" ref="K23:K25" si="9">K15/B15*100</f>
        <v>0</v>
      </c>
      <c r="L23">
        <f t="shared" ref="L23:L25" si="10">L15/B15*100</f>
        <v>0</v>
      </c>
      <c r="M23">
        <f t="shared" ref="M23:M25" si="11">M15/B15*100</f>
        <v>0</v>
      </c>
    </row>
    <row r="24" spans="1:13" x14ac:dyDescent="0.25">
      <c r="A24" s="1" t="s">
        <v>14</v>
      </c>
      <c r="B24" s="1"/>
      <c r="C24" s="1">
        <f t="shared" si="1"/>
        <v>0.22462406015037595</v>
      </c>
      <c r="D24" s="1">
        <f t="shared" si="2"/>
        <v>22.656015037593985</v>
      </c>
      <c r="E24" s="1">
        <f t="shared" si="3"/>
        <v>1.5507518796992481</v>
      </c>
      <c r="F24" s="1">
        <f t="shared" si="4"/>
        <v>0.56766917293233088</v>
      </c>
      <c r="G24" s="1">
        <f t="shared" si="5"/>
        <v>0.34398496240601506</v>
      </c>
      <c r="H24" s="1">
        <f t="shared" si="6"/>
        <v>0.26973684210526316</v>
      </c>
      <c r="I24">
        <f t="shared" si="7"/>
        <v>0.69454887218045114</v>
      </c>
      <c r="J24">
        <f t="shared" si="8"/>
        <v>2.3007518796992481</v>
      </c>
      <c r="K24">
        <f t="shared" si="9"/>
        <v>3.3515037593984962</v>
      </c>
      <c r="L24">
        <f t="shared" si="10"/>
        <v>2.5178571428571428</v>
      </c>
      <c r="M24">
        <f t="shared" si="11"/>
        <v>6.2518796992481214</v>
      </c>
    </row>
    <row r="25" spans="1:13" x14ac:dyDescent="0.25">
      <c r="A25" s="1" t="s">
        <v>15</v>
      </c>
      <c r="B25" s="1"/>
      <c r="C25" s="1">
        <f t="shared" si="1"/>
        <v>1.2988721804511278</v>
      </c>
      <c r="D25" s="1">
        <f t="shared" si="2"/>
        <v>142.41165413533835</v>
      </c>
      <c r="E25" s="1">
        <f t="shared" si="3"/>
        <v>14.631578947368421</v>
      </c>
      <c r="F25" s="1">
        <f t="shared" si="4"/>
        <v>2.8233082706766921</v>
      </c>
      <c r="G25" s="1">
        <f t="shared" si="5"/>
        <v>2.0169172932330826</v>
      </c>
      <c r="H25" s="1">
        <f t="shared" si="6"/>
        <v>1.5263157894736841</v>
      </c>
      <c r="I25">
        <f t="shared" si="7"/>
        <v>3.2838345864661651</v>
      </c>
      <c r="J25">
        <f t="shared" si="8"/>
        <v>16.018796992481203</v>
      </c>
      <c r="K25">
        <f t="shared" si="9"/>
        <v>15.721804511278195</v>
      </c>
      <c r="L25">
        <f t="shared" si="10"/>
        <v>16.907894736842106</v>
      </c>
      <c r="M25">
        <f t="shared" si="11"/>
        <v>32.640977443609017</v>
      </c>
    </row>
    <row r="26" spans="1:13" x14ac:dyDescent="0.25">
      <c r="A26" s="1" t="s">
        <v>16</v>
      </c>
      <c r="B26" s="1"/>
      <c r="C26" s="1">
        <f>SUM(C22:C25)/4</f>
        <v>0.38087406015037595</v>
      </c>
      <c r="D26" s="1">
        <f t="shared" ref="D26:R26" si="12">SUM(D22:D25)/4</f>
        <v>41.266917293233085</v>
      </c>
      <c r="E26" s="1">
        <f t="shared" si="12"/>
        <v>4.0455827067669174</v>
      </c>
      <c r="F26" s="1">
        <f t="shared" si="12"/>
        <v>0.96138072453861945</v>
      </c>
      <c r="G26" s="1">
        <f t="shared" si="12"/>
        <v>0.59022556390977443</v>
      </c>
      <c r="H26" s="1">
        <f t="shared" si="12"/>
        <v>0.56264952153110048</v>
      </c>
      <c r="I26" s="1">
        <f t="shared" si="12"/>
        <v>1.1082322282980177</v>
      </c>
      <c r="J26" s="1">
        <f t="shared" si="12"/>
        <v>4.5798872180451129</v>
      </c>
      <c r="K26" s="1">
        <f t="shared" si="12"/>
        <v>4.7683270676691727</v>
      </c>
      <c r="L26" s="1">
        <f t="shared" si="12"/>
        <v>4.8564379699248121</v>
      </c>
      <c r="M26" s="1">
        <f t="shared" si="12"/>
        <v>9.7232142857142847</v>
      </c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13" x14ac:dyDescent="0.25">
      <c r="A28" s="1" t="s">
        <v>17</v>
      </c>
      <c r="B28" s="1"/>
      <c r="D28">
        <f>D26/C26</f>
        <v>108.34793337446021</v>
      </c>
      <c r="E28">
        <f>E26/C26</f>
        <v>10.621838371375695</v>
      </c>
      <c r="F28">
        <f>F26/C26</f>
        <v>2.5241433458583371</v>
      </c>
      <c r="G28">
        <f>G26/C26</f>
        <v>1.5496607032695866</v>
      </c>
      <c r="H28">
        <f>H26/C26</f>
        <v>1.4772587067466771</v>
      </c>
      <c r="I28">
        <f>I26/C26</f>
        <v>2.9097078122371149</v>
      </c>
      <c r="J28">
        <f>J26/C26</f>
        <v>12.024676125848242</v>
      </c>
      <c r="K28">
        <f>K26/C26</f>
        <v>12.519432449105489</v>
      </c>
      <c r="L28">
        <f>L26/C26</f>
        <v>12.750771128932758</v>
      </c>
      <c r="M28">
        <f>M26/C26</f>
        <v>25.528685996298577</v>
      </c>
    </row>
    <row r="30" spans="1:13" x14ac:dyDescent="0.25">
      <c r="A30" t="s">
        <v>18</v>
      </c>
      <c r="C30">
        <v>1</v>
      </c>
      <c r="D30">
        <f>(C11/D11)</f>
        <v>9.0254777070063703</v>
      </c>
      <c r="E30">
        <f>(C11/E11)</f>
        <v>9.0654527559055111</v>
      </c>
      <c r="F30">
        <f>(C11/F11)</f>
        <v>9.0565388397246807</v>
      </c>
      <c r="G30">
        <f>(C11/G11)</f>
        <v>4.5371921182266011</v>
      </c>
      <c r="H30">
        <f>(C11/H11)</f>
        <v>2.0182973594828533</v>
      </c>
      <c r="I30">
        <f>(C11/I11)</f>
        <v>18.042115572967678</v>
      </c>
      <c r="J30">
        <f>(C11/J11)</f>
        <v>26.055162659123056</v>
      </c>
      <c r="K30">
        <f>(C11/K11)</f>
        <v>33.311030741410491</v>
      </c>
      <c r="L30">
        <f>(C11/L11)</f>
        <v>33.431941923774957</v>
      </c>
      <c r="M30">
        <f>(C11/M11)</f>
        <v>219.29761904761904</v>
      </c>
    </row>
    <row r="31" spans="1:13" x14ac:dyDescent="0.25">
      <c r="A31" t="s">
        <v>11</v>
      </c>
      <c r="D31">
        <f t="shared" ref="D31:R31" si="13">D30/D28</f>
        <v>8.330087548429288E-2</v>
      </c>
      <c r="E31">
        <f t="shared" si="13"/>
        <v>0.85347304665598978</v>
      </c>
      <c r="F31">
        <f t="shared" si="13"/>
        <v>3.587965340631238</v>
      </c>
      <c r="G31">
        <f t="shared" si="13"/>
        <v>2.927861633616768</v>
      </c>
      <c r="H31">
        <f t="shared" si="13"/>
        <v>1.3662450255092349</v>
      </c>
      <c r="I31">
        <f t="shared" si="13"/>
        <v>6.2006623129269061</v>
      </c>
      <c r="J31">
        <f t="shared" si="13"/>
        <v>2.1668078529878141</v>
      </c>
      <c r="K31">
        <f t="shared" si="13"/>
        <v>2.6607460742991234</v>
      </c>
      <c r="L31">
        <f t="shared" si="13"/>
        <v>2.6219545144147856</v>
      </c>
      <c r="M31">
        <f t="shared" si="13"/>
        <v>8.5902431123722991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B714-FDE2-40CA-A957-89CDA3E12A2E}">
  <dimension ref="A1:AE41"/>
  <sheetViews>
    <sheetView workbookViewId="0">
      <pane ySplit="1" topLeftCell="A2" activePane="bottomLeft" state="frozen"/>
      <selection pane="bottomLeft" activeCell="O13" sqref="O13"/>
    </sheetView>
  </sheetViews>
  <sheetFormatPr defaultRowHeight="15" x14ac:dyDescent="0.25"/>
  <cols>
    <col min="1" max="1" width="17.42578125" customWidth="1"/>
    <col min="2" max="2" width="8.5703125" customWidth="1"/>
    <col min="3" max="3" width="13.140625" customWidth="1"/>
    <col min="4" max="4" width="4.7109375" customWidth="1"/>
    <col min="5" max="5" width="5.5703125" customWidth="1"/>
    <col min="6" max="6" width="12.85546875" customWidth="1"/>
    <col min="7" max="7" width="6.140625" customWidth="1"/>
    <col min="8" max="8" width="4.85546875" customWidth="1"/>
    <col min="9" max="9" width="10.7109375" customWidth="1"/>
    <col min="10" max="10" width="17.7109375" customWidth="1"/>
    <col min="11" max="11" width="4.140625" customWidth="1"/>
    <col min="12" max="12" width="19.42578125" customWidth="1"/>
    <col min="13" max="13" width="2.5703125" customWidth="1"/>
    <col min="14" max="14" width="3.140625" customWidth="1"/>
    <col min="15" max="15" width="14.140625" customWidth="1"/>
    <col min="16" max="16" width="19.5703125" customWidth="1"/>
    <col min="17" max="17" width="20.28515625" customWidth="1"/>
    <col min="18" max="18" width="21.28515625" customWidth="1"/>
    <col min="19" max="19" width="24.28515625" customWidth="1"/>
    <col min="20" max="20" width="18.28515625" customWidth="1"/>
    <col min="21" max="21" width="18.7109375" customWidth="1"/>
    <col min="22" max="22" width="19.5703125" customWidth="1"/>
    <col min="23" max="23" width="18.5703125" customWidth="1"/>
    <col min="24" max="24" width="20.5703125" customWidth="1"/>
    <col min="25" max="25" width="17.140625" customWidth="1"/>
    <col min="26" max="26" width="13.28515625" customWidth="1"/>
    <col min="27" max="27" width="14.7109375" customWidth="1"/>
    <col min="28" max="28" width="13.42578125" customWidth="1"/>
  </cols>
  <sheetData>
    <row r="1" spans="1:25" x14ac:dyDescent="0.25">
      <c r="A1" t="s">
        <v>53</v>
      </c>
      <c r="C1" s="1" t="s">
        <v>0</v>
      </c>
      <c r="D1" s="4" t="s">
        <v>57</v>
      </c>
      <c r="E1" s="1" t="s">
        <v>58</v>
      </c>
      <c r="F1" s="4" t="s">
        <v>59</v>
      </c>
      <c r="G1" s="4" t="s">
        <v>60</v>
      </c>
      <c r="H1" s="4" t="s">
        <v>61</v>
      </c>
      <c r="I1" s="4" t="s">
        <v>63</v>
      </c>
      <c r="J1" s="4" t="s">
        <v>64</v>
      </c>
      <c r="K1" s="4" t="s">
        <v>66</v>
      </c>
      <c r="L1" s="4" t="s">
        <v>68</v>
      </c>
      <c r="M1" s="4" t="s">
        <v>70</v>
      </c>
      <c r="N1" s="4" t="s">
        <v>72</v>
      </c>
      <c r="O1" s="4" t="s">
        <v>62</v>
      </c>
      <c r="P1" s="4" t="s">
        <v>74</v>
      </c>
      <c r="Q1" s="4" t="s">
        <v>75</v>
      </c>
      <c r="R1" s="4" t="s">
        <v>77</v>
      </c>
      <c r="S1" s="4" t="s">
        <v>79</v>
      </c>
      <c r="T1" s="1" t="s">
        <v>81</v>
      </c>
      <c r="U1" s="1"/>
      <c r="V1" s="1"/>
      <c r="W1" s="1"/>
      <c r="X1" s="1"/>
      <c r="Y1" s="1"/>
    </row>
    <row r="2" spans="1:25" x14ac:dyDescent="0.25">
      <c r="A2" s="1" t="s">
        <v>2</v>
      </c>
      <c r="B2" s="1"/>
      <c r="C2" s="1"/>
      <c r="D2" s="4" t="s">
        <v>1</v>
      </c>
    </row>
    <row r="3" spans="1:25" x14ac:dyDescent="0.25">
      <c r="A3" s="1" t="s">
        <v>3</v>
      </c>
      <c r="B3" s="1"/>
      <c r="E3" t="s">
        <v>1</v>
      </c>
      <c r="M3" t="s">
        <v>1</v>
      </c>
      <c r="N3" t="s">
        <v>1</v>
      </c>
    </row>
    <row r="4" spans="1:25" x14ac:dyDescent="0.25">
      <c r="A4" s="1" t="s">
        <v>56</v>
      </c>
      <c r="B4" s="1"/>
      <c r="F4" t="s">
        <v>1</v>
      </c>
      <c r="J4" t="s">
        <v>1</v>
      </c>
      <c r="K4" t="s">
        <v>1</v>
      </c>
      <c r="L4" t="s">
        <v>1</v>
      </c>
      <c r="O4" t="s">
        <v>50</v>
      </c>
      <c r="P4" t="s">
        <v>50</v>
      </c>
      <c r="Q4" t="s">
        <v>50</v>
      </c>
      <c r="R4" t="s">
        <v>50</v>
      </c>
      <c r="S4" t="s">
        <v>80</v>
      </c>
      <c r="T4" t="s">
        <v>80</v>
      </c>
    </row>
    <row r="5" spans="1:25" x14ac:dyDescent="0.25">
      <c r="A5" s="1" t="s">
        <v>22</v>
      </c>
      <c r="B5" s="1"/>
      <c r="G5" t="s">
        <v>1</v>
      </c>
    </row>
    <row r="6" spans="1:25" x14ac:dyDescent="0.25">
      <c r="A6" s="1" t="s">
        <v>23</v>
      </c>
      <c r="B6" s="1"/>
      <c r="H6" t="s">
        <v>1</v>
      </c>
    </row>
    <row r="7" spans="1:25" x14ac:dyDescent="0.25">
      <c r="A7" s="1" t="s">
        <v>55</v>
      </c>
      <c r="B7" s="1"/>
      <c r="I7" t="s">
        <v>1</v>
      </c>
    </row>
    <row r="8" spans="1:25" x14ac:dyDescent="0.25">
      <c r="A8" s="1" t="s">
        <v>24</v>
      </c>
      <c r="B8" s="1"/>
      <c r="J8" t="s">
        <v>65</v>
      </c>
      <c r="K8" t="s">
        <v>67</v>
      </c>
      <c r="L8" t="s">
        <v>69</v>
      </c>
      <c r="M8" t="s">
        <v>71</v>
      </c>
      <c r="N8" t="s">
        <v>73</v>
      </c>
      <c r="P8" t="s">
        <v>65</v>
      </c>
      <c r="Q8" t="s">
        <v>76</v>
      </c>
      <c r="R8" t="s">
        <v>78</v>
      </c>
      <c r="S8" t="s">
        <v>71</v>
      </c>
    </row>
    <row r="9" spans="1:25" x14ac:dyDescent="0.25">
      <c r="A9" s="1" t="s">
        <v>54</v>
      </c>
      <c r="B9" s="1"/>
    </row>
    <row r="10" spans="1:25" x14ac:dyDescent="0.25">
      <c r="A10" s="1"/>
      <c r="B10" s="1"/>
    </row>
    <row r="11" spans="1:25" x14ac:dyDescent="0.25">
      <c r="A11" s="1" t="s">
        <v>5</v>
      </c>
      <c r="B11" s="1"/>
      <c r="C11" s="1">
        <v>792089</v>
      </c>
      <c r="E11" s="1">
        <v>6507</v>
      </c>
      <c r="F11" s="1">
        <v>52470</v>
      </c>
      <c r="G11" s="1">
        <v>418187</v>
      </c>
      <c r="H11" s="1">
        <v>437537</v>
      </c>
      <c r="I11" s="1">
        <v>439473</v>
      </c>
      <c r="J11" s="1">
        <v>9900</v>
      </c>
      <c r="K11" s="1">
        <v>2165</v>
      </c>
      <c r="L11" s="1">
        <v>6038</v>
      </c>
      <c r="M11" s="1">
        <v>1312</v>
      </c>
      <c r="N11" s="1">
        <v>4927</v>
      </c>
      <c r="O11" s="1">
        <v>26335</v>
      </c>
      <c r="P11" s="1">
        <v>5061</v>
      </c>
      <c r="Q11" s="1">
        <v>6039</v>
      </c>
      <c r="R11" s="1">
        <v>13764</v>
      </c>
      <c r="S11" s="1">
        <v>2463</v>
      </c>
      <c r="T11" s="1">
        <v>13269</v>
      </c>
      <c r="U11" s="1">
        <v>2073</v>
      </c>
      <c r="V11" s="1">
        <v>14365</v>
      </c>
      <c r="W11" s="1">
        <v>14365</v>
      </c>
      <c r="X11" s="1">
        <v>2497</v>
      </c>
      <c r="Y11" s="1">
        <v>2731</v>
      </c>
    </row>
    <row r="12" spans="1:25" x14ac:dyDescent="0.25">
      <c r="A12" s="1" t="s">
        <v>6</v>
      </c>
      <c r="B12" s="1"/>
      <c r="C12" s="1">
        <v>792089</v>
      </c>
      <c r="E12" s="1">
        <v>6507</v>
      </c>
      <c r="F12" s="1">
        <v>52470</v>
      </c>
      <c r="G12" s="1">
        <v>418187</v>
      </c>
      <c r="H12" s="1">
        <v>437537</v>
      </c>
      <c r="I12" s="1">
        <v>439473</v>
      </c>
      <c r="J12" s="1">
        <v>9900</v>
      </c>
      <c r="K12" s="1">
        <v>2165</v>
      </c>
      <c r="L12" s="1">
        <v>6038</v>
      </c>
      <c r="M12" s="1">
        <v>1312</v>
      </c>
      <c r="N12" s="1">
        <v>4927</v>
      </c>
      <c r="O12" s="1">
        <v>26335</v>
      </c>
      <c r="P12" s="1">
        <v>5061</v>
      </c>
      <c r="Q12" s="1">
        <v>6039</v>
      </c>
      <c r="R12" s="1">
        <v>13764</v>
      </c>
      <c r="S12" s="1">
        <v>2463</v>
      </c>
      <c r="T12" s="1">
        <v>13269</v>
      </c>
      <c r="U12" s="1">
        <v>2073</v>
      </c>
      <c r="V12" s="1">
        <v>14365</v>
      </c>
      <c r="W12" s="1">
        <v>14365</v>
      </c>
      <c r="X12" s="1">
        <v>2497</v>
      </c>
      <c r="Y12" s="1">
        <v>2731</v>
      </c>
    </row>
    <row r="13" spans="1:25" s="9" customFormat="1" x14ac:dyDescent="0.25">
      <c r="A13" s="10" t="s">
        <v>150</v>
      </c>
      <c r="C13" s="9">
        <v>0</v>
      </c>
      <c r="F13" s="9">
        <v>1</v>
      </c>
      <c r="J13" s="9">
        <v>2</v>
      </c>
      <c r="L13" s="9">
        <v>3</v>
      </c>
      <c r="O13" s="9">
        <v>4</v>
      </c>
      <c r="P13" s="9">
        <v>5</v>
      </c>
      <c r="Q13" s="9">
        <v>6</v>
      </c>
      <c r="R13" s="9">
        <v>7</v>
      </c>
    </row>
    <row r="15" spans="1:25" s="12" customFormat="1" x14ac:dyDescent="0.25">
      <c r="A15" s="13" t="s">
        <v>7</v>
      </c>
      <c r="B15" s="11">
        <v>280</v>
      </c>
      <c r="C15" s="11">
        <v>2</v>
      </c>
      <c r="E15" s="11">
        <v>0</v>
      </c>
      <c r="F15" s="11">
        <v>0</v>
      </c>
      <c r="G15" s="11">
        <v>18</v>
      </c>
      <c r="H15" s="11">
        <v>6</v>
      </c>
      <c r="I15" s="11">
        <v>2</v>
      </c>
      <c r="J15" s="11">
        <v>0</v>
      </c>
      <c r="L15" s="11">
        <v>0</v>
      </c>
      <c r="M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4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s="12" customFormat="1" x14ac:dyDescent="0.25">
      <c r="A16" s="13" t="s">
        <v>8</v>
      </c>
      <c r="B16" s="11">
        <v>220</v>
      </c>
      <c r="C16" s="11">
        <v>5</v>
      </c>
      <c r="E16" s="11">
        <v>86</v>
      </c>
      <c r="F16" s="11">
        <v>13</v>
      </c>
      <c r="G16" s="11">
        <v>6</v>
      </c>
      <c r="H16" s="11">
        <v>7</v>
      </c>
      <c r="I16" s="11">
        <v>7</v>
      </c>
      <c r="J16" s="11">
        <v>56</v>
      </c>
      <c r="K16" s="16">
        <v>273</v>
      </c>
      <c r="L16" s="11">
        <v>93</v>
      </c>
      <c r="M16" s="16">
        <v>485</v>
      </c>
      <c r="O16" s="11">
        <v>23</v>
      </c>
      <c r="P16" s="11">
        <v>111</v>
      </c>
      <c r="Q16" s="11">
        <v>93</v>
      </c>
      <c r="R16" s="11">
        <v>41</v>
      </c>
      <c r="S16" s="16">
        <v>245</v>
      </c>
      <c r="T16" s="11">
        <v>43</v>
      </c>
      <c r="U16" s="11">
        <v>94</v>
      </c>
      <c r="V16" s="11">
        <v>0</v>
      </c>
      <c r="W16" s="11">
        <v>0</v>
      </c>
      <c r="X16" s="11">
        <v>0</v>
      </c>
      <c r="Y16" s="11">
        <v>0</v>
      </c>
    </row>
    <row r="17" spans="1:31" s="12" customFormat="1" x14ac:dyDescent="0.25">
      <c r="A17" s="13" t="s">
        <v>9</v>
      </c>
      <c r="B17" s="11">
        <v>106400</v>
      </c>
      <c r="C17" s="11">
        <v>743</v>
      </c>
      <c r="E17" s="11">
        <v>65552</v>
      </c>
      <c r="F17" s="11">
        <v>9750</v>
      </c>
      <c r="G17" s="11">
        <v>2242</v>
      </c>
      <c r="H17" s="11">
        <v>1122</v>
      </c>
      <c r="I17" s="11">
        <v>739</v>
      </c>
      <c r="J17" s="11">
        <v>14546</v>
      </c>
      <c r="L17" s="11">
        <v>28404</v>
      </c>
      <c r="M17" s="16">
        <v>130270</v>
      </c>
      <c r="O17" s="11">
        <v>17309</v>
      </c>
      <c r="P17" s="11">
        <v>27124</v>
      </c>
      <c r="Q17" s="11">
        <v>38499</v>
      </c>
      <c r="R17" s="11">
        <v>19941</v>
      </c>
      <c r="S17" s="11">
        <v>4305</v>
      </c>
      <c r="T17" s="11">
        <v>32206</v>
      </c>
      <c r="U17" s="11">
        <v>19389</v>
      </c>
      <c r="V17" s="11">
        <v>241</v>
      </c>
      <c r="W17" s="11">
        <v>241</v>
      </c>
      <c r="X17" s="11">
        <v>531</v>
      </c>
      <c r="Y17" s="11">
        <v>808</v>
      </c>
    </row>
    <row r="18" spans="1:31" s="12" customFormat="1" x14ac:dyDescent="0.25">
      <c r="A18" s="13" t="s">
        <v>10</v>
      </c>
      <c r="B18" s="11">
        <v>53200</v>
      </c>
      <c r="C18" s="11">
        <v>1570</v>
      </c>
      <c r="E18" s="14">
        <v>35615</v>
      </c>
      <c r="F18" s="11">
        <v>6133</v>
      </c>
      <c r="G18" s="11">
        <v>2520</v>
      </c>
      <c r="H18" s="11">
        <v>1821</v>
      </c>
      <c r="I18" s="11">
        <v>1673</v>
      </c>
      <c r="J18" s="11">
        <v>13247</v>
      </c>
      <c r="L18" s="11">
        <v>29072</v>
      </c>
      <c r="M18" s="16">
        <v>112344</v>
      </c>
      <c r="N18" s="16">
        <v>56801</v>
      </c>
      <c r="O18" s="11">
        <v>10568</v>
      </c>
      <c r="P18" s="11">
        <v>25776</v>
      </c>
      <c r="Q18" s="11">
        <v>36451</v>
      </c>
      <c r="R18" s="11">
        <v>13311</v>
      </c>
      <c r="S18" s="16">
        <v>58318</v>
      </c>
      <c r="T18" s="11">
        <v>18349</v>
      </c>
      <c r="U18" s="11">
        <v>20743</v>
      </c>
      <c r="V18" s="11">
        <v>723</v>
      </c>
      <c r="W18" s="11">
        <v>723</v>
      </c>
      <c r="X18" s="11">
        <v>1970</v>
      </c>
      <c r="Y18" s="11">
        <v>3202</v>
      </c>
    </row>
    <row r="19" spans="1:31" x14ac:dyDescent="0.25">
      <c r="A19" s="2"/>
      <c r="B19" s="2"/>
      <c r="C19" s="2"/>
      <c r="E19" s="2"/>
      <c r="F19" s="2"/>
      <c r="G19" s="2"/>
      <c r="H19" s="2"/>
      <c r="I19" s="2"/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2" t="s">
        <v>19</v>
      </c>
      <c r="B20" s="2">
        <f>SUM(B15:B18)</f>
        <v>160100</v>
      </c>
      <c r="C20" s="1">
        <f>SUM(C15:C19)</f>
        <v>2320</v>
      </c>
      <c r="E20" s="1">
        <f t="shared" ref="E20:Y20" si="0">SUM(E15:E19)</f>
        <v>101253</v>
      </c>
      <c r="F20" s="1">
        <f t="shared" si="0"/>
        <v>15896</v>
      </c>
      <c r="G20" s="1">
        <f t="shared" si="0"/>
        <v>4786</v>
      </c>
      <c r="H20" s="1">
        <f t="shared" si="0"/>
        <v>2956</v>
      </c>
      <c r="I20" s="1">
        <f t="shared" si="0"/>
        <v>2421</v>
      </c>
      <c r="J20" s="1">
        <f t="shared" si="0"/>
        <v>27849</v>
      </c>
      <c r="L20" s="1">
        <f t="shared" si="0"/>
        <v>57569</v>
      </c>
      <c r="M20" s="2"/>
      <c r="N20" s="2"/>
      <c r="O20" s="1">
        <f t="shared" si="0"/>
        <v>27900</v>
      </c>
      <c r="P20" s="1">
        <f t="shared" si="0"/>
        <v>53011</v>
      </c>
      <c r="Q20" s="1">
        <f t="shared" si="0"/>
        <v>75043</v>
      </c>
      <c r="R20" s="1">
        <f t="shared" si="0"/>
        <v>33293</v>
      </c>
      <c r="S20" s="1">
        <f t="shared" si="0"/>
        <v>62872</v>
      </c>
      <c r="T20" s="1">
        <f>SUM(T15:T19)</f>
        <v>50598</v>
      </c>
      <c r="U20" s="1">
        <f t="shared" si="0"/>
        <v>40226</v>
      </c>
      <c r="V20" s="1">
        <f t="shared" si="0"/>
        <v>964</v>
      </c>
      <c r="W20" s="1">
        <f t="shared" si="0"/>
        <v>964</v>
      </c>
      <c r="X20" s="1">
        <f t="shared" si="0"/>
        <v>2501</v>
      </c>
      <c r="Y20" s="1">
        <f t="shared" si="0"/>
        <v>4010</v>
      </c>
    </row>
    <row r="21" spans="1:31" x14ac:dyDescent="0.25">
      <c r="A21" s="2"/>
      <c r="B21" s="2"/>
      <c r="C21" s="2"/>
      <c r="E21" s="2"/>
      <c r="F21" s="2"/>
      <c r="G21" s="2"/>
      <c r="H21" s="2"/>
      <c r="I21" s="2"/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31" x14ac:dyDescent="0.25">
      <c r="A22" s="2"/>
      <c r="B22" s="2"/>
      <c r="C22" s="1"/>
      <c r="E22" s="1"/>
      <c r="F22" s="1"/>
      <c r="G22" s="1"/>
      <c r="H22" s="1"/>
      <c r="I22" s="1"/>
      <c r="J22" s="1"/>
      <c r="L22" s="1"/>
      <c r="M22" s="2"/>
      <c r="N22" s="2"/>
      <c r="O22" s="1"/>
      <c r="P22" s="1"/>
      <c r="Q22" s="1"/>
      <c r="R22" s="1"/>
      <c r="S22" s="1"/>
      <c r="T22" s="1"/>
      <c r="U22" s="1"/>
      <c r="V22" s="1"/>
      <c r="W22" s="1"/>
    </row>
    <row r="23" spans="1:31" x14ac:dyDescent="0.25">
      <c r="A23" s="1" t="s">
        <v>12</v>
      </c>
      <c r="B23" s="1"/>
      <c r="C23" s="1">
        <f>C15/B15*100</f>
        <v>0.7142857142857143</v>
      </c>
      <c r="E23" s="1">
        <f>E15/B15*100</f>
        <v>0</v>
      </c>
      <c r="F23" s="1">
        <f>F15/B15*100</f>
        <v>0</v>
      </c>
      <c r="G23" s="1">
        <f>G15/B15*100</f>
        <v>6.4285714285714279</v>
      </c>
      <c r="H23" s="1">
        <f>H15/B15*100</f>
        <v>2.1428571428571428</v>
      </c>
      <c r="I23" s="1">
        <f>I15/B15*100</f>
        <v>0.7142857142857143</v>
      </c>
      <c r="J23" s="1">
        <f>J15/B15*100</f>
        <v>0</v>
      </c>
      <c r="L23" s="1">
        <f>L15/B15*100</f>
        <v>0</v>
      </c>
      <c r="M23" s="2"/>
      <c r="N23" s="2"/>
      <c r="O23" s="1">
        <f>O15/B15*100</f>
        <v>0</v>
      </c>
      <c r="P23" s="1">
        <f>P15/B15*100</f>
        <v>0</v>
      </c>
      <c r="Q23" s="1">
        <f>Q15/B15*100</f>
        <v>0</v>
      </c>
      <c r="R23" s="1">
        <f>R15/B15*100</f>
        <v>0</v>
      </c>
      <c r="S23" s="1"/>
      <c r="T23" s="1">
        <f>T15/B15*100</f>
        <v>0</v>
      </c>
      <c r="U23" s="1">
        <f>U15/B15*100</f>
        <v>0</v>
      </c>
      <c r="V23" s="1">
        <f>V15/B15*100</f>
        <v>0</v>
      </c>
      <c r="W23" s="1">
        <f>W15/B15*100</f>
        <v>0</v>
      </c>
      <c r="X23" s="1">
        <f>X15/B15*100</f>
        <v>0</v>
      </c>
      <c r="Y23" s="1">
        <f>Y15/B15*100</f>
        <v>0</v>
      </c>
      <c r="Z23" s="1"/>
    </row>
    <row r="24" spans="1:31" x14ac:dyDescent="0.25">
      <c r="A24" s="1" t="s">
        <v>13</v>
      </c>
      <c r="B24" s="1"/>
      <c r="C24" s="1">
        <f t="shared" ref="C24:C26" si="1">C16/B16*100</f>
        <v>2.2727272727272729</v>
      </c>
      <c r="E24" s="1">
        <f t="shared" ref="E24:E26" si="2">E16/B16*100</f>
        <v>39.090909090909093</v>
      </c>
      <c r="F24" s="1">
        <f t="shared" ref="F24:F26" si="3">F16/B16*100</f>
        <v>5.9090909090909092</v>
      </c>
      <c r="G24" s="1">
        <f t="shared" ref="G24:G26" si="4">G16/B16*100</f>
        <v>2.7272727272727271</v>
      </c>
      <c r="H24" s="1">
        <f>H16/B16*100</f>
        <v>3.1818181818181817</v>
      </c>
      <c r="I24" s="1">
        <f t="shared" ref="I24:I26" si="5">I16/B16*100</f>
        <v>3.1818181818181817</v>
      </c>
      <c r="J24" s="1">
        <f>J16/B16*100</f>
        <v>25.454545454545453</v>
      </c>
      <c r="L24" s="1">
        <f>L16/B16*100</f>
        <v>42.272727272727273</v>
      </c>
      <c r="M24" s="2"/>
      <c r="N24" s="2"/>
      <c r="O24" s="1">
        <f>O16/B16*100</f>
        <v>10.454545454545453</v>
      </c>
      <c r="P24" s="1">
        <f>P16/B16*100</f>
        <v>50.454545454545453</v>
      </c>
      <c r="Q24" s="1">
        <f>Q16/B16*100</f>
        <v>42.272727272727273</v>
      </c>
      <c r="R24" s="1">
        <f>R16/B16*100</f>
        <v>18.636363636363637</v>
      </c>
      <c r="S24" s="1"/>
      <c r="T24" s="1">
        <f>T16/B16*100</f>
        <v>19.545454545454547</v>
      </c>
      <c r="U24" s="1">
        <f>U16/B16*100</f>
        <v>42.727272727272727</v>
      </c>
      <c r="V24" s="1">
        <f>V16/B16*100</f>
        <v>0</v>
      </c>
      <c r="W24" s="1">
        <f>W16/B16*100</f>
        <v>0</v>
      </c>
      <c r="X24" s="1">
        <f>X16/B16*100</f>
        <v>0</v>
      </c>
      <c r="Y24" s="1">
        <f>Y16/B16*100</f>
        <v>0</v>
      </c>
      <c r="Z24" s="1"/>
    </row>
    <row r="25" spans="1:31" x14ac:dyDescent="0.25">
      <c r="A25" s="1" t="s">
        <v>14</v>
      </c>
      <c r="B25" s="1"/>
      <c r="C25" s="1">
        <f t="shared" si="1"/>
        <v>0.69830827067669177</v>
      </c>
      <c r="E25" s="1">
        <f t="shared" si="2"/>
        <v>61.609022556390983</v>
      </c>
      <c r="F25" s="1">
        <f t="shared" si="3"/>
        <v>9.1635338345864668</v>
      </c>
      <c r="G25" s="1">
        <f t="shared" si="4"/>
        <v>2.1071428571428572</v>
      </c>
      <c r="H25" s="1">
        <f>H17/B17*100</f>
        <v>1.0545112781954886</v>
      </c>
      <c r="I25" s="1">
        <f t="shared" si="5"/>
        <v>0.69454887218045114</v>
      </c>
      <c r="J25" s="1">
        <f>J17/B17*100</f>
        <v>13.671052631578947</v>
      </c>
      <c r="L25" s="1">
        <f>L17/B17*100</f>
        <v>26.695488721804512</v>
      </c>
      <c r="M25" s="2"/>
      <c r="N25" s="2"/>
      <c r="O25" s="1">
        <f>O17/B17*100</f>
        <v>16.267857142857142</v>
      </c>
      <c r="P25" s="1">
        <f>P17/B17*100</f>
        <v>25.492481203007518</v>
      </c>
      <c r="Q25" s="1">
        <f>Q17/B17*100</f>
        <v>36.183270676691734</v>
      </c>
      <c r="R25" s="1">
        <f>R17/B17*100</f>
        <v>18.741541353383457</v>
      </c>
      <c r="S25" s="1"/>
      <c r="T25" s="1">
        <f>T17/B17*100</f>
        <v>30.268796992481199</v>
      </c>
      <c r="U25" s="1">
        <f>U17/B17*100</f>
        <v>18.222744360902254</v>
      </c>
      <c r="V25" s="1">
        <f>V17/B17*100</f>
        <v>0.22650375939849623</v>
      </c>
      <c r="W25" s="1">
        <f>W17/B17*100</f>
        <v>0.22650375939849623</v>
      </c>
      <c r="X25" s="1">
        <f>X17/B17*100</f>
        <v>0.49906015037593987</v>
      </c>
      <c r="Y25" s="1">
        <f>Y17/B17*100</f>
        <v>0.75939849624060152</v>
      </c>
      <c r="Z25" s="1"/>
    </row>
    <row r="26" spans="1:31" x14ac:dyDescent="0.25">
      <c r="A26" s="1" t="s">
        <v>15</v>
      </c>
      <c r="B26" s="1"/>
      <c r="C26" s="1">
        <f t="shared" si="1"/>
        <v>2.9511278195488719</v>
      </c>
      <c r="E26" s="1">
        <f t="shared" si="2"/>
        <v>66.945488721804509</v>
      </c>
      <c r="F26" s="1">
        <f t="shared" si="3"/>
        <v>11.528195488721805</v>
      </c>
      <c r="G26" s="1">
        <f t="shared" si="4"/>
        <v>4.7368421052631584</v>
      </c>
      <c r="H26" s="1">
        <f>H18/B18*100</f>
        <v>3.4229323308270678</v>
      </c>
      <c r="I26" s="1">
        <f t="shared" si="5"/>
        <v>3.1447368421052633</v>
      </c>
      <c r="J26" s="1">
        <f>J18/B18*100</f>
        <v>24.900375939849624</v>
      </c>
      <c r="L26" s="1">
        <f>L18/B18*100</f>
        <v>54.646616541353389</v>
      </c>
      <c r="M26" s="2"/>
      <c r="N26" s="2"/>
      <c r="O26" s="1">
        <f>O18/B18*100</f>
        <v>19.864661654135336</v>
      </c>
      <c r="P26" s="1">
        <f>P18/B18*100</f>
        <v>48.451127819548873</v>
      </c>
      <c r="Q26" s="1">
        <f>Q18/B18*100</f>
        <v>68.516917293233078</v>
      </c>
      <c r="R26" s="1">
        <f>R18/B18*100</f>
        <v>25.020676691729321</v>
      </c>
      <c r="S26" s="1"/>
      <c r="T26" s="1">
        <f>T18/B18*100</f>
        <v>34.4906015037594</v>
      </c>
      <c r="U26" s="1">
        <f>U18/B18*100</f>
        <v>38.9906015037594</v>
      </c>
      <c r="V26" s="1">
        <f>V18/B18*100</f>
        <v>1.3590225563909775</v>
      </c>
      <c r="W26" s="1">
        <f>W18/B18*100</f>
        <v>1.3590225563909775</v>
      </c>
      <c r="X26" s="1">
        <f>X18/B18*100</f>
        <v>3.7030075187969929</v>
      </c>
      <c r="Y26" s="1">
        <f>Y18/B18*100</f>
        <v>6.018796992481203</v>
      </c>
      <c r="Z26" s="1"/>
    </row>
    <row r="27" spans="1:31" x14ac:dyDescent="0.25">
      <c r="A27" s="1" t="s">
        <v>16</v>
      </c>
      <c r="B27" s="1"/>
      <c r="C27" s="1">
        <f>SUM(C23:C26)/4</f>
        <v>1.6591122693096376</v>
      </c>
      <c r="E27" s="1">
        <f t="shared" ref="E27:Y27" si="6">SUM(E23:E26)/4</f>
        <v>41.911355092276146</v>
      </c>
      <c r="F27" s="1">
        <f t="shared" si="6"/>
        <v>6.6502050580997949</v>
      </c>
      <c r="G27" s="1">
        <f t="shared" si="6"/>
        <v>3.9999572795625431</v>
      </c>
      <c r="H27" s="1">
        <f t="shared" si="6"/>
        <v>2.45052973342447</v>
      </c>
      <c r="I27" s="1">
        <f t="shared" si="6"/>
        <v>1.9338474025974026</v>
      </c>
      <c r="J27" s="1">
        <f t="shared" si="6"/>
        <v>16.006493506493506</v>
      </c>
      <c r="L27" s="1">
        <f t="shared" si="6"/>
        <v>30.903708133971293</v>
      </c>
      <c r="M27" s="2"/>
      <c r="N27" s="2"/>
      <c r="O27" s="1">
        <f t="shared" si="6"/>
        <v>11.646766062884483</v>
      </c>
      <c r="P27" s="1">
        <f t="shared" si="6"/>
        <v>31.09953861927546</v>
      </c>
      <c r="Q27" s="1">
        <f t="shared" si="6"/>
        <v>36.743228810663027</v>
      </c>
      <c r="R27" s="1">
        <f t="shared" si="6"/>
        <v>15.599645420369104</v>
      </c>
      <c r="S27" s="1"/>
      <c r="T27" s="1">
        <f t="shared" si="6"/>
        <v>21.076213260423785</v>
      </c>
      <c r="U27" s="1">
        <f t="shared" si="6"/>
        <v>24.985154647983595</v>
      </c>
      <c r="V27" s="1">
        <f t="shared" si="6"/>
        <v>0.39638157894736842</v>
      </c>
      <c r="W27" s="1">
        <f t="shared" si="6"/>
        <v>0.39638157894736842</v>
      </c>
      <c r="X27" s="1">
        <f t="shared" si="6"/>
        <v>1.0505169172932332</v>
      </c>
      <c r="Y27" s="1">
        <f t="shared" si="6"/>
        <v>1.6945488721804511</v>
      </c>
      <c r="Z27" s="1"/>
    </row>
    <row r="28" spans="1:31" x14ac:dyDescent="0.25">
      <c r="M28" s="2"/>
      <c r="N28" s="2"/>
      <c r="S28" s="1"/>
    </row>
    <row r="29" spans="1:31" x14ac:dyDescent="0.25">
      <c r="A29" s="1" t="s">
        <v>17</v>
      </c>
      <c r="B29" s="1"/>
      <c r="E29">
        <f>E27/C27</f>
        <v>25.261313455125979</v>
      </c>
      <c r="F29">
        <f>F27/C27</f>
        <v>4.0082911693896213</v>
      </c>
      <c r="G29">
        <f>G27/C27</f>
        <v>2.4109021152781538</v>
      </c>
      <c r="H29">
        <f>H27/C27</f>
        <v>1.4770126041224105</v>
      </c>
      <c r="I29">
        <f>I27/C27</f>
        <v>1.1655916470330747</v>
      </c>
      <c r="J29">
        <f>J27/C27</f>
        <v>9.6476253009411259</v>
      </c>
      <c r="L29">
        <f>L27/C27</f>
        <v>18.626652762221109</v>
      </c>
      <c r="M29" s="2"/>
      <c r="N29" s="2"/>
      <c r="O29">
        <f>O27/C27</f>
        <v>7.0198782073564816</v>
      </c>
      <c r="P29">
        <f>P27/C27</f>
        <v>18.74468605564353</v>
      </c>
      <c r="Q29">
        <f>Q27/C27</f>
        <v>22.146318540548201</v>
      </c>
      <c r="R29">
        <f>R27/C27</f>
        <v>9.4024049541024546</v>
      </c>
      <c r="S29" s="1"/>
      <c r="T29">
        <f>T27/C27</f>
        <v>12.703307455615207</v>
      </c>
      <c r="U29">
        <f>U27/C27</f>
        <v>15.059351383363589</v>
      </c>
      <c r="V29">
        <f>V27/C27</f>
        <v>0.23891184839004545</v>
      </c>
      <c r="W29">
        <f>W27/C27</f>
        <v>0.23891184839004545</v>
      </c>
      <c r="X29">
        <f>X27/C27</f>
        <v>0.6331801269424383</v>
      </c>
      <c r="Y29">
        <f>Y27/C27</f>
        <v>1.021358773318914</v>
      </c>
    </row>
    <row r="30" spans="1:31" x14ac:dyDescent="0.25">
      <c r="M30" s="2"/>
      <c r="N30" s="2"/>
      <c r="S30" s="1"/>
    </row>
    <row r="31" spans="1:31" x14ac:dyDescent="0.25">
      <c r="A31" t="s">
        <v>18</v>
      </c>
      <c r="C31">
        <v>1</v>
      </c>
      <c r="E31">
        <f>(C12/E12)</f>
        <v>121.72875364991548</v>
      </c>
      <c r="F31">
        <f>(C12/F12)</f>
        <v>15.096035829998094</v>
      </c>
      <c r="G31">
        <f>(C12/G12)</f>
        <v>1.8941023991659234</v>
      </c>
      <c r="H31">
        <f>(C12/H12)</f>
        <v>1.8103360401520328</v>
      </c>
      <c r="I31">
        <f>(C12/I12)</f>
        <v>1.8023610096638474</v>
      </c>
      <c r="J31">
        <f>(C12/J12)</f>
        <v>80.008989898989896</v>
      </c>
      <c r="L31">
        <f>(C12/L12)</f>
        <v>131.18400132494205</v>
      </c>
      <c r="M31" s="2"/>
      <c r="N31" s="2"/>
      <c r="O31">
        <f>(C12/O12)</f>
        <v>30.077425479400038</v>
      </c>
      <c r="P31">
        <f>(C12/P12)</f>
        <v>156.50839754989133</v>
      </c>
      <c r="Q31">
        <f>(C12/Q12)</f>
        <v>131.16227852293426</v>
      </c>
      <c r="R31">
        <f>(C12/R12)</f>
        <v>57.547878523684979</v>
      </c>
      <c r="S31" s="1"/>
      <c r="T31">
        <f>(C12/T12)</f>
        <v>59.694701936845277</v>
      </c>
      <c r="U31">
        <f>(C12/U12)</f>
        <v>382.09792571152917</v>
      </c>
      <c r="V31">
        <f>(C12/V12)</f>
        <v>55.140201879568394</v>
      </c>
      <c r="W31">
        <f>(C12/W12)</f>
        <v>55.140201879568394</v>
      </c>
      <c r="X31">
        <f>(C12/X12)</f>
        <v>317.21625951141368</v>
      </c>
      <c r="Y31">
        <f>(C12/Y12)</f>
        <v>290.03625045770781</v>
      </c>
    </row>
    <row r="32" spans="1:31" x14ac:dyDescent="0.25">
      <c r="A32" t="s">
        <v>11</v>
      </c>
      <c r="E32">
        <f t="shared" ref="E32:Y32" si="7">E31/E29</f>
        <v>4.8187816467324067</v>
      </c>
      <c r="F32">
        <f t="shared" si="7"/>
        <v>3.766202401981916</v>
      </c>
      <c r="G32">
        <f t="shared" si="7"/>
        <v>0.78564052317295952</v>
      </c>
      <c r="H32">
        <f t="shared" si="7"/>
        <v>1.2256740633758312</v>
      </c>
      <c r="I32">
        <f t="shared" si="7"/>
        <v>1.546305701702325</v>
      </c>
      <c r="J32">
        <f t="shared" si="7"/>
        <v>8.2931278323158981</v>
      </c>
      <c r="L32">
        <f t="shared" si="7"/>
        <v>7.0428113413383455</v>
      </c>
      <c r="M32" s="2"/>
      <c r="N32" s="2"/>
      <c r="O32">
        <f t="shared" si="7"/>
        <v>4.2846078793618387</v>
      </c>
      <c r="P32">
        <f t="shared" si="7"/>
        <v>8.3494808654194976</v>
      </c>
      <c r="Q32">
        <f t="shared" si="7"/>
        <v>5.9225319225308821</v>
      </c>
      <c r="R32">
        <f t="shared" si="7"/>
        <v>6.1205488175209579</v>
      </c>
      <c r="S32" s="1"/>
      <c r="T32">
        <f t="shared" si="7"/>
        <v>4.6991464345341498</v>
      </c>
      <c r="U32">
        <f t="shared" si="7"/>
        <v>25.372800991524876</v>
      </c>
      <c r="V32">
        <f t="shared" si="7"/>
        <v>230.79726790923726</v>
      </c>
      <c r="W32">
        <f t="shared" si="7"/>
        <v>230.79726790923726</v>
      </c>
      <c r="X32">
        <f t="shared" si="7"/>
        <v>500.98896982635631</v>
      </c>
      <c r="Y32">
        <f t="shared" si="7"/>
        <v>283.9709786946193</v>
      </c>
    </row>
    <row r="33" spans="1:19" x14ac:dyDescent="0.25">
      <c r="S33" s="1"/>
    </row>
    <row r="34" spans="1:19" x14ac:dyDescent="0.25">
      <c r="S34" s="1"/>
    </row>
    <row r="35" spans="1:19" x14ac:dyDescent="0.25">
      <c r="A35" s="2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9" x14ac:dyDescent="0.25">
      <c r="A36" s="2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9" x14ac:dyDescent="0.25">
      <c r="A37" s="2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9" x14ac:dyDescent="0.25">
      <c r="A38" s="2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9" x14ac:dyDescent="0.25">
      <c r="A39" s="2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9" x14ac:dyDescent="0.25">
      <c r="A40" s="2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9" x14ac:dyDescent="0.25">
      <c r="A41" s="2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FB11-FA1A-412B-BC93-8EBBD47C80E7}">
  <dimension ref="A2:M32"/>
  <sheetViews>
    <sheetView workbookViewId="0">
      <selection activeCell="H8" sqref="H8"/>
    </sheetView>
  </sheetViews>
  <sheetFormatPr defaultRowHeight="15" x14ac:dyDescent="0.25"/>
  <cols>
    <col min="1" max="1" width="15.85546875" customWidth="1"/>
    <col min="3" max="3" width="12.7109375" customWidth="1"/>
    <col min="4" max="4" width="6.7109375" customWidth="1"/>
    <col min="5" max="5" width="7.7109375" customWidth="1"/>
    <col min="6" max="6" width="16.5703125" customWidth="1"/>
    <col min="7" max="7" width="17.42578125" customWidth="1"/>
    <col min="8" max="8" width="20.5703125" customWidth="1"/>
    <col min="9" max="9" width="22" customWidth="1"/>
    <col min="10" max="11" width="23.28515625" customWidth="1"/>
    <col min="12" max="12" width="23.140625" customWidth="1"/>
    <col min="13" max="13" width="18.5703125" customWidth="1"/>
    <col min="14" max="14" width="12.7109375" customWidth="1"/>
    <col min="17" max="17" width="18.7109375" customWidth="1"/>
    <col min="18" max="18" width="21.5703125" customWidth="1"/>
  </cols>
  <sheetData>
    <row r="2" spans="1:12" x14ac:dyDescent="0.25">
      <c r="C2" s="1" t="s">
        <v>0</v>
      </c>
      <c r="D2" s="1" t="s">
        <v>102</v>
      </c>
      <c r="E2" s="1" t="s">
        <v>103</v>
      </c>
      <c r="F2" s="1" t="s">
        <v>104</v>
      </c>
      <c r="G2" s="1" t="s">
        <v>105</v>
      </c>
      <c r="H2" s="4" t="s">
        <v>106</v>
      </c>
      <c r="I2" s="4" t="s">
        <v>112</v>
      </c>
      <c r="J2" s="4" t="s">
        <v>114</v>
      </c>
      <c r="K2" s="4" t="s">
        <v>116</v>
      </c>
      <c r="L2" t="s">
        <v>119</v>
      </c>
    </row>
    <row r="3" spans="1:12" x14ac:dyDescent="0.25">
      <c r="A3" s="1" t="s">
        <v>82</v>
      </c>
      <c r="B3" s="1"/>
      <c r="C3" s="1"/>
      <c r="D3" s="6" t="s">
        <v>1</v>
      </c>
    </row>
    <row r="4" spans="1:12" x14ac:dyDescent="0.25">
      <c r="A4" s="1" t="s">
        <v>2</v>
      </c>
      <c r="B4" s="1"/>
      <c r="E4" s="1" t="s">
        <v>1</v>
      </c>
      <c r="I4" t="s">
        <v>1</v>
      </c>
      <c r="J4" t="s">
        <v>1</v>
      </c>
      <c r="K4" t="s">
        <v>1</v>
      </c>
      <c r="L4" t="s">
        <v>1</v>
      </c>
    </row>
    <row r="5" spans="1:12" x14ac:dyDescent="0.25">
      <c r="A5" s="1" t="s">
        <v>3</v>
      </c>
      <c r="B5" s="1"/>
      <c r="F5" s="1" t="s">
        <v>1</v>
      </c>
      <c r="H5" t="s">
        <v>1</v>
      </c>
    </row>
    <row r="6" spans="1:12" x14ac:dyDescent="0.25">
      <c r="A6" s="1" t="s">
        <v>83</v>
      </c>
      <c r="B6" s="1"/>
      <c r="G6" s="1" t="s">
        <v>1</v>
      </c>
    </row>
    <row r="7" spans="1:12" x14ac:dyDescent="0.25">
      <c r="A7" s="1" t="s">
        <v>84</v>
      </c>
      <c r="B7" s="1"/>
      <c r="H7" s="1"/>
    </row>
    <row r="8" spans="1:12" x14ac:dyDescent="0.25">
      <c r="A8" s="4" t="s">
        <v>54</v>
      </c>
      <c r="B8" s="1"/>
      <c r="D8" t="s">
        <v>108</v>
      </c>
      <c r="E8" t="s">
        <v>107</v>
      </c>
      <c r="F8" t="s">
        <v>109</v>
      </c>
      <c r="G8" t="s">
        <v>109</v>
      </c>
      <c r="H8" t="s">
        <v>111</v>
      </c>
      <c r="I8" t="s">
        <v>113</v>
      </c>
      <c r="J8" t="s">
        <v>115</v>
      </c>
      <c r="K8" t="s">
        <v>118</v>
      </c>
      <c r="L8" t="s">
        <v>101</v>
      </c>
    </row>
    <row r="9" spans="1:12" x14ac:dyDescent="0.25">
      <c r="A9" s="4" t="s">
        <v>110</v>
      </c>
      <c r="B9" s="1"/>
      <c r="J9" t="s">
        <v>36</v>
      </c>
      <c r="K9" t="s">
        <v>117</v>
      </c>
      <c r="L9" t="s">
        <v>117</v>
      </c>
    </row>
    <row r="10" spans="1:12" x14ac:dyDescent="0.25">
      <c r="A10" s="1"/>
      <c r="B10" s="1"/>
    </row>
    <row r="11" spans="1:12" x14ac:dyDescent="0.25">
      <c r="A11" s="1" t="s">
        <v>5</v>
      </c>
      <c r="B11" s="1"/>
      <c r="C11" s="1">
        <v>7393</v>
      </c>
      <c r="D11" s="1">
        <v>803</v>
      </c>
      <c r="E11" s="1">
        <v>803</v>
      </c>
      <c r="F11" s="1">
        <v>805</v>
      </c>
      <c r="G11" s="1">
        <v>1603</v>
      </c>
      <c r="H11" s="1">
        <v>406</v>
      </c>
      <c r="I11" s="1">
        <v>244</v>
      </c>
      <c r="J11" s="1">
        <v>166</v>
      </c>
      <c r="K11" s="1">
        <v>165</v>
      </c>
      <c r="L11" s="4">
        <v>86</v>
      </c>
    </row>
    <row r="12" spans="1:12" x14ac:dyDescent="0.25">
      <c r="A12" s="1" t="s">
        <v>6</v>
      </c>
      <c r="B12" s="1"/>
      <c r="C12" s="1">
        <v>7393</v>
      </c>
      <c r="D12" s="1">
        <v>803</v>
      </c>
      <c r="E12" s="1">
        <v>803</v>
      </c>
      <c r="F12" s="1">
        <v>805</v>
      </c>
      <c r="G12" s="1">
        <v>1603</v>
      </c>
      <c r="H12" s="1">
        <v>406</v>
      </c>
      <c r="I12" s="1">
        <v>244</v>
      </c>
      <c r="J12" s="1">
        <v>166</v>
      </c>
      <c r="K12" s="1">
        <v>165</v>
      </c>
      <c r="L12" s="4">
        <v>86</v>
      </c>
    </row>
    <row r="13" spans="1:12" s="9" customFormat="1" x14ac:dyDescent="0.25">
      <c r="A13" s="10" t="s">
        <v>150</v>
      </c>
      <c r="C13" s="9">
        <v>0</v>
      </c>
      <c r="F13" s="9">
        <v>1</v>
      </c>
      <c r="G13" s="9">
        <v>2</v>
      </c>
      <c r="H13" s="9">
        <v>3</v>
      </c>
      <c r="I13" s="9">
        <v>4</v>
      </c>
      <c r="K13" s="9">
        <v>5</v>
      </c>
      <c r="L13" s="9">
        <v>6</v>
      </c>
    </row>
    <row r="15" spans="1:12" s="12" customFormat="1" x14ac:dyDescent="0.25">
      <c r="A15" s="13" t="s">
        <v>7</v>
      </c>
      <c r="B15" s="11">
        <v>280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7">
        <v>0</v>
      </c>
    </row>
    <row r="16" spans="1:12" s="12" customFormat="1" x14ac:dyDescent="0.25">
      <c r="A16" s="13" t="s">
        <v>8</v>
      </c>
      <c r="B16" s="11">
        <v>220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7">
        <v>0</v>
      </c>
    </row>
    <row r="17" spans="1:13" s="12" customFormat="1" x14ac:dyDescent="0.25">
      <c r="A17" s="13" t="s">
        <v>9</v>
      </c>
      <c r="B17" s="11">
        <v>106400</v>
      </c>
      <c r="C17" s="11">
        <v>230</v>
      </c>
      <c r="D17" s="11">
        <v>2940</v>
      </c>
      <c r="E17" s="11">
        <v>766</v>
      </c>
      <c r="F17" s="11">
        <v>504</v>
      </c>
      <c r="G17" s="11">
        <v>325</v>
      </c>
      <c r="H17" s="11">
        <v>733</v>
      </c>
      <c r="I17" s="11">
        <v>1589</v>
      </c>
      <c r="J17" s="11">
        <v>2068</v>
      </c>
      <c r="K17" s="11">
        <v>1959</v>
      </c>
      <c r="L17" s="17">
        <v>2815</v>
      </c>
    </row>
    <row r="18" spans="1:13" s="12" customFormat="1" x14ac:dyDescent="0.25">
      <c r="A18" s="13" t="s">
        <v>10</v>
      </c>
      <c r="B18" s="11">
        <v>53200</v>
      </c>
      <c r="C18" s="11">
        <v>660</v>
      </c>
      <c r="D18" s="14">
        <v>11164</v>
      </c>
      <c r="E18" s="11">
        <v>3358</v>
      </c>
      <c r="F18" s="11">
        <v>1424</v>
      </c>
      <c r="G18" s="11">
        <v>1030</v>
      </c>
      <c r="H18" s="11">
        <v>1722</v>
      </c>
      <c r="I18" s="11">
        <v>4438</v>
      </c>
      <c r="J18" s="11">
        <v>5257</v>
      </c>
      <c r="K18" s="11">
        <v>5132</v>
      </c>
      <c r="L18" s="17">
        <v>6941</v>
      </c>
    </row>
    <row r="19" spans="1:13" x14ac:dyDescent="0.25">
      <c r="A19" s="2"/>
      <c r="B19" s="2"/>
      <c r="C19" s="2"/>
      <c r="D19" s="2"/>
      <c r="E19" s="2"/>
      <c r="F19" s="2"/>
      <c r="G19" s="2"/>
      <c r="H19" s="2"/>
    </row>
    <row r="20" spans="1:13" x14ac:dyDescent="0.25">
      <c r="A20" s="2" t="s">
        <v>19</v>
      </c>
      <c r="B20" s="2">
        <f>SUM(B15:B18)</f>
        <v>160100</v>
      </c>
      <c r="C20" s="1">
        <f>SUM(C15:C19)</f>
        <v>890</v>
      </c>
      <c r="D20" s="1">
        <f t="shared" ref="D20:R20" si="0">SUM(D15:D19)</f>
        <v>14104</v>
      </c>
      <c r="E20" s="1">
        <f t="shared" si="0"/>
        <v>4124</v>
      </c>
      <c r="F20" s="1">
        <f t="shared" si="0"/>
        <v>1928</v>
      </c>
      <c r="G20" s="1">
        <f t="shared" si="0"/>
        <v>1355</v>
      </c>
      <c r="H20" s="1">
        <f t="shared" si="0"/>
        <v>2455</v>
      </c>
      <c r="I20" s="1">
        <f t="shared" si="0"/>
        <v>6027</v>
      </c>
      <c r="J20" s="1">
        <f t="shared" si="0"/>
        <v>7325</v>
      </c>
      <c r="K20" s="1">
        <f t="shared" si="0"/>
        <v>7091</v>
      </c>
      <c r="L20" s="1">
        <f t="shared" si="0"/>
        <v>9756</v>
      </c>
    </row>
    <row r="21" spans="1:13" x14ac:dyDescent="0.25">
      <c r="A21" s="2"/>
      <c r="B21" s="2"/>
      <c r="C21" s="2"/>
      <c r="D21" s="2"/>
      <c r="E21" s="2"/>
      <c r="F21" s="2"/>
      <c r="G21" s="2"/>
      <c r="H21" s="2"/>
    </row>
    <row r="22" spans="1:13" x14ac:dyDescent="0.25">
      <c r="A22" s="2"/>
      <c r="B22" s="2"/>
      <c r="C22" s="1"/>
      <c r="D22" s="1"/>
      <c r="E22" s="1"/>
      <c r="F22" s="1"/>
      <c r="G22" s="1"/>
      <c r="H22" s="1"/>
    </row>
    <row r="23" spans="1:13" x14ac:dyDescent="0.25">
      <c r="A23" s="1" t="s">
        <v>12</v>
      </c>
      <c r="B23" s="1"/>
      <c r="C23" s="1">
        <f>C15/B15*100</f>
        <v>0</v>
      </c>
      <c r="D23" s="1">
        <f>D15/B15*100</f>
        <v>0</v>
      </c>
      <c r="E23" s="1">
        <f>E15/B15*100</f>
        <v>0</v>
      </c>
      <c r="F23" s="1">
        <f>F15/B15*100</f>
        <v>0</v>
      </c>
      <c r="G23" s="1">
        <f>G15/B15*100</f>
        <v>0</v>
      </c>
      <c r="H23" s="1">
        <f>H15/B15*100</f>
        <v>0</v>
      </c>
      <c r="I23">
        <f>I15/B15*100</f>
        <v>0</v>
      </c>
      <c r="J23">
        <f>J15/B15*100</f>
        <v>0</v>
      </c>
      <c r="K23">
        <f>K15/B15*100</f>
        <v>0</v>
      </c>
      <c r="L23">
        <f>L15/B15*100</f>
        <v>0</v>
      </c>
      <c r="M23">
        <f>M15/B15*100</f>
        <v>0</v>
      </c>
    </row>
    <row r="24" spans="1:13" x14ac:dyDescent="0.25">
      <c r="A24" s="1" t="s">
        <v>13</v>
      </c>
      <c r="B24" s="1"/>
      <c r="C24" s="1">
        <f t="shared" ref="C24:C26" si="1">C16/B16*100</f>
        <v>0</v>
      </c>
      <c r="D24" s="1">
        <f t="shared" ref="D24:D26" si="2">D16/B16*100</f>
        <v>0</v>
      </c>
      <c r="E24" s="1">
        <f t="shared" ref="E24:E26" si="3">E16/B16*100</f>
        <v>0</v>
      </c>
      <c r="F24" s="1">
        <f t="shared" ref="F24:F26" si="4">F16/B16*100</f>
        <v>0</v>
      </c>
      <c r="G24" s="1">
        <f t="shared" ref="G24:G26" si="5">G16/B16*100</f>
        <v>0</v>
      </c>
      <c r="H24" s="1">
        <f t="shared" ref="H24:H26" si="6">H16/B16*100</f>
        <v>0</v>
      </c>
      <c r="I24">
        <f t="shared" ref="I24:I26" si="7">I16/B16*100</f>
        <v>0</v>
      </c>
      <c r="J24">
        <f t="shared" ref="J24:J26" si="8">J16/B16*100</f>
        <v>0</v>
      </c>
      <c r="K24">
        <f t="shared" ref="K24:K26" si="9">K16/B16*100</f>
        <v>0</v>
      </c>
      <c r="L24">
        <f t="shared" ref="L24:L26" si="10">L16/B16*100</f>
        <v>0</v>
      </c>
      <c r="M24">
        <f t="shared" ref="M24:M26" si="11">M16/B16*100</f>
        <v>0</v>
      </c>
    </row>
    <row r="25" spans="1:13" x14ac:dyDescent="0.25">
      <c r="A25" s="1" t="s">
        <v>14</v>
      </c>
      <c r="B25" s="1"/>
      <c r="C25" s="1">
        <f t="shared" si="1"/>
        <v>0.21616541353383459</v>
      </c>
      <c r="D25" s="1">
        <f t="shared" si="2"/>
        <v>2.763157894736842</v>
      </c>
      <c r="E25" s="1">
        <f t="shared" si="3"/>
        <v>0.71992481203007519</v>
      </c>
      <c r="F25" s="1">
        <f t="shared" si="4"/>
        <v>0.47368421052631582</v>
      </c>
      <c r="G25" s="1">
        <f t="shared" si="5"/>
        <v>0.30545112781954886</v>
      </c>
      <c r="H25" s="1">
        <f t="shared" si="6"/>
        <v>0.68890977443609025</v>
      </c>
      <c r="I25">
        <f t="shared" si="7"/>
        <v>1.493421052631579</v>
      </c>
      <c r="J25">
        <f t="shared" si="8"/>
        <v>1.9436090225563911</v>
      </c>
      <c r="K25">
        <f t="shared" si="9"/>
        <v>1.8411654135338344</v>
      </c>
      <c r="L25">
        <f t="shared" si="10"/>
        <v>2.6456766917293235</v>
      </c>
      <c r="M25">
        <f t="shared" si="11"/>
        <v>0</v>
      </c>
    </row>
    <row r="26" spans="1:13" x14ac:dyDescent="0.25">
      <c r="A26" s="1" t="s">
        <v>15</v>
      </c>
      <c r="B26" s="1"/>
      <c r="C26" s="1">
        <f t="shared" si="1"/>
        <v>1.2406015037593985</v>
      </c>
      <c r="D26" s="1">
        <f t="shared" si="2"/>
        <v>20.984962406015036</v>
      </c>
      <c r="E26" s="1">
        <f t="shared" si="3"/>
        <v>6.3120300751879705</v>
      </c>
      <c r="F26" s="1">
        <f t="shared" si="4"/>
        <v>2.6766917293233083</v>
      </c>
      <c r="G26" s="1">
        <f t="shared" si="5"/>
        <v>1.9360902255639099</v>
      </c>
      <c r="H26" s="1">
        <f t="shared" si="6"/>
        <v>3.236842105263158</v>
      </c>
      <c r="I26">
        <f t="shared" si="7"/>
        <v>8.3421052631578956</v>
      </c>
      <c r="J26">
        <f t="shared" si="8"/>
        <v>9.8815789473684212</v>
      </c>
      <c r="K26">
        <f t="shared" si="9"/>
        <v>9.6466165413533833</v>
      </c>
      <c r="L26">
        <f t="shared" si="10"/>
        <v>13.046992481203008</v>
      </c>
      <c r="M26">
        <f t="shared" si="11"/>
        <v>0</v>
      </c>
    </row>
    <row r="27" spans="1:13" x14ac:dyDescent="0.25">
      <c r="A27" s="1" t="s">
        <v>16</v>
      </c>
      <c r="B27" s="1"/>
      <c r="C27" s="1">
        <f>SUM(C23:C26)/4</f>
        <v>0.36419172932330829</v>
      </c>
      <c r="D27" s="1">
        <f t="shared" ref="D27:R27" si="12">SUM(D23:D26)/4</f>
        <v>5.9370300751879697</v>
      </c>
      <c r="E27" s="1">
        <f t="shared" si="12"/>
        <v>1.7579887218045114</v>
      </c>
      <c r="F27" s="1">
        <f t="shared" si="12"/>
        <v>0.78759398496240607</v>
      </c>
      <c r="G27" s="1">
        <f t="shared" si="12"/>
        <v>0.56038533834586468</v>
      </c>
      <c r="H27" s="1">
        <f t="shared" si="12"/>
        <v>0.98143796992481203</v>
      </c>
      <c r="I27" s="1">
        <f t="shared" si="12"/>
        <v>2.4588815789473686</v>
      </c>
      <c r="J27" s="1">
        <f t="shared" si="12"/>
        <v>2.956296992481203</v>
      </c>
      <c r="K27" s="1">
        <f t="shared" si="12"/>
        <v>2.8719454887218046</v>
      </c>
      <c r="L27" s="1">
        <f t="shared" si="12"/>
        <v>3.9231672932330826</v>
      </c>
      <c r="M27" s="1">
        <f t="shared" si="12"/>
        <v>0</v>
      </c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13" x14ac:dyDescent="0.25">
      <c r="A29" s="1" t="s">
        <v>17</v>
      </c>
      <c r="B29" s="1"/>
      <c r="D29">
        <f>D27/C27</f>
        <v>16.301935483870967</v>
      </c>
      <c r="E29">
        <f>E27/C27</f>
        <v>4.8270967741935484</v>
      </c>
      <c r="F29">
        <f>F27/C27</f>
        <v>2.1625806451612903</v>
      </c>
      <c r="G29">
        <f>G27/C27</f>
        <v>1.5387096774193547</v>
      </c>
      <c r="H29">
        <f>H27/C27</f>
        <v>2.6948387096774193</v>
      </c>
      <c r="I29">
        <f>I27/C27</f>
        <v>6.7516129032258068</v>
      </c>
      <c r="J29">
        <f>J27/C27</f>
        <v>8.1174193548387095</v>
      </c>
      <c r="K29">
        <f>K27/C27</f>
        <v>7.8858064516129032</v>
      </c>
      <c r="L29">
        <f>L27/C27</f>
        <v>10.772258064516128</v>
      </c>
      <c r="M29">
        <f>M27/C27</f>
        <v>0</v>
      </c>
    </row>
    <row r="31" spans="1:13" x14ac:dyDescent="0.25">
      <c r="A31" t="s">
        <v>18</v>
      </c>
      <c r="C31">
        <v>1</v>
      </c>
      <c r="D31">
        <f>(C12/D12)</f>
        <v>9.2067247820672478</v>
      </c>
      <c r="E31">
        <f>(C12/E12)</f>
        <v>9.2067247820672478</v>
      </c>
      <c r="F31">
        <f>(C12/F12)</f>
        <v>9.1838509316770178</v>
      </c>
      <c r="G31">
        <f>(C12/G12)</f>
        <v>4.611977542108546</v>
      </c>
      <c r="H31">
        <f>(C12/H12)</f>
        <v>18.209359605911331</v>
      </c>
      <c r="I31">
        <f>(C12/I12)</f>
        <v>30.299180327868854</v>
      </c>
      <c r="J31">
        <f>(C12/J12)</f>
        <v>44.536144578313255</v>
      </c>
      <c r="K31">
        <f>(C12/K12)</f>
        <v>44.806060606060605</v>
      </c>
      <c r="L31">
        <f>(C12/L12)</f>
        <v>85.965116279069761</v>
      </c>
      <c r="M31" t="e">
        <f>(C12/M12)</f>
        <v>#DIV/0!</v>
      </c>
    </row>
    <row r="32" spans="1:13" x14ac:dyDescent="0.25">
      <c r="A32" t="s">
        <v>11</v>
      </c>
      <c r="D32">
        <f t="shared" ref="D32:P32" si="13">D31/D29</f>
        <v>0.564762680552645</v>
      </c>
      <c r="E32">
        <f t="shared" si="13"/>
        <v>1.9073006431708412</v>
      </c>
      <c r="F32">
        <f t="shared" si="13"/>
        <v>4.2467091122014846</v>
      </c>
      <c r="G32">
        <f t="shared" si="13"/>
        <v>2.9973019665694958</v>
      </c>
      <c r="H32">
        <f t="shared" si="13"/>
        <v>6.757124105617085</v>
      </c>
      <c r="I32">
        <f t="shared" si="13"/>
        <v>4.487695127395769</v>
      </c>
      <c r="J32">
        <f t="shared" si="13"/>
        <v>5.4864905497047802</v>
      </c>
      <c r="K32">
        <f t="shared" si="13"/>
        <v>5.6818615674870276</v>
      </c>
      <c r="L32">
        <f t="shared" si="13"/>
        <v>7.9802317920918808</v>
      </c>
      <c r="M32" t="e">
        <f t="shared" si="13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6287-5B9C-48B3-8933-E2F2F5C6EB16}">
  <dimension ref="A2:M29"/>
  <sheetViews>
    <sheetView workbookViewId="0">
      <selection activeCell="A13" sqref="A13:XFD13"/>
    </sheetView>
  </sheetViews>
  <sheetFormatPr defaultRowHeight="15" x14ac:dyDescent="0.25"/>
  <cols>
    <col min="1" max="1" width="15.85546875" customWidth="1"/>
    <col min="3" max="3" width="12.7109375" customWidth="1"/>
    <col min="4" max="4" width="14.42578125" customWidth="1"/>
    <col min="5" max="5" width="17.7109375" customWidth="1"/>
    <col min="6" max="6" width="19.7109375" customWidth="1"/>
    <col min="7" max="7" width="17.42578125" customWidth="1"/>
    <col min="8" max="8" width="20.5703125" customWidth="1"/>
    <col min="9" max="9" width="22" customWidth="1"/>
    <col min="10" max="10" width="23.28515625" customWidth="1"/>
    <col min="11" max="11" width="26" customWidth="1"/>
    <col min="12" max="12" width="26.7109375" customWidth="1"/>
    <col min="13" max="13" width="18.5703125" customWidth="1"/>
    <col min="14" max="14" width="12.7109375" customWidth="1"/>
    <col min="17" max="17" width="18.7109375" customWidth="1"/>
    <col min="18" max="18" width="21.5703125" customWidth="1"/>
  </cols>
  <sheetData>
    <row r="2" spans="1:13" x14ac:dyDescent="0.25">
      <c r="C2" s="1" t="s">
        <v>0</v>
      </c>
      <c r="D2" s="4" t="s">
        <v>124</v>
      </c>
      <c r="E2" s="4" t="s">
        <v>125</v>
      </c>
      <c r="F2" s="4" t="s">
        <v>126</v>
      </c>
      <c r="G2" s="4" t="s">
        <v>128</v>
      </c>
      <c r="H2" s="1"/>
      <c r="I2" s="1"/>
      <c r="J2" s="1"/>
      <c r="K2" s="1"/>
      <c r="L2" s="1"/>
      <c r="M2" s="1"/>
    </row>
    <row r="3" spans="1:13" x14ac:dyDescent="0.25">
      <c r="A3" s="4" t="s">
        <v>120</v>
      </c>
      <c r="B3" s="1"/>
      <c r="C3" s="1"/>
      <c r="D3" s="6" t="s">
        <v>1</v>
      </c>
      <c r="H3" s="1"/>
      <c r="I3" s="1"/>
      <c r="J3" s="1"/>
      <c r="K3" s="1"/>
      <c r="L3" s="1"/>
      <c r="M3" s="1"/>
    </row>
    <row r="4" spans="1:13" x14ac:dyDescent="0.25">
      <c r="A4" s="4" t="s">
        <v>121</v>
      </c>
      <c r="B4" s="1"/>
      <c r="E4" s="1" t="s">
        <v>1</v>
      </c>
      <c r="F4" s="7" t="s">
        <v>127</v>
      </c>
      <c r="G4" t="s">
        <v>129</v>
      </c>
      <c r="H4" s="1"/>
      <c r="I4" s="1"/>
      <c r="J4" s="1"/>
      <c r="K4" s="1"/>
      <c r="L4" s="1"/>
      <c r="M4" s="1"/>
    </row>
    <row r="5" spans="1:13" x14ac:dyDescent="0.25">
      <c r="A5" s="4" t="s">
        <v>122</v>
      </c>
      <c r="B5" s="1"/>
      <c r="C5" s="1"/>
      <c r="D5" s="1"/>
      <c r="E5" s="1"/>
      <c r="F5" s="4"/>
      <c r="G5" s="1"/>
      <c r="H5" s="1"/>
      <c r="I5" s="1"/>
      <c r="J5" s="1"/>
      <c r="K5" s="1"/>
      <c r="L5" s="1"/>
      <c r="M5" s="1"/>
    </row>
    <row r="6" spans="1:13" x14ac:dyDescent="0.25">
      <c r="A6" s="4" t="s">
        <v>123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H7" s="1"/>
      <c r="I7" s="1"/>
      <c r="J7" s="1"/>
      <c r="K7" s="1"/>
      <c r="L7" s="1"/>
      <c r="M7" s="1"/>
    </row>
    <row r="8" spans="1:13" x14ac:dyDescent="0.25">
      <c r="A8" s="1" t="s">
        <v>5</v>
      </c>
      <c r="B8" s="1"/>
      <c r="C8" s="1">
        <v>140351</v>
      </c>
      <c r="D8" s="1">
        <v>11411</v>
      </c>
      <c r="E8" s="1">
        <v>60008</v>
      </c>
      <c r="F8" s="1">
        <v>80951</v>
      </c>
      <c r="G8" s="1">
        <v>81101</v>
      </c>
      <c r="H8" s="1"/>
      <c r="I8" s="1"/>
      <c r="J8" s="1"/>
      <c r="K8" s="1"/>
      <c r="L8" s="1"/>
      <c r="M8" s="1"/>
    </row>
    <row r="9" spans="1:13" x14ac:dyDescent="0.25">
      <c r="A9" s="1" t="s">
        <v>6</v>
      </c>
      <c r="B9" s="1"/>
      <c r="C9" s="1">
        <v>140351</v>
      </c>
      <c r="D9" s="1">
        <v>11411</v>
      </c>
      <c r="E9" s="1">
        <v>60008</v>
      </c>
      <c r="F9" s="1">
        <v>80951</v>
      </c>
      <c r="G9" s="1">
        <v>81101</v>
      </c>
      <c r="H9" s="1"/>
      <c r="I9" s="1"/>
      <c r="J9" s="1"/>
      <c r="K9" s="1"/>
      <c r="L9" s="1"/>
      <c r="M9" s="1"/>
    </row>
    <row r="10" spans="1:13" s="9" customFormat="1" x14ac:dyDescent="0.25">
      <c r="A10" s="10" t="s">
        <v>150</v>
      </c>
      <c r="C10" s="9">
        <v>0</v>
      </c>
      <c r="D10" s="9">
        <v>1</v>
      </c>
      <c r="E10" s="9">
        <v>2</v>
      </c>
      <c r="H10" s="8"/>
      <c r="I10" s="8"/>
      <c r="J10" s="8"/>
      <c r="K10" s="8"/>
      <c r="L10" s="8"/>
      <c r="M10" s="8"/>
    </row>
    <row r="11" spans="1:13" x14ac:dyDescent="0.25">
      <c r="H11" s="1"/>
      <c r="I11" s="1"/>
      <c r="J11" s="1"/>
      <c r="K11" s="1"/>
      <c r="L11" s="1"/>
      <c r="M11" s="1"/>
    </row>
    <row r="12" spans="1:13" s="12" customFormat="1" x14ac:dyDescent="0.25">
      <c r="A12" s="13" t="s">
        <v>7</v>
      </c>
      <c r="B12" s="11">
        <v>280</v>
      </c>
      <c r="C12" s="11">
        <v>65</v>
      </c>
      <c r="D12" s="11">
        <v>65</v>
      </c>
      <c r="E12" s="11">
        <v>65</v>
      </c>
      <c r="F12" s="11">
        <v>62</v>
      </c>
      <c r="G12" s="11">
        <v>65</v>
      </c>
      <c r="H12" s="11"/>
      <c r="I12" s="11"/>
      <c r="J12" s="11"/>
      <c r="K12" s="11"/>
      <c r="L12" s="11"/>
      <c r="M12" s="11"/>
    </row>
    <row r="13" spans="1:13" x14ac:dyDescent="0.25">
      <c r="A13" s="2" t="s">
        <v>8</v>
      </c>
      <c r="B13" s="1">
        <v>220</v>
      </c>
      <c r="C13" s="1">
        <v>5</v>
      </c>
      <c r="D13" s="1">
        <v>12</v>
      </c>
      <c r="E13" s="1">
        <v>6</v>
      </c>
      <c r="F13" s="1">
        <v>105</v>
      </c>
      <c r="G13" s="1">
        <v>85</v>
      </c>
      <c r="H13" s="1"/>
      <c r="I13" s="1"/>
      <c r="J13" s="1"/>
      <c r="K13" s="1"/>
      <c r="L13" s="1"/>
      <c r="M13" s="1"/>
    </row>
    <row r="14" spans="1:13" x14ac:dyDescent="0.25">
      <c r="A14" s="2" t="s">
        <v>9</v>
      </c>
      <c r="B14" s="1">
        <v>106400</v>
      </c>
      <c r="C14" s="1">
        <v>603</v>
      </c>
      <c r="D14" s="1">
        <v>34535</v>
      </c>
      <c r="E14" s="1">
        <v>776</v>
      </c>
      <c r="F14" s="1">
        <v>969</v>
      </c>
      <c r="G14" s="1">
        <v>889</v>
      </c>
      <c r="H14" s="1"/>
      <c r="I14" s="1"/>
      <c r="J14" s="1"/>
      <c r="K14" s="1"/>
      <c r="L14" s="1"/>
      <c r="M14" s="1"/>
    </row>
    <row r="15" spans="1:13" x14ac:dyDescent="0.25">
      <c r="A15" s="2" t="s">
        <v>10</v>
      </c>
      <c r="B15" s="1">
        <v>53200</v>
      </c>
      <c r="C15" s="1">
        <v>1236</v>
      </c>
      <c r="D15" s="3">
        <v>24117</v>
      </c>
      <c r="E15" s="1">
        <v>1374</v>
      </c>
      <c r="F15" s="1">
        <v>5284</v>
      </c>
      <c r="G15" s="1">
        <v>4416</v>
      </c>
      <c r="H15" s="1"/>
      <c r="I15" s="1"/>
      <c r="J15" s="1"/>
      <c r="K15" s="1"/>
      <c r="L15" s="1"/>
      <c r="M15" s="1"/>
    </row>
    <row r="16" spans="1:13" x14ac:dyDescent="0.25">
      <c r="A16" s="2"/>
      <c r="B16" s="2"/>
      <c r="C16" s="2"/>
      <c r="D16" s="2"/>
      <c r="E16" s="2"/>
      <c r="F16" s="2"/>
      <c r="G16" s="2"/>
      <c r="H16" s="1"/>
      <c r="I16" s="1"/>
      <c r="J16" s="1"/>
      <c r="K16" s="1"/>
      <c r="L16" s="1"/>
      <c r="M16" s="1"/>
    </row>
    <row r="17" spans="1:13" x14ac:dyDescent="0.25">
      <c r="A17" s="2" t="s">
        <v>19</v>
      </c>
      <c r="B17" s="2">
        <f>SUM(B12:B15)</f>
        <v>160100</v>
      </c>
      <c r="C17" s="1">
        <f>SUM(C12:C16)</f>
        <v>1909</v>
      </c>
      <c r="D17" s="1">
        <f t="shared" ref="D17:R17" si="0">SUM(D12:D16)</f>
        <v>58729</v>
      </c>
      <c r="E17" s="1">
        <f t="shared" si="0"/>
        <v>2221</v>
      </c>
      <c r="F17" s="1">
        <f t="shared" si="0"/>
        <v>6420</v>
      </c>
      <c r="G17" s="1">
        <f t="shared" si="0"/>
        <v>5455</v>
      </c>
      <c r="H17" s="1"/>
      <c r="I17" s="1"/>
      <c r="J17" s="1"/>
      <c r="K17" s="1"/>
      <c r="L17" s="1"/>
      <c r="M17" s="1"/>
    </row>
    <row r="18" spans="1:13" x14ac:dyDescent="0.25">
      <c r="A18" s="2"/>
      <c r="B18" s="2"/>
      <c r="C18" s="2"/>
      <c r="D18" s="2"/>
      <c r="E18" s="2"/>
      <c r="F18" s="2"/>
      <c r="G18" s="2"/>
      <c r="H18" s="1"/>
      <c r="I18" s="1"/>
      <c r="J18" s="1"/>
      <c r="K18" s="1"/>
      <c r="L18" s="1"/>
      <c r="M18" s="1"/>
    </row>
    <row r="19" spans="1:13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 t="s">
        <v>12</v>
      </c>
      <c r="B20" s="1"/>
      <c r="C20" s="1">
        <f>C12/B12*100</f>
        <v>23.214285714285715</v>
      </c>
      <c r="D20" s="1">
        <f>D12/B12*100</f>
        <v>23.214285714285715</v>
      </c>
      <c r="E20" s="1">
        <f>E12/B12*100</f>
        <v>23.214285714285715</v>
      </c>
      <c r="F20" s="1">
        <f>F12/B12*100</f>
        <v>22.142857142857142</v>
      </c>
      <c r="G20" s="1">
        <f>G12/B12*100</f>
        <v>23.214285714285715</v>
      </c>
      <c r="H20" s="1"/>
      <c r="I20" s="1"/>
      <c r="J20" s="1"/>
      <c r="K20" s="1"/>
      <c r="L20" s="1"/>
      <c r="M20" s="1"/>
    </row>
    <row r="21" spans="1:13" x14ac:dyDescent="0.25">
      <c r="A21" s="1" t="s">
        <v>13</v>
      </c>
      <c r="B21" s="1"/>
      <c r="C21" s="1">
        <f t="shared" ref="C21:C23" si="1">C13/B13*100</f>
        <v>2.2727272727272729</v>
      </c>
      <c r="D21" s="1">
        <f t="shared" ref="D21:D23" si="2">D13/B13*100</f>
        <v>5.4545454545454541</v>
      </c>
      <c r="E21" s="1">
        <f t="shared" ref="E21:E23" si="3">E13/B13*100</f>
        <v>2.7272727272727271</v>
      </c>
      <c r="F21" s="1">
        <f t="shared" ref="F21:F23" si="4">F13/B13*100</f>
        <v>47.727272727272727</v>
      </c>
      <c r="G21" s="1">
        <f t="shared" ref="G21:G23" si="5">G13/B13*100</f>
        <v>38.636363636363633</v>
      </c>
      <c r="H21" s="1"/>
      <c r="I21" s="1"/>
      <c r="J21" s="1"/>
      <c r="K21" s="1"/>
      <c r="L21" s="1"/>
      <c r="M21" s="1"/>
    </row>
    <row r="22" spans="1:13" x14ac:dyDescent="0.25">
      <c r="A22" s="1" t="s">
        <v>14</v>
      </c>
      <c r="B22" s="1"/>
      <c r="C22" s="1">
        <f t="shared" si="1"/>
        <v>0.56672932330827075</v>
      </c>
      <c r="D22" s="1">
        <f t="shared" si="2"/>
        <v>32.457706766917291</v>
      </c>
      <c r="E22" s="1">
        <f t="shared" si="3"/>
        <v>0.72932330827067671</v>
      </c>
      <c r="F22" s="1">
        <f t="shared" si="4"/>
        <v>0.9107142857142857</v>
      </c>
      <c r="G22" s="1">
        <f t="shared" si="5"/>
        <v>0.83552631578947367</v>
      </c>
      <c r="H22" s="1"/>
      <c r="I22" s="1"/>
      <c r="J22" s="1"/>
      <c r="K22" s="1"/>
      <c r="L22" s="1"/>
      <c r="M22" s="1"/>
    </row>
    <row r="23" spans="1:13" x14ac:dyDescent="0.25">
      <c r="A23" s="1" t="s">
        <v>15</v>
      </c>
      <c r="B23" s="1"/>
      <c r="C23" s="1">
        <f t="shared" si="1"/>
        <v>2.3233082706766917</v>
      </c>
      <c r="D23" s="1">
        <f t="shared" si="2"/>
        <v>45.332706766917291</v>
      </c>
      <c r="E23" s="1">
        <f t="shared" si="3"/>
        <v>2.5827067669172932</v>
      </c>
      <c r="F23" s="1">
        <f t="shared" si="4"/>
        <v>9.932330827067668</v>
      </c>
      <c r="G23" s="1">
        <f t="shared" si="5"/>
        <v>8.3007518796992468</v>
      </c>
      <c r="H23" s="1"/>
      <c r="I23" s="1"/>
      <c r="J23" s="1"/>
      <c r="K23" s="1"/>
      <c r="L23" s="1"/>
      <c r="M23" s="1"/>
    </row>
    <row r="24" spans="1:13" x14ac:dyDescent="0.25">
      <c r="A24" s="1" t="s">
        <v>16</v>
      </c>
      <c r="B24" s="1"/>
      <c r="C24" s="1">
        <f>SUM(C20:C23)/4</f>
        <v>7.0942626452494872</v>
      </c>
      <c r="D24" s="1">
        <f t="shared" ref="D24:R24" si="6">SUM(D20:D23)/4</f>
        <v>26.614811175666439</v>
      </c>
      <c r="E24" s="1">
        <f t="shared" si="6"/>
        <v>7.3133971291866029</v>
      </c>
      <c r="F24" s="1">
        <f t="shared" si="6"/>
        <v>20.178293745727959</v>
      </c>
      <c r="G24" s="1">
        <f t="shared" si="6"/>
        <v>17.746731886534516</v>
      </c>
      <c r="H24" s="1"/>
      <c r="I24" s="1"/>
      <c r="J24" s="1"/>
      <c r="K24" s="1"/>
      <c r="L24" s="1"/>
      <c r="M24" s="1"/>
    </row>
    <row r="25" spans="1:13" x14ac:dyDescent="0.25">
      <c r="A25" s="2"/>
      <c r="B25" s="2"/>
      <c r="C25" s="2"/>
      <c r="D25" s="2"/>
      <c r="E25" s="2"/>
      <c r="F25" s="2"/>
      <c r="G25" s="2"/>
      <c r="H25" s="1"/>
      <c r="I25" s="1"/>
      <c r="J25" s="1"/>
      <c r="K25" s="1"/>
      <c r="L25" s="1"/>
      <c r="M25" s="1"/>
    </row>
    <row r="26" spans="1:13" x14ac:dyDescent="0.25">
      <c r="A26" s="1" t="s">
        <v>17</v>
      </c>
      <c r="B26" s="1"/>
      <c r="D26">
        <f>D24/C24</f>
        <v>3.7515965374482501</v>
      </c>
      <c r="E26">
        <f>E24/C24</f>
        <v>1.0308889725254047</v>
      </c>
      <c r="F26">
        <f>F24/C24</f>
        <v>2.8443116296575091</v>
      </c>
      <c r="G26">
        <f>G24/C24</f>
        <v>2.5015611592021072</v>
      </c>
      <c r="H26" s="1"/>
      <c r="I26" s="1"/>
      <c r="J26" s="1"/>
      <c r="K26" s="1"/>
      <c r="L26" s="1"/>
      <c r="M26" s="1"/>
    </row>
    <row r="27" spans="1:13" x14ac:dyDescent="0.25">
      <c r="H27" s="1"/>
      <c r="I27" s="1"/>
      <c r="J27" s="1"/>
      <c r="K27" s="1"/>
      <c r="L27" s="1"/>
      <c r="M27" s="1"/>
    </row>
    <row r="28" spans="1:13" x14ac:dyDescent="0.25">
      <c r="A28" t="s">
        <v>18</v>
      </c>
      <c r="C28">
        <v>1</v>
      </c>
      <c r="D28">
        <f>(C9/D9)</f>
        <v>12.299623170624836</v>
      </c>
      <c r="E28">
        <f>(C9/E9)</f>
        <v>2.3388714838021598</v>
      </c>
      <c r="F28">
        <f>(C9/F9)</f>
        <v>1.7337772232585145</v>
      </c>
      <c r="G28">
        <f>(C9/G9)</f>
        <v>1.7305705231748068</v>
      </c>
      <c r="H28" s="1"/>
      <c r="I28" s="1"/>
      <c r="J28" s="1"/>
      <c r="K28" s="1"/>
      <c r="L28" s="1"/>
      <c r="M28" s="1"/>
    </row>
    <row r="29" spans="1:13" x14ac:dyDescent="0.25">
      <c r="A29" t="s">
        <v>11</v>
      </c>
      <c r="D29">
        <f t="shared" ref="D29:M29" si="7">D28/D26</f>
        <v>3.2785037111135509</v>
      </c>
      <c r="E29">
        <f t="shared" si="7"/>
        <v>2.2687908651040711</v>
      </c>
      <c r="F29">
        <f t="shared" si="7"/>
        <v>0.60955951703058753</v>
      </c>
      <c r="G29">
        <f t="shared" si="7"/>
        <v>0.69179620766369188</v>
      </c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4A86-31AB-4B11-B173-4A00920A95AE}">
  <dimension ref="A2:M29"/>
  <sheetViews>
    <sheetView workbookViewId="0">
      <selection activeCell="A12" sqref="A12:XFD12"/>
    </sheetView>
  </sheetViews>
  <sheetFormatPr defaultRowHeight="15" x14ac:dyDescent="0.25"/>
  <cols>
    <col min="1" max="1" width="15.85546875" customWidth="1"/>
    <col min="3" max="3" width="12.7109375" customWidth="1"/>
    <col min="4" max="4" width="14.42578125" customWidth="1"/>
    <col min="5" max="5" width="17.7109375" customWidth="1"/>
    <col min="6" max="6" width="19.7109375" customWidth="1"/>
    <col min="7" max="7" width="17.42578125" customWidth="1"/>
    <col min="8" max="8" width="20.5703125" customWidth="1"/>
    <col min="9" max="9" width="22" customWidth="1"/>
    <col min="10" max="10" width="23.28515625" customWidth="1"/>
    <col min="11" max="11" width="26" customWidth="1"/>
    <col min="12" max="12" width="26.7109375" customWidth="1"/>
    <col min="13" max="13" width="18.5703125" customWidth="1"/>
    <col min="14" max="14" width="12.7109375" customWidth="1"/>
    <col min="17" max="17" width="18.7109375" customWidth="1"/>
    <col min="18" max="18" width="21.5703125" customWidth="1"/>
  </cols>
  <sheetData>
    <row r="2" spans="1:13" x14ac:dyDescent="0.25">
      <c r="C2" s="1" t="s">
        <v>0</v>
      </c>
      <c r="D2" s="4" t="s">
        <v>133</v>
      </c>
      <c r="E2" s="4" t="s">
        <v>134</v>
      </c>
      <c r="F2" s="4" t="s">
        <v>136</v>
      </c>
      <c r="G2" s="4" t="s">
        <v>137</v>
      </c>
      <c r="H2" s="1"/>
      <c r="I2" s="1"/>
      <c r="J2" s="1"/>
      <c r="K2" s="1"/>
      <c r="L2" s="1"/>
      <c r="M2" s="1"/>
    </row>
    <row r="3" spans="1:13" x14ac:dyDescent="0.25">
      <c r="A3" s="4" t="s">
        <v>130</v>
      </c>
      <c r="B3" s="1"/>
      <c r="C3" s="1"/>
      <c r="D3" s="6" t="s">
        <v>1</v>
      </c>
      <c r="F3" t="s">
        <v>1</v>
      </c>
      <c r="H3" s="1"/>
      <c r="I3" s="1"/>
      <c r="J3" s="1"/>
      <c r="K3" s="1"/>
      <c r="L3" s="1"/>
      <c r="M3" s="1"/>
    </row>
    <row r="4" spans="1:13" x14ac:dyDescent="0.25">
      <c r="A4" s="4" t="s">
        <v>131</v>
      </c>
      <c r="B4" s="1"/>
      <c r="E4" s="1" t="s">
        <v>1</v>
      </c>
      <c r="F4" s="1"/>
      <c r="G4" s="4" t="s">
        <v>138</v>
      </c>
      <c r="H4" s="1"/>
      <c r="I4" s="1"/>
      <c r="J4" s="1"/>
      <c r="K4" s="1"/>
      <c r="L4" s="1"/>
      <c r="M4" s="1"/>
    </row>
    <row r="5" spans="1:13" x14ac:dyDescent="0.25">
      <c r="A5" s="4" t="s">
        <v>123</v>
      </c>
      <c r="B5" s="1"/>
      <c r="C5" s="1"/>
      <c r="D5" s="1"/>
      <c r="E5" s="1"/>
      <c r="F5" s="4" t="s">
        <v>135</v>
      </c>
      <c r="G5" s="1"/>
      <c r="H5" s="1"/>
      <c r="I5" s="1"/>
      <c r="J5" s="1"/>
      <c r="K5" s="1"/>
      <c r="L5" s="1"/>
      <c r="M5" s="1"/>
    </row>
    <row r="6" spans="1:13" x14ac:dyDescent="0.25">
      <c r="A6" s="4" t="s">
        <v>132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H7" s="1"/>
      <c r="I7" s="1"/>
      <c r="J7" s="1"/>
      <c r="K7" s="1"/>
      <c r="L7" s="1"/>
      <c r="M7" s="1"/>
    </row>
    <row r="8" spans="1:13" x14ac:dyDescent="0.25">
      <c r="A8" s="1" t="s">
        <v>5</v>
      </c>
      <c r="B8" s="1"/>
      <c r="C8" s="1">
        <v>10711</v>
      </c>
      <c r="D8" s="1">
        <v>934</v>
      </c>
      <c r="E8" s="1">
        <v>4510</v>
      </c>
      <c r="F8" s="1">
        <v>236</v>
      </c>
      <c r="G8" s="1">
        <v>6301</v>
      </c>
      <c r="H8" s="1"/>
      <c r="I8" s="1"/>
      <c r="J8" s="1"/>
      <c r="K8" s="1"/>
      <c r="L8" s="1"/>
      <c r="M8" s="1"/>
    </row>
    <row r="9" spans="1:13" x14ac:dyDescent="0.25">
      <c r="A9" s="1" t="s">
        <v>6</v>
      </c>
      <c r="B9" s="1"/>
      <c r="C9" s="1">
        <v>10711</v>
      </c>
      <c r="D9" s="1">
        <v>934</v>
      </c>
      <c r="E9" s="1">
        <v>4510</v>
      </c>
      <c r="F9" s="1">
        <v>236</v>
      </c>
      <c r="G9" s="1">
        <v>6301</v>
      </c>
      <c r="H9" s="1"/>
      <c r="I9" s="1"/>
      <c r="J9" s="1"/>
      <c r="K9" s="1"/>
      <c r="L9" s="1"/>
      <c r="M9" s="1"/>
    </row>
    <row r="10" spans="1:13" s="9" customFormat="1" x14ac:dyDescent="0.25">
      <c r="A10" s="10" t="s">
        <v>150</v>
      </c>
      <c r="C10" s="9">
        <v>0</v>
      </c>
      <c r="D10" s="9">
        <v>1</v>
      </c>
      <c r="E10" s="9">
        <v>2</v>
      </c>
      <c r="H10" s="8"/>
      <c r="I10" s="8"/>
      <c r="J10" s="8"/>
      <c r="K10" s="8"/>
      <c r="L10" s="8"/>
      <c r="M10" s="8"/>
    </row>
    <row r="11" spans="1:13" x14ac:dyDescent="0.25">
      <c r="H11" s="1"/>
      <c r="I11" s="1"/>
      <c r="J11" s="1"/>
      <c r="K11" s="1"/>
      <c r="L11" s="1"/>
      <c r="M11" s="1"/>
    </row>
    <row r="12" spans="1:13" x14ac:dyDescent="0.25">
      <c r="A12" s="2" t="s">
        <v>7</v>
      </c>
      <c r="B12" s="1">
        <v>280</v>
      </c>
      <c r="C12" s="1">
        <v>4</v>
      </c>
      <c r="D12" s="1">
        <v>0</v>
      </c>
      <c r="E12" s="1">
        <v>4</v>
      </c>
      <c r="F12" s="1">
        <v>0</v>
      </c>
      <c r="G12" s="1">
        <v>4</v>
      </c>
      <c r="H12" s="1"/>
      <c r="I12" s="1"/>
      <c r="J12" s="1"/>
      <c r="K12" s="1"/>
      <c r="L12" s="1"/>
      <c r="M12" s="1"/>
    </row>
    <row r="13" spans="1:13" x14ac:dyDescent="0.25">
      <c r="A13" s="2" t="s">
        <v>8</v>
      </c>
      <c r="B13" s="1">
        <v>220</v>
      </c>
      <c r="C13" s="1">
        <v>5</v>
      </c>
      <c r="D13" s="1">
        <v>12</v>
      </c>
      <c r="E13" s="1">
        <v>5</v>
      </c>
      <c r="F13" s="5">
        <v>252</v>
      </c>
      <c r="G13" s="1">
        <v>5</v>
      </c>
      <c r="H13" s="1"/>
      <c r="I13" s="1"/>
      <c r="J13" s="1"/>
      <c r="K13" s="1"/>
      <c r="L13" s="1"/>
      <c r="M13" s="1"/>
    </row>
    <row r="14" spans="1:13" x14ac:dyDescent="0.25">
      <c r="A14" s="2" t="s">
        <v>9</v>
      </c>
      <c r="B14" s="1">
        <v>106400</v>
      </c>
      <c r="C14" s="1">
        <v>595</v>
      </c>
      <c r="D14" s="1">
        <v>8863</v>
      </c>
      <c r="E14" s="1">
        <v>786</v>
      </c>
      <c r="F14" s="1">
        <v>23257</v>
      </c>
      <c r="G14" s="1">
        <v>1114</v>
      </c>
      <c r="H14" s="1"/>
      <c r="I14" s="1"/>
      <c r="J14" s="1"/>
      <c r="K14" s="1"/>
      <c r="L14" s="1"/>
      <c r="M14" s="1"/>
    </row>
    <row r="15" spans="1:13" x14ac:dyDescent="0.25">
      <c r="A15" s="2" t="s">
        <v>10</v>
      </c>
      <c r="B15" s="1">
        <v>53200</v>
      </c>
      <c r="C15" s="1">
        <v>1216</v>
      </c>
      <c r="D15" s="3">
        <v>5110</v>
      </c>
      <c r="E15" s="1">
        <v>1391</v>
      </c>
      <c r="F15" s="1">
        <v>37956</v>
      </c>
      <c r="G15" s="1">
        <v>1903</v>
      </c>
      <c r="H15" s="1"/>
      <c r="I15" s="1"/>
      <c r="J15" s="1"/>
      <c r="K15" s="1"/>
      <c r="L15" s="1"/>
      <c r="M15" s="1"/>
    </row>
    <row r="16" spans="1:13" x14ac:dyDescent="0.25">
      <c r="A16" s="2"/>
      <c r="B16" s="2"/>
      <c r="C16" s="2"/>
      <c r="D16" s="2"/>
      <c r="E16" s="2"/>
      <c r="F16" s="2"/>
      <c r="G16" s="2"/>
      <c r="H16" s="1"/>
      <c r="I16" s="1"/>
      <c r="J16" s="1"/>
      <c r="K16" s="1"/>
      <c r="L16" s="1"/>
      <c r="M16" s="1"/>
    </row>
    <row r="17" spans="1:13" x14ac:dyDescent="0.25">
      <c r="A17" s="2" t="s">
        <v>19</v>
      </c>
      <c r="B17" s="2">
        <f>SUM(B12:B15)</f>
        <v>160100</v>
      </c>
      <c r="C17" s="1">
        <f>SUM(C12:C16)</f>
        <v>1820</v>
      </c>
      <c r="D17" s="1">
        <f t="shared" ref="D17:R17" si="0">SUM(D12:D16)</f>
        <v>13985</v>
      </c>
      <c r="E17" s="1">
        <f t="shared" si="0"/>
        <v>2186</v>
      </c>
      <c r="F17" s="1">
        <f t="shared" si="0"/>
        <v>61465</v>
      </c>
      <c r="G17" s="1">
        <f t="shared" si="0"/>
        <v>3026</v>
      </c>
      <c r="H17" s="1"/>
      <c r="I17" s="1"/>
      <c r="J17" s="1"/>
      <c r="K17" s="1"/>
      <c r="L17" s="1"/>
      <c r="M17" s="1"/>
    </row>
    <row r="18" spans="1:13" x14ac:dyDescent="0.25">
      <c r="A18" s="2"/>
      <c r="B18" s="2"/>
      <c r="C18" s="2"/>
      <c r="D18" s="2"/>
      <c r="E18" s="2"/>
      <c r="F18" s="2"/>
      <c r="G18" s="2"/>
      <c r="H18" s="1"/>
      <c r="I18" s="1"/>
      <c r="J18" s="1"/>
      <c r="K18" s="1"/>
      <c r="L18" s="1"/>
      <c r="M18" s="1"/>
    </row>
    <row r="19" spans="1:13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 t="s">
        <v>12</v>
      </c>
      <c r="B20" s="1"/>
      <c r="C20" s="1">
        <f>C12/B12*100</f>
        <v>1.4285714285714286</v>
      </c>
      <c r="D20" s="1">
        <f>D12/B12*100</f>
        <v>0</v>
      </c>
      <c r="E20" s="1">
        <f>E12/B12*100</f>
        <v>1.4285714285714286</v>
      </c>
      <c r="F20" s="1">
        <f>F12/B12*100</f>
        <v>0</v>
      </c>
      <c r="G20" s="1">
        <f>G12/B12*100</f>
        <v>1.4285714285714286</v>
      </c>
      <c r="H20" s="1"/>
      <c r="I20" s="1"/>
      <c r="J20" s="1"/>
      <c r="K20" s="1"/>
      <c r="L20" s="1"/>
      <c r="M20" s="1"/>
    </row>
    <row r="21" spans="1:13" x14ac:dyDescent="0.25">
      <c r="A21" s="1" t="s">
        <v>13</v>
      </c>
      <c r="B21" s="1"/>
      <c r="C21" s="1">
        <f t="shared" ref="C21:C23" si="1">C13/B13*100</f>
        <v>2.2727272727272729</v>
      </c>
      <c r="D21" s="1">
        <f t="shared" ref="D21:D23" si="2">D13/B13*100</f>
        <v>5.4545454545454541</v>
      </c>
      <c r="E21" s="1">
        <f t="shared" ref="E21:E23" si="3">E13/B13*100</f>
        <v>2.2727272727272729</v>
      </c>
      <c r="F21" s="1">
        <f t="shared" ref="F21:F23" si="4">F13/B13*100</f>
        <v>114.54545454545455</v>
      </c>
      <c r="G21" s="1">
        <f t="shared" ref="G21:G23" si="5">G13/B13*100</f>
        <v>2.2727272727272729</v>
      </c>
      <c r="H21" s="1"/>
      <c r="I21" s="1"/>
      <c r="J21" s="1"/>
      <c r="K21" s="1"/>
      <c r="L21" s="1"/>
      <c r="M21" s="1"/>
    </row>
    <row r="22" spans="1:13" x14ac:dyDescent="0.25">
      <c r="A22" s="1" t="s">
        <v>14</v>
      </c>
      <c r="B22" s="1"/>
      <c r="C22" s="1">
        <f t="shared" si="1"/>
        <v>0.55921052631578949</v>
      </c>
      <c r="D22" s="1">
        <f t="shared" si="2"/>
        <v>8.329887218045112</v>
      </c>
      <c r="E22" s="1">
        <f t="shared" si="3"/>
        <v>0.73872180451127811</v>
      </c>
      <c r="F22" s="1">
        <f t="shared" si="4"/>
        <v>21.858082706766918</v>
      </c>
      <c r="G22" s="1">
        <f t="shared" si="5"/>
        <v>1.0469924812030076</v>
      </c>
      <c r="H22" s="1"/>
      <c r="I22" s="1"/>
      <c r="J22" s="1"/>
      <c r="K22" s="1"/>
      <c r="L22" s="1"/>
      <c r="M22" s="1"/>
    </row>
    <row r="23" spans="1:13" x14ac:dyDescent="0.25">
      <c r="A23" s="1" t="s">
        <v>15</v>
      </c>
      <c r="B23" s="1"/>
      <c r="C23" s="1">
        <f t="shared" si="1"/>
        <v>2.2857142857142856</v>
      </c>
      <c r="D23" s="1">
        <f t="shared" si="2"/>
        <v>9.6052631578947363</v>
      </c>
      <c r="E23" s="1">
        <f t="shared" si="3"/>
        <v>2.6146616541353382</v>
      </c>
      <c r="F23" s="1">
        <f t="shared" si="4"/>
        <v>71.345864661654133</v>
      </c>
      <c r="G23" s="1">
        <f t="shared" si="5"/>
        <v>3.5770676691729322</v>
      </c>
      <c r="H23" s="1"/>
      <c r="I23" s="1"/>
      <c r="J23" s="1"/>
      <c r="K23" s="1"/>
      <c r="L23" s="1"/>
      <c r="M23" s="1"/>
    </row>
    <row r="24" spans="1:13" x14ac:dyDescent="0.25">
      <c r="A24" s="1" t="s">
        <v>16</v>
      </c>
      <c r="B24" s="1"/>
      <c r="C24" s="1">
        <f>SUM(C20:C23)/4</f>
        <v>1.6365558783321941</v>
      </c>
      <c r="D24" s="1">
        <f t="shared" ref="D24:R24" si="6">SUM(D20:D23)/4</f>
        <v>5.8474239576213254</v>
      </c>
      <c r="E24" s="1">
        <f t="shared" si="6"/>
        <v>1.7636705399863293</v>
      </c>
      <c r="F24" s="1">
        <f t="shared" si="6"/>
        <v>51.9373504784689</v>
      </c>
      <c r="G24" s="1">
        <f t="shared" si="6"/>
        <v>2.0813397129186604</v>
      </c>
      <c r="H24" s="1"/>
      <c r="I24" s="1"/>
      <c r="J24" s="1"/>
      <c r="K24" s="1"/>
      <c r="L24" s="1"/>
      <c r="M24" s="1"/>
    </row>
    <row r="25" spans="1:13" x14ac:dyDescent="0.25">
      <c r="A25" s="2"/>
      <c r="B25" s="2"/>
      <c r="C25" s="2"/>
      <c r="D25" s="2"/>
      <c r="E25" s="2"/>
      <c r="F25" s="2"/>
      <c r="G25" s="2"/>
      <c r="H25" s="1"/>
      <c r="I25" s="1"/>
      <c r="J25" s="1"/>
      <c r="K25" s="1"/>
      <c r="L25" s="1"/>
      <c r="M25" s="1"/>
    </row>
    <row r="26" spans="1:13" x14ac:dyDescent="0.25">
      <c r="A26" s="1" t="s">
        <v>17</v>
      </c>
      <c r="B26" s="1"/>
      <c r="D26">
        <f>D24/C24</f>
        <v>3.5730059908375424</v>
      </c>
      <c r="E26">
        <f>E24/C24</f>
        <v>1.0776720571152616</v>
      </c>
      <c r="F26">
        <f>F24/C24</f>
        <v>31.735763603377841</v>
      </c>
      <c r="G26">
        <f>G24/C24</f>
        <v>1.271780414268374</v>
      </c>
      <c r="H26" s="1"/>
      <c r="I26" s="1"/>
      <c r="J26" s="1"/>
      <c r="K26" s="1"/>
      <c r="L26" s="1"/>
      <c r="M26" s="1"/>
    </row>
    <row r="27" spans="1:13" x14ac:dyDescent="0.25">
      <c r="H27" s="1"/>
      <c r="I27" s="1"/>
      <c r="J27" s="1"/>
      <c r="K27" s="1"/>
      <c r="L27" s="1"/>
      <c r="M27" s="1"/>
    </row>
    <row r="28" spans="1:13" x14ac:dyDescent="0.25">
      <c r="A28" t="s">
        <v>18</v>
      </c>
      <c r="C28">
        <v>1</v>
      </c>
      <c r="D28">
        <f>(C9/D9)</f>
        <v>11.467880085653105</v>
      </c>
      <c r="E28">
        <f>(C9/E9)</f>
        <v>2.3749445676274945</v>
      </c>
      <c r="F28">
        <f>(C9/F9)</f>
        <v>45.385593220338983</v>
      </c>
      <c r="G28">
        <f>(C9/G9)</f>
        <v>1.6998889065227742</v>
      </c>
      <c r="H28" s="1"/>
      <c r="I28" s="1"/>
      <c r="J28" s="1"/>
      <c r="K28" s="1"/>
      <c r="L28" s="1"/>
      <c r="M28" s="1"/>
    </row>
    <row r="29" spans="1:13" x14ac:dyDescent="0.25">
      <c r="A29" t="s">
        <v>11</v>
      </c>
      <c r="D29">
        <f t="shared" ref="D29:G29" si="7">D28/D26</f>
        <v>3.2095888210265602</v>
      </c>
      <c r="E29">
        <f t="shared" si="7"/>
        <v>2.2037729863617352</v>
      </c>
      <c r="F29">
        <f t="shared" si="7"/>
        <v>1.4301087501013621</v>
      </c>
      <c r="G29">
        <f t="shared" si="7"/>
        <v>1.3366213911233107</v>
      </c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7878-36DC-4DDD-A89F-A079B2A73156}">
  <dimension ref="A2:N32"/>
  <sheetViews>
    <sheetView workbookViewId="0">
      <selection activeCell="G12" sqref="G12"/>
    </sheetView>
  </sheetViews>
  <sheetFormatPr defaultRowHeight="15" x14ac:dyDescent="0.25"/>
  <cols>
    <col min="1" max="1" width="15.85546875" customWidth="1"/>
    <col min="3" max="3" width="12.7109375" customWidth="1"/>
    <col min="4" max="5" width="14.42578125" customWidth="1"/>
    <col min="6" max="6" width="17.7109375" customWidth="1"/>
    <col min="7" max="7" width="19.7109375" customWidth="1"/>
    <col min="8" max="8" width="17.42578125" customWidth="1"/>
    <col min="9" max="9" width="20.5703125" customWidth="1"/>
    <col min="10" max="10" width="22" customWidth="1"/>
    <col min="11" max="11" width="23.28515625" customWidth="1"/>
    <col min="12" max="12" width="26" customWidth="1"/>
    <col min="13" max="13" width="26.7109375" customWidth="1"/>
    <col min="14" max="14" width="18.5703125" customWidth="1"/>
    <col min="15" max="15" width="12.7109375" customWidth="1"/>
    <col min="18" max="18" width="18.7109375" customWidth="1"/>
    <col min="19" max="19" width="21.5703125" customWidth="1"/>
  </cols>
  <sheetData>
    <row r="2" spans="1:14" x14ac:dyDescent="0.25">
      <c r="C2" s="1" t="s">
        <v>0</v>
      </c>
      <c r="D2" s="4" t="s">
        <v>146</v>
      </c>
      <c r="E2" s="4" t="s">
        <v>149</v>
      </c>
      <c r="F2" s="4" t="s">
        <v>147</v>
      </c>
      <c r="G2" s="4" t="s">
        <v>148</v>
      </c>
      <c r="I2" s="1"/>
      <c r="J2" s="1"/>
      <c r="K2" s="1"/>
      <c r="L2" s="1"/>
      <c r="M2" s="1"/>
      <c r="N2" s="1"/>
    </row>
    <row r="3" spans="1:14" x14ac:dyDescent="0.25">
      <c r="A3" s="4" t="s">
        <v>139</v>
      </c>
      <c r="B3" s="1"/>
      <c r="C3" s="1"/>
      <c r="D3" s="6" t="s">
        <v>1</v>
      </c>
      <c r="E3" s="6"/>
      <c r="I3" s="1"/>
      <c r="J3" s="1"/>
      <c r="K3" s="1"/>
      <c r="L3" s="1"/>
      <c r="M3" s="1"/>
      <c r="N3" s="1"/>
    </row>
    <row r="4" spans="1:14" x14ac:dyDescent="0.25">
      <c r="A4" s="4" t="s">
        <v>140</v>
      </c>
      <c r="B4" s="1"/>
      <c r="E4" t="s">
        <v>1</v>
      </c>
      <c r="F4" s="1" t="s">
        <v>1</v>
      </c>
      <c r="G4" s="4" t="s">
        <v>138</v>
      </c>
      <c r="I4" s="1"/>
      <c r="J4" s="1"/>
      <c r="K4" s="1"/>
      <c r="L4" s="1"/>
      <c r="M4" s="1"/>
      <c r="N4" s="1"/>
    </row>
    <row r="5" spans="1:14" x14ac:dyDescent="0.25">
      <c r="A5" s="4" t="s">
        <v>143</v>
      </c>
      <c r="B5" s="1"/>
      <c r="F5" s="1"/>
      <c r="G5" s="1"/>
      <c r="I5" s="1"/>
      <c r="J5" s="1"/>
      <c r="K5" s="1"/>
      <c r="L5" s="1"/>
      <c r="M5" s="1"/>
      <c r="N5" s="1"/>
    </row>
    <row r="6" spans="1:14" x14ac:dyDescent="0.25">
      <c r="A6" s="4" t="s">
        <v>144</v>
      </c>
      <c r="B6" s="1"/>
      <c r="F6" s="4" t="s">
        <v>1</v>
      </c>
      <c r="G6" s="4" t="s">
        <v>1</v>
      </c>
      <c r="I6" s="1"/>
      <c r="J6" s="1"/>
      <c r="K6" s="1"/>
      <c r="L6" s="1"/>
      <c r="M6" s="1"/>
      <c r="N6" s="1"/>
    </row>
    <row r="7" spans="1:14" x14ac:dyDescent="0.25">
      <c r="A7" s="4" t="s">
        <v>145</v>
      </c>
      <c r="B7" s="1"/>
      <c r="F7" s="4" t="s">
        <v>1</v>
      </c>
      <c r="G7" s="4" t="s">
        <v>1</v>
      </c>
      <c r="I7" s="1"/>
      <c r="J7" s="1"/>
      <c r="K7" s="1"/>
      <c r="L7" s="1"/>
      <c r="M7" s="1"/>
      <c r="N7" s="1"/>
    </row>
    <row r="8" spans="1:14" x14ac:dyDescent="0.25">
      <c r="A8" s="4" t="s">
        <v>141</v>
      </c>
      <c r="B8" s="1"/>
      <c r="C8" s="1"/>
      <c r="D8" s="1"/>
      <c r="E8" s="1"/>
      <c r="F8" s="1"/>
      <c r="G8" s="4"/>
      <c r="I8" s="1"/>
      <c r="J8" s="1"/>
      <c r="K8" s="1"/>
      <c r="L8" s="1"/>
      <c r="M8" s="1"/>
      <c r="N8" s="1"/>
    </row>
    <row r="9" spans="1:14" x14ac:dyDescent="0.25">
      <c r="A9" s="4" t="s">
        <v>142</v>
      </c>
      <c r="B9" s="1"/>
      <c r="C9" s="1"/>
      <c r="D9" s="1"/>
      <c r="E9" s="1"/>
      <c r="F9" s="1"/>
      <c r="G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I10" s="1"/>
      <c r="J10" s="1"/>
      <c r="K10" s="1"/>
      <c r="L10" s="1"/>
      <c r="M10" s="1"/>
      <c r="N10" s="1"/>
    </row>
    <row r="11" spans="1:14" x14ac:dyDescent="0.25">
      <c r="A11" s="1" t="s">
        <v>5</v>
      </c>
      <c r="B11" s="1"/>
      <c r="C11" s="1">
        <v>2414</v>
      </c>
      <c r="D11" s="1">
        <v>405</v>
      </c>
      <c r="E11" s="1">
        <v>1162</v>
      </c>
      <c r="F11" s="1">
        <v>982</v>
      </c>
      <c r="G11" s="1">
        <v>1364</v>
      </c>
      <c r="I11" s="1"/>
      <c r="J11" s="1"/>
      <c r="K11" s="1"/>
      <c r="L11" s="1"/>
      <c r="M11" s="1"/>
      <c r="N11" s="1"/>
    </row>
    <row r="12" spans="1:14" x14ac:dyDescent="0.25">
      <c r="A12" s="1" t="s">
        <v>6</v>
      </c>
      <c r="B12" s="1"/>
      <c r="C12" s="1">
        <v>2414</v>
      </c>
      <c r="D12" s="1">
        <v>405</v>
      </c>
      <c r="E12" s="1">
        <v>1162</v>
      </c>
      <c r="F12" s="1">
        <v>982</v>
      </c>
      <c r="G12" s="1">
        <v>1364</v>
      </c>
      <c r="I12" s="1"/>
      <c r="J12" s="1"/>
      <c r="K12" s="1"/>
      <c r="L12" s="1"/>
      <c r="M12" s="1"/>
      <c r="N12" s="1"/>
    </row>
    <row r="13" spans="1:14" s="9" customFormat="1" x14ac:dyDescent="0.25">
      <c r="A13" s="10" t="s">
        <v>150</v>
      </c>
      <c r="C13" s="9">
        <v>0</v>
      </c>
      <c r="D13" s="9">
        <v>1</v>
      </c>
      <c r="E13" s="9">
        <v>2</v>
      </c>
      <c r="F13" s="9">
        <v>3</v>
      </c>
      <c r="I13" s="8"/>
      <c r="J13" s="8"/>
      <c r="K13" s="8"/>
      <c r="L13" s="8"/>
      <c r="M13" s="8"/>
      <c r="N13" s="8"/>
    </row>
    <row r="14" spans="1:14" x14ac:dyDescent="0.25">
      <c r="I14" s="1"/>
      <c r="J14" s="1"/>
      <c r="K14" s="1"/>
      <c r="L14" s="1"/>
      <c r="M14" s="1"/>
      <c r="N14" s="1"/>
    </row>
    <row r="15" spans="1:14" x14ac:dyDescent="0.25">
      <c r="A15" s="2" t="s">
        <v>7</v>
      </c>
      <c r="B15" s="1">
        <v>280</v>
      </c>
      <c r="C15" s="1">
        <v>1</v>
      </c>
      <c r="D15" s="1">
        <v>0</v>
      </c>
      <c r="E15" s="1">
        <v>1</v>
      </c>
      <c r="F15" s="1">
        <v>1</v>
      </c>
      <c r="G15" s="1">
        <v>1</v>
      </c>
      <c r="I15" s="1"/>
      <c r="J15" s="1"/>
      <c r="K15" s="1"/>
      <c r="L15" s="1"/>
      <c r="M15" s="1"/>
      <c r="N15" s="1"/>
    </row>
    <row r="16" spans="1:14" x14ac:dyDescent="0.25">
      <c r="A16" s="2" t="s">
        <v>8</v>
      </c>
      <c r="B16" s="1">
        <v>220</v>
      </c>
      <c r="C16" s="1">
        <v>14</v>
      </c>
      <c r="D16" s="1">
        <v>161</v>
      </c>
      <c r="E16" s="1">
        <v>14</v>
      </c>
      <c r="F16" s="1">
        <v>14</v>
      </c>
      <c r="G16" s="4">
        <v>14</v>
      </c>
      <c r="I16" s="1"/>
      <c r="J16" s="1"/>
      <c r="K16" s="1"/>
      <c r="L16" s="1"/>
      <c r="M16" s="1"/>
      <c r="N16" s="1"/>
    </row>
    <row r="17" spans="1:14" x14ac:dyDescent="0.25">
      <c r="A17" s="2" t="s">
        <v>9</v>
      </c>
      <c r="B17" s="1">
        <v>106400</v>
      </c>
      <c r="C17" s="1">
        <v>1493</v>
      </c>
      <c r="D17" s="1">
        <v>16034</v>
      </c>
      <c r="E17" s="1">
        <v>1679</v>
      </c>
      <c r="F17" s="1">
        <v>1869</v>
      </c>
      <c r="G17" s="1">
        <v>2243</v>
      </c>
      <c r="I17" s="1"/>
      <c r="J17" s="1"/>
      <c r="K17" s="1"/>
      <c r="L17" s="1"/>
      <c r="M17" s="1"/>
      <c r="N17" s="1"/>
    </row>
    <row r="18" spans="1:14" x14ac:dyDescent="0.25">
      <c r="A18" s="2" t="s">
        <v>10</v>
      </c>
      <c r="B18" s="1">
        <v>53200</v>
      </c>
      <c r="C18" s="1">
        <v>3434</v>
      </c>
      <c r="D18" s="3">
        <v>25320</v>
      </c>
      <c r="E18" s="3">
        <v>3616</v>
      </c>
      <c r="F18" s="1">
        <v>3673</v>
      </c>
      <c r="G18" s="1">
        <v>4197</v>
      </c>
      <c r="I18" s="1"/>
      <c r="J18" s="1"/>
      <c r="K18" s="1"/>
      <c r="L18" s="1"/>
      <c r="M18" s="1"/>
      <c r="N18" s="1"/>
    </row>
    <row r="19" spans="1:14" x14ac:dyDescent="0.25">
      <c r="A19" s="2"/>
      <c r="B19" s="2"/>
      <c r="C19" s="2"/>
      <c r="D19" s="2"/>
      <c r="E19" s="2"/>
      <c r="F19" s="2"/>
      <c r="G19" s="2"/>
      <c r="I19" s="1"/>
      <c r="J19" s="1"/>
      <c r="K19" s="1"/>
      <c r="L19" s="1"/>
      <c r="M19" s="1"/>
      <c r="N19" s="1"/>
    </row>
    <row r="20" spans="1:14" x14ac:dyDescent="0.25">
      <c r="A20" s="2" t="s">
        <v>19</v>
      </c>
      <c r="B20" s="2">
        <f>SUM(B15:B18)</f>
        <v>160100</v>
      </c>
      <c r="C20" s="1">
        <f>SUM(C15:C19)</f>
        <v>4942</v>
      </c>
      <c r="D20" s="1">
        <f t="shared" ref="D20:G20" si="0">SUM(D15:D19)</f>
        <v>41515</v>
      </c>
      <c r="E20" s="1">
        <f t="shared" si="0"/>
        <v>5310</v>
      </c>
      <c r="F20" s="1">
        <f t="shared" si="0"/>
        <v>5557</v>
      </c>
      <c r="G20" s="1">
        <f t="shared" si="0"/>
        <v>6455</v>
      </c>
      <c r="I20" s="1"/>
      <c r="J20" s="1"/>
      <c r="K20" s="1"/>
      <c r="L20" s="1"/>
      <c r="M20" s="1"/>
      <c r="N20" s="1"/>
    </row>
    <row r="21" spans="1:14" x14ac:dyDescent="0.25">
      <c r="A21" s="2"/>
      <c r="B21" s="2"/>
      <c r="C21" s="2"/>
      <c r="D21" s="2"/>
      <c r="E21" s="2"/>
      <c r="F21" s="2"/>
      <c r="G21" s="2"/>
      <c r="I21" s="1"/>
      <c r="J21" s="1"/>
      <c r="K21" s="1"/>
      <c r="L21" s="1"/>
      <c r="M21" s="1"/>
      <c r="N21" s="1"/>
    </row>
    <row r="22" spans="1:14" x14ac:dyDescent="0.25">
      <c r="A22" s="2"/>
      <c r="B22" s="2"/>
      <c r="C22" s="1"/>
      <c r="D22" s="1"/>
      <c r="E22" s="1"/>
      <c r="F22" s="1"/>
      <c r="G22" s="1"/>
      <c r="I22" s="1"/>
      <c r="J22" s="1"/>
      <c r="K22" s="1"/>
      <c r="L22" s="1"/>
      <c r="M22" s="1"/>
      <c r="N22" s="1"/>
    </row>
    <row r="23" spans="1:14" x14ac:dyDescent="0.25">
      <c r="A23" s="1" t="s">
        <v>12</v>
      </c>
      <c r="B23" s="1"/>
      <c r="C23" s="1">
        <f>C15/B15*100</f>
        <v>0.35714285714285715</v>
      </c>
      <c r="D23" s="1">
        <f>D15/B15*100</f>
        <v>0</v>
      </c>
      <c r="E23" s="1">
        <f>E15/B15*100</f>
        <v>0.35714285714285715</v>
      </c>
      <c r="F23" s="1">
        <f>F15/B15*100</f>
        <v>0.35714285714285715</v>
      </c>
      <c r="G23" s="1">
        <f>G15/B15*100</f>
        <v>0.35714285714285715</v>
      </c>
      <c r="I23" s="1"/>
      <c r="J23" s="1"/>
      <c r="K23" s="1"/>
      <c r="L23" s="1"/>
      <c r="M23" s="1"/>
      <c r="N23" s="1"/>
    </row>
    <row r="24" spans="1:14" x14ac:dyDescent="0.25">
      <c r="A24" s="1" t="s">
        <v>13</v>
      </c>
      <c r="B24" s="1"/>
      <c r="C24" s="1">
        <f t="shared" ref="C24:C26" si="1">C16/B16*100</f>
        <v>6.3636363636363633</v>
      </c>
      <c r="D24" s="1">
        <f t="shared" ref="D24:D26" si="2">D16/B16*100</f>
        <v>73.181818181818187</v>
      </c>
      <c r="E24" s="1">
        <f t="shared" ref="E24:E26" si="3">E16/B16*100</f>
        <v>6.3636363636363633</v>
      </c>
      <c r="F24" s="1">
        <f t="shared" ref="F24:F26" si="4">F16/B16*100</f>
        <v>6.3636363636363633</v>
      </c>
      <c r="G24" s="1">
        <f t="shared" ref="G24:G26" si="5">G16/B16*100</f>
        <v>6.3636363636363633</v>
      </c>
      <c r="I24" s="1"/>
      <c r="J24" s="1"/>
      <c r="K24" s="1"/>
      <c r="L24" s="1"/>
      <c r="M24" s="1"/>
      <c r="N24" s="1"/>
    </row>
    <row r="25" spans="1:14" x14ac:dyDescent="0.25">
      <c r="A25" s="1" t="s">
        <v>14</v>
      </c>
      <c r="B25" s="1"/>
      <c r="C25" s="1">
        <f t="shared" si="1"/>
        <v>1.4031954887218046</v>
      </c>
      <c r="D25" s="1">
        <f t="shared" si="2"/>
        <v>15.069548872180452</v>
      </c>
      <c r="E25" s="1">
        <f t="shared" si="3"/>
        <v>1.5780075187969926</v>
      </c>
      <c r="F25" s="1">
        <f t="shared" si="4"/>
        <v>1.7565789473684212</v>
      </c>
      <c r="G25" s="1">
        <f t="shared" si="5"/>
        <v>2.1080827067669174</v>
      </c>
      <c r="I25" s="1"/>
      <c r="J25" s="1"/>
      <c r="K25" s="1"/>
      <c r="L25" s="1"/>
      <c r="M25" s="1"/>
      <c r="N25" s="1"/>
    </row>
    <row r="26" spans="1:14" x14ac:dyDescent="0.25">
      <c r="A26" s="1" t="s">
        <v>15</v>
      </c>
      <c r="B26" s="1"/>
      <c r="C26" s="1">
        <f t="shared" si="1"/>
        <v>6.4548872180451138</v>
      </c>
      <c r="D26" s="1">
        <f t="shared" si="2"/>
        <v>47.593984962406019</v>
      </c>
      <c r="E26" s="1">
        <f t="shared" si="3"/>
        <v>6.7969924812030067</v>
      </c>
      <c r="F26" s="1">
        <f t="shared" si="4"/>
        <v>6.9041353383458652</v>
      </c>
      <c r="G26" s="1">
        <f t="shared" si="5"/>
        <v>7.8890977443609023</v>
      </c>
      <c r="I26" s="1"/>
      <c r="J26" s="1"/>
      <c r="K26" s="1"/>
      <c r="L26" s="1"/>
      <c r="M26" s="1"/>
      <c r="N26" s="1"/>
    </row>
    <row r="27" spans="1:14" x14ac:dyDescent="0.25">
      <c r="A27" s="1" t="s">
        <v>16</v>
      </c>
      <c r="B27" s="1"/>
      <c r="C27" s="1">
        <f>SUM(C23:C26)/4</f>
        <v>3.6447154818865344</v>
      </c>
      <c r="D27" s="1">
        <f t="shared" ref="D27:G27" si="6">SUM(D23:D26)/4</f>
        <v>33.961338004101165</v>
      </c>
      <c r="E27" s="1">
        <f t="shared" si="6"/>
        <v>3.7739448051948052</v>
      </c>
      <c r="F27" s="1">
        <f t="shared" si="6"/>
        <v>3.8453733766233769</v>
      </c>
      <c r="G27" s="1">
        <f t="shared" si="6"/>
        <v>4.1794899179767597</v>
      </c>
      <c r="I27" s="1"/>
      <c r="J27" s="1"/>
      <c r="K27" s="1"/>
      <c r="L27" s="1"/>
      <c r="M27" s="1"/>
      <c r="N27" s="1"/>
    </row>
    <row r="28" spans="1:14" x14ac:dyDescent="0.25">
      <c r="A28" s="2"/>
      <c r="B28" s="2"/>
      <c r="C28" s="2"/>
      <c r="D28" s="2"/>
      <c r="E28" s="2"/>
      <c r="F28" s="2"/>
      <c r="G28" s="2"/>
      <c r="I28" s="1"/>
      <c r="J28" s="1"/>
      <c r="K28" s="1"/>
      <c r="L28" s="1"/>
      <c r="M28" s="1"/>
      <c r="N28" s="1"/>
    </row>
    <row r="29" spans="1:14" x14ac:dyDescent="0.25">
      <c r="A29" s="1" t="s">
        <v>17</v>
      </c>
      <c r="B29" s="1"/>
      <c r="D29">
        <f>D27/C27</f>
        <v>9.3179668407264806</v>
      </c>
      <c r="E29">
        <f>E27/C27</f>
        <v>1.0354566286313742</v>
      </c>
      <c r="F29">
        <f>F27/C27</f>
        <v>1.0550544742748973</v>
      </c>
      <c r="G29">
        <f>G27/C27</f>
        <v>1.1467259759363773</v>
      </c>
      <c r="I29" s="1"/>
      <c r="J29" s="1"/>
      <c r="K29" s="1"/>
      <c r="L29" s="1"/>
      <c r="M29" s="1"/>
      <c r="N29" s="1"/>
    </row>
    <row r="30" spans="1:14" x14ac:dyDescent="0.25">
      <c r="I30" s="1"/>
      <c r="J30" s="1"/>
      <c r="K30" s="1"/>
      <c r="L30" s="1"/>
      <c r="M30" s="1"/>
      <c r="N30" s="1"/>
    </row>
    <row r="31" spans="1:14" x14ac:dyDescent="0.25">
      <c r="A31" t="s">
        <v>18</v>
      </c>
      <c r="C31">
        <v>1</v>
      </c>
      <c r="D31">
        <f>(C12/D12)</f>
        <v>5.9604938271604935</v>
      </c>
      <c r="E31">
        <f>(C12/E12)</f>
        <v>2.0774526678141134</v>
      </c>
      <c r="F31">
        <f>(C12/F12)</f>
        <v>2.4582484725050917</v>
      </c>
      <c r="G31">
        <f>(C12/G12)</f>
        <v>1.7697947214076246</v>
      </c>
      <c r="I31" s="1"/>
      <c r="J31" s="1"/>
      <c r="K31" s="1"/>
      <c r="L31" s="1"/>
      <c r="M31" s="1"/>
      <c r="N31" s="1"/>
    </row>
    <row r="32" spans="1:14" x14ac:dyDescent="0.25">
      <c r="A32" t="s">
        <v>11</v>
      </c>
      <c r="D32">
        <f t="shared" ref="D32:G32" si="7">D31/D29</f>
        <v>0.63967751002382622</v>
      </c>
      <c r="E32">
        <f t="shared" si="7"/>
        <v>2.0063154847538218</v>
      </c>
      <c r="F32">
        <f t="shared" si="7"/>
        <v>2.329973032145626</v>
      </c>
      <c r="G32">
        <f t="shared" si="7"/>
        <v>1.5433458023504445</v>
      </c>
      <c r="I32" s="1"/>
      <c r="J32" s="1"/>
      <c r="K32" s="1"/>
      <c r="L32" s="1"/>
      <c r="M32" s="1"/>
      <c r="N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conv1</vt:lpstr>
      <vt:lpstr>maxpool1</vt:lpstr>
      <vt:lpstr>conv2</vt:lpstr>
      <vt:lpstr>maxpool2</vt:lpstr>
      <vt:lpstr>dense1</vt:lpstr>
      <vt:lpstr>dense2</vt:lpstr>
      <vt:lpstr>dense3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Chen</dc:creator>
  <cp:lastModifiedBy>Qichao Chen</cp:lastModifiedBy>
  <dcterms:created xsi:type="dcterms:W3CDTF">2024-02-03T12:54:32Z</dcterms:created>
  <dcterms:modified xsi:type="dcterms:W3CDTF">2024-08-06T22:46:53Z</dcterms:modified>
</cp:coreProperties>
</file>