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chenq\MAG\code\FFF\HLS2019\conv\"/>
    </mc:Choice>
  </mc:AlternateContent>
  <xr:revisionPtr revIDLastSave="0" documentId="13_ncr:1_{E352DCDC-1C7E-4B29-8461-A1C4F173966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8" i="1" l="1"/>
  <c r="F78" i="1"/>
  <c r="G78" i="1"/>
  <c r="H78" i="1"/>
  <c r="I78" i="1"/>
  <c r="E77" i="1"/>
  <c r="F77" i="1"/>
  <c r="G77" i="1"/>
  <c r="H77" i="1"/>
  <c r="I77" i="1"/>
  <c r="D78" i="1"/>
  <c r="D77" i="1"/>
  <c r="K56" i="1"/>
  <c r="K55" i="1"/>
  <c r="J55" i="1"/>
  <c r="K53" i="1"/>
  <c r="K52" i="1"/>
  <c r="J52" i="1"/>
  <c r="K50" i="1"/>
  <c r="J50" i="1"/>
  <c r="J56" i="1" s="1"/>
  <c r="K48" i="1"/>
  <c r="K47" i="1"/>
  <c r="K40" i="1"/>
  <c r="I40" i="1"/>
  <c r="H40" i="1"/>
  <c r="G40" i="1"/>
  <c r="J20" i="1"/>
  <c r="J53" i="1"/>
  <c r="I55" i="1"/>
  <c r="I52" i="1"/>
  <c r="I50" i="1"/>
  <c r="J48" i="1"/>
  <c r="J47" i="1"/>
  <c r="J40" i="1"/>
  <c r="J22" i="1"/>
  <c r="I22" i="1"/>
  <c r="J13" i="1"/>
  <c r="I13" i="1"/>
  <c r="D48" i="1"/>
  <c r="D47" i="1"/>
  <c r="F40" i="1"/>
  <c r="H13" i="1"/>
  <c r="G13" i="1"/>
  <c r="G20" i="1"/>
  <c r="F13" i="1"/>
  <c r="D20" i="1"/>
  <c r="P50" i="1"/>
  <c r="O50" i="1"/>
  <c r="N50" i="1"/>
  <c r="M50" i="1"/>
  <c r="L50" i="1"/>
  <c r="H50" i="1"/>
  <c r="G50" i="1"/>
  <c r="F50" i="1"/>
  <c r="P48" i="1"/>
  <c r="O48" i="1"/>
  <c r="N48" i="1"/>
  <c r="M48" i="1"/>
  <c r="L48" i="1"/>
  <c r="I48" i="1"/>
  <c r="H48" i="1"/>
  <c r="G48" i="1"/>
  <c r="F48" i="1"/>
  <c r="P47" i="1"/>
  <c r="O47" i="1"/>
  <c r="N47" i="1"/>
  <c r="M47" i="1"/>
  <c r="L47" i="1"/>
  <c r="I47" i="1"/>
  <c r="H47" i="1"/>
  <c r="G47" i="1"/>
  <c r="F47" i="1"/>
  <c r="I20" i="1"/>
  <c r="H20" i="1"/>
  <c r="F20" i="1"/>
  <c r="J23" i="1" l="1"/>
  <c r="N52" i="1"/>
  <c r="H52" i="1"/>
  <c r="L52" i="1"/>
  <c r="L53" i="1" s="1"/>
  <c r="F22" i="1"/>
  <c r="F23" i="1" s="1"/>
  <c r="H22" i="1"/>
  <c r="H23" i="1" s="1"/>
  <c r="N53" i="1"/>
  <c r="H53" i="1"/>
  <c r="I23" i="1"/>
  <c r="I56" i="1"/>
  <c r="G55" i="1"/>
  <c r="G56" i="1" s="1"/>
  <c r="H55" i="1"/>
  <c r="H56" i="1" s="1"/>
  <c r="F52" i="1"/>
  <c r="F53" i="1" s="1"/>
  <c r="G52" i="1"/>
  <c r="G53" i="1" s="1"/>
  <c r="L55" i="1"/>
  <c r="L56" i="1" s="1"/>
  <c r="G22" i="1"/>
  <c r="G23" i="1" s="1"/>
  <c r="M55" i="1"/>
  <c r="M56" i="1" s="1"/>
  <c r="N55" i="1"/>
  <c r="N56" i="1" s="1"/>
  <c r="O55" i="1"/>
  <c r="O56" i="1" s="1"/>
  <c r="P55" i="1"/>
  <c r="P56" i="1" s="1"/>
  <c r="F55" i="1"/>
  <c r="F56" i="1" s="1"/>
  <c r="O52" i="1"/>
  <c r="O53" i="1" s="1"/>
  <c r="P52" i="1"/>
  <c r="P53" i="1" s="1"/>
  <c r="M52" i="1"/>
  <c r="M53" i="1" s="1"/>
  <c r="I53" i="1"/>
</calcChain>
</file>

<file path=xl/sharedStrings.xml><?xml version="1.0" encoding="utf-8"?>
<sst xmlns="http://schemas.openxmlformats.org/spreadsheetml/2006/main" count="98" uniqueCount="43">
  <si>
    <t>conv</t>
  </si>
  <si>
    <t>no_directive</t>
  </si>
  <si>
    <t>Row_pipeline</t>
  </si>
  <si>
    <t>Col_pipeline_nf</t>
  </si>
  <si>
    <t>W_Row_pipeline_nf</t>
  </si>
  <si>
    <t>W_Col_pipeline_nf</t>
  </si>
  <si>
    <t>Row_Loop</t>
  </si>
  <si>
    <t>PIPELINE</t>
  </si>
  <si>
    <t>FLATTEN_OFF</t>
  </si>
  <si>
    <t>Col_Loop</t>
  </si>
  <si>
    <t>Filter1_Loop</t>
  </si>
  <si>
    <t>W_Row_Loop</t>
  </si>
  <si>
    <t>W_Col_Loop</t>
  </si>
  <si>
    <t>Chan_Loop</t>
  </si>
  <si>
    <t>input</t>
  </si>
  <si>
    <t>conv_out</t>
  </si>
  <si>
    <t>----------------------</t>
  </si>
  <si>
    <t>Latency</t>
  </si>
  <si>
    <t>Interval</t>
  </si>
  <si>
    <t>BRAM_18K</t>
  </si>
  <si>
    <t>DSP48E</t>
  </si>
  <si>
    <t>FF</t>
  </si>
  <si>
    <t>LUT</t>
  </si>
  <si>
    <t>URAM</t>
  </si>
  <si>
    <t>Percentage reduction in Latency</t>
  </si>
  <si>
    <t>Col_pipeline</t>
  </si>
  <si>
    <t>W_Row_pipeline</t>
  </si>
  <si>
    <t>W_Col_pipeline</t>
  </si>
  <si>
    <t>W_Col_unroll</t>
  </si>
  <si>
    <t>W_Row_unroll</t>
  </si>
  <si>
    <t>Col_unroll</t>
  </si>
  <si>
    <t>Row_unroll</t>
  </si>
  <si>
    <t>UNROLL</t>
  </si>
  <si>
    <t>WCp_apc_d2</t>
  </si>
  <si>
    <t>apc_d3</t>
  </si>
  <si>
    <t>Filter2_Loop</t>
  </si>
  <si>
    <t>Filter_2_pipeline_nf</t>
  </si>
  <si>
    <t>Filter_1_pipeline_nf</t>
  </si>
  <si>
    <t>Filter_1_pipeline</t>
  </si>
  <si>
    <t>Filter_1_unroll</t>
  </si>
  <si>
    <t>ERROR</t>
  </si>
  <si>
    <t>Filter_2_pipeline</t>
  </si>
  <si>
    <t>Filter_2_unroll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</si>
</sst>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6AA84F"/>
      </left>
      <right/>
      <top style="thin">
        <color rgb="FF6AA84F"/>
      </top>
      <bottom/>
      <diagonal/>
    </border>
    <border>
      <left/>
      <right/>
      <top style="thin">
        <color rgb="FF6AA84F"/>
      </top>
      <bottom/>
      <diagonal/>
    </border>
    <border>
      <left/>
      <right style="thin">
        <color rgb="FF6AA84F"/>
      </right>
      <top style="thin">
        <color rgb="FF6AA84F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0" borderId="1" xfId="0" applyFont="1" applyBorder="1"/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78"/>
  <sheetViews>
    <sheetView tabSelected="1" topLeftCell="A31" workbookViewId="0">
      <selection activeCell="H67" sqref="H67"/>
    </sheetView>
  </sheetViews>
  <sheetFormatPr defaultRowHeight="15" x14ac:dyDescent="0.25"/>
  <cols>
    <col min="3" max="3" width="31" customWidth="1"/>
    <col min="4" max="4" width="14.42578125" customWidth="1"/>
    <col min="5" max="5" width="15.7109375" customWidth="1"/>
    <col min="6" max="6" width="15.85546875" customWidth="1"/>
    <col min="7" max="7" width="17.85546875" customWidth="1"/>
    <col min="8" max="8" width="18.140625" customWidth="1"/>
    <col min="9" max="11" width="18.28515625" customWidth="1"/>
    <col min="12" max="12" width="23.42578125" customWidth="1"/>
    <col min="13" max="13" width="15.28515625" customWidth="1"/>
    <col min="14" max="14" width="16.85546875" customWidth="1"/>
    <col min="15" max="15" width="15.85546875" customWidth="1"/>
    <col min="16" max="16" width="17.85546875" customWidth="1"/>
  </cols>
  <sheetData>
    <row r="1" spans="3:11" x14ac:dyDescent="0.25">
      <c r="C1" s="1" t="s">
        <v>0</v>
      </c>
      <c r="D1" s="1"/>
      <c r="E1" s="1"/>
      <c r="F1" s="1"/>
      <c r="G1" s="1"/>
      <c r="H1" s="1"/>
      <c r="I1" s="1"/>
      <c r="J1" s="1"/>
      <c r="K1" s="1"/>
    </row>
    <row r="2" spans="3:11" x14ac:dyDescent="0.25">
      <c r="D2" s="1" t="s">
        <v>1</v>
      </c>
      <c r="E2" s="1" t="s">
        <v>2</v>
      </c>
      <c r="F2" s="1" t="s">
        <v>3</v>
      </c>
      <c r="G2" s="1" t="s">
        <v>36</v>
      </c>
      <c r="H2" s="1" t="s">
        <v>4</v>
      </c>
      <c r="I2" s="1" t="s">
        <v>5</v>
      </c>
      <c r="J2" s="1" t="s">
        <v>37</v>
      </c>
      <c r="K2" s="1"/>
    </row>
    <row r="3" spans="3:11" x14ac:dyDescent="0.25">
      <c r="C3" s="2" t="s">
        <v>6</v>
      </c>
      <c r="D3" s="1"/>
      <c r="E3" s="1" t="s">
        <v>7</v>
      </c>
      <c r="F3" t="s">
        <v>8</v>
      </c>
    </row>
    <row r="4" spans="3:11" x14ac:dyDescent="0.25">
      <c r="C4" s="1" t="s">
        <v>9</v>
      </c>
      <c r="F4" s="1" t="s">
        <v>7</v>
      </c>
      <c r="G4" t="s">
        <v>8</v>
      </c>
    </row>
    <row r="5" spans="3:11" x14ac:dyDescent="0.25">
      <c r="C5" s="1" t="s">
        <v>35</v>
      </c>
      <c r="G5" s="1" t="s">
        <v>7</v>
      </c>
      <c r="H5" t="s">
        <v>8</v>
      </c>
    </row>
    <row r="6" spans="3:11" x14ac:dyDescent="0.25">
      <c r="C6" s="1" t="s">
        <v>11</v>
      </c>
      <c r="H6" s="1" t="s">
        <v>7</v>
      </c>
      <c r="I6" t="s">
        <v>8</v>
      </c>
    </row>
    <row r="7" spans="3:11" x14ac:dyDescent="0.25">
      <c r="C7" s="1" t="s">
        <v>12</v>
      </c>
      <c r="I7" s="1" t="s">
        <v>7</v>
      </c>
      <c r="J7" s="1" t="s">
        <v>8</v>
      </c>
      <c r="K7" s="1"/>
    </row>
    <row r="8" spans="3:11" x14ac:dyDescent="0.25">
      <c r="C8" s="1" t="s">
        <v>10</v>
      </c>
      <c r="J8" t="s">
        <v>7</v>
      </c>
    </row>
    <row r="9" spans="3:11" x14ac:dyDescent="0.25">
      <c r="C9" s="1" t="s">
        <v>14</v>
      </c>
    </row>
    <row r="10" spans="3:11" x14ac:dyDescent="0.25">
      <c r="C10" s="1" t="s">
        <v>15</v>
      </c>
    </row>
    <row r="11" spans="3:11" x14ac:dyDescent="0.25">
      <c r="C11" s="1" t="s">
        <v>16</v>
      </c>
    </row>
    <row r="12" spans="3:11" x14ac:dyDescent="0.25">
      <c r="C12" s="1" t="s">
        <v>17</v>
      </c>
      <c r="D12">
        <v>792089</v>
      </c>
      <c r="E12" t="s">
        <v>40</v>
      </c>
      <c r="F12" s="1">
        <v>8669</v>
      </c>
      <c r="G12" s="1">
        <v>76374</v>
      </c>
      <c r="H12" s="1">
        <v>437801</v>
      </c>
      <c r="I12" s="1">
        <v>466841</v>
      </c>
      <c r="J12" s="1">
        <v>548153</v>
      </c>
      <c r="K12" s="1"/>
    </row>
    <row r="13" spans="3:11" x14ac:dyDescent="0.25">
      <c r="F13">
        <f>(D12-F12)/D12</f>
        <v>0.98905552280109932</v>
      </c>
      <c r="G13">
        <f>(D12-G12)/D12</f>
        <v>0.90357901700440224</v>
      </c>
      <c r="H13">
        <f>(D12-H12)/D12</f>
        <v>0.44728307046304139</v>
      </c>
      <c r="I13">
        <f>(D12-I12)/D12</f>
        <v>0.41062052370377572</v>
      </c>
      <c r="J13">
        <f>(D12-J12)/D12</f>
        <v>0.3079653927778318</v>
      </c>
    </row>
    <row r="15" spans="3:11" x14ac:dyDescent="0.25">
      <c r="C15" s="1" t="s">
        <v>19</v>
      </c>
      <c r="D15">
        <v>2</v>
      </c>
      <c r="F15" s="1">
        <v>0</v>
      </c>
      <c r="G15" s="1">
        <v>0</v>
      </c>
      <c r="H15" s="1">
        <v>18</v>
      </c>
      <c r="I15" s="1">
        <v>6</v>
      </c>
      <c r="J15" s="1">
        <v>2</v>
      </c>
      <c r="K15" s="1"/>
    </row>
    <row r="16" spans="3:11" x14ac:dyDescent="0.25">
      <c r="C16" s="1" t="s">
        <v>20</v>
      </c>
      <c r="D16">
        <v>5</v>
      </c>
      <c r="F16" s="1">
        <v>85</v>
      </c>
      <c r="G16" s="1">
        <v>12</v>
      </c>
      <c r="H16" s="1">
        <v>5</v>
      </c>
      <c r="I16" s="1">
        <v>5</v>
      </c>
      <c r="J16" s="1">
        <v>5</v>
      </c>
      <c r="K16" s="1"/>
    </row>
    <row r="17" spans="3:16" x14ac:dyDescent="0.25">
      <c r="C17" s="1" t="s">
        <v>21</v>
      </c>
      <c r="D17">
        <v>743</v>
      </c>
      <c r="F17" s="1">
        <v>65550</v>
      </c>
      <c r="G17" s="1">
        <v>10074</v>
      </c>
      <c r="H17" s="1">
        <v>2045</v>
      </c>
      <c r="I17" s="1">
        <v>1135</v>
      </c>
      <c r="J17" s="1">
        <v>745</v>
      </c>
      <c r="K17" s="1"/>
    </row>
    <row r="18" spans="3:16" x14ac:dyDescent="0.25">
      <c r="C18" s="1" t="s">
        <v>22</v>
      </c>
      <c r="D18">
        <v>1570</v>
      </c>
      <c r="F18" s="1">
        <v>35583</v>
      </c>
      <c r="G18" s="1">
        <v>5995</v>
      </c>
      <c r="H18" s="1">
        <v>2293</v>
      </c>
      <c r="I18" s="1">
        <v>1792</v>
      </c>
      <c r="J18" s="1">
        <v>1590</v>
      </c>
      <c r="K18" s="1"/>
    </row>
    <row r="19" spans="3:16" x14ac:dyDescent="0.25">
      <c r="C19" s="1" t="s">
        <v>23</v>
      </c>
      <c r="F19" s="1">
        <v>0</v>
      </c>
      <c r="H19" s="1">
        <v>0</v>
      </c>
      <c r="I19" s="1">
        <v>0</v>
      </c>
      <c r="J19" s="1"/>
      <c r="K19" s="1"/>
    </row>
    <row r="20" spans="3:16" x14ac:dyDescent="0.25">
      <c r="D20">
        <f>SUM(D15:D18)</f>
        <v>2320</v>
      </c>
      <c r="F20">
        <f t="shared" ref="E20:J20" si="0">SUM(F15:F19)</f>
        <v>101218</v>
      </c>
      <c r="G20">
        <f t="shared" si="0"/>
        <v>16081</v>
      </c>
      <c r="H20">
        <f t="shared" si="0"/>
        <v>4361</v>
      </c>
      <c r="I20">
        <f t="shared" si="0"/>
        <v>2938</v>
      </c>
      <c r="J20">
        <f t="shared" si="0"/>
        <v>2342</v>
      </c>
    </row>
    <row r="22" spans="3:16" x14ac:dyDescent="0.25">
      <c r="F22">
        <f>(F20-D20)/D20</f>
        <v>42.62844827586207</v>
      </c>
      <c r="G22">
        <f>(G20-D20)/D20</f>
        <v>5.9314655172413797</v>
      </c>
      <c r="H22">
        <f>(H20-D20)/D20</f>
        <v>0.8797413793103448</v>
      </c>
      <c r="I22">
        <f>(I20-D20)/D20</f>
        <v>0.26637931034482759</v>
      </c>
      <c r="J22">
        <f>(J20-D20)/D20</f>
        <v>9.482758620689655E-3</v>
      </c>
    </row>
    <row r="23" spans="3:16" x14ac:dyDescent="0.25">
      <c r="F23">
        <f t="shared" ref="F23:J23" si="1">F13/F22</f>
        <v>2.3201771652597125E-2</v>
      </c>
      <c r="G23">
        <f t="shared" si="1"/>
        <v>0.15233655398955112</v>
      </c>
      <c r="H23">
        <f t="shared" si="1"/>
        <v>0.50842563619512793</v>
      </c>
      <c r="I23">
        <f t="shared" si="1"/>
        <v>1.5414880501500965</v>
      </c>
      <c r="J23">
        <f t="shared" si="1"/>
        <v>32.476350511116806</v>
      </c>
    </row>
    <row r="28" spans="3:16" x14ac:dyDescent="0.25">
      <c r="C28" s="1" t="s">
        <v>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3:16" x14ac:dyDescent="0.25">
      <c r="D29" s="1" t="s">
        <v>1</v>
      </c>
      <c r="E29" s="1" t="s">
        <v>2</v>
      </c>
      <c r="F29" s="1" t="s">
        <v>25</v>
      </c>
      <c r="G29" s="1" t="s">
        <v>41</v>
      </c>
      <c r="H29" s="1" t="s">
        <v>26</v>
      </c>
      <c r="I29" s="1" t="s">
        <v>27</v>
      </c>
      <c r="J29" s="1" t="s">
        <v>38</v>
      </c>
      <c r="K29" s="1" t="s">
        <v>39</v>
      </c>
      <c r="L29" s="1" t="s">
        <v>28</v>
      </c>
      <c r="M29" s="1" t="s">
        <v>29</v>
      </c>
      <c r="N29" s="1" t="s">
        <v>42</v>
      </c>
      <c r="O29" s="1" t="s">
        <v>30</v>
      </c>
      <c r="P29" s="1" t="s">
        <v>31</v>
      </c>
    </row>
    <row r="30" spans="3:16" x14ac:dyDescent="0.25">
      <c r="C30" s="2" t="s">
        <v>6</v>
      </c>
      <c r="D30" s="1"/>
      <c r="E30" s="1" t="s">
        <v>7</v>
      </c>
      <c r="P30" s="1" t="s">
        <v>32</v>
      </c>
    </row>
    <row r="31" spans="3:16" x14ac:dyDescent="0.25">
      <c r="C31" s="1" t="s">
        <v>9</v>
      </c>
      <c r="F31" s="1" t="s">
        <v>7</v>
      </c>
      <c r="O31" t="s">
        <v>32</v>
      </c>
    </row>
    <row r="32" spans="3:16" x14ac:dyDescent="0.25">
      <c r="C32" s="1" t="s">
        <v>10</v>
      </c>
      <c r="G32" s="1" t="s">
        <v>7</v>
      </c>
      <c r="N32" s="1" t="s">
        <v>32</v>
      </c>
      <c r="O32" s="1"/>
    </row>
    <row r="33" spans="3:16" x14ac:dyDescent="0.25">
      <c r="C33" s="1" t="s">
        <v>11</v>
      </c>
      <c r="H33" s="1" t="s">
        <v>7</v>
      </c>
      <c r="M33" s="1" t="s">
        <v>32</v>
      </c>
    </row>
    <row r="34" spans="3:16" x14ac:dyDescent="0.25">
      <c r="C34" s="1" t="s">
        <v>12</v>
      </c>
      <c r="I34" s="1" t="s">
        <v>7</v>
      </c>
      <c r="J34" s="1"/>
      <c r="K34" s="1"/>
      <c r="L34" s="1" t="s">
        <v>32</v>
      </c>
    </row>
    <row r="35" spans="3:16" x14ac:dyDescent="0.25">
      <c r="C35" s="1" t="s">
        <v>13</v>
      </c>
      <c r="J35" t="s">
        <v>7</v>
      </c>
      <c r="K35" t="s">
        <v>32</v>
      </c>
    </row>
    <row r="36" spans="3:16" x14ac:dyDescent="0.25">
      <c r="C36" s="1" t="s">
        <v>14</v>
      </c>
    </row>
    <row r="37" spans="3:16" x14ac:dyDescent="0.25">
      <c r="C37" s="1" t="s">
        <v>15</v>
      </c>
    </row>
    <row r="38" spans="3:16" x14ac:dyDescent="0.25">
      <c r="C38" s="1" t="s">
        <v>16</v>
      </c>
    </row>
    <row r="39" spans="3:16" x14ac:dyDescent="0.25">
      <c r="C39" s="1" t="s">
        <v>17</v>
      </c>
      <c r="D39">
        <v>792089</v>
      </c>
      <c r="E39" t="s">
        <v>40</v>
      </c>
      <c r="F39" s="1">
        <v>6507</v>
      </c>
      <c r="G39" s="1">
        <v>52470</v>
      </c>
      <c r="H39" s="1">
        <v>418187</v>
      </c>
      <c r="I39" s="1">
        <v>437537</v>
      </c>
      <c r="J39" s="1">
        <v>439473</v>
      </c>
      <c r="K39" s="1">
        <v>495881</v>
      </c>
      <c r="L39" s="1">
        <v>768857</v>
      </c>
      <c r="M39" s="1">
        <v>784345</v>
      </c>
      <c r="N39" s="1">
        <v>788096</v>
      </c>
      <c r="O39" s="1">
        <v>791957</v>
      </c>
      <c r="P39" s="1">
        <v>792077</v>
      </c>
    </row>
    <row r="40" spans="3:16" x14ac:dyDescent="0.25">
      <c r="C40" s="1"/>
      <c r="F40" s="1">
        <f>(D39-F39)/D39</f>
        <v>0.99178501405776376</v>
      </c>
      <c r="G40" s="1">
        <f>(D39-G39)/D39</f>
        <v>0.93375744392359949</v>
      </c>
      <c r="H40" s="1">
        <f>(D39-H39)/D39</f>
        <v>0.47204543933825616</v>
      </c>
      <c r="I40" s="1">
        <f>(D39-I39)/D39</f>
        <v>0.4476163663426711</v>
      </c>
      <c r="J40">
        <f>(D39-J39)/D39</f>
        <v>0.44517219655872003</v>
      </c>
      <c r="K40" s="1">
        <f>(D39-K39)/D39</f>
        <v>0.37395797694451005</v>
      </c>
      <c r="L40" s="1"/>
      <c r="M40" s="1"/>
      <c r="N40" s="1"/>
      <c r="O40" s="1"/>
      <c r="P40" s="1"/>
    </row>
    <row r="42" spans="3:16" x14ac:dyDescent="0.25">
      <c r="C42" s="1" t="s">
        <v>19</v>
      </c>
      <c r="D42">
        <v>2</v>
      </c>
      <c r="F42" s="1">
        <v>0</v>
      </c>
      <c r="G42" s="1">
        <v>0</v>
      </c>
      <c r="H42" s="1">
        <v>18</v>
      </c>
      <c r="I42" s="1">
        <v>6</v>
      </c>
      <c r="J42" s="1">
        <v>2</v>
      </c>
      <c r="K42" s="1">
        <v>6</v>
      </c>
      <c r="L42" s="1">
        <v>3</v>
      </c>
      <c r="M42" s="1">
        <v>3</v>
      </c>
      <c r="N42" s="1">
        <v>16</v>
      </c>
      <c r="O42" s="1">
        <v>2</v>
      </c>
      <c r="P42" s="1">
        <v>2</v>
      </c>
    </row>
    <row r="43" spans="3:16" x14ac:dyDescent="0.25">
      <c r="C43" s="1" t="s">
        <v>20</v>
      </c>
      <c r="D43">
        <v>5</v>
      </c>
      <c r="F43" s="1">
        <v>86</v>
      </c>
      <c r="G43" s="1">
        <v>13</v>
      </c>
      <c r="H43" s="1">
        <v>6</v>
      </c>
      <c r="I43" s="1">
        <v>7</v>
      </c>
      <c r="J43" s="1">
        <v>7</v>
      </c>
      <c r="K43" s="1">
        <v>8</v>
      </c>
      <c r="L43" s="1">
        <v>5</v>
      </c>
      <c r="M43" s="1">
        <v>5</v>
      </c>
      <c r="N43" s="1">
        <v>5</v>
      </c>
      <c r="O43" s="1">
        <v>5</v>
      </c>
      <c r="P43" s="1">
        <v>5</v>
      </c>
    </row>
    <row r="44" spans="3:16" x14ac:dyDescent="0.25">
      <c r="C44" s="1" t="s">
        <v>21</v>
      </c>
      <c r="D44">
        <v>743</v>
      </c>
      <c r="F44" s="1">
        <v>65552</v>
      </c>
      <c r="G44" s="1">
        <v>9750</v>
      </c>
      <c r="H44" s="1">
        <v>2242</v>
      </c>
      <c r="I44" s="1">
        <v>1122</v>
      </c>
      <c r="J44" s="1">
        <v>739</v>
      </c>
      <c r="K44" s="1">
        <v>918</v>
      </c>
      <c r="L44" s="1">
        <v>813</v>
      </c>
      <c r="M44" s="1">
        <v>917</v>
      </c>
      <c r="N44" s="1">
        <v>3078</v>
      </c>
      <c r="O44" s="1">
        <v>2705</v>
      </c>
      <c r="P44" s="1">
        <v>2721</v>
      </c>
    </row>
    <row r="45" spans="3:16" x14ac:dyDescent="0.25">
      <c r="C45" s="1" t="s">
        <v>22</v>
      </c>
      <c r="D45">
        <v>1570</v>
      </c>
      <c r="F45" s="1">
        <v>35615</v>
      </c>
      <c r="G45" s="1">
        <v>6133</v>
      </c>
      <c r="H45" s="1">
        <v>2520</v>
      </c>
      <c r="I45" s="1">
        <v>1821</v>
      </c>
      <c r="J45" s="1">
        <v>1673</v>
      </c>
      <c r="K45" s="1">
        <v>2033</v>
      </c>
      <c r="L45" s="1">
        <v>1829</v>
      </c>
      <c r="M45" s="1">
        <v>2002</v>
      </c>
      <c r="N45" s="1">
        <v>7775</v>
      </c>
      <c r="O45" s="1">
        <v>6371</v>
      </c>
      <c r="P45" s="1">
        <v>6726</v>
      </c>
    </row>
    <row r="46" spans="3:16" x14ac:dyDescent="0.25">
      <c r="C46" s="1" t="s">
        <v>23</v>
      </c>
      <c r="F46" s="1">
        <v>0</v>
      </c>
      <c r="G46" s="1">
        <v>0</v>
      </c>
      <c r="H46" s="1">
        <v>0</v>
      </c>
      <c r="I46" s="1">
        <v>0</v>
      </c>
      <c r="J46" s="1"/>
      <c r="K46" s="1"/>
      <c r="L46" s="1">
        <v>0</v>
      </c>
      <c r="M46" s="1">
        <v>0</v>
      </c>
      <c r="N46" s="1">
        <v>0</v>
      </c>
      <c r="O46" s="1"/>
      <c r="P46" s="1">
        <v>0</v>
      </c>
    </row>
    <row r="47" spans="3:16" x14ac:dyDescent="0.25">
      <c r="D47">
        <f>SUM(D42:D45)</f>
        <v>2320</v>
      </c>
      <c r="F47">
        <f t="shared" ref="F47:M47" si="2">SUM(F42:F46)</f>
        <v>101253</v>
      </c>
      <c r="G47">
        <f t="shared" si="2"/>
        <v>15896</v>
      </c>
      <c r="H47">
        <f t="shared" si="2"/>
        <v>4786</v>
      </c>
      <c r="I47">
        <f t="shared" si="2"/>
        <v>2956</v>
      </c>
      <c r="J47">
        <f t="shared" si="2"/>
        <v>2421</v>
      </c>
      <c r="K47">
        <f t="shared" si="2"/>
        <v>2965</v>
      </c>
      <c r="L47">
        <f t="shared" si="2"/>
        <v>2650</v>
      </c>
      <c r="M47">
        <f t="shared" si="2"/>
        <v>2927</v>
      </c>
      <c r="N47">
        <f>SUM(N42:N46)</f>
        <v>10874</v>
      </c>
      <c r="O47">
        <f>SUM(O42:O46)</f>
        <v>9083</v>
      </c>
      <c r="P47">
        <f>SUM(P42:P46)</f>
        <v>9454</v>
      </c>
    </row>
    <row r="48" spans="3:16" x14ac:dyDescent="0.25">
      <c r="D48">
        <f t="shared" ref="D48:P48" si="3">SUM(D42,D43,D44/2,D45,D46)</f>
        <v>1948.5</v>
      </c>
      <c r="F48">
        <f t="shared" si="3"/>
        <v>68477</v>
      </c>
      <c r="G48">
        <f t="shared" si="3"/>
        <v>11021</v>
      </c>
      <c r="H48">
        <f t="shared" si="3"/>
        <v>3665</v>
      </c>
      <c r="I48">
        <f t="shared" si="3"/>
        <v>2395</v>
      </c>
      <c r="J48">
        <f t="shared" si="3"/>
        <v>2051.5</v>
      </c>
      <c r="K48">
        <f t="shared" si="3"/>
        <v>2506</v>
      </c>
      <c r="L48">
        <f t="shared" si="3"/>
        <v>2243.5</v>
      </c>
      <c r="M48">
        <f t="shared" si="3"/>
        <v>2468.5</v>
      </c>
      <c r="N48">
        <f t="shared" si="3"/>
        <v>9335</v>
      </c>
      <c r="O48">
        <f t="shared" si="3"/>
        <v>7730.5</v>
      </c>
      <c r="P48">
        <f t="shared" si="3"/>
        <v>8093.5</v>
      </c>
    </row>
    <row r="49" spans="3:16" x14ac:dyDescent="0.25">
      <c r="G49" s="1"/>
      <c r="H49" s="1"/>
    </row>
    <row r="50" spans="3:16" x14ac:dyDescent="0.25">
      <c r="C50" s="3" t="s">
        <v>24</v>
      </c>
      <c r="F50" s="4">
        <f>ROUND((D39-F39)/D39,5)</f>
        <v>0.99178999999999995</v>
      </c>
      <c r="G50" s="4">
        <f>ROUND((D39-G39)/D39,5)</f>
        <v>0.93376000000000003</v>
      </c>
      <c r="H50" s="4">
        <f>ROUND((D39-H39)/D39,5)</f>
        <v>0.47205000000000003</v>
      </c>
      <c r="I50" s="4">
        <f>ROUND((D39-I39)/D39,5)</f>
        <v>0.44762000000000002</v>
      </c>
      <c r="J50">
        <f>ROUND((D39-J39)/D39,5)</f>
        <v>0.44517000000000001</v>
      </c>
      <c r="K50" s="4">
        <f>ROUND((D39-K39)/D39,5)</f>
        <v>0.37396000000000001</v>
      </c>
      <c r="L50" s="4">
        <f>ROUND((D39-L39)/D39,5)</f>
        <v>2.9329999999999998E-2</v>
      </c>
      <c r="M50" s="4">
        <f>ROUND((D39-M39)/D39,5)</f>
        <v>9.7800000000000005E-3</v>
      </c>
      <c r="N50" s="4">
        <f>ROUND((D39-N39)/D39,5)</f>
        <v>5.0400000000000002E-3</v>
      </c>
      <c r="O50" s="4">
        <f>ROUND((D39-O39)/D39,5)</f>
        <v>1.7000000000000001E-4</v>
      </c>
      <c r="P50" s="5">
        <f>ROUND((D39-P39)/D39,5)</f>
        <v>2.0000000000000002E-5</v>
      </c>
    </row>
    <row r="52" spans="3:16" x14ac:dyDescent="0.25">
      <c r="F52" s="1">
        <f>(F47-D47)/D47</f>
        <v>42.643534482758618</v>
      </c>
      <c r="G52" s="1">
        <f>(G47-D47)/D47</f>
        <v>5.8517241379310345</v>
      </c>
      <c r="H52" s="1">
        <f>(H47-D47)/D47</f>
        <v>1.0629310344827587</v>
      </c>
      <c r="I52" s="1">
        <f>(I47-D47)/D47</f>
        <v>0.27413793103448275</v>
      </c>
      <c r="J52" s="1">
        <f>(J47-D47)/D47</f>
        <v>4.3534482758620686E-2</v>
      </c>
      <c r="K52" s="1">
        <f>(K47-D47)/D47</f>
        <v>0.27801724137931033</v>
      </c>
      <c r="L52" s="1">
        <f>(L47-D47)/D47</f>
        <v>0.14224137931034483</v>
      </c>
      <c r="M52" s="1">
        <f>(M47-D47)/D47</f>
        <v>0.26163793103448274</v>
      </c>
      <c r="N52" s="1">
        <f>(N47-D47)/D47</f>
        <v>3.6870689655172413</v>
      </c>
      <c r="O52" s="1">
        <f>(O47-D47)/D47</f>
        <v>2.9150862068965515</v>
      </c>
      <c r="P52" s="1">
        <f>(P47-D47)/D47</f>
        <v>3.0750000000000002</v>
      </c>
    </row>
    <row r="53" spans="3:16" x14ac:dyDescent="0.25">
      <c r="F53" s="1">
        <f>F50/F52</f>
        <v>2.3257687525901367E-2</v>
      </c>
      <c r="G53" s="1">
        <f t="shared" ref="G53:P53" si="4">G50/G52</f>
        <v>0.15957006482027108</v>
      </c>
      <c r="H53" s="1">
        <f t="shared" si="4"/>
        <v>0.44410218978102189</v>
      </c>
      <c r="I53" s="1">
        <f t="shared" si="4"/>
        <v>1.632827672955975</v>
      </c>
      <c r="J53" s="1">
        <f>J50/J52</f>
        <v>10.225687128712872</v>
      </c>
      <c r="K53" s="1">
        <f>K50/K52</f>
        <v>1.3450964341085272</v>
      </c>
      <c r="L53" s="1">
        <f t="shared" si="4"/>
        <v>0.20619878787878787</v>
      </c>
      <c r="M53" s="1">
        <f t="shared" si="4"/>
        <v>3.7379901153212526E-2</v>
      </c>
      <c r="N53" s="1">
        <f t="shared" si="4"/>
        <v>1.3669394435351884E-3</v>
      </c>
      <c r="O53" s="1">
        <f t="shared" si="4"/>
        <v>5.8317314801123771E-5</v>
      </c>
      <c r="P53" s="1">
        <f t="shared" si="4"/>
        <v>6.5040650406504065E-6</v>
      </c>
    </row>
    <row r="54" spans="3:16" x14ac:dyDescent="0.25"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F55" s="1">
        <f>(F48-D48)/D48</f>
        <v>34.143443674621501</v>
      </c>
      <c r="G55" s="1">
        <f>(G48-D48)/D48</f>
        <v>4.656145753143444</v>
      </c>
      <c r="H55" s="1">
        <f>(H48-D48)/D48</f>
        <v>0.88093405183474471</v>
      </c>
      <c r="I55" s="1">
        <f>(I48-D48)/D48</f>
        <v>0.22915062868873493</v>
      </c>
      <c r="J55" s="1">
        <f>(J48-D48)/D48</f>
        <v>5.2861175263022836E-2</v>
      </c>
      <c r="K55" s="1">
        <f>(K48-D48)/D48</f>
        <v>0.28611752630228382</v>
      </c>
      <c r="L55" s="1">
        <f>(L48-D48)/D48</f>
        <v>0.15139851167564794</v>
      </c>
      <c r="M55" s="1">
        <f>(M48-D48)/D48</f>
        <v>0.26687195278419296</v>
      </c>
      <c r="N55" s="1">
        <f>(N48-D48)/D48</f>
        <v>3.7908647677700795</v>
      </c>
      <c r="O55" s="1">
        <f>(O48-D48)/D48</f>
        <v>2.9674108288426995</v>
      </c>
      <c r="P55" s="1">
        <f>(P48-D48)/D48</f>
        <v>3.1537079804978188</v>
      </c>
    </row>
    <row r="56" spans="3:16" x14ac:dyDescent="0.25">
      <c r="F56" s="1">
        <f>F50/F55</f>
        <v>2.9047743673763875E-2</v>
      </c>
      <c r="G56" s="1">
        <f t="shared" ref="G56:P56" si="5">G50/G55</f>
        <v>0.2005435502893359</v>
      </c>
      <c r="H56" s="1">
        <f t="shared" si="5"/>
        <v>0.53585168948441597</v>
      </c>
      <c r="I56" s="1">
        <f t="shared" si="5"/>
        <v>1.9533876147816349</v>
      </c>
      <c r="J56" s="1">
        <f t="shared" si="5"/>
        <v>8.4214926699029125</v>
      </c>
      <c r="K56" s="1">
        <f t="shared" si="5"/>
        <v>1.3070153542600897</v>
      </c>
      <c r="L56" s="1">
        <f t="shared" si="5"/>
        <v>0.19372713559322033</v>
      </c>
      <c r="M56" s="1">
        <f t="shared" si="5"/>
        <v>3.6646788461538467E-2</v>
      </c>
      <c r="N56" s="1">
        <f t="shared" si="5"/>
        <v>1.3295119474717391E-3</v>
      </c>
      <c r="O56" s="1">
        <f t="shared" si="5"/>
        <v>5.7289000345901076E-5</v>
      </c>
      <c r="P56" s="1">
        <f t="shared" si="5"/>
        <v>6.3417412530512618E-6</v>
      </c>
    </row>
    <row r="57" spans="3:16" x14ac:dyDescent="0.25"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D58" s="1"/>
    </row>
    <row r="59" spans="3:16" x14ac:dyDescent="0.25">
      <c r="D59" s="1" t="s">
        <v>1</v>
      </c>
      <c r="I59" s="1" t="s">
        <v>33</v>
      </c>
      <c r="J59" s="1"/>
      <c r="K59" s="1"/>
    </row>
    <row r="60" spans="3:16" x14ac:dyDescent="0.25">
      <c r="C60" s="2" t="s">
        <v>6</v>
      </c>
      <c r="D60" s="1"/>
    </row>
    <row r="61" spans="3:16" x14ac:dyDescent="0.25">
      <c r="C61" s="1" t="s">
        <v>9</v>
      </c>
    </row>
    <row r="62" spans="3:16" x14ac:dyDescent="0.25">
      <c r="C62" s="1" t="s">
        <v>10</v>
      </c>
    </row>
    <row r="63" spans="3:16" x14ac:dyDescent="0.25">
      <c r="C63" s="1" t="s">
        <v>11</v>
      </c>
    </row>
    <row r="64" spans="3:16" x14ac:dyDescent="0.25">
      <c r="C64" s="1" t="s">
        <v>12</v>
      </c>
      <c r="I64" s="1" t="s">
        <v>7</v>
      </c>
      <c r="J64" s="1"/>
      <c r="K64" s="1"/>
    </row>
    <row r="65" spans="3:11" x14ac:dyDescent="0.25">
      <c r="C65" s="1" t="s">
        <v>13</v>
      </c>
    </row>
    <row r="66" spans="3:11" x14ac:dyDescent="0.25">
      <c r="C66" s="1" t="s">
        <v>14</v>
      </c>
      <c r="I66" s="1" t="s">
        <v>34</v>
      </c>
      <c r="J66" s="1"/>
      <c r="K66" s="1"/>
    </row>
    <row r="67" spans="3:11" x14ac:dyDescent="0.25">
      <c r="C67" s="1" t="s">
        <v>15</v>
      </c>
      <c r="I67" s="1"/>
      <c r="J67" s="1"/>
      <c r="K67" s="1"/>
    </row>
    <row r="68" spans="3:11" x14ac:dyDescent="0.25">
      <c r="C68" s="1" t="s">
        <v>16</v>
      </c>
    </row>
    <row r="69" spans="3:11" x14ac:dyDescent="0.25">
      <c r="C69" s="1" t="s">
        <v>17</v>
      </c>
      <c r="D69">
        <v>792089</v>
      </c>
      <c r="I69" s="1">
        <v>437537</v>
      </c>
      <c r="J69" s="1"/>
      <c r="K69" s="1"/>
    </row>
    <row r="70" spans="3:11" x14ac:dyDescent="0.25">
      <c r="C70" s="1" t="s">
        <v>18</v>
      </c>
      <c r="I70" s="1">
        <v>437537</v>
      </c>
      <c r="J70" s="1"/>
      <c r="K70" s="1"/>
    </row>
    <row r="72" spans="3:11" x14ac:dyDescent="0.25">
      <c r="C72" s="1" t="s">
        <v>19</v>
      </c>
      <c r="D72">
        <v>2</v>
      </c>
      <c r="I72">
        <v>6</v>
      </c>
    </row>
    <row r="73" spans="3:11" x14ac:dyDescent="0.25">
      <c r="C73" s="1" t="s">
        <v>20</v>
      </c>
      <c r="D73">
        <v>5</v>
      </c>
      <c r="I73">
        <v>7</v>
      </c>
    </row>
    <row r="74" spans="3:11" x14ac:dyDescent="0.25">
      <c r="C74" s="1" t="s">
        <v>21</v>
      </c>
      <c r="D74">
        <v>743</v>
      </c>
      <c r="I74">
        <v>1144</v>
      </c>
    </row>
    <row r="75" spans="3:11" x14ac:dyDescent="0.25">
      <c r="C75" s="1" t="s">
        <v>22</v>
      </c>
      <c r="D75">
        <v>1570</v>
      </c>
      <c r="I75">
        <v>1699</v>
      </c>
    </row>
    <row r="76" spans="3:11" x14ac:dyDescent="0.25">
      <c r="C76" s="1" t="s">
        <v>23</v>
      </c>
    </row>
    <row r="77" spans="3:11" x14ac:dyDescent="0.25">
      <c r="D77">
        <f>SUM(D72:D75)</f>
        <v>2320</v>
      </c>
      <c r="E77">
        <f t="shared" ref="E77:I77" si="6">SUM(E72:E75)</f>
        <v>0</v>
      </c>
      <c r="F77">
        <f t="shared" si="6"/>
        <v>0</v>
      </c>
      <c r="G77">
        <f t="shared" si="6"/>
        <v>0</v>
      </c>
      <c r="H77">
        <f t="shared" si="6"/>
        <v>0</v>
      </c>
      <c r="I77">
        <f t="shared" si="6"/>
        <v>2856</v>
      </c>
    </row>
    <row r="78" spans="3:11" x14ac:dyDescent="0.25">
      <c r="D78">
        <f t="shared" ref="D78:I78" si="7">SUM(D72,D73,D74/2,D75,D76)</f>
        <v>1948.5</v>
      </c>
      <c r="E78">
        <f t="shared" si="7"/>
        <v>0</v>
      </c>
      <c r="F78">
        <f t="shared" si="7"/>
        <v>0</v>
      </c>
      <c r="G78">
        <f t="shared" si="7"/>
        <v>0</v>
      </c>
      <c r="H78">
        <f t="shared" si="7"/>
        <v>0</v>
      </c>
      <c r="I78">
        <f t="shared" si="7"/>
        <v>2284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Qichao Chen</dc:creator>
  <cp:lastModifiedBy>Qichao Chen</cp:lastModifiedBy>
  <dcterms:created xsi:type="dcterms:W3CDTF">2015-06-05T18:17:20Z</dcterms:created>
  <dcterms:modified xsi:type="dcterms:W3CDTF">2024-03-07T09:14:10Z</dcterms:modified>
</cp:coreProperties>
</file>