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enq\MAG\code\FFF\HLS2019\APDataType\cnn\cnn_ap_lp\"/>
    </mc:Choice>
  </mc:AlternateContent>
  <xr:revisionPtr revIDLastSave="0" documentId="13_ncr:1_{E8F44BB2-07CE-42C0-A23B-5B096EC8EB28}" xr6:coauthVersionLast="47" xr6:coauthVersionMax="47" xr10:uidLastSave="{00000000-0000-0000-0000-000000000000}"/>
  <bookViews>
    <workbookView xWindow="-22046" yWindow="-9" windowWidth="22149" windowHeight="13200" activeTab="7" xr2:uid="{3E39EAFA-0FC1-46EA-A262-30C0B79FB8CC}"/>
  </bookViews>
  <sheets>
    <sheet name="conv1" sheetId="1" r:id="rId1"/>
    <sheet name="maxpool1" sheetId="3" r:id="rId2"/>
    <sheet name="conv2" sheetId="2" r:id="rId3"/>
    <sheet name="maxpool2" sheetId="4" r:id="rId4"/>
    <sheet name="flat" sheetId="8" r:id="rId5"/>
    <sheet name="dense1" sheetId="5" r:id="rId6"/>
    <sheet name="dense2" sheetId="6" r:id="rId7"/>
    <sheet name="dense3" sheetId="7" r:id="rId8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7" i="8" l="1"/>
  <c r="O30" i="1"/>
  <c r="N30" i="1"/>
  <c r="O23" i="1"/>
  <c r="O24" i="1"/>
  <c r="O25" i="1"/>
  <c r="O22" i="1"/>
  <c r="O26" i="1" s="1"/>
  <c r="N22" i="1"/>
  <c r="O19" i="1"/>
  <c r="H33" i="7"/>
  <c r="H32" i="7"/>
  <c r="G32" i="7"/>
  <c r="H30" i="7"/>
  <c r="G30" i="7"/>
  <c r="H28" i="7"/>
  <c r="H25" i="7"/>
  <c r="H26" i="7"/>
  <c r="H27" i="7"/>
  <c r="H24" i="7"/>
  <c r="G24" i="7"/>
  <c r="H21" i="7"/>
  <c r="H17" i="6"/>
  <c r="H28" i="6"/>
  <c r="G28" i="6"/>
  <c r="G26" i="6"/>
  <c r="H21" i="6"/>
  <c r="H22" i="6"/>
  <c r="H23" i="6"/>
  <c r="H20" i="6"/>
  <c r="G20" i="6"/>
  <c r="K29" i="5"/>
  <c r="K28" i="5"/>
  <c r="J28" i="5"/>
  <c r="K26" i="5"/>
  <c r="J26" i="5"/>
  <c r="K24" i="5"/>
  <c r="K21" i="5"/>
  <c r="K22" i="5"/>
  <c r="K23" i="5"/>
  <c r="K20" i="5"/>
  <c r="J20" i="5"/>
  <c r="K17" i="5"/>
  <c r="J29" i="5"/>
  <c r="I28" i="5"/>
  <c r="I26" i="5"/>
  <c r="J24" i="5"/>
  <c r="J21" i="5"/>
  <c r="J22" i="5"/>
  <c r="J23" i="5"/>
  <c r="I20" i="5"/>
  <c r="J17" i="5"/>
  <c r="I29" i="5"/>
  <c r="H28" i="5"/>
  <c r="H26" i="5"/>
  <c r="I24" i="5"/>
  <c r="I21" i="5"/>
  <c r="I22" i="5"/>
  <c r="I23" i="5"/>
  <c r="H20" i="5"/>
  <c r="I17" i="5"/>
  <c r="H29" i="5"/>
  <c r="G28" i="5"/>
  <c r="G26" i="5"/>
  <c r="H24" i="5"/>
  <c r="H21" i="5"/>
  <c r="H22" i="5"/>
  <c r="H23" i="5"/>
  <c r="G20" i="5"/>
  <c r="H17" i="5"/>
  <c r="L20" i="4"/>
  <c r="E20" i="2"/>
  <c r="Q32" i="2"/>
  <c r="Q31" i="2"/>
  <c r="P31" i="2"/>
  <c r="Q29" i="2"/>
  <c r="P29" i="2"/>
  <c r="Q27" i="2"/>
  <c r="Q24" i="2"/>
  <c r="Q25" i="2"/>
  <c r="Q26" i="2"/>
  <c r="Q23" i="2"/>
  <c r="P23" i="2"/>
  <c r="K32" i="2"/>
  <c r="K31" i="2"/>
  <c r="J31" i="2"/>
  <c r="K29" i="2"/>
  <c r="J29" i="2"/>
  <c r="K27" i="2"/>
  <c r="K24" i="2"/>
  <c r="K25" i="2"/>
  <c r="K26" i="2"/>
  <c r="K23" i="2"/>
  <c r="J23" i="2"/>
  <c r="K20" i="2"/>
  <c r="L30" i="1"/>
  <c r="K30" i="1"/>
  <c r="L23" i="1"/>
  <c r="L24" i="1"/>
  <c r="L25" i="1"/>
  <c r="L22" i="1"/>
  <c r="K22" i="1"/>
  <c r="L19" i="1"/>
  <c r="L26" i="1" l="1"/>
  <c r="H24" i="6"/>
  <c r="H26" i="6" s="1"/>
  <c r="H29" i="6" s="1"/>
  <c r="E25" i="7" l="1"/>
  <c r="E26" i="7"/>
  <c r="E27" i="7"/>
  <c r="E21" i="7"/>
  <c r="E32" i="7"/>
  <c r="D32" i="7"/>
  <c r="E24" i="7"/>
  <c r="D24" i="7"/>
  <c r="E28" i="7" l="1"/>
  <c r="F32" i="7"/>
  <c r="G27" i="7"/>
  <c r="F27" i="7"/>
  <c r="D27" i="7"/>
  <c r="C27" i="7"/>
  <c r="G26" i="7"/>
  <c r="F26" i="7"/>
  <c r="D26" i="7"/>
  <c r="C26" i="7"/>
  <c r="G25" i="7"/>
  <c r="F25" i="7"/>
  <c r="D25" i="7"/>
  <c r="C25" i="7"/>
  <c r="F24" i="7"/>
  <c r="C24" i="7"/>
  <c r="G21" i="7"/>
  <c r="F21" i="7"/>
  <c r="D21" i="7"/>
  <c r="C21" i="7"/>
  <c r="B21" i="7"/>
  <c r="F28" i="6"/>
  <c r="E28" i="6"/>
  <c r="D28" i="6"/>
  <c r="G23" i="6"/>
  <c r="F23" i="6"/>
  <c r="E23" i="6"/>
  <c r="D23" i="6"/>
  <c r="C23" i="6"/>
  <c r="G22" i="6"/>
  <c r="F22" i="6"/>
  <c r="E22" i="6"/>
  <c r="D22" i="6"/>
  <c r="C22" i="6"/>
  <c r="G21" i="6"/>
  <c r="F21" i="6"/>
  <c r="E21" i="6"/>
  <c r="D21" i="6"/>
  <c r="C21" i="6"/>
  <c r="F20" i="6"/>
  <c r="E20" i="6"/>
  <c r="D20" i="6"/>
  <c r="C20" i="6"/>
  <c r="G17" i="6"/>
  <c r="F17" i="6"/>
  <c r="E17" i="6"/>
  <c r="D17" i="6"/>
  <c r="C17" i="6"/>
  <c r="B17" i="6"/>
  <c r="F28" i="5"/>
  <c r="E28" i="5"/>
  <c r="D28" i="5"/>
  <c r="G23" i="5"/>
  <c r="F23" i="5"/>
  <c r="E23" i="5"/>
  <c r="D23" i="5"/>
  <c r="C23" i="5"/>
  <c r="G22" i="5"/>
  <c r="F22" i="5"/>
  <c r="E22" i="5"/>
  <c r="D22" i="5"/>
  <c r="C22" i="5"/>
  <c r="G21" i="5"/>
  <c r="F21" i="5"/>
  <c r="E21" i="5"/>
  <c r="D21" i="5"/>
  <c r="C21" i="5"/>
  <c r="F20" i="5"/>
  <c r="E20" i="5"/>
  <c r="D20" i="5"/>
  <c r="C20" i="5"/>
  <c r="G17" i="5"/>
  <c r="F17" i="5"/>
  <c r="E17" i="5"/>
  <c r="D17" i="5"/>
  <c r="C17" i="5"/>
  <c r="B17" i="5"/>
  <c r="D28" i="7" l="1"/>
  <c r="G28" i="7"/>
  <c r="C28" i="7"/>
  <c r="F28" i="7"/>
  <c r="G24" i="6"/>
  <c r="E24" i="6"/>
  <c r="F24" i="6"/>
  <c r="D24" i="6"/>
  <c r="C24" i="6"/>
  <c r="F24" i="5"/>
  <c r="E24" i="5"/>
  <c r="G24" i="5"/>
  <c r="D24" i="5"/>
  <c r="C24" i="5"/>
  <c r="G29" i="6" l="1"/>
  <c r="D30" i="7"/>
  <c r="D33" i="7" s="1"/>
  <c r="E30" i="7"/>
  <c r="E33" i="7" s="1"/>
  <c r="F30" i="7"/>
  <c r="F33" i="7" s="1"/>
  <c r="G33" i="7"/>
  <c r="F26" i="6"/>
  <c r="F29" i="6" s="1"/>
  <c r="E26" i="6"/>
  <c r="E29" i="6" s="1"/>
  <c r="D26" i="6"/>
  <c r="D29" i="6" s="1"/>
  <c r="G29" i="5"/>
  <c r="E26" i="5"/>
  <c r="E29" i="5" s="1"/>
  <c r="F26" i="5"/>
  <c r="F29" i="5" s="1"/>
  <c r="D26" i="5"/>
  <c r="D29" i="5" s="1"/>
  <c r="K20" i="4"/>
  <c r="L31" i="4"/>
  <c r="K31" i="4"/>
  <c r="J31" i="4"/>
  <c r="I31" i="4"/>
  <c r="H31" i="4"/>
  <c r="G31" i="4"/>
  <c r="F31" i="4"/>
  <c r="E31" i="4"/>
  <c r="D31" i="4"/>
  <c r="L26" i="4"/>
  <c r="K26" i="4"/>
  <c r="J26" i="4"/>
  <c r="I26" i="4"/>
  <c r="H26" i="4"/>
  <c r="G26" i="4"/>
  <c r="F26" i="4"/>
  <c r="E26" i="4"/>
  <c r="D26" i="4"/>
  <c r="C26" i="4"/>
  <c r="L25" i="4"/>
  <c r="K25" i="4"/>
  <c r="J25" i="4"/>
  <c r="I25" i="4"/>
  <c r="H25" i="4"/>
  <c r="G25" i="4"/>
  <c r="F25" i="4"/>
  <c r="E25" i="4"/>
  <c r="D25" i="4"/>
  <c r="C25" i="4"/>
  <c r="L24" i="4"/>
  <c r="K24" i="4"/>
  <c r="J24" i="4"/>
  <c r="I24" i="4"/>
  <c r="H24" i="4"/>
  <c r="G24" i="4"/>
  <c r="F24" i="4"/>
  <c r="E24" i="4"/>
  <c r="D24" i="4"/>
  <c r="C24" i="4"/>
  <c r="L23" i="4"/>
  <c r="K23" i="4"/>
  <c r="J23" i="4"/>
  <c r="I23" i="4"/>
  <c r="H23" i="4"/>
  <c r="G23" i="4"/>
  <c r="F23" i="4"/>
  <c r="E23" i="4"/>
  <c r="D23" i="4"/>
  <c r="C23" i="4"/>
  <c r="J20" i="4"/>
  <c r="I20" i="4"/>
  <c r="H20" i="4"/>
  <c r="G20" i="4"/>
  <c r="F20" i="4"/>
  <c r="E20" i="4"/>
  <c r="D20" i="4"/>
  <c r="C20" i="4"/>
  <c r="B20" i="4"/>
  <c r="L30" i="3"/>
  <c r="K30" i="3"/>
  <c r="L23" i="3"/>
  <c r="L24" i="3"/>
  <c r="L25" i="3"/>
  <c r="L22" i="3"/>
  <c r="K22" i="3"/>
  <c r="L19" i="3"/>
  <c r="K23" i="3"/>
  <c r="K24" i="3"/>
  <c r="K25" i="3"/>
  <c r="J22" i="3"/>
  <c r="K19" i="3"/>
  <c r="J23" i="3"/>
  <c r="J24" i="3"/>
  <c r="J25" i="3"/>
  <c r="J19" i="3"/>
  <c r="I30" i="3"/>
  <c r="I22" i="3"/>
  <c r="I23" i="3"/>
  <c r="I24" i="3"/>
  <c r="I25" i="3"/>
  <c r="H22" i="3"/>
  <c r="I19" i="3"/>
  <c r="J30" i="3"/>
  <c r="H30" i="3"/>
  <c r="G30" i="3"/>
  <c r="F30" i="3"/>
  <c r="E30" i="3"/>
  <c r="D30" i="3"/>
  <c r="H25" i="3"/>
  <c r="G25" i="3"/>
  <c r="F25" i="3"/>
  <c r="E25" i="3"/>
  <c r="D25" i="3"/>
  <c r="C25" i="3"/>
  <c r="H24" i="3"/>
  <c r="G24" i="3"/>
  <c r="F24" i="3"/>
  <c r="E24" i="3"/>
  <c r="D24" i="3"/>
  <c r="C24" i="3"/>
  <c r="H23" i="3"/>
  <c r="G23" i="3"/>
  <c r="F23" i="3"/>
  <c r="E23" i="3"/>
  <c r="D23" i="3"/>
  <c r="C23" i="3"/>
  <c r="G22" i="3"/>
  <c r="F22" i="3"/>
  <c r="E22" i="3"/>
  <c r="D22" i="3"/>
  <c r="C22" i="3"/>
  <c r="H19" i="3"/>
  <c r="G19" i="3"/>
  <c r="F19" i="3"/>
  <c r="E19" i="3"/>
  <c r="D19" i="3"/>
  <c r="C19" i="3"/>
  <c r="B19" i="3"/>
  <c r="E27" i="4" l="1"/>
  <c r="D27" i="4"/>
  <c r="L26" i="3"/>
  <c r="J26" i="3"/>
  <c r="K26" i="3"/>
  <c r="I26" i="3"/>
  <c r="H26" i="3"/>
  <c r="H28" i="3" s="1"/>
  <c r="H31" i="3" s="1"/>
  <c r="C27" i="4"/>
  <c r="J27" i="4"/>
  <c r="L27" i="4"/>
  <c r="L29" i="4" s="1"/>
  <c r="L32" i="4" s="1"/>
  <c r="K27" i="4"/>
  <c r="I27" i="4"/>
  <c r="H27" i="4"/>
  <c r="H29" i="4" s="1"/>
  <c r="H32" i="4" s="1"/>
  <c r="G27" i="4"/>
  <c r="F27" i="4"/>
  <c r="G26" i="3"/>
  <c r="C26" i="3"/>
  <c r="E26" i="3"/>
  <c r="E28" i="3" s="1"/>
  <c r="E31" i="3" s="1"/>
  <c r="D26" i="3"/>
  <c r="D28" i="3" s="1"/>
  <c r="D31" i="3" s="1"/>
  <c r="F26" i="3"/>
  <c r="F28" i="3" s="1"/>
  <c r="F31" i="3" s="1"/>
  <c r="E29" i="4" l="1"/>
  <c r="E32" i="4" s="1"/>
  <c r="I29" i="4"/>
  <c r="I32" i="4" s="1"/>
  <c r="J28" i="3"/>
  <c r="J31" i="3" s="1"/>
  <c r="G28" i="3"/>
  <c r="G31" i="3" s="1"/>
  <c r="J29" i="4"/>
  <c r="J32" i="4" s="1"/>
  <c r="D29" i="4"/>
  <c r="D32" i="4" s="1"/>
  <c r="G29" i="4"/>
  <c r="G32" i="4" s="1"/>
  <c r="F29" i="4"/>
  <c r="F32" i="4" s="1"/>
  <c r="K29" i="4"/>
  <c r="K32" i="4" s="1"/>
  <c r="K28" i="3"/>
  <c r="K31" i="3" s="1"/>
  <c r="L28" i="3"/>
  <c r="L31" i="3" s="1"/>
  <c r="I28" i="3"/>
  <c r="I31" i="3" s="1"/>
  <c r="I31" i="2"/>
  <c r="H31" i="2"/>
  <c r="I24" i="2"/>
  <c r="I25" i="2"/>
  <c r="I26" i="2"/>
  <c r="I23" i="2"/>
  <c r="H23" i="2"/>
  <c r="I20" i="2"/>
  <c r="I27" i="2" l="1"/>
  <c r="W31" i="2"/>
  <c r="V31" i="2"/>
  <c r="U31" i="2"/>
  <c r="T31" i="2"/>
  <c r="S31" i="2"/>
  <c r="R31" i="2"/>
  <c r="O31" i="2"/>
  <c r="N31" i="2"/>
  <c r="M31" i="2"/>
  <c r="L31" i="2"/>
  <c r="G31" i="2"/>
  <c r="F31" i="2"/>
  <c r="E31" i="2"/>
  <c r="W26" i="2"/>
  <c r="V26" i="2"/>
  <c r="U26" i="2"/>
  <c r="T26" i="2"/>
  <c r="S26" i="2"/>
  <c r="R26" i="2"/>
  <c r="P26" i="2"/>
  <c r="O26" i="2"/>
  <c r="N26" i="2"/>
  <c r="M26" i="2"/>
  <c r="L26" i="2"/>
  <c r="J26" i="2"/>
  <c r="H26" i="2"/>
  <c r="G26" i="2"/>
  <c r="F26" i="2"/>
  <c r="E26" i="2"/>
  <c r="C26" i="2"/>
  <c r="W25" i="2"/>
  <c r="V25" i="2"/>
  <c r="U25" i="2"/>
  <c r="T25" i="2"/>
  <c r="S25" i="2"/>
  <c r="R25" i="2"/>
  <c r="P25" i="2"/>
  <c r="O25" i="2"/>
  <c r="N25" i="2"/>
  <c r="M25" i="2"/>
  <c r="L25" i="2"/>
  <c r="J25" i="2"/>
  <c r="H25" i="2"/>
  <c r="G25" i="2"/>
  <c r="F25" i="2"/>
  <c r="E25" i="2"/>
  <c r="C25" i="2"/>
  <c r="W24" i="2"/>
  <c r="V24" i="2"/>
  <c r="U24" i="2"/>
  <c r="T24" i="2"/>
  <c r="S24" i="2"/>
  <c r="R24" i="2"/>
  <c r="P24" i="2"/>
  <c r="O24" i="2"/>
  <c r="N24" i="2"/>
  <c r="M24" i="2"/>
  <c r="L24" i="2"/>
  <c r="J24" i="2"/>
  <c r="H24" i="2"/>
  <c r="G24" i="2"/>
  <c r="F24" i="2"/>
  <c r="E24" i="2"/>
  <c r="C24" i="2"/>
  <c r="W23" i="2"/>
  <c r="V23" i="2"/>
  <c r="U23" i="2"/>
  <c r="T23" i="2"/>
  <c r="S23" i="2"/>
  <c r="R23" i="2"/>
  <c r="O23" i="2"/>
  <c r="N23" i="2"/>
  <c r="M23" i="2"/>
  <c r="L23" i="2"/>
  <c r="G23" i="2"/>
  <c r="F23" i="2"/>
  <c r="E23" i="2"/>
  <c r="C23" i="2"/>
  <c r="W20" i="2"/>
  <c r="V20" i="2"/>
  <c r="U20" i="2"/>
  <c r="T20" i="2"/>
  <c r="S20" i="2"/>
  <c r="R20" i="2"/>
  <c r="Q20" i="2"/>
  <c r="P20" i="2"/>
  <c r="O20" i="2"/>
  <c r="N20" i="2"/>
  <c r="M20" i="2"/>
  <c r="L20" i="2"/>
  <c r="J20" i="2"/>
  <c r="H20" i="2"/>
  <c r="G20" i="2"/>
  <c r="F20" i="2"/>
  <c r="C20" i="2"/>
  <c r="B20" i="2"/>
  <c r="T30" i="1"/>
  <c r="T23" i="1"/>
  <c r="T24" i="1"/>
  <c r="T25" i="1"/>
  <c r="T22" i="1"/>
  <c r="T26" i="1" s="1"/>
  <c r="T19" i="1"/>
  <c r="Q19" i="1"/>
  <c r="Q30" i="1"/>
  <c r="P30" i="1"/>
  <c r="Q23" i="1"/>
  <c r="Q24" i="1"/>
  <c r="Q25" i="1"/>
  <c r="Q22" i="1"/>
  <c r="P22" i="1"/>
  <c r="M23" i="1"/>
  <c r="M24" i="1"/>
  <c r="M25" i="1"/>
  <c r="M22" i="1"/>
  <c r="J30" i="1"/>
  <c r="J23" i="1"/>
  <c r="J24" i="1"/>
  <c r="J25" i="1"/>
  <c r="J22" i="1"/>
  <c r="J19" i="1"/>
  <c r="M30" i="1"/>
  <c r="M19" i="1"/>
  <c r="D30" i="1"/>
  <c r="E30" i="1"/>
  <c r="D23" i="1"/>
  <c r="D24" i="1"/>
  <c r="D25" i="1"/>
  <c r="D22" i="1"/>
  <c r="C22" i="1"/>
  <c r="D19" i="1"/>
  <c r="G30" i="1"/>
  <c r="V23" i="1"/>
  <c r="V24" i="1"/>
  <c r="V25" i="1"/>
  <c r="U23" i="1"/>
  <c r="U24" i="1"/>
  <c r="U25" i="1"/>
  <c r="S23" i="1"/>
  <c r="S24" i="1"/>
  <c r="S25" i="1"/>
  <c r="R23" i="1"/>
  <c r="R24" i="1"/>
  <c r="R25" i="1"/>
  <c r="P23" i="1"/>
  <c r="P24" i="1"/>
  <c r="P25" i="1"/>
  <c r="N23" i="1"/>
  <c r="N24" i="1"/>
  <c r="N25" i="1"/>
  <c r="K23" i="1"/>
  <c r="K24" i="1"/>
  <c r="K25" i="1"/>
  <c r="I23" i="1"/>
  <c r="I24" i="1"/>
  <c r="I25" i="1"/>
  <c r="H23" i="1"/>
  <c r="H24" i="1"/>
  <c r="H25" i="1"/>
  <c r="G23" i="1"/>
  <c r="G24" i="1"/>
  <c r="G25" i="1"/>
  <c r="F23" i="1"/>
  <c r="F24" i="1"/>
  <c r="F25" i="1"/>
  <c r="V22" i="1"/>
  <c r="U22" i="1"/>
  <c r="S22" i="1"/>
  <c r="R22" i="1"/>
  <c r="I22" i="1"/>
  <c r="H22" i="1"/>
  <c r="G22" i="1"/>
  <c r="F22" i="1"/>
  <c r="E23" i="1"/>
  <c r="E24" i="1"/>
  <c r="E25" i="1"/>
  <c r="E22" i="1"/>
  <c r="C23" i="1"/>
  <c r="C24" i="1"/>
  <c r="C25" i="1"/>
  <c r="B19" i="1"/>
  <c r="V30" i="1"/>
  <c r="U30" i="1"/>
  <c r="S30" i="1"/>
  <c r="R30" i="1"/>
  <c r="I30" i="1"/>
  <c r="H30" i="1"/>
  <c r="F30" i="1"/>
  <c r="D26" i="1" l="1"/>
  <c r="Q26" i="1"/>
  <c r="N27" i="2"/>
  <c r="T27" i="2"/>
  <c r="F27" i="2"/>
  <c r="U27" i="2"/>
  <c r="J27" i="2"/>
  <c r="G27" i="2"/>
  <c r="V27" i="2"/>
  <c r="H27" i="2"/>
  <c r="W27" i="2"/>
  <c r="O27" i="2"/>
  <c r="P27" i="2"/>
  <c r="L27" i="2"/>
  <c r="C27" i="2"/>
  <c r="R27" i="2"/>
  <c r="S27" i="2"/>
  <c r="M27" i="2"/>
  <c r="J26" i="1"/>
  <c r="M26" i="1"/>
  <c r="N26" i="1"/>
  <c r="G26" i="1"/>
  <c r="V26" i="1"/>
  <c r="H26" i="1"/>
  <c r="P26" i="1"/>
  <c r="I26" i="1"/>
  <c r="C26" i="1"/>
  <c r="R26" i="1"/>
  <c r="F26" i="1"/>
  <c r="K26" i="1"/>
  <c r="K28" i="1" s="1"/>
  <c r="E26" i="1"/>
  <c r="S26" i="1"/>
  <c r="U26" i="1"/>
  <c r="L28" i="1" l="1"/>
  <c r="L31" i="1" s="1"/>
  <c r="O28" i="1"/>
  <c r="O31" i="1" s="1"/>
  <c r="N28" i="1"/>
  <c r="I29" i="2"/>
  <c r="I32" i="2" s="1"/>
  <c r="H29" i="2"/>
  <c r="H32" i="2" s="1"/>
  <c r="T29" i="2"/>
  <c r="T32" i="2" s="1"/>
  <c r="R29" i="2"/>
  <c r="R32" i="2" s="1"/>
  <c r="P32" i="2"/>
  <c r="L29" i="2"/>
  <c r="L32" i="2" s="1"/>
  <c r="S29" i="2"/>
  <c r="S32" i="2" s="1"/>
  <c r="M29" i="2"/>
  <c r="M32" i="2" s="1"/>
  <c r="G29" i="2"/>
  <c r="G32" i="2" s="1"/>
  <c r="J32" i="2"/>
  <c r="F29" i="2"/>
  <c r="F32" i="2" s="1"/>
  <c r="U29" i="2"/>
  <c r="U32" i="2" s="1"/>
  <c r="V29" i="2"/>
  <c r="V32" i="2" s="1"/>
  <c r="O29" i="2"/>
  <c r="O32" i="2" s="1"/>
  <c r="W29" i="2"/>
  <c r="W32" i="2" s="1"/>
  <c r="N29" i="2"/>
  <c r="N32" i="2" s="1"/>
  <c r="E29" i="2"/>
  <c r="E32" i="2" s="1"/>
  <c r="Q28" i="1"/>
  <c r="P28" i="1"/>
  <c r="T28" i="1"/>
  <c r="T31" i="1" s="1"/>
  <c r="D28" i="1"/>
  <c r="D31" i="1" s="1"/>
  <c r="J28" i="1"/>
  <c r="J31" i="1" s="1"/>
  <c r="M28" i="1"/>
  <c r="M31" i="1" s="1"/>
  <c r="E28" i="1"/>
  <c r="R28" i="1"/>
  <c r="I28" i="1"/>
  <c r="H28" i="1"/>
  <c r="S28" i="1"/>
  <c r="U28" i="1"/>
  <c r="V28" i="1"/>
  <c r="F28" i="1"/>
  <c r="G28" i="1"/>
  <c r="V19" i="1" l="1"/>
  <c r="U19" i="1"/>
  <c r="Q31" i="1"/>
  <c r="P31" i="1"/>
  <c r="S31" i="1" l="1"/>
  <c r="U31" i="1"/>
  <c r="F31" i="1"/>
  <c r="V31" i="1"/>
  <c r="R31" i="1"/>
  <c r="N31" i="1"/>
  <c r="E31" i="1"/>
  <c r="G31" i="1"/>
  <c r="H31" i="1"/>
  <c r="I31" i="1"/>
  <c r="K31" i="1"/>
  <c r="S19" i="1"/>
  <c r="R19" i="1"/>
  <c r="P19" i="1"/>
  <c r="N19" i="1"/>
  <c r="K19" i="1"/>
  <c r="I19" i="1"/>
  <c r="H19" i="1"/>
  <c r="G19" i="1"/>
  <c r="F19" i="1"/>
  <c r="E19" i="1"/>
  <c r="C19" i="1"/>
</calcChain>
</file>

<file path=xl/sharedStrings.xml><?xml version="1.0" encoding="utf-8"?>
<sst xmlns="http://schemas.openxmlformats.org/spreadsheetml/2006/main" count="387" uniqueCount="177">
  <si>
    <t>no_directive</t>
  </si>
  <si>
    <t>pipeline</t>
  </si>
  <si>
    <t>Row_Loop</t>
  </si>
  <si>
    <t>Col_Loop</t>
  </si>
  <si>
    <t>conv_1_out</t>
  </si>
  <si>
    <t>Latency</t>
  </si>
  <si>
    <t>Interval</t>
  </si>
  <si>
    <t>BRAM_18K</t>
  </si>
  <si>
    <t>DSP48E</t>
  </si>
  <si>
    <t>FF</t>
  </si>
  <si>
    <t>LUT</t>
  </si>
  <si>
    <t>E</t>
  </si>
  <si>
    <t xml:space="preserve">BRAM_18K/all BRAM </t>
  </si>
  <si>
    <t>DSP48E / all DSP</t>
  </si>
  <si>
    <t>FF / all FF</t>
  </si>
  <si>
    <t>LUT / all LUT</t>
  </si>
  <si>
    <t>V</t>
  </si>
  <si>
    <t>Rast virov V2/V1</t>
  </si>
  <si>
    <t>SpeedUp</t>
  </si>
  <si>
    <t>SUM</t>
  </si>
  <si>
    <t>conv_1</t>
  </si>
  <si>
    <t>Filter1_Loop</t>
  </si>
  <si>
    <t>W_Row_Loop</t>
  </si>
  <si>
    <t>W_Col_Loop</t>
  </si>
  <si>
    <t>input</t>
  </si>
  <si>
    <t>ap_d1_r2(II=3)</t>
  </si>
  <si>
    <t>ap_d1_d2_r3(II=3)</t>
  </si>
  <si>
    <t>ap_d1_d2_r3(II=1)</t>
  </si>
  <si>
    <t>conv_1_fp3_u3</t>
  </si>
  <si>
    <t>pipeline unroll_f3</t>
  </si>
  <si>
    <t>conv_1_fp3_u3_ap_r4_3</t>
  </si>
  <si>
    <t>conv_1_fp3_u2</t>
  </si>
  <si>
    <t>pipeline unroll_f2</t>
  </si>
  <si>
    <t>conv_1_fp3_u2_ap_r3</t>
  </si>
  <si>
    <t>conv_1_fp2_u2</t>
  </si>
  <si>
    <t>conv_2</t>
  </si>
  <si>
    <t>conv_2_out</t>
  </si>
  <si>
    <t>filter1_Loop</t>
  </si>
  <si>
    <t>Filter2_Loop</t>
  </si>
  <si>
    <t>conv_2_fp1</t>
  </si>
  <si>
    <t>conv_2_fp2</t>
  </si>
  <si>
    <t>conv_2_fp3</t>
  </si>
  <si>
    <t>conv_2_fp4</t>
  </si>
  <si>
    <t>conv_2_fp5</t>
  </si>
  <si>
    <t>conv_2_fp3_u2</t>
  </si>
  <si>
    <t>col_2_fp6</t>
  </si>
  <si>
    <t>conv_2_fp3_ap_d3_c</t>
  </si>
  <si>
    <t>ap_d3_c(II=5)</t>
  </si>
  <si>
    <t>conv_2_fp3_ap_r3_r3_c</t>
  </si>
  <si>
    <t>ap_r3_r3_c(II=1)</t>
  </si>
  <si>
    <t>conv_2_fp3_ap_r3_r3_</t>
  </si>
  <si>
    <t>ap_r3_r3_(II=3)</t>
  </si>
  <si>
    <t>conv_2_fp3_u2_ap_d3_c</t>
  </si>
  <si>
    <t>conv_2_fp3_u2_ap_r3_r3</t>
  </si>
  <si>
    <t>ap_r3_r3(II=6)</t>
  </si>
  <si>
    <t>Filter_Loop</t>
  </si>
  <si>
    <t>Pool_Row_Loop</t>
  </si>
  <si>
    <t>Pool_Col_Loop</t>
  </si>
  <si>
    <t>max_pool_1_out</t>
  </si>
  <si>
    <t>mp_1_fp2</t>
  </si>
  <si>
    <t>mp_1_fp1</t>
  </si>
  <si>
    <t>mp_1_fp3</t>
  </si>
  <si>
    <t>mp_1_fp4</t>
  </si>
  <si>
    <t>mp_1_fp5</t>
  </si>
  <si>
    <t>mp_1_fp3_ap_d1_r2</t>
  </si>
  <si>
    <t>ap_d1_r2(II=1)</t>
  </si>
  <si>
    <t>mp_1_fp2_ap_d2_r13</t>
  </si>
  <si>
    <t>mp_1_fp2_ap_cc</t>
  </si>
  <si>
    <t>ap_d2_r4(II=7)</t>
  </si>
  <si>
    <t>ap_d2_c</t>
  </si>
  <si>
    <t>ap_d2_c(II=1)</t>
  </si>
  <si>
    <t>mp_2_fp1</t>
  </si>
  <si>
    <t>mp_2_fp2</t>
  </si>
  <si>
    <t>mp_2_fp3</t>
  </si>
  <si>
    <t>mp_2_fp4</t>
  </si>
  <si>
    <t>mp_2_fp3_ap_d1_r2</t>
  </si>
  <si>
    <t>(II=10)</t>
  </si>
  <si>
    <t>(II=50)</t>
  </si>
  <si>
    <t>(II=2)</t>
  </si>
  <si>
    <t>max_pool_2_out</t>
  </si>
  <si>
    <t>ap_d1_2(II= 1)</t>
  </si>
  <si>
    <t>mp_2_fp2_ap_d2_r5</t>
  </si>
  <si>
    <t>ap_d2_r5(II=3)</t>
  </si>
  <si>
    <t>mp_2_fp2_ap_d2r5_ap_d2r3</t>
  </si>
  <si>
    <t>ap_d2_r3</t>
  </si>
  <si>
    <t>ap_d2_r5(II= 2)</t>
  </si>
  <si>
    <t>mp_2_fp2_ap_d2c_ap_d2r3</t>
  </si>
  <si>
    <t>dense_1_loop</t>
  </si>
  <si>
    <t>flat_1_loop</t>
  </si>
  <si>
    <t>flat_array</t>
  </si>
  <si>
    <t>dense_1_out</t>
  </si>
  <si>
    <t>d1_fp1</t>
  </si>
  <si>
    <t>d1_fp2</t>
  </si>
  <si>
    <t>d1_fp2_u100</t>
  </si>
  <si>
    <r>
      <t>pipeline</t>
    </r>
    <r>
      <rPr>
        <sz val="11"/>
        <color theme="1"/>
        <rFont val="Calibri"/>
        <family val="2"/>
        <scheme val="minor"/>
      </rPr>
      <t xml:space="preserve"> unroll_f100</t>
    </r>
  </si>
  <si>
    <t>d1_fp2_u80</t>
  </si>
  <si>
    <t>dense_2_loop</t>
  </si>
  <si>
    <t>flat_2_loop</t>
  </si>
  <si>
    <t>dense_2_out</t>
  </si>
  <si>
    <t>d2_fp1</t>
  </si>
  <si>
    <t>d2_fp2</t>
  </si>
  <si>
    <t>d2_fp1_apr50</t>
  </si>
  <si>
    <t>d2_fp2_u10</t>
  </si>
  <si>
    <r>
      <rPr>
        <sz val="10"/>
        <color rgb="FFFF0000"/>
        <rFont val="Calibri"/>
        <family val="2"/>
        <scheme val="minor"/>
      </rPr>
      <t>pipeline</t>
    </r>
    <r>
      <rPr>
        <sz val="10"/>
        <color theme="1"/>
        <rFont val="Calibri"/>
        <family val="2"/>
        <scheme val="minor"/>
      </rPr>
      <t xml:space="preserve"> unroll_f10</t>
    </r>
  </si>
  <si>
    <t>dense_3_loop</t>
  </si>
  <si>
    <t>flat_3_loop</t>
  </si>
  <si>
    <t>prediction</t>
  </si>
  <si>
    <t>dense_array</t>
  </si>
  <si>
    <t>sum_loop</t>
  </si>
  <si>
    <t>prediction_loop</t>
  </si>
  <si>
    <t>d3_fp1</t>
  </si>
  <si>
    <t>d3_S2</t>
  </si>
  <si>
    <t>d3_S3</t>
  </si>
  <si>
    <t>d3_S1</t>
  </si>
  <si>
    <t>LP_STR</t>
  </si>
  <si>
    <t>II=5</t>
  </si>
  <si>
    <t>conv1_fp1</t>
  </si>
  <si>
    <t>conv1_fp2</t>
  </si>
  <si>
    <t>conv1_fp3</t>
  </si>
  <si>
    <t>conv1_fp4</t>
  </si>
  <si>
    <t>conv1_fp5</t>
  </si>
  <si>
    <t>conv1_fp3_ap_d1r2</t>
  </si>
  <si>
    <t>conv1_fp3_ap_d1_d2_r3</t>
  </si>
  <si>
    <t>conv1_fp2_ap_d1_r2</t>
  </si>
  <si>
    <t>conv_1_fp2_d1_d2_r3</t>
  </si>
  <si>
    <t>ap_d3_r2</t>
  </si>
  <si>
    <t>ap_d1_d2_r3(II=2)</t>
  </si>
  <si>
    <t>II=6</t>
  </si>
  <si>
    <t xml:space="preserve"> </t>
  </si>
  <si>
    <t>II=2</t>
  </si>
  <si>
    <t>II=26</t>
  </si>
  <si>
    <t>II=1</t>
  </si>
  <si>
    <t>mp1_fp2_ap_d2_r4</t>
  </si>
  <si>
    <t>ap_d2_r7</t>
  </si>
  <si>
    <t>ap_d2_r13(II=2)</t>
  </si>
  <si>
    <t>ERROR</t>
  </si>
  <si>
    <t>II=27</t>
  </si>
  <si>
    <t>II=9</t>
  </si>
  <si>
    <t>conv_2_fp3_u2_ap_r3_r3_c</t>
  </si>
  <si>
    <t>ap_r3_r3_c(II=2)</t>
  </si>
  <si>
    <t>conv_2_fp3_u2_ap_r6_r3_c</t>
  </si>
  <si>
    <t>(II=1)</t>
  </si>
  <si>
    <t>ap_d1_r2</t>
  </si>
  <si>
    <t>ap_r6_r3_c(II=1)</t>
  </si>
  <si>
    <t>pipelne</t>
  </si>
  <si>
    <t>mp2_fp1_ap_d1c_d2c_ap_d2r3</t>
  </si>
  <si>
    <t>ap_d1_c_d2_c</t>
  </si>
  <si>
    <t>ap_d1c_d2c(II=1)</t>
  </si>
  <si>
    <r>
      <rPr>
        <sz val="11"/>
        <color rgb="FFFF0000"/>
        <rFont val="Calibri"/>
        <family val="2"/>
        <scheme val="minor"/>
      </rPr>
      <t>pipeline</t>
    </r>
    <r>
      <rPr>
        <sz val="11"/>
        <color theme="1"/>
        <rFont val="Calibri"/>
        <family val="2"/>
        <scheme val="minor"/>
      </rPr>
      <t xml:space="preserve"> unroll_f80</t>
    </r>
  </si>
  <si>
    <t>II=40</t>
  </si>
  <si>
    <t>automatic ap  II = 20</t>
  </si>
  <si>
    <t>d1_fp2_u80_ap_r40</t>
  </si>
  <si>
    <t>pipeline unroll_f80</t>
  </si>
  <si>
    <t>ap_r40 II=16</t>
  </si>
  <si>
    <t>d1_fp2_u50</t>
  </si>
  <si>
    <t>pipeline unroll_f50</t>
  </si>
  <si>
    <t>II=25</t>
  </si>
  <si>
    <t>d1_fp2_u50_ap_r25</t>
  </si>
  <si>
    <t>ap_r25 II=10</t>
  </si>
  <si>
    <t>d1_fp2_u25_ap_r13</t>
  </si>
  <si>
    <t>pipeline unroll_f25</t>
  </si>
  <si>
    <t>ap_r13 II=5</t>
  </si>
  <si>
    <t>ap_r25(II=1)</t>
  </si>
  <si>
    <t>d2_fp2_u10_apr5</t>
  </si>
  <si>
    <t>pipeline unroll_f10</t>
  </si>
  <si>
    <t>ap_r5 II=2</t>
  </si>
  <si>
    <r>
      <rPr>
        <sz val="10"/>
        <color rgb="FFFF0000"/>
        <rFont val="Calibri"/>
        <family val="2"/>
        <scheme val="minor"/>
      </rPr>
      <t>pipeline</t>
    </r>
    <r>
      <rPr>
        <sz val="10"/>
        <color theme="1"/>
        <rFont val="Calibri"/>
        <scheme val="minor"/>
      </rPr>
      <t xml:space="preserve"> unroll_f10</t>
    </r>
  </si>
  <si>
    <t xml:space="preserve">ap_r5 II=2 </t>
  </si>
  <si>
    <t>max_loop</t>
  </si>
  <si>
    <t>d3_S4</t>
  </si>
  <si>
    <t>conv_1_fp3_u3_ap_r3_r3_ap_d3r3</t>
  </si>
  <si>
    <t>ap_d3_r3</t>
  </si>
  <si>
    <t>ap_d1_d2_r3_r3 II=1</t>
  </si>
  <si>
    <t>ap_d1_d2_r3_r3(II=3)</t>
  </si>
  <si>
    <t>Row_loop</t>
  </si>
  <si>
    <t>Col_loop</t>
  </si>
  <si>
    <t>Filter_loop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</si>
</sst>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0"/>
      <color theme="1"/>
      <name val="Calibri"/>
      <scheme val="minor"/>
    </font>
    <font>
      <sz val="10"/>
      <color theme="1"/>
      <name val="Arial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rgb="FF000000"/>
      <name val="Arial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6" fillId="0" borderId="0" xfId="0" applyFont="1"/>
    <xf numFmtId="0" fontId="7" fillId="2" borderId="0" xfId="0" applyFont="1" applyFill="1" applyAlignment="1">
      <alignment horizontal="left"/>
    </xf>
    <xf numFmtId="0" fontId="5" fillId="0" borderId="0" xfId="0" applyFont="1"/>
    <xf numFmtId="0" fontId="1" fillId="3" borderId="0" xfId="0" applyFont="1" applyFill="1"/>
    <xf numFmtId="0" fontId="0" fillId="3" borderId="0" xfId="0" applyFill="1"/>
    <xf numFmtId="0" fontId="4" fillId="3" borderId="0" xfId="0" applyFont="1" applyFill="1"/>
    <xf numFmtId="0" fontId="2" fillId="4" borderId="0" xfId="0" applyFont="1" applyFill="1"/>
    <xf numFmtId="0" fontId="1" fillId="4" borderId="0" xfId="0" applyFont="1" applyFill="1"/>
    <xf numFmtId="0" fontId="4" fillId="4" borderId="0" xfId="0" applyFont="1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53DC8-6256-4440-A308-EBB73A5DD631}">
  <dimension ref="A1:AB40"/>
  <sheetViews>
    <sheetView topLeftCell="H1" workbookViewId="0">
      <pane ySplit="1" topLeftCell="A2" activePane="bottomLeft" state="frozen"/>
      <selection pane="bottomLeft" activeCell="O17" sqref="O17"/>
    </sheetView>
  </sheetViews>
  <sheetFormatPr defaultRowHeight="15" x14ac:dyDescent="0.25"/>
  <cols>
    <col min="1" max="2" width="17.42578125" customWidth="1"/>
    <col min="3" max="4" width="13.140625" customWidth="1"/>
    <col min="5" max="5" width="16.140625" customWidth="1"/>
    <col min="6" max="6" width="12.85546875" customWidth="1"/>
    <col min="7" max="7" width="15.28515625" customWidth="1"/>
    <col min="8" max="8" width="16.140625" customWidth="1"/>
    <col min="9" max="9" width="23.28515625" customWidth="1"/>
    <col min="10" max="10" width="23" customWidth="1"/>
    <col min="11" max="11" width="18.85546875" customWidth="1"/>
    <col min="12" max="12" width="20.140625" customWidth="1"/>
    <col min="13" max="13" width="17.140625" customWidth="1"/>
    <col min="14" max="14" width="21.28515625" customWidth="1"/>
    <col min="15" max="15" width="28.7109375" style="14" customWidth="1"/>
    <col min="16" max="16" width="19.85546875" customWidth="1"/>
    <col min="17" max="17" width="19.28515625" customWidth="1"/>
    <col min="18" max="18" width="18.7109375" customWidth="1"/>
    <col min="19" max="19" width="19.5703125" customWidth="1"/>
    <col min="20" max="20" width="18.5703125" customWidth="1"/>
    <col min="21" max="21" width="20.5703125" customWidth="1"/>
    <col min="22" max="22" width="17.140625" customWidth="1"/>
    <col min="23" max="23" width="13.28515625" customWidth="1"/>
    <col min="24" max="24" width="14.7109375" customWidth="1"/>
    <col min="25" max="25" width="13.42578125" customWidth="1"/>
  </cols>
  <sheetData>
    <row r="1" spans="1:22" x14ac:dyDescent="0.25">
      <c r="A1" t="s">
        <v>20</v>
      </c>
      <c r="C1" s="1" t="s">
        <v>0</v>
      </c>
      <c r="D1" s="4" t="s">
        <v>116</v>
      </c>
      <c r="E1" s="4" t="s">
        <v>117</v>
      </c>
      <c r="F1" s="4" t="s">
        <v>118</v>
      </c>
      <c r="G1" s="4" t="s">
        <v>119</v>
      </c>
      <c r="H1" s="4" t="s">
        <v>120</v>
      </c>
      <c r="I1" s="4" t="s">
        <v>121</v>
      </c>
      <c r="J1" s="4" t="s">
        <v>122</v>
      </c>
      <c r="K1" s="4" t="s">
        <v>123</v>
      </c>
      <c r="L1" s="4" t="s">
        <v>124</v>
      </c>
      <c r="M1" s="1" t="s">
        <v>28</v>
      </c>
      <c r="N1" s="1" t="s">
        <v>30</v>
      </c>
      <c r="O1" s="12" t="s">
        <v>170</v>
      </c>
      <c r="P1" s="1" t="s">
        <v>31</v>
      </c>
      <c r="Q1" s="1" t="s">
        <v>33</v>
      </c>
      <c r="R1" s="1" t="s">
        <v>34</v>
      </c>
      <c r="S1" s="1"/>
      <c r="T1" s="1"/>
      <c r="U1" s="1"/>
      <c r="V1" s="1"/>
    </row>
    <row r="2" spans="1:22" x14ac:dyDescent="0.25">
      <c r="A2" s="1" t="s">
        <v>2</v>
      </c>
      <c r="B2" s="1"/>
      <c r="C2" s="1"/>
      <c r="D2" s="4" t="s">
        <v>1</v>
      </c>
    </row>
    <row r="3" spans="1:22" x14ac:dyDescent="0.25">
      <c r="A3" s="1" t="s">
        <v>3</v>
      </c>
      <c r="B3" s="1"/>
      <c r="E3" t="s">
        <v>1</v>
      </c>
      <c r="K3" t="s">
        <v>1</v>
      </c>
      <c r="L3" t="s">
        <v>1</v>
      </c>
      <c r="R3" t="s">
        <v>32</v>
      </c>
    </row>
    <row r="4" spans="1:22" x14ac:dyDescent="0.25">
      <c r="A4" s="1" t="s">
        <v>21</v>
      </c>
      <c r="B4" s="1"/>
      <c r="F4" t="s">
        <v>1</v>
      </c>
      <c r="I4" t="s">
        <v>1</v>
      </c>
      <c r="J4" t="s">
        <v>1</v>
      </c>
      <c r="M4" t="s">
        <v>29</v>
      </c>
      <c r="N4" t="s">
        <v>29</v>
      </c>
      <c r="O4" s="14" t="s">
        <v>29</v>
      </c>
      <c r="P4" t="s">
        <v>32</v>
      </c>
      <c r="Q4" t="s">
        <v>32</v>
      </c>
    </row>
    <row r="5" spans="1:22" x14ac:dyDescent="0.25">
      <c r="A5" s="1" t="s">
        <v>22</v>
      </c>
      <c r="B5" s="1"/>
      <c r="G5" t="s">
        <v>1</v>
      </c>
    </row>
    <row r="6" spans="1:22" x14ac:dyDescent="0.25">
      <c r="A6" s="1" t="s">
        <v>23</v>
      </c>
      <c r="B6" s="1"/>
      <c r="H6" t="s">
        <v>1</v>
      </c>
    </row>
    <row r="7" spans="1:22" x14ac:dyDescent="0.25">
      <c r="A7" s="1" t="s">
        <v>24</v>
      </c>
      <c r="B7" s="1"/>
      <c r="E7" t="s">
        <v>115</v>
      </c>
      <c r="F7" t="s">
        <v>115</v>
      </c>
      <c r="I7" t="s">
        <v>25</v>
      </c>
      <c r="J7" t="s">
        <v>27</v>
      </c>
      <c r="K7" t="s">
        <v>25</v>
      </c>
      <c r="L7" t="s">
        <v>26</v>
      </c>
      <c r="M7" t="s">
        <v>115</v>
      </c>
      <c r="N7" t="s">
        <v>173</v>
      </c>
      <c r="O7" s="14" t="s">
        <v>172</v>
      </c>
      <c r="P7" t="s">
        <v>115</v>
      </c>
      <c r="Q7" t="s">
        <v>126</v>
      </c>
      <c r="R7" t="s">
        <v>127</v>
      </c>
    </row>
    <row r="8" spans="1:22" x14ac:dyDescent="0.25">
      <c r="A8" s="1" t="s">
        <v>4</v>
      </c>
      <c r="B8" s="1"/>
      <c r="N8" t="s">
        <v>125</v>
      </c>
      <c r="O8" s="14" t="s">
        <v>171</v>
      </c>
    </row>
    <row r="9" spans="1:22" x14ac:dyDescent="0.25">
      <c r="A9" s="1"/>
      <c r="B9" s="1"/>
    </row>
    <row r="10" spans="1:22" x14ac:dyDescent="0.25">
      <c r="A10" s="1" t="s">
        <v>5</v>
      </c>
      <c r="B10" s="1"/>
      <c r="C10" s="1">
        <v>123085</v>
      </c>
      <c r="D10" s="1">
        <v>2094</v>
      </c>
      <c r="E10" s="1">
        <v>3388</v>
      </c>
      <c r="F10" s="1">
        <v>20285</v>
      </c>
      <c r="G10" s="1">
        <v>52729</v>
      </c>
      <c r="H10" s="1">
        <v>64897</v>
      </c>
      <c r="I10" s="1">
        <v>12174</v>
      </c>
      <c r="J10" s="1">
        <v>4070</v>
      </c>
      <c r="K10" s="1">
        <v>2036</v>
      </c>
      <c r="L10" s="4">
        <v>2048</v>
      </c>
      <c r="M10" s="1">
        <v>6767</v>
      </c>
      <c r="N10" s="1">
        <v>4071</v>
      </c>
      <c r="O10" s="12">
        <v>1367</v>
      </c>
      <c r="P10" s="1">
        <v>10144</v>
      </c>
      <c r="Q10" s="1">
        <v>4071</v>
      </c>
      <c r="R10" s="1" t="s">
        <v>128</v>
      </c>
      <c r="S10" s="1">
        <v>14365</v>
      </c>
      <c r="T10" s="1">
        <v>14365</v>
      </c>
      <c r="U10" s="1">
        <v>2497</v>
      </c>
      <c r="V10" s="1">
        <v>2731</v>
      </c>
    </row>
    <row r="11" spans="1:22" x14ac:dyDescent="0.25">
      <c r="A11" s="1" t="s">
        <v>6</v>
      </c>
      <c r="B11" s="1"/>
      <c r="C11" s="1">
        <v>123085</v>
      </c>
      <c r="D11" s="1">
        <v>2094</v>
      </c>
      <c r="E11" s="1">
        <v>3388</v>
      </c>
      <c r="F11" s="1">
        <v>20285</v>
      </c>
      <c r="G11" s="1">
        <v>52729</v>
      </c>
      <c r="H11" s="1">
        <v>64897</v>
      </c>
      <c r="I11" s="1">
        <v>12174</v>
      </c>
      <c r="J11" s="1">
        <v>4070</v>
      </c>
      <c r="K11" s="1">
        <v>2036</v>
      </c>
      <c r="L11" s="4">
        <v>2048</v>
      </c>
      <c r="M11" s="1">
        <v>6767</v>
      </c>
      <c r="N11" s="1">
        <v>4071</v>
      </c>
      <c r="O11" s="12">
        <v>1367</v>
      </c>
      <c r="P11" s="1">
        <v>10144</v>
      </c>
      <c r="Q11" s="1">
        <v>4071</v>
      </c>
      <c r="R11" s="1">
        <v>2037</v>
      </c>
      <c r="S11" s="1">
        <v>14365</v>
      </c>
      <c r="T11" s="1">
        <v>14365</v>
      </c>
      <c r="U11" s="1">
        <v>2497</v>
      </c>
      <c r="V11" s="1">
        <v>2731</v>
      </c>
    </row>
    <row r="12" spans="1:22" s="9" customFormat="1" x14ac:dyDescent="0.25">
      <c r="A12" s="8" t="s">
        <v>114</v>
      </c>
      <c r="C12" s="9">
        <v>0</v>
      </c>
      <c r="E12" s="9">
        <v>1</v>
      </c>
      <c r="F12" s="9">
        <v>2</v>
      </c>
      <c r="G12" s="9">
        <v>3</v>
      </c>
      <c r="H12" s="9">
        <v>4</v>
      </c>
      <c r="I12" s="9">
        <v>5</v>
      </c>
      <c r="J12" s="9">
        <v>6</v>
      </c>
      <c r="K12" s="9">
        <v>7</v>
      </c>
      <c r="L12"/>
      <c r="M12" s="9">
        <v>8</v>
      </c>
      <c r="O12" s="14">
        <v>9</v>
      </c>
      <c r="P12" s="9">
        <v>10</v>
      </c>
      <c r="Q12" s="9">
        <v>11</v>
      </c>
    </row>
    <row r="14" spans="1:22" x14ac:dyDescent="0.25">
      <c r="A14" s="2" t="s">
        <v>7</v>
      </c>
      <c r="B14" s="1">
        <v>280</v>
      </c>
      <c r="C14" s="1">
        <v>0</v>
      </c>
      <c r="D14" s="1">
        <v>0</v>
      </c>
      <c r="E14" s="1">
        <v>31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4">
        <v>0</v>
      </c>
      <c r="M14" s="1">
        <v>0</v>
      </c>
      <c r="N14" s="4">
        <v>0</v>
      </c>
      <c r="O14" s="13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</row>
    <row r="15" spans="1:22" x14ac:dyDescent="0.25">
      <c r="A15" s="2" t="s">
        <v>8</v>
      </c>
      <c r="B15" s="1">
        <v>220</v>
      </c>
      <c r="C15" s="1">
        <v>1</v>
      </c>
      <c r="D15" s="5">
        <v>858</v>
      </c>
      <c r="E15" s="1">
        <v>41</v>
      </c>
      <c r="F15" s="1">
        <v>10</v>
      </c>
      <c r="G15" s="1">
        <v>4</v>
      </c>
      <c r="H15" s="1">
        <v>2</v>
      </c>
      <c r="I15" s="1">
        <v>10</v>
      </c>
      <c r="J15" s="1">
        <v>10</v>
      </c>
      <c r="K15" s="1">
        <v>34</v>
      </c>
      <c r="L15" s="4">
        <v>34</v>
      </c>
      <c r="M15" s="1">
        <v>28</v>
      </c>
      <c r="N15" s="4">
        <v>28</v>
      </c>
      <c r="O15" s="13">
        <v>28</v>
      </c>
      <c r="P15" s="1">
        <v>19</v>
      </c>
      <c r="Q15" s="1">
        <v>19</v>
      </c>
      <c r="R15" s="1">
        <v>66</v>
      </c>
      <c r="S15" s="1">
        <v>0</v>
      </c>
      <c r="T15" s="1">
        <v>0</v>
      </c>
      <c r="U15" s="1">
        <v>0</v>
      </c>
      <c r="V15" s="1">
        <v>0</v>
      </c>
    </row>
    <row r="16" spans="1:22" x14ac:dyDescent="0.25">
      <c r="A16" s="2" t="s">
        <v>9</v>
      </c>
      <c r="B16" s="1">
        <v>106400</v>
      </c>
      <c r="C16" s="1">
        <v>401</v>
      </c>
      <c r="D16" s="1">
        <v>45720</v>
      </c>
      <c r="E16" s="1">
        <v>3600</v>
      </c>
      <c r="F16" s="1">
        <v>736</v>
      </c>
      <c r="G16" s="1">
        <v>437</v>
      </c>
      <c r="H16" s="1">
        <v>375</v>
      </c>
      <c r="I16" s="1">
        <v>769</v>
      </c>
      <c r="J16" s="1">
        <v>2067</v>
      </c>
      <c r="K16" s="1">
        <v>1861</v>
      </c>
      <c r="L16" s="4">
        <v>3878</v>
      </c>
      <c r="M16" s="1">
        <v>1447</v>
      </c>
      <c r="N16" s="4">
        <v>3169</v>
      </c>
      <c r="O16" s="13">
        <v>3950</v>
      </c>
      <c r="P16" s="1">
        <v>1149</v>
      </c>
      <c r="Q16" s="1">
        <v>2800</v>
      </c>
      <c r="R16" s="1">
        <v>3467</v>
      </c>
      <c r="S16" s="1">
        <v>241</v>
      </c>
      <c r="T16" s="1">
        <v>241</v>
      </c>
      <c r="U16" s="1">
        <v>531</v>
      </c>
      <c r="V16" s="1">
        <v>808</v>
      </c>
    </row>
    <row r="17" spans="1:28" x14ac:dyDescent="0.25">
      <c r="A17" s="2" t="s">
        <v>10</v>
      </c>
      <c r="B17" s="1">
        <v>53200</v>
      </c>
      <c r="C17" s="1">
        <v>1808</v>
      </c>
      <c r="D17" s="5">
        <v>185897</v>
      </c>
      <c r="E17" s="3">
        <v>15182</v>
      </c>
      <c r="F17" s="1">
        <v>2260</v>
      </c>
      <c r="G17" s="1">
        <v>1959</v>
      </c>
      <c r="H17" s="1">
        <v>1859</v>
      </c>
      <c r="I17" s="1">
        <v>2445</v>
      </c>
      <c r="J17" s="1">
        <v>4245</v>
      </c>
      <c r="K17" s="1">
        <v>8708</v>
      </c>
      <c r="L17" s="4">
        <v>11717</v>
      </c>
      <c r="M17" s="1">
        <v>5319</v>
      </c>
      <c r="N17" s="4">
        <v>8932</v>
      </c>
      <c r="O17" s="13">
        <v>9709</v>
      </c>
      <c r="P17" s="1">
        <v>3895</v>
      </c>
      <c r="Q17" s="1">
        <v>7491</v>
      </c>
      <c r="R17" s="1">
        <v>15782</v>
      </c>
      <c r="S17" s="1">
        <v>723</v>
      </c>
      <c r="T17" s="1">
        <v>723</v>
      </c>
      <c r="U17" s="1">
        <v>1970</v>
      </c>
      <c r="V17" s="1">
        <v>3202</v>
      </c>
    </row>
    <row r="18" spans="1:28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M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 spans="1:28" x14ac:dyDescent="0.25">
      <c r="A19" s="2" t="s">
        <v>19</v>
      </c>
      <c r="B19" s="2">
        <f>SUM(B14:B17)</f>
        <v>160100</v>
      </c>
      <c r="C19" s="1">
        <f>SUM(C14:C18)</f>
        <v>2210</v>
      </c>
      <c r="D19" s="1">
        <f>SUM(D14:D18)</f>
        <v>232475</v>
      </c>
      <c r="E19" s="1">
        <f t="shared" ref="E19:V19" si="0">SUM(E14:E18)</f>
        <v>18854</v>
      </c>
      <c r="F19" s="1">
        <f t="shared" si="0"/>
        <v>3006</v>
      </c>
      <c r="G19" s="1">
        <f t="shared" si="0"/>
        <v>2400</v>
      </c>
      <c r="H19" s="1">
        <f t="shared" si="0"/>
        <v>2236</v>
      </c>
      <c r="I19" s="1">
        <f t="shared" si="0"/>
        <v>3224</v>
      </c>
      <c r="J19" s="1">
        <f t="shared" ref="J19" si="1">SUM(J14:J18)</f>
        <v>6322</v>
      </c>
      <c r="K19" s="1">
        <f t="shared" si="0"/>
        <v>10603</v>
      </c>
      <c r="L19" s="1">
        <f t="shared" si="0"/>
        <v>15629</v>
      </c>
      <c r="M19" s="1">
        <f t="shared" ref="M19" si="2">SUM(M14:M18)</f>
        <v>6794</v>
      </c>
      <c r="N19" s="1">
        <f t="shared" si="0"/>
        <v>12129</v>
      </c>
      <c r="O19" s="12">
        <f t="shared" si="0"/>
        <v>13687</v>
      </c>
      <c r="P19" s="1">
        <f t="shared" si="0"/>
        <v>5063</v>
      </c>
      <c r="Q19" s="1">
        <f>SUM(Q14:Q18)</f>
        <v>10310</v>
      </c>
      <c r="R19" s="1">
        <f t="shared" si="0"/>
        <v>19315</v>
      </c>
      <c r="S19" s="1">
        <f t="shared" si="0"/>
        <v>964</v>
      </c>
      <c r="T19" s="1">
        <f t="shared" ref="T19" si="3">SUM(T14:T18)</f>
        <v>964</v>
      </c>
      <c r="U19" s="1">
        <f t="shared" si="0"/>
        <v>2501</v>
      </c>
      <c r="V19" s="1">
        <f t="shared" si="0"/>
        <v>4010</v>
      </c>
    </row>
    <row r="20" spans="1:28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M20" s="2"/>
      <c r="N20" s="2"/>
      <c r="O20" s="11"/>
      <c r="P20" s="2"/>
      <c r="Q20" s="2"/>
      <c r="R20" s="2"/>
      <c r="S20" s="2"/>
      <c r="T20" s="2"/>
      <c r="U20" s="2"/>
      <c r="V20" s="2"/>
      <c r="W20" s="2"/>
    </row>
    <row r="21" spans="1:28" x14ac:dyDescent="0.25">
      <c r="A21" s="2"/>
      <c r="B21" s="2"/>
      <c r="C21" s="1"/>
      <c r="D21" s="1"/>
      <c r="E21" s="1"/>
      <c r="F21" s="1"/>
      <c r="G21" s="1"/>
      <c r="H21" s="1"/>
      <c r="I21" s="1"/>
      <c r="J21" s="1"/>
      <c r="K21" s="1"/>
      <c r="M21" s="1"/>
      <c r="N21" s="1"/>
      <c r="O21" s="12"/>
      <c r="P21" s="1"/>
      <c r="Q21" s="1"/>
      <c r="R21" s="1"/>
      <c r="S21" s="1"/>
      <c r="T21" s="1"/>
    </row>
    <row r="22" spans="1:28" x14ac:dyDescent="0.25">
      <c r="A22" s="1" t="s">
        <v>12</v>
      </c>
      <c r="B22" s="1"/>
      <c r="C22" s="1">
        <f>C14/B14*100</f>
        <v>0</v>
      </c>
      <c r="D22" s="1">
        <f>D14/B14*100</f>
        <v>0</v>
      </c>
      <c r="E22" s="1">
        <f>E14/B14*100</f>
        <v>11.071428571428571</v>
      </c>
      <c r="F22" s="1">
        <f>F14/B14*100</f>
        <v>0</v>
      </c>
      <c r="G22" s="1">
        <f>G14/B14*100</f>
        <v>0</v>
      </c>
      <c r="H22" s="1">
        <f>H14/B14*100</f>
        <v>0</v>
      </c>
      <c r="I22" s="1">
        <f>I14/B14*100</f>
        <v>0</v>
      </c>
      <c r="J22" s="1">
        <f>J14/B14*100</f>
        <v>0</v>
      </c>
      <c r="K22" s="1">
        <f>K14/B14*100</f>
        <v>0</v>
      </c>
      <c r="L22">
        <f>L14/B14*100</f>
        <v>0</v>
      </c>
      <c r="M22" s="1">
        <f>M14/B14*100</f>
        <v>0</v>
      </c>
      <c r="N22" s="1">
        <f>N14/B14*100</f>
        <v>0</v>
      </c>
      <c r="O22" s="12">
        <f>O14/B14*100</f>
        <v>0</v>
      </c>
      <c r="P22" s="1">
        <f>P14/B14*100</f>
        <v>0</v>
      </c>
      <c r="Q22" s="1">
        <f>Q14/B14*100</f>
        <v>0</v>
      </c>
      <c r="R22" s="1">
        <f>R14/B14*100</f>
        <v>0</v>
      </c>
      <c r="S22" s="1">
        <f>S14/B14*100</f>
        <v>0</v>
      </c>
      <c r="T22" s="1">
        <f>T14/B14*100</f>
        <v>0</v>
      </c>
      <c r="U22" s="1">
        <f>U14/B14*100</f>
        <v>0</v>
      </c>
      <c r="V22" s="1">
        <f>V14/B14*100</f>
        <v>0</v>
      </c>
      <c r="W22" s="1"/>
    </row>
    <row r="23" spans="1:28" x14ac:dyDescent="0.25">
      <c r="A23" s="1" t="s">
        <v>13</v>
      </c>
      <c r="B23" s="1"/>
      <c r="C23" s="1">
        <f t="shared" ref="C23:C25" si="4">C15/B15*100</f>
        <v>0.45454545454545453</v>
      </c>
      <c r="D23" s="1">
        <f t="shared" ref="D23:D25" si="5">D15/B15*100</f>
        <v>390</v>
      </c>
      <c r="E23" s="1">
        <f t="shared" ref="E23:E25" si="6">E15/B15*100</f>
        <v>18.636363636363637</v>
      </c>
      <c r="F23" s="1">
        <f t="shared" ref="F23:F25" si="7">F15/B15*100</f>
        <v>4.5454545454545459</v>
      </c>
      <c r="G23" s="1">
        <f t="shared" ref="G23:G25" si="8">G15/B15*100</f>
        <v>1.8181818181818181</v>
      </c>
      <c r="H23" s="1">
        <f t="shared" ref="H23:H25" si="9">H15/B15*100</f>
        <v>0.90909090909090906</v>
      </c>
      <c r="I23" s="1">
        <f t="shared" ref="I23:I25" si="10">I15/B15*100</f>
        <v>4.5454545454545459</v>
      </c>
      <c r="J23" s="1">
        <f>J15/B15*100</f>
        <v>4.5454545454545459</v>
      </c>
      <c r="K23" s="1">
        <f>K15/B15*100</f>
        <v>15.454545454545453</v>
      </c>
      <c r="L23">
        <f t="shared" ref="L23:L25" si="11">L15/B15*100</f>
        <v>15.454545454545453</v>
      </c>
      <c r="M23" s="1">
        <f>M15/B15*100</f>
        <v>12.727272727272727</v>
      </c>
      <c r="N23" s="1">
        <f>N15/B15*100</f>
        <v>12.727272727272727</v>
      </c>
      <c r="O23" s="12">
        <f t="shared" ref="O23:O25" si="12">O15/B15*100</f>
        <v>12.727272727272727</v>
      </c>
      <c r="P23" s="1">
        <f>P15/B15*100</f>
        <v>8.6363636363636367</v>
      </c>
      <c r="Q23" s="1">
        <f>Q15/B15*100</f>
        <v>8.6363636363636367</v>
      </c>
      <c r="R23" s="1">
        <f>R15/B15*100</f>
        <v>30</v>
      </c>
      <c r="S23" s="1">
        <f>S15/B15*100</f>
        <v>0</v>
      </c>
      <c r="T23" s="1">
        <f>T15/B15*100</f>
        <v>0</v>
      </c>
      <c r="U23" s="1">
        <f>U15/B15*100</f>
        <v>0</v>
      </c>
      <c r="V23" s="1">
        <f>V15/B15*100</f>
        <v>0</v>
      </c>
      <c r="W23" s="1"/>
    </row>
    <row r="24" spans="1:28" x14ac:dyDescent="0.25">
      <c r="A24" s="1" t="s">
        <v>14</v>
      </c>
      <c r="B24" s="1"/>
      <c r="C24" s="1">
        <f t="shared" si="4"/>
        <v>0.37687969924812031</v>
      </c>
      <c r="D24" s="1">
        <f t="shared" si="5"/>
        <v>42.969924812030072</v>
      </c>
      <c r="E24" s="1">
        <f t="shared" si="6"/>
        <v>3.3834586466165413</v>
      </c>
      <c r="F24" s="1">
        <f t="shared" si="7"/>
        <v>0.69172932330827064</v>
      </c>
      <c r="G24" s="1">
        <f t="shared" si="8"/>
        <v>0.4107142857142857</v>
      </c>
      <c r="H24" s="1">
        <f t="shared" si="9"/>
        <v>0.35244360902255639</v>
      </c>
      <c r="I24" s="1">
        <f t="shared" si="10"/>
        <v>0.72274436090225569</v>
      </c>
      <c r="J24" s="1">
        <f>J16/B16*100</f>
        <v>1.9426691729323309</v>
      </c>
      <c r="K24" s="1">
        <f>K16/B16*100</f>
        <v>1.7490601503759398</v>
      </c>
      <c r="L24">
        <f t="shared" si="11"/>
        <v>3.6447368421052633</v>
      </c>
      <c r="M24" s="1">
        <f>M16/B16*100</f>
        <v>1.3599624060150375</v>
      </c>
      <c r="N24" s="1">
        <f>N16/B16*100</f>
        <v>2.9783834586466167</v>
      </c>
      <c r="O24" s="12">
        <f t="shared" si="12"/>
        <v>3.7124060150375939</v>
      </c>
      <c r="P24" s="1">
        <f>P16/B16*100</f>
        <v>1.0798872180451127</v>
      </c>
      <c r="Q24" s="1">
        <f>Q16/B16*100</f>
        <v>2.6315789473684208</v>
      </c>
      <c r="R24" s="1">
        <f>R16/B16*100</f>
        <v>3.2584586466165408</v>
      </c>
      <c r="S24" s="1">
        <f>S16/B16*100</f>
        <v>0.22650375939849623</v>
      </c>
      <c r="T24" s="1">
        <f>T16/B16*100</f>
        <v>0.22650375939849623</v>
      </c>
      <c r="U24" s="1">
        <f>U16/B16*100</f>
        <v>0.49906015037593987</v>
      </c>
      <c r="V24" s="1">
        <f>V16/B16*100</f>
        <v>0.75939849624060152</v>
      </c>
      <c r="W24" s="1"/>
    </row>
    <row r="25" spans="1:28" x14ac:dyDescent="0.25">
      <c r="A25" s="1" t="s">
        <v>15</v>
      </c>
      <c r="B25" s="1"/>
      <c r="C25" s="1">
        <f t="shared" si="4"/>
        <v>3.3984962406015033</v>
      </c>
      <c r="D25" s="1">
        <f t="shared" si="5"/>
        <v>349.43045112781954</v>
      </c>
      <c r="E25" s="1">
        <f t="shared" si="6"/>
        <v>28.537593984962406</v>
      </c>
      <c r="F25" s="1">
        <f t="shared" si="7"/>
        <v>4.2481203007518804</v>
      </c>
      <c r="G25" s="1">
        <f t="shared" si="8"/>
        <v>3.6823308270676689</v>
      </c>
      <c r="H25" s="1">
        <f t="shared" si="9"/>
        <v>3.4943609022556386</v>
      </c>
      <c r="I25" s="1">
        <f t="shared" si="10"/>
        <v>4.5958646616541348</v>
      </c>
      <c r="J25" s="1">
        <f>J17/B17*100</f>
        <v>7.9793233082706765</v>
      </c>
      <c r="K25" s="1">
        <f>K17/B17*100</f>
        <v>16.368421052631579</v>
      </c>
      <c r="L25">
        <f t="shared" si="11"/>
        <v>22.024436090225564</v>
      </c>
      <c r="M25" s="1">
        <f>M17/B17*100</f>
        <v>9.9981203007518804</v>
      </c>
      <c r="N25" s="1">
        <f>N17/B17*100</f>
        <v>16.789473684210527</v>
      </c>
      <c r="O25" s="12">
        <f t="shared" si="12"/>
        <v>18.25</v>
      </c>
      <c r="P25" s="1">
        <f>P17/B17*100</f>
        <v>7.3214285714285721</v>
      </c>
      <c r="Q25" s="1">
        <f>Q17/B17*100</f>
        <v>14.080827067669171</v>
      </c>
      <c r="R25" s="1">
        <f>R17/B17*100</f>
        <v>29.665413533834588</v>
      </c>
      <c r="S25" s="1">
        <f>S17/B17*100</f>
        <v>1.3590225563909775</v>
      </c>
      <c r="T25" s="1">
        <f>T17/B17*100</f>
        <v>1.3590225563909775</v>
      </c>
      <c r="U25" s="1">
        <f>U17/B17*100</f>
        <v>3.7030075187969929</v>
      </c>
      <c r="V25" s="1">
        <f>V17/B17*100</f>
        <v>6.018796992481203</v>
      </c>
      <c r="W25" s="1"/>
    </row>
    <row r="26" spans="1:28" x14ac:dyDescent="0.25">
      <c r="A26" s="1" t="s">
        <v>16</v>
      </c>
      <c r="B26" s="1"/>
      <c r="C26" s="1">
        <f>SUM(C22:C25)/4</f>
        <v>1.0574803485987696</v>
      </c>
      <c r="D26" s="1">
        <f>SUM(D22:D25)/4</f>
        <v>195.6000939849624</v>
      </c>
      <c r="E26" s="1">
        <f t="shared" ref="E26:V26" si="13">SUM(E22:E25)/4</f>
        <v>15.407211209842789</v>
      </c>
      <c r="F26" s="1">
        <f t="shared" si="13"/>
        <v>2.3713260423786742</v>
      </c>
      <c r="G26" s="1">
        <f t="shared" si="13"/>
        <v>1.4778067327409432</v>
      </c>
      <c r="H26" s="1">
        <f t="shared" si="13"/>
        <v>1.1889738550922759</v>
      </c>
      <c r="I26" s="1">
        <f t="shared" si="13"/>
        <v>2.466015892002734</v>
      </c>
      <c r="J26" s="1">
        <f t="shared" ref="J26" si="14">SUM(J22:J25)/4</f>
        <v>3.6168617566643881</v>
      </c>
      <c r="K26" s="1">
        <f t="shared" si="13"/>
        <v>8.3930066643882419</v>
      </c>
      <c r="L26" s="1">
        <f t="shared" si="13"/>
        <v>10.280929596719069</v>
      </c>
      <c r="M26" s="1">
        <f t="shared" ref="M26" si="15">SUM(M22:M25)/4</f>
        <v>6.0213388585099112</v>
      </c>
      <c r="N26" s="1">
        <f t="shared" si="13"/>
        <v>8.1237824675324681</v>
      </c>
      <c r="O26" s="12">
        <f t="shared" si="13"/>
        <v>8.6724196855775801</v>
      </c>
      <c r="P26" s="1">
        <f t="shared" si="13"/>
        <v>4.2594198564593304</v>
      </c>
      <c r="Q26" s="1">
        <f t="shared" si="13"/>
        <v>6.3371924128503068</v>
      </c>
      <c r="R26" s="1">
        <f t="shared" si="13"/>
        <v>15.730968045112782</v>
      </c>
      <c r="S26" s="1">
        <f t="shared" si="13"/>
        <v>0.39638157894736842</v>
      </c>
      <c r="T26" s="1">
        <f t="shared" ref="T26" si="16">SUM(T22:T25)/4</f>
        <v>0.39638157894736842</v>
      </c>
      <c r="U26" s="1">
        <f t="shared" si="13"/>
        <v>1.0505169172932332</v>
      </c>
      <c r="V26" s="1">
        <f t="shared" si="13"/>
        <v>1.6945488721804511</v>
      </c>
      <c r="W26" s="1"/>
    </row>
    <row r="28" spans="1:28" x14ac:dyDescent="0.25">
      <c r="A28" s="1" t="s">
        <v>17</v>
      </c>
      <c r="B28" s="1"/>
      <c r="D28">
        <f>D26/C26</f>
        <v>184.96806512210395</v>
      </c>
      <c r="E28">
        <f>E26/C26</f>
        <v>14.569737612862829</v>
      </c>
      <c r="F28">
        <f>F26/C26</f>
        <v>2.2424303633829563</v>
      </c>
      <c r="G28">
        <f>G26/C26</f>
        <v>1.3974791443634234</v>
      </c>
      <c r="H28">
        <f>H26/C26</f>
        <v>1.1243460520734441</v>
      </c>
      <c r="I28">
        <f>I26/C26</f>
        <v>2.3319732563071889</v>
      </c>
      <c r="J28">
        <f>J26/C26</f>
        <v>3.4202638010786353</v>
      </c>
      <c r="K28">
        <f>K26/C26</f>
        <v>7.9367968166117917</v>
      </c>
      <c r="L28">
        <f>L26/C26</f>
        <v>9.7220999050639296</v>
      </c>
      <c r="M28">
        <f>M26/C26</f>
        <v>5.6940432666087624</v>
      </c>
      <c r="N28">
        <f>N26/C26</f>
        <v>7.6822065566485556</v>
      </c>
      <c r="O28" s="14">
        <f>O26/C26</f>
        <v>8.2010220776859839</v>
      </c>
      <c r="P28">
        <f>P26/C26</f>
        <v>4.0278950451451312</v>
      </c>
      <c r="Q28">
        <f>Q26/C26</f>
        <v>5.9927283010483361</v>
      </c>
      <c r="R28">
        <f>R26/C26</f>
        <v>14.875896337891612</v>
      </c>
      <c r="S28">
        <f>S26/C26</f>
        <v>0.37483588179449373</v>
      </c>
      <c r="T28">
        <f>T26/C26</f>
        <v>0.37483588179449373</v>
      </c>
      <c r="U28">
        <f>U26/C26</f>
        <v>0.99341507261599382</v>
      </c>
      <c r="V28">
        <f>V26/C26</f>
        <v>1.6024400589815582</v>
      </c>
    </row>
    <row r="30" spans="1:28" x14ac:dyDescent="0.25">
      <c r="A30" t="s">
        <v>18</v>
      </c>
      <c r="C30">
        <v>1</v>
      </c>
      <c r="D30">
        <f>(C11/D11)</f>
        <v>58.779847182425982</v>
      </c>
      <c r="E30">
        <f>(C11/E11)</f>
        <v>36.329693034238488</v>
      </c>
      <c r="F30">
        <f>(C11/F11)</f>
        <v>6.0677840769041165</v>
      </c>
      <c r="G30">
        <f>(C11/G11)</f>
        <v>2.3342942213961955</v>
      </c>
      <c r="H30">
        <f>(C11/H11)</f>
        <v>1.8966207991124397</v>
      </c>
      <c r="I30">
        <f>(C11/I11)</f>
        <v>10.110481353704616</v>
      </c>
      <c r="J30">
        <f>(C11/J11)</f>
        <v>30.242014742014742</v>
      </c>
      <c r="K30">
        <f>(C11/K11)</f>
        <v>60.45432220039293</v>
      </c>
      <c r="L30">
        <f>(C11/L11)</f>
        <v>60.10009765625</v>
      </c>
      <c r="M30">
        <f>(C11/M11)</f>
        <v>18.189005467710949</v>
      </c>
      <c r="N30">
        <f>(C11/N11)</f>
        <v>30.234586096782117</v>
      </c>
      <c r="O30" s="14">
        <f>(C11/O11)</f>
        <v>90.040234089246525</v>
      </c>
      <c r="P30">
        <f>(C11/P11)</f>
        <v>12.133773659305994</v>
      </c>
      <c r="Q30">
        <f>(C11/Q11)</f>
        <v>30.234586096782117</v>
      </c>
      <c r="R30">
        <f>(C11/R11)</f>
        <v>60.424644084437901</v>
      </c>
      <c r="S30">
        <f>(C11/S11)</f>
        <v>8.5683954054994782</v>
      </c>
      <c r="T30">
        <f>(C11/T11)</f>
        <v>8.5683954054994782</v>
      </c>
      <c r="U30">
        <f>(C11/U11)</f>
        <v>49.293151782138565</v>
      </c>
      <c r="V30">
        <f>(C11/V11)</f>
        <v>45.069571585499816</v>
      </c>
    </row>
    <row r="31" spans="1:28" x14ac:dyDescent="0.25">
      <c r="A31" t="s">
        <v>11</v>
      </c>
      <c r="D31">
        <f t="shared" ref="D31:V31" si="17">D30/D28</f>
        <v>0.31778375982699136</v>
      </c>
      <c r="E31">
        <f t="shared" si="17"/>
        <v>2.4935035893964885</v>
      </c>
      <c r="F31">
        <f t="shared" si="17"/>
        <v>2.705896323910896</v>
      </c>
      <c r="G31">
        <f t="shared" si="17"/>
        <v>1.6703606853893394</v>
      </c>
      <c r="H31">
        <f t="shared" si="17"/>
        <v>1.6868657079506955</v>
      </c>
      <c r="I31">
        <f t="shared" si="17"/>
        <v>4.3355906103808124</v>
      </c>
      <c r="J31">
        <f t="shared" si="17"/>
        <v>8.842012341994625</v>
      </c>
      <c r="K31">
        <f t="shared" si="17"/>
        <v>7.6169673480693687</v>
      </c>
      <c r="L31">
        <f t="shared" si="17"/>
        <v>6.1818021048051346</v>
      </c>
      <c r="M31">
        <f t="shared" ref="M31" si="18">M30/M28</f>
        <v>3.1943918611183806</v>
      </c>
      <c r="N31">
        <f t="shared" si="17"/>
        <v>3.9356643008532015</v>
      </c>
      <c r="O31" s="14">
        <f t="shared" si="17"/>
        <v>10.979147871609248</v>
      </c>
      <c r="P31">
        <f t="shared" si="17"/>
        <v>3.0124354093910597</v>
      </c>
      <c r="Q31">
        <f t="shared" si="17"/>
        <v>5.0452122268738666</v>
      </c>
      <c r="R31">
        <f t="shared" si="17"/>
        <v>4.0619161838688909</v>
      </c>
      <c r="S31">
        <f t="shared" si="17"/>
        <v>22.859058648491818</v>
      </c>
      <c r="T31">
        <f t="shared" ref="T31" si="19">T30/T28</f>
        <v>22.859058648491818</v>
      </c>
      <c r="U31">
        <f t="shared" si="17"/>
        <v>49.619895188758541</v>
      </c>
      <c r="V31">
        <f t="shared" si="17"/>
        <v>28.125589679868646</v>
      </c>
    </row>
    <row r="34" spans="1:13" x14ac:dyDescent="0.25">
      <c r="A34" s="2"/>
      <c r="B34" s="2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</row>
    <row r="35" spans="1:13" x14ac:dyDescent="0.25">
      <c r="A35" s="2"/>
      <c r="B35" s="2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</row>
    <row r="36" spans="1:13" x14ac:dyDescent="0.25">
      <c r="A36" s="2"/>
      <c r="B36" s="2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</row>
    <row r="37" spans="1:13" x14ac:dyDescent="0.25">
      <c r="A37" s="2"/>
      <c r="B37" s="2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</row>
    <row r="38" spans="1:13" x14ac:dyDescent="0.25">
      <c r="A38" s="2"/>
      <c r="B38" s="2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</row>
    <row r="39" spans="1:13" x14ac:dyDescent="0.25">
      <c r="A39" s="2"/>
      <c r="B39" s="2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x14ac:dyDescent="0.25">
      <c r="A40" s="2"/>
      <c r="B40" s="2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5068-6040-47CC-BF45-DF6AA51E4964}">
  <dimension ref="A1:L31"/>
  <sheetViews>
    <sheetView topLeftCell="B1" workbookViewId="0">
      <selection activeCell="M7" sqref="M7"/>
    </sheetView>
  </sheetViews>
  <sheetFormatPr defaultRowHeight="15" x14ac:dyDescent="0.25"/>
  <cols>
    <col min="1" max="1" width="15.85546875" customWidth="1"/>
    <col min="3" max="3" width="12.7109375" customWidth="1"/>
    <col min="4" max="4" width="14.42578125" customWidth="1"/>
    <col min="5" max="5" width="17.7109375" customWidth="1"/>
    <col min="6" max="6" width="16.5703125" customWidth="1"/>
    <col min="7" max="7" width="17.42578125" customWidth="1"/>
    <col min="8" max="8" width="20.5703125" customWidth="1"/>
    <col min="9" max="9" width="22" customWidth="1"/>
    <col min="10" max="10" width="18.5703125" customWidth="1"/>
    <col min="11" max="11" width="18.140625" customWidth="1"/>
    <col min="12" max="12" width="18.5703125" style="14" customWidth="1"/>
    <col min="13" max="13" width="12.7109375" customWidth="1"/>
    <col min="16" max="16" width="18.7109375" customWidth="1"/>
    <col min="17" max="17" width="21.5703125" customWidth="1"/>
  </cols>
  <sheetData>
    <row r="1" spans="1:12" x14ac:dyDescent="0.25">
      <c r="C1" s="1" t="s">
        <v>0</v>
      </c>
      <c r="D1" s="1" t="s">
        <v>60</v>
      </c>
      <c r="E1" s="1" t="s">
        <v>59</v>
      </c>
      <c r="F1" s="1" t="s">
        <v>61</v>
      </c>
      <c r="G1" s="1" t="s">
        <v>62</v>
      </c>
      <c r="H1" s="1" t="s">
        <v>63</v>
      </c>
      <c r="I1" s="1" t="s">
        <v>64</v>
      </c>
      <c r="J1" s="1" t="s">
        <v>66</v>
      </c>
      <c r="K1" s="4" t="s">
        <v>132</v>
      </c>
      <c r="L1" s="12" t="s">
        <v>67</v>
      </c>
    </row>
    <row r="2" spans="1:12" x14ac:dyDescent="0.25">
      <c r="A2" s="1" t="s">
        <v>55</v>
      </c>
      <c r="B2" s="1"/>
      <c r="C2" s="1"/>
      <c r="D2" s="6" t="s">
        <v>1</v>
      </c>
    </row>
    <row r="3" spans="1:12" x14ac:dyDescent="0.25">
      <c r="A3" s="1" t="s">
        <v>2</v>
      </c>
      <c r="B3" s="1"/>
      <c r="E3" s="1" t="s">
        <v>1</v>
      </c>
      <c r="J3" t="s">
        <v>1</v>
      </c>
      <c r="K3" t="s">
        <v>1</v>
      </c>
      <c r="L3" s="14" t="s">
        <v>1</v>
      </c>
    </row>
    <row r="4" spans="1:12" x14ac:dyDescent="0.25">
      <c r="A4" s="1" t="s">
        <v>3</v>
      </c>
      <c r="B4" s="1"/>
      <c r="F4" s="1" t="s">
        <v>1</v>
      </c>
      <c r="I4" t="s">
        <v>1</v>
      </c>
    </row>
    <row r="5" spans="1:12" x14ac:dyDescent="0.25">
      <c r="A5" s="1" t="s">
        <v>56</v>
      </c>
      <c r="B5" s="1"/>
      <c r="G5" s="1" t="s">
        <v>1</v>
      </c>
    </row>
    <row r="6" spans="1:12" x14ac:dyDescent="0.25">
      <c r="A6" s="1" t="s">
        <v>57</v>
      </c>
      <c r="B6" s="1"/>
      <c r="H6" s="1" t="s">
        <v>1</v>
      </c>
    </row>
    <row r="7" spans="1:12" x14ac:dyDescent="0.25">
      <c r="A7" s="1" t="s">
        <v>4</v>
      </c>
      <c r="B7" s="1"/>
      <c r="E7" t="s">
        <v>130</v>
      </c>
      <c r="F7" t="s">
        <v>129</v>
      </c>
      <c r="G7" t="s">
        <v>131</v>
      </c>
      <c r="I7" t="s">
        <v>65</v>
      </c>
      <c r="J7" t="s">
        <v>134</v>
      </c>
      <c r="K7" t="s">
        <v>68</v>
      </c>
      <c r="L7" s="14" t="s">
        <v>70</v>
      </c>
    </row>
    <row r="8" spans="1:12" x14ac:dyDescent="0.25">
      <c r="A8" s="1" t="s">
        <v>58</v>
      </c>
      <c r="B8" s="1"/>
      <c r="J8" t="s">
        <v>133</v>
      </c>
      <c r="L8" s="14" t="s">
        <v>69</v>
      </c>
    </row>
    <row r="9" spans="1:12" x14ac:dyDescent="0.25">
      <c r="A9" s="1"/>
      <c r="B9" s="1"/>
    </row>
    <row r="10" spans="1:12" x14ac:dyDescent="0.25">
      <c r="A10" s="1" t="s">
        <v>5</v>
      </c>
      <c r="B10" s="1"/>
      <c r="C10" s="1">
        <v>14365</v>
      </c>
      <c r="D10" s="1">
        <v>2035</v>
      </c>
      <c r="E10" s="1">
        <v>2030</v>
      </c>
      <c r="F10" s="1">
        <v>2031</v>
      </c>
      <c r="G10" s="1">
        <v>2031</v>
      </c>
      <c r="H10" s="1">
        <v>8113</v>
      </c>
      <c r="I10" s="1">
        <v>1018</v>
      </c>
      <c r="J10" s="1">
        <v>156</v>
      </c>
      <c r="K10" s="1">
        <v>551</v>
      </c>
      <c r="L10" s="12">
        <v>81</v>
      </c>
    </row>
    <row r="11" spans="1:12" x14ac:dyDescent="0.25">
      <c r="A11" s="1" t="s">
        <v>6</v>
      </c>
      <c r="B11" s="1"/>
      <c r="C11" s="1">
        <v>14365</v>
      </c>
      <c r="D11" s="1">
        <v>2035</v>
      </c>
      <c r="E11" s="1">
        <v>2030</v>
      </c>
      <c r="F11" s="1">
        <v>2031</v>
      </c>
      <c r="G11" s="1">
        <v>2031</v>
      </c>
      <c r="H11" s="1">
        <v>8113</v>
      </c>
      <c r="I11" s="1">
        <v>1018</v>
      </c>
      <c r="J11" s="1">
        <v>156</v>
      </c>
      <c r="K11" s="1">
        <v>551</v>
      </c>
      <c r="L11" s="12">
        <v>81</v>
      </c>
    </row>
    <row r="12" spans="1:12" s="9" customFormat="1" x14ac:dyDescent="0.25">
      <c r="A12" s="10" t="s">
        <v>114</v>
      </c>
      <c r="C12" s="9">
        <v>0</v>
      </c>
      <c r="G12" s="9">
        <v>1</v>
      </c>
      <c r="I12" s="9">
        <v>2</v>
      </c>
      <c r="J12" s="9">
        <v>3</v>
      </c>
      <c r="K12" s="9">
        <v>4</v>
      </c>
      <c r="L12" s="14">
        <v>5</v>
      </c>
    </row>
    <row r="14" spans="1:12" x14ac:dyDescent="0.25">
      <c r="A14" s="2" t="s">
        <v>7</v>
      </c>
      <c r="B14" s="1">
        <v>280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2">
        <v>0</v>
      </c>
    </row>
    <row r="15" spans="1:12" x14ac:dyDescent="0.25">
      <c r="A15" s="2" t="s">
        <v>8</v>
      </c>
      <c r="B15" s="1">
        <v>220</v>
      </c>
      <c r="C15" s="1">
        <v>0</v>
      </c>
      <c r="D15" s="1">
        <v>0</v>
      </c>
      <c r="E15" s="1">
        <v>0</v>
      </c>
      <c r="F15" s="1">
        <v>1</v>
      </c>
      <c r="G15" s="1">
        <v>0</v>
      </c>
      <c r="H15" s="1">
        <v>1</v>
      </c>
      <c r="I15" s="1">
        <v>1</v>
      </c>
      <c r="J15" s="1">
        <v>0</v>
      </c>
      <c r="K15" s="1">
        <v>0</v>
      </c>
      <c r="L15" s="12">
        <v>0</v>
      </c>
    </row>
    <row r="16" spans="1:12" x14ac:dyDescent="0.25">
      <c r="A16" s="2" t="s">
        <v>9</v>
      </c>
      <c r="B16" s="1">
        <v>106400</v>
      </c>
      <c r="C16" s="1">
        <v>104</v>
      </c>
      <c r="D16" s="1">
        <v>7028</v>
      </c>
      <c r="E16" s="1">
        <v>493</v>
      </c>
      <c r="F16" s="1">
        <v>152</v>
      </c>
      <c r="G16" s="1">
        <v>106</v>
      </c>
      <c r="H16" s="1">
        <v>107</v>
      </c>
      <c r="I16" s="1">
        <v>172</v>
      </c>
      <c r="J16" s="1">
        <v>321</v>
      </c>
      <c r="K16" s="1">
        <v>1071</v>
      </c>
      <c r="L16" s="12">
        <v>273</v>
      </c>
    </row>
    <row r="17" spans="1:12" x14ac:dyDescent="0.25">
      <c r="A17" s="2" t="s">
        <v>10</v>
      </c>
      <c r="B17" s="1">
        <v>53200</v>
      </c>
      <c r="C17" s="1">
        <v>366</v>
      </c>
      <c r="D17" s="4">
        <v>27096</v>
      </c>
      <c r="E17" s="1">
        <v>3124</v>
      </c>
      <c r="F17" s="1">
        <v>599</v>
      </c>
      <c r="G17" s="1">
        <v>595</v>
      </c>
      <c r="H17" s="1">
        <v>449</v>
      </c>
      <c r="I17" s="1">
        <v>483</v>
      </c>
      <c r="J17" s="1">
        <v>2070</v>
      </c>
      <c r="K17" s="1">
        <v>2906</v>
      </c>
      <c r="L17" s="12">
        <v>1590</v>
      </c>
    </row>
    <row r="18" spans="1:12" x14ac:dyDescent="0.25">
      <c r="A18" s="2"/>
      <c r="B18" s="2"/>
      <c r="C18" s="2"/>
      <c r="D18" s="2"/>
      <c r="E18" s="2"/>
      <c r="F18" s="2"/>
      <c r="G18" s="2"/>
      <c r="H18" s="2"/>
    </row>
    <row r="19" spans="1:12" x14ac:dyDescent="0.25">
      <c r="A19" s="2" t="s">
        <v>19</v>
      </c>
      <c r="B19" s="2">
        <f>SUM(B14:B17)</f>
        <v>160100</v>
      </c>
      <c r="C19" s="1">
        <f>SUM(C14:C18)</f>
        <v>470</v>
      </c>
      <c r="D19" s="1">
        <f t="shared" ref="D19:L19" si="0">SUM(D14:D18)</f>
        <v>34124</v>
      </c>
      <c r="E19" s="1">
        <f t="shared" si="0"/>
        <v>3617</v>
      </c>
      <c r="F19" s="1">
        <f t="shared" si="0"/>
        <v>752</v>
      </c>
      <c r="G19" s="1">
        <f t="shared" si="0"/>
        <v>701</v>
      </c>
      <c r="H19" s="1">
        <f t="shared" si="0"/>
        <v>557</v>
      </c>
      <c r="I19" s="1">
        <f t="shared" si="0"/>
        <v>656</v>
      </c>
      <c r="J19" s="1">
        <f t="shared" si="0"/>
        <v>2391</v>
      </c>
      <c r="K19" s="1">
        <f t="shared" si="0"/>
        <v>3977</v>
      </c>
      <c r="L19" s="12">
        <f t="shared" si="0"/>
        <v>1863</v>
      </c>
    </row>
    <row r="20" spans="1:12" x14ac:dyDescent="0.25">
      <c r="A20" s="2"/>
      <c r="B20" s="2"/>
      <c r="C20" s="2"/>
      <c r="D20" s="2"/>
      <c r="E20" s="2"/>
      <c r="F20" s="2"/>
      <c r="G20" s="2"/>
      <c r="H20" s="2"/>
    </row>
    <row r="21" spans="1:12" x14ac:dyDescent="0.25">
      <c r="A21" s="2"/>
      <c r="B21" s="2"/>
      <c r="C21" s="1"/>
      <c r="D21" s="1"/>
      <c r="E21" s="1"/>
      <c r="F21" s="1"/>
      <c r="G21" s="1"/>
      <c r="H21" s="1"/>
    </row>
    <row r="22" spans="1:12" x14ac:dyDescent="0.25">
      <c r="A22" s="1" t="s">
        <v>12</v>
      </c>
      <c r="B22" s="1"/>
      <c r="C22" s="1">
        <f>C14/B14*100</f>
        <v>0</v>
      </c>
      <c r="D22" s="1">
        <f>D14/B14*100</f>
        <v>0</v>
      </c>
      <c r="E22" s="1">
        <f>E14/B14*100</f>
        <v>0</v>
      </c>
      <c r="F22" s="1">
        <f>F14/B14*100</f>
        <v>0</v>
      </c>
      <c r="G22" s="1">
        <f>G14/B14*100</f>
        <v>0</v>
      </c>
      <c r="H22" s="1">
        <f>H14/B14*100</f>
        <v>0</v>
      </c>
      <c r="I22">
        <f>I14/B14*100</f>
        <v>0</v>
      </c>
      <c r="J22">
        <f>J14/B14*100</f>
        <v>0</v>
      </c>
      <c r="K22">
        <f>K14/B14*100</f>
        <v>0</v>
      </c>
      <c r="L22" s="14">
        <f>L14/B14*100</f>
        <v>0</v>
      </c>
    </row>
    <row r="23" spans="1:12" x14ac:dyDescent="0.25">
      <c r="A23" s="1" t="s">
        <v>13</v>
      </c>
      <c r="B23" s="1"/>
      <c r="C23" s="1">
        <f t="shared" ref="C23:C25" si="1">C15/B15*100</f>
        <v>0</v>
      </c>
      <c r="D23" s="1">
        <f t="shared" ref="D23:D25" si="2">D15/B15*100</f>
        <v>0</v>
      </c>
      <c r="E23" s="1">
        <f t="shared" ref="E23:E25" si="3">E15/B15*100</f>
        <v>0</v>
      </c>
      <c r="F23" s="1">
        <f t="shared" ref="F23:F25" si="4">F15/B15*100</f>
        <v>0.45454545454545453</v>
      </c>
      <c r="G23" s="1">
        <f t="shared" ref="G23:G25" si="5">G15/B15*100</f>
        <v>0</v>
      </c>
      <c r="H23" s="1">
        <f t="shared" ref="H23:H25" si="6">H15/B15*100</f>
        <v>0.45454545454545453</v>
      </c>
      <c r="I23">
        <f t="shared" ref="I23:I25" si="7">I15/B15*100</f>
        <v>0.45454545454545453</v>
      </c>
      <c r="J23">
        <f>J15/B15*100</f>
        <v>0</v>
      </c>
      <c r="K23">
        <f>K15/B15*100</f>
        <v>0</v>
      </c>
      <c r="L23" s="14">
        <f>L15/B15*100</f>
        <v>0</v>
      </c>
    </row>
    <row r="24" spans="1:12" x14ac:dyDescent="0.25">
      <c r="A24" s="1" t="s">
        <v>14</v>
      </c>
      <c r="B24" s="1"/>
      <c r="C24" s="1">
        <f t="shared" si="1"/>
        <v>9.7744360902255648E-2</v>
      </c>
      <c r="D24" s="1">
        <f t="shared" si="2"/>
        <v>6.6052631578947363</v>
      </c>
      <c r="E24" s="1">
        <f t="shared" si="3"/>
        <v>0.46334586466165417</v>
      </c>
      <c r="F24" s="1">
        <f t="shared" si="4"/>
        <v>0.14285714285714285</v>
      </c>
      <c r="G24" s="1">
        <f t="shared" si="5"/>
        <v>9.9624060150375934E-2</v>
      </c>
      <c r="H24" s="1">
        <f t="shared" si="6"/>
        <v>0.10056390977443608</v>
      </c>
      <c r="I24">
        <f t="shared" si="7"/>
        <v>0.16165413533834586</v>
      </c>
      <c r="J24">
        <f>J16/B16*100</f>
        <v>0.30169172932330829</v>
      </c>
      <c r="K24">
        <f>K16/B16*100</f>
        <v>1.006578947368421</v>
      </c>
      <c r="L24" s="14">
        <f>L16/B16*100</f>
        <v>0.25657894736842107</v>
      </c>
    </row>
    <row r="25" spans="1:12" x14ac:dyDescent="0.25">
      <c r="A25" s="1" t="s">
        <v>15</v>
      </c>
      <c r="B25" s="1"/>
      <c r="C25" s="1">
        <f t="shared" si="1"/>
        <v>0.68796992481203012</v>
      </c>
      <c r="D25" s="1">
        <f t="shared" si="2"/>
        <v>50.932330827067673</v>
      </c>
      <c r="E25" s="1">
        <f t="shared" si="3"/>
        <v>5.8721804511278197</v>
      </c>
      <c r="F25" s="1">
        <f t="shared" si="4"/>
        <v>1.12593984962406</v>
      </c>
      <c r="G25" s="1">
        <f t="shared" si="5"/>
        <v>1.118421052631579</v>
      </c>
      <c r="H25" s="1">
        <f t="shared" si="6"/>
        <v>0.84398496240601495</v>
      </c>
      <c r="I25">
        <f t="shared" si="7"/>
        <v>0.90789473684210531</v>
      </c>
      <c r="J25">
        <f>J17/B17*100</f>
        <v>3.8909774436090228</v>
      </c>
      <c r="K25">
        <f>K17/B17*100</f>
        <v>5.4624060150375939</v>
      </c>
      <c r="L25" s="14">
        <f>L17/B17*100</f>
        <v>2.988721804511278</v>
      </c>
    </row>
    <row r="26" spans="1:12" x14ac:dyDescent="0.25">
      <c r="A26" s="1" t="s">
        <v>16</v>
      </c>
      <c r="B26" s="1"/>
      <c r="C26" s="1">
        <f>SUM(C22:C25)/4</f>
        <v>0.19642857142857145</v>
      </c>
      <c r="D26" s="1">
        <f t="shared" ref="D26:L26" si="8">SUM(D22:D25)/4</f>
        <v>14.384398496240603</v>
      </c>
      <c r="E26" s="1">
        <f t="shared" si="8"/>
        <v>1.5838815789473686</v>
      </c>
      <c r="F26" s="1">
        <f t="shared" si="8"/>
        <v>0.43083561175666435</v>
      </c>
      <c r="G26" s="1">
        <f t="shared" si="8"/>
        <v>0.30451127819548873</v>
      </c>
      <c r="H26" s="1">
        <f t="shared" si="8"/>
        <v>0.34977358168147638</v>
      </c>
      <c r="I26" s="1">
        <f t="shared" si="8"/>
        <v>0.38102358168147643</v>
      </c>
      <c r="J26" s="1">
        <f t="shared" si="8"/>
        <v>1.0481672932330828</v>
      </c>
      <c r="K26" s="1">
        <f t="shared" si="8"/>
        <v>1.6172462406015038</v>
      </c>
      <c r="L26" s="12">
        <f t="shared" si="8"/>
        <v>0.81132518796992481</v>
      </c>
    </row>
    <row r="27" spans="1:12" x14ac:dyDescent="0.25">
      <c r="A27" s="2"/>
      <c r="B27" s="2"/>
      <c r="C27" s="2"/>
      <c r="D27" s="2"/>
      <c r="E27" s="2"/>
      <c r="F27" s="2"/>
      <c r="G27" s="2"/>
      <c r="H27" s="2"/>
      <c r="I27" s="2"/>
    </row>
    <row r="28" spans="1:12" x14ac:dyDescent="0.25">
      <c r="A28" s="1" t="s">
        <v>17</v>
      </c>
      <c r="B28" s="1"/>
      <c r="D28">
        <f>D26/C26</f>
        <v>73.229665071770341</v>
      </c>
      <c r="E28">
        <f>E26/C26</f>
        <v>8.0633971291866029</v>
      </c>
      <c r="F28">
        <f>F26/C26</f>
        <v>2.1933449325793819</v>
      </c>
      <c r="G28">
        <f>G26/C26</f>
        <v>1.5502392344497606</v>
      </c>
      <c r="H28">
        <f>H26/C26</f>
        <v>1.7806655067420614</v>
      </c>
      <c r="I28">
        <f>I26/C26</f>
        <v>1.9397564158329708</v>
      </c>
      <c r="J28">
        <f>J26/C26</f>
        <v>5.3361244019138754</v>
      </c>
      <c r="K28">
        <f>K26/C26</f>
        <v>8.2332535885167459</v>
      </c>
      <c r="L28" s="14">
        <f>L26/C26</f>
        <v>4.1303827751196165</v>
      </c>
    </row>
    <row r="30" spans="1:12" x14ac:dyDescent="0.25">
      <c r="A30" t="s">
        <v>18</v>
      </c>
      <c r="C30">
        <v>1</v>
      </c>
      <c r="D30">
        <f>(C11/D11)</f>
        <v>7.058968058968059</v>
      </c>
      <c r="E30">
        <f>(C11/E11)</f>
        <v>7.0763546798029555</v>
      </c>
      <c r="F30">
        <f>(C11/F11)</f>
        <v>7.0728705071393403</v>
      </c>
      <c r="G30">
        <f>(C11/G11)</f>
        <v>7.0728705071393403</v>
      </c>
      <c r="H30">
        <f>(C11/H11)</f>
        <v>1.7706150622457784</v>
      </c>
      <c r="I30">
        <f>(C11/I11)</f>
        <v>14.111001964636543</v>
      </c>
      <c r="J30">
        <f>(C11/J11)</f>
        <v>92.083333333333329</v>
      </c>
      <c r="K30">
        <f>(C11/K11)</f>
        <v>26.070780399274046</v>
      </c>
      <c r="L30" s="14">
        <f>(C11/L11)</f>
        <v>177.34567901234567</v>
      </c>
    </row>
    <row r="31" spans="1:12" x14ac:dyDescent="0.25">
      <c r="A31" t="s">
        <v>11</v>
      </c>
      <c r="D31">
        <f t="shared" ref="D31:L31" si="9">D30/D28</f>
        <v>9.6394924817009092E-2</v>
      </c>
      <c r="E31">
        <f t="shared" si="9"/>
        <v>0.87758975112227722</v>
      </c>
      <c r="F31">
        <f t="shared" si="9"/>
        <v>3.2246959436615463</v>
      </c>
      <c r="G31">
        <f t="shared" si="9"/>
        <v>4.5624380740497603</v>
      </c>
      <c r="H31">
        <f t="shared" si="9"/>
        <v>0.99435579312440803</v>
      </c>
      <c r="I31">
        <f t="shared" si="9"/>
        <v>7.2746257465409609</v>
      </c>
      <c r="J31">
        <f t="shared" si="9"/>
        <v>17.256594186654713</v>
      </c>
      <c r="K31">
        <f t="shared" si="9"/>
        <v>3.1665222161547439</v>
      </c>
      <c r="L31" s="14">
        <f t="shared" si="9"/>
        <v>42.936862917556041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7B714-FDE2-40CA-A957-89CDA3E12A2E}">
  <dimension ref="A1:AC41"/>
  <sheetViews>
    <sheetView workbookViewId="0">
      <pane ySplit="1" topLeftCell="A2" activePane="bottomLeft" state="frozen"/>
      <selection pane="bottomLeft" activeCell="K18" sqref="K18"/>
    </sheetView>
  </sheetViews>
  <sheetFormatPr defaultRowHeight="15" x14ac:dyDescent="0.25"/>
  <cols>
    <col min="1" max="1" width="17.42578125" customWidth="1"/>
    <col min="2" max="2" width="8.5703125" customWidth="1"/>
    <col min="3" max="3" width="13.140625" customWidth="1"/>
    <col min="4" max="4" width="4.42578125" customWidth="1"/>
    <col min="5" max="5" width="5.85546875" customWidth="1"/>
    <col min="6" max="6" width="5.7109375" customWidth="1"/>
    <col min="7" max="7" width="5.85546875" customWidth="1"/>
    <col min="8" max="8" width="12.85546875" customWidth="1"/>
    <col min="9" max="9" width="10.7109375" customWidth="1"/>
    <col min="10" max="10" width="17.7109375" customWidth="1"/>
    <col min="11" max="11" width="19.7109375" style="14" customWidth="1"/>
    <col min="12" max="12" width="19" customWidth="1"/>
    <col min="13" max="13" width="12.85546875" customWidth="1"/>
    <col min="14" max="14" width="18.42578125" customWidth="1"/>
    <col min="15" max="15" width="11.42578125" customWidth="1"/>
    <col min="16" max="16" width="12" customWidth="1"/>
    <col min="17" max="17" width="17.7109375" customWidth="1"/>
    <col min="18" max="18" width="18.28515625" customWidth="1"/>
    <col min="19" max="19" width="18.7109375" customWidth="1"/>
    <col min="20" max="20" width="19.5703125" customWidth="1"/>
    <col min="21" max="21" width="18.5703125" customWidth="1"/>
    <col min="22" max="22" width="20.5703125" customWidth="1"/>
    <col min="23" max="23" width="17.140625" customWidth="1"/>
    <col min="24" max="24" width="13.28515625" customWidth="1"/>
    <col min="25" max="25" width="14.7109375" customWidth="1"/>
    <col min="26" max="26" width="13.42578125" customWidth="1"/>
  </cols>
  <sheetData>
    <row r="1" spans="1:23" x14ac:dyDescent="0.25">
      <c r="A1" t="s">
        <v>35</v>
      </c>
      <c r="C1" s="1" t="s">
        <v>0</v>
      </c>
      <c r="D1" s="4" t="s">
        <v>39</v>
      </c>
      <c r="E1" s="1" t="s">
        <v>40</v>
      </c>
      <c r="F1" s="4" t="s">
        <v>41</v>
      </c>
      <c r="G1" s="4" t="s">
        <v>42</v>
      </c>
      <c r="H1" s="4" t="s">
        <v>43</v>
      </c>
      <c r="I1" s="4" t="s">
        <v>45</v>
      </c>
      <c r="J1" s="4" t="s">
        <v>46</v>
      </c>
      <c r="K1" s="13" t="s">
        <v>48</v>
      </c>
      <c r="L1" s="4" t="s">
        <v>50</v>
      </c>
      <c r="M1" s="4" t="s">
        <v>44</v>
      </c>
      <c r="N1" s="4" t="s">
        <v>52</v>
      </c>
      <c r="O1" s="4" t="s">
        <v>53</v>
      </c>
      <c r="P1" s="4" t="s">
        <v>138</v>
      </c>
      <c r="Q1" s="4" t="s">
        <v>140</v>
      </c>
      <c r="R1" s="1"/>
      <c r="S1" s="1"/>
      <c r="T1" s="1"/>
      <c r="U1" s="1"/>
      <c r="V1" s="1"/>
      <c r="W1" s="1"/>
    </row>
    <row r="2" spans="1:23" x14ac:dyDescent="0.25">
      <c r="A2" s="1" t="s">
        <v>2</v>
      </c>
      <c r="B2" s="1"/>
      <c r="C2" s="1"/>
      <c r="D2" s="4" t="s">
        <v>1</v>
      </c>
    </row>
    <row r="3" spans="1:23" x14ac:dyDescent="0.25">
      <c r="A3" s="1" t="s">
        <v>3</v>
      </c>
      <c r="B3" s="1"/>
      <c r="E3" t="s">
        <v>1</v>
      </c>
    </row>
    <row r="4" spans="1:23" x14ac:dyDescent="0.25">
      <c r="A4" s="1" t="s">
        <v>38</v>
      </c>
      <c r="B4" s="1"/>
      <c r="F4" t="s">
        <v>1</v>
      </c>
      <c r="J4" t="s">
        <v>1</v>
      </c>
      <c r="K4" s="14" t="s">
        <v>1</v>
      </c>
      <c r="L4" t="s">
        <v>1</v>
      </c>
      <c r="M4" t="s">
        <v>32</v>
      </c>
      <c r="N4" t="s">
        <v>32</v>
      </c>
      <c r="O4" t="s">
        <v>32</v>
      </c>
      <c r="P4" t="s">
        <v>32</v>
      </c>
      <c r="Q4" t="s">
        <v>32</v>
      </c>
    </row>
    <row r="5" spans="1:23" x14ac:dyDescent="0.25">
      <c r="A5" s="1" t="s">
        <v>22</v>
      </c>
      <c r="B5" s="1"/>
      <c r="G5" t="s">
        <v>1</v>
      </c>
    </row>
    <row r="6" spans="1:23" x14ac:dyDescent="0.25">
      <c r="A6" s="1" t="s">
        <v>23</v>
      </c>
      <c r="B6" s="1"/>
      <c r="H6" t="s">
        <v>1</v>
      </c>
    </row>
    <row r="7" spans="1:23" x14ac:dyDescent="0.25">
      <c r="A7" s="1" t="s">
        <v>37</v>
      </c>
      <c r="B7" s="1"/>
      <c r="I7" t="s">
        <v>1</v>
      </c>
    </row>
    <row r="8" spans="1:23" x14ac:dyDescent="0.25">
      <c r="A8" s="1" t="s">
        <v>24</v>
      </c>
      <c r="B8" s="1"/>
      <c r="F8" t="s">
        <v>136</v>
      </c>
      <c r="G8" t="s">
        <v>137</v>
      </c>
      <c r="J8" t="s">
        <v>47</v>
      </c>
      <c r="K8" s="14" t="s">
        <v>49</v>
      </c>
      <c r="L8" t="s">
        <v>51</v>
      </c>
      <c r="M8" t="s">
        <v>136</v>
      </c>
      <c r="N8" t="s">
        <v>47</v>
      </c>
      <c r="O8" t="s">
        <v>54</v>
      </c>
      <c r="P8" t="s">
        <v>139</v>
      </c>
      <c r="Q8" t="s">
        <v>143</v>
      </c>
    </row>
    <row r="9" spans="1:23" x14ac:dyDescent="0.25">
      <c r="A9" s="1" t="s">
        <v>36</v>
      </c>
      <c r="B9" s="1"/>
      <c r="Q9" t="s">
        <v>142</v>
      </c>
    </row>
    <row r="10" spans="1:23" x14ac:dyDescent="0.25">
      <c r="A10" s="1"/>
      <c r="B10" s="1"/>
    </row>
    <row r="11" spans="1:23" x14ac:dyDescent="0.25">
      <c r="A11" s="1" t="s">
        <v>5</v>
      </c>
      <c r="B11" s="1"/>
      <c r="C11" s="1">
        <v>267433</v>
      </c>
      <c r="D11" t="s">
        <v>135</v>
      </c>
      <c r="E11" s="1">
        <v>3287</v>
      </c>
      <c r="F11" s="1">
        <v>52277</v>
      </c>
      <c r="G11" s="1">
        <v>67761</v>
      </c>
      <c r="H11" s="1">
        <v>65825</v>
      </c>
      <c r="I11" s="1">
        <v>120033</v>
      </c>
      <c r="J11" s="1">
        <v>9691</v>
      </c>
      <c r="K11" s="12">
        <v>1956</v>
      </c>
      <c r="L11" s="1">
        <v>5829</v>
      </c>
      <c r="M11" s="1">
        <v>26142</v>
      </c>
      <c r="N11" s="1">
        <v>4852</v>
      </c>
      <c r="O11" s="1">
        <v>5830</v>
      </c>
      <c r="P11" s="1">
        <v>1957</v>
      </c>
      <c r="Q11" s="1">
        <v>988</v>
      </c>
      <c r="R11" s="1">
        <v>13269</v>
      </c>
      <c r="S11" s="1">
        <v>2073</v>
      </c>
      <c r="T11" s="1">
        <v>14365</v>
      </c>
      <c r="U11" s="1">
        <v>14365</v>
      </c>
      <c r="V11" s="1">
        <v>2497</v>
      </c>
      <c r="W11" s="1">
        <v>2731</v>
      </c>
    </row>
    <row r="12" spans="1:23" x14ac:dyDescent="0.25">
      <c r="A12" s="1" t="s">
        <v>6</v>
      </c>
      <c r="B12" s="1"/>
      <c r="C12" s="1">
        <v>267433</v>
      </c>
      <c r="E12" s="1">
        <v>3287</v>
      </c>
      <c r="F12" s="1">
        <v>52277</v>
      </c>
      <c r="G12" s="1">
        <v>67761</v>
      </c>
      <c r="H12" s="1">
        <v>65825</v>
      </c>
      <c r="I12" s="1">
        <v>120033</v>
      </c>
      <c r="J12" s="1">
        <v>9691</v>
      </c>
      <c r="K12" s="12">
        <v>1956</v>
      </c>
      <c r="L12" s="1">
        <v>5829</v>
      </c>
      <c r="M12" s="1">
        <v>26142</v>
      </c>
      <c r="N12" s="1">
        <v>4852</v>
      </c>
      <c r="O12" s="1">
        <v>5830</v>
      </c>
      <c r="P12" s="1">
        <v>1957</v>
      </c>
      <c r="Q12" s="1">
        <v>988</v>
      </c>
      <c r="R12" s="1">
        <v>13269</v>
      </c>
      <c r="S12" s="1">
        <v>2073</v>
      </c>
      <c r="T12" s="1">
        <v>14365</v>
      </c>
      <c r="U12" s="1">
        <v>14365</v>
      </c>
      <c r="V12" s="1">
        <v>2497</v>
      </c>
      <c r="W12" s="1">
        <v>2731</v>
      </c>
    </row>
    <row r="13" spans="1:23" s="9" customFormat="1" x14ac:dyDescent="0.25">
      <c r="A13" s="10" t="s">
        <v>114</v>
      </c>
      <c r="C13" s="9">
        <v>0</v>
      </c>
      <c r="H13" s="9">
        <v>1</v>
      </c>
      <c r="J13" s="9">
        <v>2</v>
      </c>
      <c r="K13" s="14">
        <v>3</v>
      </c>
      <c r="L13" s="9">
        <v>4</v>
      </c>
      <c r="N13" s="9">
        <v>5</v>
      </c>
      <c r="Q13" s="9">
        <v>6</v>
      </c>
    </row>
    <row r="15" spans="1:23" x14ac:dyDescent="0.25">
      <c r="A15" s="2" t="s">
        <v>7</v>
      </c>
      <c r="B15" s="1">
        <v>280</v>
      </c>
      <c r="C15" s="1">
        <v>1</v>
      </c>
      <c r="E15" s="1">
        <v>0</v>
      </c>
      <c r="F15" s="1">
        <v>0</v>
      </c>
      <c r="G15" s="1">
        <v>0</v>
      </c>
      <c r="H15" s="1">
        <v>6</v>
      </c>
      <c r="I15" s="1">
        <v>1</v>
      </c>
      <c r="J15" s="1">
        <v>0</v>
      </c>
      <c r="K15" s="12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</row>
    <row r="16" spans="1:23" x14ac:dyDescent="0.25">
      <c r="A16" s="2" t="s">
        <v>8</v>
      </c>
      <c r="B16" s="1">
        <v>220</v>
      </c>
      <c r="C16" s="1">
        <v>1</v>
      </c>
      <c r="E16" s="5">
        <v>450</v>
      </c>
      <c r="F16" s="1">
        <v>55</v>
      </c>
      <c r="G16" s="1">
        <v>19</v>
      </c>
      <c r="H16" s="1">
        <v>8</v>
      </c>
      <c r="I16" s="1">
        <v>3</v>
      </c>
      <c r="J16" s="1">
        <v>55</v>
      </c>
      <c r="K16" s="13">
        <v>55</v>
      </c>
      <c r="L16" s="1">
        <v>55</v>
      </c>
      <c r="M16" s="1">
        <v>109</v>
      </c>
      <c r="N16" s="1">
        <v>109</v>
      </c>
      <c r="O16" s="1">
        <v>109</v>
      </c>
      <c r="P16" s="1">
        <v>109</v>
      </c>
      <c r="Q16" s="4">
        <v>109</v>
      </c>
      <c r="R16" s="1">
        <v>43</v>
      </c>
      <c r="S16" s="1">
        <v>94</v>
      </c>
      <c r="T16" s="1">
        <v>0</v>
      </c>
      <c r="U16" s="1">
        <v>0</v>
      </c>
      <c r="V16" s="1">
        <v>0</v>
      </c>
      <c r="W16" s="1">
        <v>0</v>
      </c>
    </row>
    <row r="17" spans="1:29" x14ac:dyDescent="0.25">
      <c r="A17" s="2" t="s">
        <v>9</v>
      </c>
      <c r="B17" s="1">
        <v>106400</v>
      </c>
      <c r="C17" s="1">
        <v>421</v>
      </c>
      <c r="E17" s="1">
        <v>10863</v>
      </c>
      <c r="F17" s="1">
        <v>1827</v>
      </c>
      <c r="G17" s="1">
        <v>952</v>
      </c>
      <c r="H17" s="1">
        <v>453</v>
      </c>
      <c r="I17" s="1">
        <v>390</v>
      </c>
      <c r="J17" s="1">
        <v>2753</v>
      </c>
      <c r="K17" s="13">
        <v>12171</v>
      </c>
      <c r="L17" s="1">
        <v>8377</v>
      </c>
      <c r="M17" s="1">
        <v>2806</v>
      </c>
      <c r="N17" s="1">
        <v>5888</v>
      </c>
      <c r="O17" s="1">
        <v>11605</v>
      </c>
      <c r="P17" s="1">
        <v>18649</v>
      </c>
      <c r="Q17" s="1">
        <v>23393</v>
      </c>
      <c r="R17" s="1">
        <v>32206</v>
      </c>
      <c r="S17" s="1">
        <v>19389</v>
      </c>
      <c r="T17" s="1">
        <v>241</v>
      </c>
      <c r="U17" s="1">
        <v>241</v>
      </c>
      <c r="V17" s="1">
        <v>531</v>
      </c>
      <c r="W17" s="1">
        <v>808</v>
      </c>
    </row>
    <row r="18" spans="1:29" x14ac:dyDescent="0.25">
      <c r="A18" s="2" t="s">
        <v>10</v>
      </c>
      <c r="B18" s="1">
        <v>53200</v>
      </c>
      <c r="C18" s="1">
        <v>1871</v>
      </c>
      <c r="E18" s="3">
        <v>50172</v>
      </c>
      <c r="F18" s="1">
        <v>4740</v>
      </c>
      <c r="G18" s="1">
        <v>2944</v>
      </c>
      <c r="H18" s="1">
        <v>2131</v>
      </c>
      <c r="I18" s="1">
        <v>1971</v>
      </c>
      <c r="J18" s="1">
        <v>4094</v>
      </c>
      <c r="K18" s="13">
        <v>10630</v>
      </c>
      <c r="L18" s="1">
        <v>13836</v>
      </c>
      <c r="M18" s="1">
        <v>8148</v>
      </c>
      <c r="N18" s="1">
        <v>7598</v>
      </c>
      <c r="O18" s="1">
        <v>24365</v>
      </c>
      <c r="P18" s="1">
        <v>26901</v>
      </c>
      <c r="Q18" s="4">
        <v>29937</v>
      </c>
      <c r="R18" s="1">
        <v>18349</v>
      </c>
      <c r="S18" s="1">
        <v>20743</v>
      </c>
      <c r="T18" s="1">
        <v>723</v>
      </c>
      <c r="U18" s="1">
        <v>723</v>
      </c>
      <c r="V18" s="1">
        <v>1970</v>
      </c>
      <c r="W18" s="1">
        <v>3202</v>
      </c>
    </row>
    <row r="19" spans="1:29" x14ac:dyDescent="0.25">
      <c r="A19" s="2"/>
      <c r="B19" s="2"/>
      <c r="C19" s="2"/>
      <c r="E19" s="2"/>
      <c r="F19" s="2"/>
      <c r="G19" s="2"/>
      <c r="H19" s="2"/>
      <c r="I19" s="2"/>
      <c r="J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 spans="1:29" x14ac:dyDescent="0.25">
      <c r="A20" s="2" t="s">
        <v>19</v>
      </c>
      <c r="B20" s="2">
        <f>SUM(B15:B18)</f>
        <v>160100</v>
      </c>
      <c r="C20" s="1">
        <f>SUM(C15:C19)</f>
        <v>2294</v>
      </c>
      <c r="E20" s="1">
        <f t="shared" ref="E20:W20" si="0">SUM(E15:E19)</f>
        <v>61485</v>
      </c>
      <c r="F20" s="1">
        <f t="shared" si="0"/>
        <v>6622</v>
      </c>
      <c r="G20" s="1">
        <f t="shared" si="0"/>
        <v>3915</v>
      </c>
      <c r="H20" s="1">
        <f t="shared" si="0"/>
        <v>2598</v>
      </c>
      <c r="I20" s="1">
        <f t="shared" si="0"/>
        <v>2365</v>
      </c>
      <c r="J20" s="1">
        <f t="shared" si="0"/>
        <v>6902</v>
      </c>
      <c r="K20" s="12">
        <f t="shared" si="0"/>
        <v>22856</v>
      </c>
      <c r="L20" s="1">
        <f t="shared" si="0"/>
        <v>22268</v>
      </c>
      <c r="M20" s="1">
        <f t="shared" si="0"/>
        <v>11063</v>
      </c>
      <c r="N20" s="1">
        <f t="shared" si="0"/>
        <v>13595</v>
      </c>
      <c r="O20" s="1">
        <f t="shared" si="0"/>
        <v>36079</v>
      </c>
      <c r="P20" s="1">
        <f t="shared" si="0"/>
        <v>45659</v>
      </c>
      <c r="Q20" s="1">
        <f t="shared" si="0"/>
        <v>53439</v>
      </c>
      <c r="R20" s="1">
        <f>SUM(R15:R19)</f>
        <v>50598</v>
      </c>
      <c r="S20" s="1">
        <f t="shared" si="0"/>
        <v>40226</v>
      </c>
      <c r="T20" s="1">
        <f t="shared" si="0"/>
        <v>964</v>
      </c>
      <c r="U20" s="1">
        <f t="shared" si="0"/>
        <v>964</v>
      </c>
      <c r="V20" s="1">
        <f t="shared" si="0"/>
        <v>2501</v>
      </c>
      <c r="W20" s="1">
        <f t="shared" si="0"/>
        <v>4010</v>
      </c>
    </row>
    <row r="21" spans="1:29" x14ac:dyDescent="0.25">
      <c r="A21" s="2"/>
      <c r="B21" s="2"/>
      <c r="C21" s="2"/>
      <c r="E21" s="2"/>
      <c r="F21" s="2"/>
      <c r="G21" s="2"/>
      <c r="H21" s="2"/>
      <c r="I21" s="2"/>
      <c r="J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</row>
    <row r="22" spans="1:29" x14ac:dyDescent="0.25">
      <c r="A22" s="2"/>
      <c r="B22" s="2"/>
      <c r="C22" s="1"/>
      <c r="E22" s="1"/>
      <c r="F22" s="1"/>
      <c r="G22" s="1"/>
      <c r="H22" s="1"/>
      <c r="I22" s="1"/>
      <c r="J22" s="1"/>
      <c r="L22" s="1"/>
      <c r="M22" s="1"/>
      <c r="N22" s="1"/>
      <c r="O22" s="1"/>
      <c r="P22" s="1"/>
      <c r="Q22" s="1"/>
      <c r="R22" s="1"/>
      <c r="S22" s="1"/>
      <c r="T22" s="1"/>
      <c r="U22" s="1"/>
    </row>
    <row r="23" spans="1:29" x14ac:dyDescent="0.25">
      <c r="A23" s="1" t="s">
        <v>12</v>
      </c>
      <c r="B23" s="1"/>
      <c r="C23" s="1">
        <f>C15/B15*100</f>
        <v>0.35714285714285715</v>
      </c>
      <c r="E23" s="1">
        <f>E15/B15*100</f>
        <v>0</v>
      </c>
      <c r="F23" s="1">
        <f>F15/B15*100</f>
        <v>0</v>
      </c>
      <c r="G23" s="1">
        <f>G15/B15*100</f>
        <v>0</v>
      </c>
      <c r="H23" s="1">
        <f>H15/B15*100</f>
        <v>2.1428571428571428</v>
      </c>
      <c r="I23" s="1">
        <f>I15/B15*100</f>
        <v>0.35714285714285715</v>
      </c>
      <c r="J23" s="1">
        <f>J15/B15*100</f>
        <v>0</v>
      </c>
      <c r="K23" s="14">
        <f>K15/B15*100</f>
        <v>0</v>
      </c>
      <c r="L23" s="1">
        <f>L15/B15*100</f>
        <v>0</v>
      </c>
      <c r="M23" s="1">
        <f>M15/B15*100</f>
        <v>0</v>
      </c>
      <c r="N23" s="1">
        <f>N15/B15*100</f>
        <v>0</v>
      </c>
      <c r="O23" s="1">
        <f>O15/B15*100</f>
        <v>0</v>
      </c>
      <c r="P23" s="1">
        <f>P15/B15*100</f>
        <v>0</v>
      </c>
      <c r="Q23" s="1">
        <f>Q15/B15*100</f>
        <v>0</v>
      </c>
      <c r="R23" s="1">
        <f>R15/B15*100</f>
        <v>0</v>
      </c>
      <c r="S23" s="1">
        <f>S15/B15*100</f>
        <v>0</v>
      </c>
      <c r="T23" s="1">
        <f>T15/B15*100</f>
        <v>0</v>
      </c>
      <c r="U23" s="1">
        <f>U15/B15*100</f>
        <v>0</v>
      </c>
      <c r="V23" s="1">
        <f>V15/B15*100</f>
        <v>0</v>
      </c>
      <c r="W23" s="1">
        <f>W15/B15*100</f>
        <v>0</v>
      </c>
      <c r="X23" s="1"/>
    </row>
    <row r="24" spans="1:29" x14ac:dyDescent="0.25">
      <c r="A24" s="1" t="s">
        <v>13</v>
      </c>
      <c r="B24" s="1"/>
      <c r="C24" s="1">
        <f t="shared" ref="C24:C26" si="1">C16/B16*100</f>
        <v>0.45454545454545453</v>
      </c>
      <c r="E24" s="1">
        <f t="shared" ref="E24:E26" si="2">E16/B16*100</f>
        <v>204.54545454545453</v>
      </c>
      <c r="F24" s="1">
        <f t="shared" ref="F24:F26" si="3">F16/B16*100</f>
        <v>25</v>
      </c>
      <c r="G24" s="1">
        <f t="shared" ref="G24:G26" si="4">G16/B16*100</f>
        <v>8.6363636363636367</v>
      </c>
      <c r="H24" s="1">
        <f>H16/B16*100</f>
        <v>3.6363636363636362</v>
      </c>
      <c r="I24" s="1">
        <f t="shared" ref="I24:I26" si="5">I16/B16*100</f>
        <v>1.3636363636363635</v>
      </c>
      <c r="J24" s="1">
        <f>J16/B16*100</f>
        <v>25</v>
      </c>
      <c r="K24" s="14">
        <f t="shared" ref="K24:K26" si="6">K16/B16*100</f>
        <v>25</v>
      </c>
      <c r="L24" s="1">
        <f>L16/B16*100</f>
        <v>25</v>
      </c>
      <c r="M24" s="1">
        <f>M16/B16*100</f>
        <v>49.545454545454547</v>
      </c>
      <c r="N24" s="1">
        <f>N16/B16*100</f>
        <v>49.545454545454547</v>
      </c>
      <c r="O24" s="1">
        <f>O16/B16*100</f>
        <v>49.545454545454547</v>
      </c>
      <c r="P24" s="1">
        <f>P16/B16*100</f>
        <v>49.545454545454547</v>
      </c>
      <c r="Q24" s="1">
        <f t="shared" ref="Q24:Q26" si="7">Q16/B16*100</f>
        <v>49.545454545454547</v>
      </c>
      <c r="R24" s="1">
        <f>R16/B16*100</f>
        <v>19.545454545454547</v>
      </c>
      <c r="S24" s="1">
        <f>S16/B16*100</f>
        <v>42.727272727272727</v>
      </c>
      <c r="T24" s="1">
        <f>T16/B16*100</f>
        <v>0</v>
      </c>
      <c r="U24" s="1">
        <f>U16/B16*100</f>
        <v>0</v>
      </c>
      <c r="V24" s="1">
        <f>V16/B16*100</f>
        <v>0</v>
      </c>
      <c r="W24" s="1">
        <f>W16/B16*100</f>
        <v>0</v>
      </c>
      <c r="X24" s="1"/>
    </row>
    <row r="25" spans="1:29" x14ac:dyDescent="0.25">
      <c r="A25" s="1" t="s">
        <v>14</v>
      </c>
      <c r="B25" s="1"/>
      <c r="C25" s="1">
        <f t="shared" si="1"/>
        <v>0.39567669172932329</v>
      </c>
      <c r="E25" s="1">
        <f t="shared" si="2"/>
        <v>10.209586466165414</v>
      </c>
      <c r="F25" s="1">
        <f t="shared" si="3"/>
        <v>1.7171052631578947</v>
      </c>
      <c r="G25" s="1">
        <f t="shared" si="4"/>
        <v>0.89473684210526305</v>
      </c>
      <c r="H25" s="1">
        <f>H17/B17*100</f>
        <v>0.42575187969924816</v>
      </c>
      <c r="I25" s="1">
        <f t="shared" si="5"/>
        <v>0.36654135338345867</v>
      </c>
      <c r="J25" s="1">
        <f>J17/B17*100</f>
        <v>2.5874060150375939</v>
      </c>
      <c r="K25" s="14">
        <f t="shared" si="6"/>
        <v>11.438909774436091</v>
      </c>
      <c r="L25" s="1">
        <f>L17/B17*100</f>
        <v>7.8731203007518786</v>
      </c>
      <c r="M25" s="1">
        <f>M17/B17*100</f>
        <v>2.6372180451127822</v>
      </c>
      <c r="N25" s="1">
        <f>N17/B17*100</f>
        <v>5.5338345864661651</v>
      </c>
      <c r="O25" s="1">
        <f>O17/B17*100</f>
        <v>10.906954887218046</v>
      </c>
      <c r="P25" s="1">
        <f>P17/B17*100</f>
        <v>17.527255639097746</v>
      </c>
      <c r="Q25" s="1">
        <f t="shared" si="7"/>
        <v>21.985902255639097</v>
      </c>
      <c r="R25" s="1">
        <f>R17/B17*100</f>
        <v>30.268796992481199</v>
      </c>
      <c r="S25" s="1">
        <f>S17/B17*100</f>
        <v>18.222744360902254</v>
      </c>
      <c r="T25" s="1">
        <f>T17/B17*100</f>
        <v>0.22650375939849623</v>
      </c>
      <c r="U25" s="1">
        <f>U17/B17*100</f>
        <v>0.22650375939849623</v>
      </c>
      <c r="V25" s="1">
        <f>V17/B17*100</f>
        <v>0.49906015037593987</v>
      </c>
      <c r="W25" s="1">
        <f>W17/B17*100</f>
        <v>0.75939849624060152</v>
      </c>
      <c r="X25" s="1"/>
    </row>
    <row r="26" spans="1:29" x14ac:dyDescent="0.25">
      <c r="A26" s="1" t="s">
        <v>15</v>
      </c>
      <c r="B26" s="1"/>
      <c r="C26" s="1">
        <f t="shared" si="1"/>
        <v>3.516917293233083</v>
      </c>
      <c r="E26" s="1">
        <f t="shared" si="2"/>
        <v>94.308270676691734</v>
      </c>
      <c r="F26" s="1">
        <f t="shared" si="3"/>
        <v>8.9097744360902258</v>
      </c>
      <c r="G26" s="1">
        <f t="shared" si="4"/>
        <v>5.5338345864661651</v>
      </c>
      <c r="H26" s="1">
        <f>H18/B18*100</f>
        <v>4.0056390977443606</v>
      </c>
      <c r="I26" s="1">
        <f t="shared" si="5"/>
        <v>3.7048872180451129</v>
      </c>
      <c r="J26" s="1">
        <f>J18/B18*100</f>
        <v>7.6954887218045105</v>
      </c>
      <c r="K26" s="14">
        <f t="shared" si="6"/>
        <v>19.981203007518797</v>
      </c>
      <c r="L26" s="1">
        <f>L18/B18*100</f>
        <v>26.007518796992478</v>
      </c>
      <c r="M26" s="1">
        <f>M18/B18*100</f>
        <v>15.315789473684211</v>
      </c>
      <c r="N26" s="1">
        <f>N18/B18*100</f>
        <v>14.281954887218046</v>
      </c>
      <c r="O26" s="1">
        <f>O18/B18*100</f>
        <v>45.798872180451127</v>
      </c>
      <c r="P26" s="1">
        <f>P18/B18*100</f>
        <v>50.565789473684205</v>
      </c>
      <c r="Q26" s="1">
        <f t="shared" si="7"/>
        <v>56.272556390977449</v>
      </c>
      <c r="R26" s="1">
        <f>R18/B18*100</f>
        <v>34.4906015037594</v>
      </c>
      <c r="S26" s="1">
        <f>S18/B18*100</f>
        <v>38.9906015037594</v>
      </c>
      <c r="T26" s="1">
        <f>T18/B18*100</f>
        <v>1.3590225563909775</v>
      </c>
      <c r="U26" s="1">
        <f>U18/B18*100</f>
        <v>1.3590225563909775</v>
      </c>
      <c r="V26" s="1">
        <f>V18/B18*100</f>
        <v>3.7030075187969929</v>
      </c>
      <c r="W26" s="1">
        <f>W18/B18*100</f>
        <v>6.018796992481203</v>
      </c>
      <c r="X26" s="1"/>
    </row>
    <row r="27" spans="1:29" x14ac:dyDescent="0.25">
      <c r="A27" s="1" t="s">
        <v>16</v>
      </c>
      <c r="B27" s="1"/>
      <c r="C27" s="1">
        <f>SUM(C23:C26)/4</f>
        <v>1.1810705741626795</v>
      </c>
      <c r="E27" s="1"/>
      <c r="F27" s="1">
        <f t="shared" ref="F27:W27" si="8">SUM(F23:F26)/4</f>
        <v>8.9067199248120303</v>
      </c>
      <c r="G27" s="1">
        <f t="shared" si="8"/>
        <v>3.7662337662337664</v>
      </c>
      <c r="H27" s="1">
        <f t="shared" si="8"/>
        <v>2.552652939166097</v>
      </c>
      <c r="I27" s="1">
        <f t="shared" si="8"/>
        <v>1.448051948051948</v>
      </c>
      <c r="J27" s="1">
        <f t="shared" si="8"/>
        <v>8.8207236842105257</v>
      </c>
      <c r="K27" s="12">
        <f t="shared" si="8"/>
        <v>14.105028195488721</v>
      </c>
      <c r="L27" s="1">
        <f t="shared" si="8"/>
        <v>14.720159774436089</v>
      </c>
      <c r="M27" s="1">
        <f t="shared" si="8"/>
        <v>16.874615516062885</v>
      </c>
      <c r="N27" s="1">
        <f t="shared" si="8"/>
        <v>17.340311004784688</v>
      </c>
      <c r="O27" s="1">
        <f t="shared" si="8"/>
        <v>26.562820403280931</v>
      </c>
      <c r="P27" s="1">
        <f t="shared" si="8"/>
        <v>29.409624914559124</v>
      </c>
      <c r="Q27" s="1">
        <f t="shared" si="8"/>
        <v>31.950978298017773</v>
      </c>
      <c r="R27" s="1">
        <f t="shared" si="8"/>
        <v>21.076213260423785</v>
      </c>
      <c r="S27" s="1">
        <f t="shared" si="8"/>
        <v>24.985154647983595</v>
      </c>
      <c r="T27" s="1">
        <f t="shared" si="8"/>
        <v>0.39638157894736842</v>
      </c>
      <c r="U27" s="1">
        <f t="shared" si="8"/>
        <v>0.39638157894736842</v>
      </c>
      <c r="V27" s="1">
        <f t="shared" si="8"/>
        <v>1.0505169172932332</v>
      </c>
      <c r="W27" s="1">
        <f t="shared" si="8"/>
        <v>1.6945488721804511</v>
      </c>
      <c r="X27" s="1"/>
    </row>
    <row r="28" spans="1:29" x14ac:dyDescent="0.25">
      <c r="Q28" s="1"/>
    </row>
    <row r="29" spans="1:29" x14ac:dyDescent="0.25">
      <c r="A29" s="1" t="s">
        <v>17</v>
      </c>
      <c r="B29" s="1"/>
      <c r="E29">
        <f>E27/C27</f>
        <v>0</v>
      </c>
      <c r="F29">
        <f>F27/C27</f>
        <v>7.5412258332881192</v>
      </c>
      <c r="G29">
        <f>G27/C27</f>
        <v>3.1888304125296152</v>
      </c>
      <c r="H29">
        <f>H27/C27</f>
        <v>2.1613043242363408</v>
      </c>
      <c r="I29">
        <f>I27/C27</f>
        <v>1.2260503137829382</v>
      </c>
      <c r="J29">
        <f>J27/C27</f>
        <v>7.4684137232561074</v>
      </c>
      <c r="K29" s="14">
        <f>K27/C27</f>
        <v>11.94257862658926</v>
      </c>
      <c r="L29">
        <f>L27/C27</f>
        <v>12.46340404752862</v>
      </c>
      <c r="M29">
        <f>M27/C27</f>
        <v>14.287559003852206</v>
      </c>
      <c r="N29">
        <f>N27/C27</f>
        <v>14.681858463096594</v>
      </c>
      <c r="O29">
        <f>O27/C27</f>
        <v>22.490459913551444</v>
      </c>
      <c r="P29">
        <f>P27/C27</f>
        <v>24.900819271878898</v>
      </c>
      <c r="Q29" s="1">
        <f>Q27/C27</f>
        <v>27.052556381458775</v>
      </c>
      <c r="R29">
        <f>R27/C27</f>
        <v>17.845007505470853</v>
      </c>
      <c r="S29">
        <f>S27/C27</f>
        <v>21.154666956034216</v>
      </c>
      <c r="T29">
        <f>T27/C27</f>
        <v>0.3356121027978225</v>
      </c>
      <c r="U29">
        <f>U27/C27</f>
        <v>0.3356121027978225</v>
      </c>
      <c r="V29">
        <f>V27/C27</f>
        <v>0.88946159550033466</v>
      </c>
      <c r="W29">
        <f>W27/C27</f>
        <v>1.4347566599750421</v>
      </c>
    </row>
    <row r="30" spans="1:29" x14ac:dyDescent="0.25">
      <c r="Q30" s="1"/>
    </row>
    <row r="31" spans="1:29" x14ac:dyDescent="0.25">
      <c r="A31" t="s">
        <v>18</v>
      </c>
      <c r="C31">
        <v>1</v>
      </c>
      <c r="E31">
        <f>(C12/E12)</f>
        <v>81.360815333130518</v>
      </c>
      <c r="F31">
        <f>(C12/F12)</f>
        <v>5.1156914130497162</v>
      </c>
      <c r="G31">
        <f>(C12/G12)</f>
        <v>3.9467097593010729</v>
      </c>
      <c r="H31">
        <f>(C12/H12)</f>
        <v>4.062787694644892</v>
      </c>
      <c r="I31">
        <f>(C12/I12)</f>
        <v>2.2279956345338365</v>
      </c>
      <c r="J31">
        <f>(C12/J12)</f>
        <v>27.596016922918171</v>
      </c>
      <c r="K31" s="14">
        <f>(C12/K12)</f>
        <v>136.72443762781185</v>
      </c>
      <c r="L31">
        <f>(C12/L12)</f>
        <v>45.879739234860182</v>
      </c>
      <c r="M31">
        <f>(C12/M12)</f>
        <v>10.230013005890903</v>
      </c>
      <c r="N31">
        <f>(C12/N12)</f>
        <v>55.118095630667767</v>
      </c>
      <c r="O31">
        <f>(C12/O12)</f>
        <v>45.87186963979417</v>
      </c>
      <c r="P31">
        <f>(C12/P12)</f>
        <v>136.65457332652019</v>
      </c>
      <c r="Q31" s="1">
        <f>(C12/Q12)</f>
        <v>270.6811740890688</v>
      </c>
      <c r="R31">
        <f>(C12/R12)</f>
        <v>20.154721531388951</v>
      </c>
      <c r="S31">
        <f>(C12/S12)</f>
        <v>129.00771828268211</v>
      </c>
      <c r="T31">
        <f>(C12/T12)</f>
        <v>18.616985729202923</v>
      </c>
      <c r="U31">
        <f>(C12/U12)</f>
        <v>18.616985729202923</v>
      </c>
      <c r="V31">
        <f>(C12/V12)</f>
        <v>107.10172206647978</v>
      </c>
      <c r="W31">
        <f>(C12/W12)</f>
        <v>97.924935920908098</v>
      </c>
    </row>
    <row r="32" spans="1:29" x14ac:dyDescent="0.25">
      <c r="A32" t="s">
        <v>11</v>
      </c>
      <c r="E32" t="e">
        <f t="shared" ref="E32:W32" si="9">E31/E29</f>
        <v>#DIV/0!</v>
      </c>
      <c r="F32">
        <f t="shared" si="9"/>
        <v>0.67836337568201122</v>
      </c>
      <c r="G32">
        <f t="shared" si="9"/>
        <v>1.2376668711492411</v>
      </c>
      <c r="H32">
        <f t="shared" si="9"/>
        <v>1.8797851135935737</v>
      </c>
      <c r="I32">
        <f t="shared" si="9"/>
        <v>1.8172138691922266</v>
      </c>
      <c r="J32">
        <f t="shared" si="9"/>
        <v>3.6950305574242819</v>
      </c>
      <c r="K32" s="14">
        <f t="shared" si="9"/>
        <v>11.448485448812963</v>
      </c>
      <c r="L32">
        <f t="shared" si="9"/>
        <v>3.6811563726811634</v>
      </c>
      <c r="M32">
        <f t="shared" si="9"/>
        <v>0.71600845204787544</v>
      </c>
      <c r="N32">
        <f t="shared" si="9"/>
        <v>3.7541633962218874</v>
      </c>
      <c r="O32">
        <f t="shared" si="9"/>
        <v>2.039614566181212</v>
      </c>
      <c r="P32">
        <f t="shared" si="9"/>
        <v>5.4879549076060936</v>
      </c>
      <c r="Q32">
        <f t="shared" si="9"/>
        <v>10.005752146757846</v>
      </c>
      <c r="R32">
        <f t="shared" si="9"/>
        <v>1.1294319447727883</v>
      </c>
      <c r="S32">
        <f t="shared" si="9"/>
        <v>6.098310058522741</v>
      </c>
      <c r="T32">
        <f t="shared" si="9"/>
        <v>55.471735297990911</v>
      </c>
      <c r="U32">
        <f t="shared" si="9"/>
        <v>55.471735297990911</v>
      </c>
      <c r="V32">
        <f t="shared" si="9"/>
        <v>120.41185657513809</v>
      </c>
      <c r="W32">
        <f t="shared" si="9"/>
        <v>68.251947283249777</v>
      </c>
    </row>
    <row r="33" spans="1:17" x14ac:dyDescent="0.25">
      <c r="Q33" s="1"/>
    </row>
    <row r="34" spans="1:17" x14ac:dyDescent="0.25">
      <c r="Q34" s="1"/>
    </row>
    <row r="35" spans="1:17" x14ac:dyDescent="0.25">
      <c r="A35" s="2"/>
      <c r="B35" s="2"/>
      <c r="C35" s="1"/>
      <c r="D35" s="1"/>
      <c r="E35" s="1"/>
      <c r="F35" s="1"/>
      <c r="G35" s="1"/>
      <c r="H35" s="1"/>
      <c r="I35" s="1"/>
      <c r="J35" s="1"/>
      <c r="K35" s="12"/>
      <c r="L35" s="1"/>
      <c r="M35" s="1"/>
      <c r="N35" s="1"/>
      <c r="O35" s="1"/>
    </row>
    <row r="36" spans="1:17" x14ac:dyDescent="0.25">
      <c r="A36" s="2"/>
      <c r="B36" s="2"/>
      <c r="C36" s="1"/>
      <c r="D36" s="1"/>
      <c r="E36" s="1"/>
      <c r="F36" s="1"/>
      <c r="G36" s="1"/>
      <c r="H36" s="1"/>
      <c r="I36" s="1"/>
      <c r="J36" s="1"/>
      <c r="K36" s="12"/>
      <c r="L36" s="1"/>
      <c r="M36" s="1"/>
      <c r="N36" s="1"/>
      <c r="O36" s="1"/>
    </row>
    <row r="37" spans="1:17" x14ac:dyDescent="0.25">
      <c r="A37" s="2"/>
      <c r="B37" s="2"/>
      <c r="C37" s="1"/>
      <c r="D37" s="1"/>
      <c r="E37" s="1"/>
      <c r="F37" s="1"/>
      <c r="G37" s="1"/>
      <c r="H37" s="1"/>
      <c r="I37" s="1"/>
      <c r="J37" s="1"/>
      <c r="K37" s="12"/>
      <c r="L37" s="1"/>
      <c r="M37" s="1"/>
      <c r="N37" s="1"/>
      <c r="O37" s="1"/>
    </row>
    <row r="38" spans="1:17" x14ac:dyDescent="0.25">
      <c r="A38" s="2"/>
      <c r="B38" s="2"/>
      <c r="C38" s="1"/>
      <c r="D38" s="1"/>
      <c r="E38" s="1"/>
      <c r="F38" s="1"/>
      <c r="G38" s="1"/>
      <c r="H38" s="1"/>
      <c r="I38" s="1"/>
      <c r="J38" s="1"/>
      <c r="K38" s="12"/>
      <c r="L38" s="1"/>
      <c r="M38" s="1"/>
      <c r="N38" s="1"/>
      <c r="O38" s="1"/>
    </row>
    <row r="39" spans="1:17" x14ac:dyDescent="0.25">
      <c r="A39" s="2"/>
      <c r="B39" s="2"/>
      <c r="C39" s="1"/>
      <c r="D39" s="1"/>
      <c r="E39" s="1"/>
      <c r="F39" s="1"/>
      <c r="G39" s="1"/>
      <c r="H39" s="1"/>
      <c r="I39" s="1"/>
      <c r="J39" s="1"/>
      <c r="K39" s="12"/>
      <c r="L39" s="1"/>
      <c r="M39" s="1"/>
      <c r="N39" s="1"/>
      <c r="O39" s="1"/>
    </row>
    <row r="40" spans="1:17" x14ac:dyDescent="0.25">
      <c r="A40" s="2"/>
      <c r="B40" s="2"/>
      <c r="C40" s="1"/>
      <c r="D40" s="1"/>
      <c r="E40" s="1"/>
      <c r="F40" s="1"/>
      <c r="G40" s="1"/>
      <c r="H40" s="1"/>
      <c r="I40" s="1"/>
      <c r="J40" s="1"/>
      <c r="K40" s="12"/>
      <c r="L40" s="1"/>
      <c r="M40" s="1"/>
      <c r="N40" s="1"/>
      <c r="O40" s="1"/>
    </row>
    <row r="41" spans="1:17" x14ac:dyDescent="0.25">
      <c r="A41" s="2"/>
      <c r="B41" s="2"/>
      <c r="C41" s="1"/>
      <c r="D41" s="1"/>
      <c r="E41" s="1"/>
      <c r="F41" s="1"/>
      <c r="G41" s="1"/>
      <c r="H41" s="1"/>
      <c r="I41" s="1"/>
      <c r="J41" s="1"/>
      <c r="K41" s="12"/>
      <c r="L41" s="1"/>
      <c r="M41" s="1"/>
      <c r="N41" s="1"/>
      <c r="O41" s="1"/>
    </row>
  </sheetData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4AFB11-FA1A-412B-BC93-8EBBD47C80E7}">
  <dimension ref="A2:L32"/>
  <sheetViews>
    <sheetView workbookViewId="0">
      <selection activeCell="L9" sqref="L9"/>
    </sheetView>
  </sheetViews>
  <sheetFormatPr defaultRowHeight="15" x14ac:dyDescent="0.25"/>
  <cols>
    <col min="1" max="1" width="15.85546875" customWidth="1"/>
    <col min="3" max="3" width="12.7109375" customWidth="1"/>
    <col min="4" max="4" width="12.5703125" customWidth="1"/>
    <col min="5" max="5" width="11.42578125" customWidth="1"/>
    <col min="6" max="6" width="13.5703125" customWidth="1"/>
    <col min="7" max="7" width="11.42578125" customWidth="1"/>
    <col min="8" max="8" width="19.140625" customWidth="1"/>
    <col min="9" max="9" width="19.85546875" customWidth="1"/>
    <col min="10" max="10" width="24" customWidth="1"/>
    <col min="11" max="11" width="25.85546875" customWidth="1"/>
    <col min="12" max="12" width="24.7109375" style="14" customWidth="1"/>
    <col min="13" max="13" width="12.7109375" customWidth="1"/>
    <col min="16" max="16" width="18.7109375" customWidth="1"/>
    <col min="17" max="17" width="21.5703125" customWidth="1"/>
  </cols>
  <sheetData>
    <row r="2" spans="1:12" x14ac:dyDescent="0.25">
      <c r="C2" s="1" t="s">
        <v>0</v>
      </c>
      <c r="D2" s="1" t="s">
        <v>71</v>
      </c>
      <c r="E2" s="1" t="s">
        <v>72</v>
      </c>
      <c r="F2" s="1" t="s">
        <v>73</v>
      </c>
      <c r="G2" s="1" t="s">
        <v>74</v>
      </c>
      <c r="H2" s="4" t="s">
        <v>75</v>
      </c>
      <c r="I2" s="4" t="s">
        <v>81</v>
      </c>
      <c r="J2" s="4" t="s">
        <v>83</v>
      </c>
      <c r="K2" t="s">
        <v>86</v>
      </c>
      <c r="L2" s="13" t="s">
        <v>145</v>
      </c>
    </row>
    <row r="3" spans="1:12" x14ac:dyDescent="0.25">
      <c r="A3" s="1" t="s">
        <v>55</v>
      </c>
      <c r="B3" s="1"/>
      <c r="C3" s="1"/>
      <c r="D3" s="6" t="s">
        <v>1</v>
      </c>
      <c r="L3" s="14" t="s">
        <v>144</v>
      </c>
    </row>
    <row r="4" spans="1:12" x14ac:dyDescent="0.25">
      <c r="A4" s="1" t="s">
        <v>2</v>
      </c>
      <c r="B4" s="1"/>
      <c r="E4" s="1" t="s">
        <v>1</v>
      </c>
      <c r="I4" t="s">
        <v>1</v>
      </c>
      <c r="J4" t="s">
        <v>1</v>
      </c>
      <c r="K4" t="s">
        <v>1</v>
      </c>
    </row>
    <row r="5" spans="1:12" x14ac:dyDescent="0.25">
      <c r="A5" s="1" t="s">
        <v>3</v>
      </c>
      <c r="B5" s="1"/>
      <c r="F5" s="1" t="s">
        <v>1</v>
      </c>
      <c r="H5" t="s">
        <v>1</v>
      </c>
    </row>
    <row r="6" spans="1:12" x14ac:dyDescent="0.25">
      <c r="A6" s="1" t="s">
        <v>56</v>
      </c>
      <c r="B6" s="1"/>
      <c r="G6" s="1" t="s">
        <v>1</v>
      </c>
    </row>
    <row r="7" spans="1:12" x14ac:dyDescent="0.25">
      <c r="A7" s="1" t="s">
        <v>57</v>
      </c>
      <c r="B7" s="1"/>
      <c r="H7" s="1"/>
    </row>
    <row r="8" spans="1:12" x14ac:dyDescent="0.25">
      <c r="A8" s="4" t="s">
        <v>36</v>
      </c>
      <c r="B8" s="1"/>
      <c r="D8" t="s">
        <v>77</v>
      </c>
      <c r="E8" t="s">
        <v>76</v>
      </c>
      <c r="F8" t="s">
        <v>78</v>
      </c>
      <c r="G8" t="s">
        <v>141</v>
      </c>
      <c r="H8" t="s">
        <v>80</v>
      </c>
      <c r="I8" t="s">
        <v>82</v>
      </c>
      <c r="J8" t="s">
        <v>85</v>
      </c>
      <c r="K8" t="s">
        <v>70</v>
      </c>
      <c r="L8" s="14" t="s">
        <v>147</v>
      </c>
    </row>
    <row r="9" spans="1:12" x14ac:dyDescent="0.25">
      <c r="A9" s="4" t="s">
        <v>79</v>
      </c>
      <c r="B9" s="1"/>
      <c r="J9" t="s">
        <v>84</v>
      </c>
      <c r="K9" t="s">
        <v>84</v>
      </c>
      <c r="L9" s="14" t="s">
        <v>146</v>
      </c>
    </row>
    <row r="10" spans="1:12" x14ac:dyDescent="0.25">
      <c r="A10" s="1"/>
      <c r="B10" s="1"/>
    </row>
    <row r="11" spans="1:12" x14ac:dyDescent="0.25">
      <c r="A11" s="1" t="s">
        <v>5</v>
      </c>
      <c r="B11" s="1"/>
      <c r="C11" s="1">
        <v>5793</v>
      </c>
      <c r="D11" s="1">
        <v>802</v>
      </c>
      <c r="E11" s="1">
        <v>802</v>
      </c>
      <c r="F11" s="1">
        <v>802</v>
      </c>
      <c r="G11" s="1">
        <v>802</v>
      </c>
      <c r="H11" s="1">
        <v>401</v>
      </c>
      <c r="I11" s="1">
        <v>243</v>
      </c>
      <c r="J11" s="1">
        <v>162</v>
      </c>
      <c r="K11" s="4">
        <v>83</v>
      </c>
      <c r="L11" s="13">
        <v>18</v>
      </c>
    </row>
    <row r="12" spans="1:12" x14ac:dyDescent="0.25">
      <c r="A12" s="1" t="s">
        <v>6</v>
      </c>
      <c r="B12" s="1"/>
      <c r="C12" s="1">
        <v>5793</v>
      </c>
      <c r="D12" s="1">
        <v>802</v>
      </c>
      <c r="E12" s="1">
        <v>802</v>
      </c>
      <c r="F12" s="1">
        <v>802</v>
      </c>
      <c r="G12" s="1">
        <v>802</v>
      </c>
      <c r="H12" s="1">
        <v>401</v>
      </c>
      <c r="I12" s="1">
        <v>243</v>
      </c>
      <c r="J12" s="1">
        <v>162</v>
      </c>
      <c r="K12" s="4">
        <v>83</v>
      </c>
      <c r="L12" s="13">
        <v>18</v>
      </c>
    </row>
    <row r="13" spans="1:12" s="9" customFormat="1" x14ac:dyDescent="0.25">
      <c r="A13" s="10" t="s">
        <v>114</v>
      </c>
      <c r="C13" s="9">
        <v>0</v>
      </c>
      <c r="G13" s="9">
        <v>1</v>
      </c>
      <c r="H13" s="9">
        <v>2</v>
      </c>
      <c r="I13" s="9">
        <v>3</v>
      </c>
      <c r="J13" s="9">
        <v>4</v>
      </c>
      <c r="K13" s="9">
        <v>5</v>
      </c>
      <c r="L13" s="14">
        <v>6</v>
      </c>
    </row>
    <row r="15" spans="1:12" x14ac:dyDescent="0.25">
      <c r="A15" s="2" t="s">
        <v>7</v>
      </c>
      <c r="B15" s="1">
        <v>280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4">
        <v>0</v>
      </c>
      <c r="L15" s="13">
        <v>0</v>
      </c>
    </row>
    <row r="16" spans="1:12" x14ac:dyDescent="0.25">
      <c r="A16" s="2" t="s">
        <v>8</v>
      </c>
      <c r="B16" s="1">
        <v>220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4">
        <v>0</v>
      </c>
      <c r="L16" s="13">
        <v>0</v>
      </c>
    </row>
    <row r="17" spans="1:12" x14ac:dyDescent="0.25">
      <c r="A17" s="2" t="s">
        <v>9</v>
      </c>
      <c r="B17" s="1">
        <v>106400</v>
      </c>
      <c r="C17" s="1">
        <v>95</v>
      </c>
      <c r="D17" s="1">
        <v>1018</v>
      </c>
      <c r="E17" s="1">
        <v>234</v>
      </c>
      <c r="F17" s="1">
        <v>97</v>
      </c>
      <c r="G17" s="1">
        <v>69</v>
      </c>
      <c r="H17" s="1">
        <v>92</v>
      </c>
      <c r="I17" s="1">
        <v>232</v>
      </c>
      <c r="J17" s="1">
        <v>174</v>
      </c>
      <c r="K17" s="4">
        <v>125</v>
      </c>
      <c r="L17" s="13">
        <v>16</v>
      </c>
    </row>
    <row r="18" spans="1:12" x14ac:dyDescent="0.25">
      <c r="A18" s="2" t="s">
        <v>10</v>
      </c>
      <c r="B18" s="1">
        <v>53200</v>
      </c>
      <c r="C18" s="1">
        <v>347</v>
      </c>
      <c r="D18" s="3">
        <v>3749</v>
      </c>
      <c r="E18" s="1">
        <v>1348</v>
      </c>
      <c r="F18" s="1">
        <v>585</v>
      </c>
      <c r="G18" s="1">
        <v>567</v>
      </c>
      <c r="H18" s="1">
        <v>442</v>
      </c>
      <c r="I18" s="1">
        <v>1151</v>
      </c>
      <c r="J18" s="1">
        <v>1019</v>
      </c>
      <c r="K18" s="4">
        <v>741</v>
      </c>
      <c r="L18" s="13">
        <v>2750</v>
      </c>
    </row>
    <row r="19" spans="1:12" x14ac:dyDescent="0.25">
      <c r="A19" s="2"/>
      <c r="B19" s="2"/>
      <c r="C19" s="2"/>
      <c r="D19" s="2"/>
      <c r="E19" s="2"/>
      <c r="F19" s="2"/>
      <c r="G19" s="2"/>
      <c r="H19" s="2"/>
    </row>
    <row r="20" spans="1:12" x14ac:dyDescent="0.25">
      <c r="A20" s="2" t="s">
        <v>19</v>
      </c>
      <c r="B20" s="2">
        <f>SUM(B15:B18)</f>
        <v>160100</v>
      </c>
      <c r="C20" s="1">
        <f>SUM(C15:C19)</f>
        <v>442</v>
      </c>
      <c r="D20" s="1">
        <f t="shared" ref="D20:L20" si="0">SUM(D15:D19)</f>
        <v>4767</v>
      </c>
      <c r="E20" s="1">
        <f t="shared" si="0"/>
        <v>1582</v>
      </c>
      <c r="F20" s="1">
        <f t="shared" si="0"/>
        <v>682</v>
      </c>
      <c r="G20" s="1">
        <f t="shared" si="0"/>
        <v>636</v>
      </c>
      <c r="H20" s="1">
        <f t="shared" si="0"/>
        <v>534</v>
      </c>
      <c r="I20" s="1">
        <f t="shared" si="0"/>
        <v>1383</v>
      </c>
      <c r="J20" s="1">
        <f t="shared" si="0"/>
        <v>1193</v>
      </c>
      <c r="K20" s="1">
        <f t="shared" si="0"/>
        <v>866</v>
      </c>
      <c r="L20" s="12">
        <f t="shared" si="0"/>
        <v>2766</v>
      </c>
    </row>
    <row r="21" spans="1:12" x14ac:dyDescent="0.25">
      <c r="A21" s="2"/>
      <c r="B21" s="2"/>
      <c r="C21" s="2"/>
      <c r="D21" s="2"/>
      <c r="E21" s="2"/>
      <c r="F21" s="2"/>
      <c r="G21" s="2"/>
      <c r="H21" s="2"/>
    </row>
    <row r="22" spans="1:12" x14ac:dyDescent="0.25">
      <c r="A22" s="2"/>
      <c r="B22" s="2"/>
      <c r="C22" s="1"/>
      <c r="D22" s="1"/>
      <c r="E22" s="1"/>
      <c r="F22" s="1"/>
      <c r="G22" s="1"/>
      <c r="H22" s="1"/>
    </row>
    <row r="23" spans="1:12" x14ac:dyDescent="0.25">
      <c r="A23" s="1" t="s">
        <v>12</v>
      </c>
      <c r="B23" s="1"/>
      <c r="C23" s="1">
        <f>C15/B15*100</f>
        <v>0</v>
      </c>
      <c r="D23" s="1">
        <f>D15/B15*100</f>
        <v>0</v>
      </c>
      <c r="E23" s="1">
        <f>E15/B15*100</f>
        <v>0</v>
      </c>
      <c r="F23" s="1">
        <f>F15/B15*100</f>
        <v>0</v>
      </c>
      <c r="G23" s="1">
        <f>G15/B15*100</f>
        <v>0</v>
      </c>
      <c r="H23" s="1">
        <f>H15/B15*100</f>
        <v>0</v>
      </c>
      <c r="I23">
        <f>I15/B15*100</f>
        <v>0</v>
      </c>
      <c r="J23">
        <f>J15/B15*100</f>
        <v>0</v>
      </c>
      <c r="K23">
        <f>K15/B15*100</f>
        <v>0</v>
      </c>
      <c r="L23" s="14">
        <f>L15/B15*100</f>
        <v>0</v>
      </c>
    </row>
    <row r="24" spans="1:12" x14ac:dyDescent="0.25">
      <c r="A24" s="1" t="s">
        <v>13</v>
      </c>
      <c r="B24" s="1"/>
      <c r="C24" s="1">
        <f t="shared" ref="C24:C26" si="1">C16/B16*100</f>
        <v>0</v>
      </c>
      <c r="D24" s="1">
        <f t="shared" ref="D24:D26" si="2">D16/B16*100</f>
        <v>0</v>
      </c>
      <c r="E24" s="1">
        <f t="shared" ref="E24:E26" si="3">E16/B16*100</f>
        <v>0</v>
      </c>
      <c r="F24" s="1">
        <f t="shared" ref="F24:F26" si="4">F16/B16*100</f>
        <v>0</v>
      </c>
      <c r="G24" s="1">
        <f t="shared" ref="G24:G26" si="5">G16/B16*100</f>
        <v>0</v>
      </c>
      <c r="H24" s="1">
        <f t="shared" ref="H24:H26" si="6">H16/B16*100</f>
        <v>0</v>
      </c>
      <c r="I24">
        <f t="shared" ref="I24:I26" si="7">I16/B16*100</f>
        <v>0</v>
      </c>
      <c r="J24">
        <f>J16/B16*100</f>
        <v>0</v>
      </c>
      <c r="K24">
        <f>K16/B16*100</f>
        <v>0</v>
      </c>
      <c r="L24" s="14">
        <f>L16/B16*100</f>
        <v>0</v>
      </c>
    </row>
    <row r="25" spans="1:12" x14ac:dyDescent="0.25">
      <c r="A25" s="1" t="s">
        <v>14</v>
      </c>
      <c r="B25" s="1"/>
      <c r="C25" s="1">
        <f t="shared" si="1"/>
        <v>8.9285714285714288E-2</v>
      </c>
      <c r="D25" s="1">
        <f t="shared" si="2"/>
        <v>0.95676691729323304</v>
      </c>
      <c r="E25" s="1">
        <f t="shared" si="3"/>
        <v>0.21992481203007519</v>
      </c>
      <c r="F25" s="1">
        <f t="shared" si="4"/>
        <v>9.1165413533834588E-2</v>
      </c>
      <c r="G25" s="1">
        <f t="shared" si="5"/>
        <v>6.4849624060150365E-2</v>
      </c>
      <c r="H25" s="1">
        <f t="shared" si="6"/>
        <v>8.646616541353383E-2</v>
      </c>
      <c r="I25">
        <f t="shared" si="7"/>
        <v>0.21804511278195488</v>
      </c>
      <c r="J25">
        <f>J17/B17*100</f>
        <v>0.16353383458646617</v>
      </c>
      <c r="K25">
        <f>K17/B17*100</f>
        <v>0.1174812030075188</v>
      </c>
      <c r="L25" s="14">
        <f>L17/B17*100</f>
        <v>1.5037593984962405E-2</v>
      </c>
    </row>
    <row r="26" spans="1:12" x14ac:dyDescent="0.25">
      <c r="A26" s="1" t="s">
        <v>15</v>
      </c>
      <c r="B26" s="1"/>
      <c r="C26" s="1">
        <f t="shared" si="1"/>
        <v>0.65225563909774431</v>
      </c>
      <c r="D26" s="1">
        <f t="shared" si="2"/>
        <v>7.0469924812030076</v>
      </c>
      <c r="E26" s="1">
        <f t="shared" si="3"/>
        <v>2.5338345864661651</v>
      </c>
      <c r="F26" s="1">
        <f t="shared" si="4"/>
        <v>1.0996240601503759</v>
      </c>
      <c r="G26" s="1">
        <f t="shared" si="5"/>
        <v>1.0657894736842106</v>
      </c>
      <c r="H26" s="1">
        <f t="shared" si="6"/>
        <v>0.83082706766917302</v>
      </c>
      <c r="I26">
        <f t="shared" si="7"/>
        <v>2.1635338345864659</v>
      </c>
      <c r="J26">
        <f>J18/B18*100</f>
        <v>1.9154135338345863</v>
      </c>
      <c r="K26">
        <f>K18/B18*100</f>
        <v>1.3928571428571428</v>
      </c>
      <c r="L26" s="14">
        <f>L18/B18*100</f>
        <v>5.1691729323308264</v>
      </c>
    </row>
    <row r="27" spans="1:12" x14ac:dyDescent="0.25">
      <c r="A27" s="1" t="s">
        <v>16</v>
      </c>
      <c r="B27" s="1"/>
      <c r="C27" s="1">
        <f>SUM(C23:C26)/4</f>
        <v>0.18538533834586465</v>
      </c>
      <c r="D27" s="1">
        <f t="shared" ref="D27:L27" si="8">SUM(D23:D26)/4</f>
        <v>2.0009398496240602</v>
      </c>
      <c r="E27" s="1">
        <f t="shared" si="8"/>
        <v>0.68843984962406002</v>
      </c>
      <c r="F27" s="1">
        <f t="shared" si="8"/>
        <v>0.29769736842105265</v>
      </c>
      <c r="G27" s="1">
        <f t="shared" si="8"/>
        <v>0.28265977443609025</v>
      </c>
      <c r="H27" s="1">
        <f t="shared" si="8"/>
        <v>0.22932330827067671</v>
      </c>
      <c r="I27" s="1">
        <f t="shared" si="8"/>
        <v>0.5953947368421052</v>
      </c>
      <c r="J27" s="1">
        <f t="shared" si="8"/>
        <v>0.51973684210526316</v>
      </c>
      <c r="K27" s="1">
        <f t="shared" si="8"/>
        <v>0.37758458646616538</v>
      </c>
      <c r="L27" s="12">
        <f t="shared" si="8"/>
        <v>1.2960526315789471</v>
      </c>
    </row>
    <row r="28" spans="1:12" x14ac:dyDescent="0.25">
      <c r="A28" s="2"/>
      <c r="B28" s="2"/>
      <c r="C28" s="2"/>
      <c r="D28" s="2"/>
      <c r="E28" s="2"/>
      <c r="F28" s="2"/>
      <c r="G28" s="2"/>
      <c r="H28" s="2"/>
      <c r="I28" s="2"/>
    </row>
    <row r="29" spans="1:12" x14ac:dyDescent="0.25">
      <c r="A29" s="1" t="s">
        <v>17</v>
      </c>
      <c r="B29" s="1"/>
      <c r="D29">
        <f>D27/C27</f>
        <v>10.79340937896071</v>
      </c>
      <c r="E29">
        <f>E27/C27</f>
        <v>3.713561470215462</v>
      </c>
      <c r="F29">
        <f>F27/C27</f>
        <v>1.6058301647655262</v>
      </c>
      <c r="G29">
        <f>G27/C27</f>
        <v>1.5247148288973387</v>
      </c>
      <c r="H29">
        <f>H27/C27</f>
        <v>1.2370088719898606</v>
      </c>
      <c r="I29">
        <f>I27/C27</f>
        <v>3.211660329531052</v>
      </c>
      <c r="J29">
        <f>J27/C27</f>
        <v>2.8035487959442333</v>
      </c>
      <c r="K29">
        <f>K27/C27</f>
        <v>2.0367553865652726</v>
      </c>
      <c r="L29" s="14">
        <f>L27/C27</f>
        <v>6.9911280101394162</v>
      </c>
    </row>
    <row r="31" spans="1:12" x14ac:dyDescent="0.25">
      <c r="A31" t="s">
        <v>18</v>
      </c>
      <c r="C31">
        <v>1</v>
      </c>
      <c r="D31">
        <f>(C12/D12)</f>
        <v>7.2231920199501243</v>
      </c>
      <c r="E31">
        <f>(C12/E12)</f>
        <v>7.2231920199501243</v>
      </c>
      <c r="F31">
        <f>(C12/F12)</f>
        <v>7.2231920199501243</v>
      </c>
      <c r="G31">
        <f>(C12/G12)</f>
        <v>7.2231920199501243</v>
      </c>
      <c r="H31">
        <f>(C12/H12)</f>
        <v>14.446384039900249</v>
      </c>
      <c r="I31">
        <f>(C12/I12)</f>
        <v>23.839506172839506</v>
      </c>
      <c r="J31">
        <f>(C12/J12)</f>
        <v>35.75925925925926</v>
      </c>
      <c r="K31">
        <f>(C12/K12)</f>
        <v>69.795180722891573</v>
      </c>
      <c r="L31" s="14">
        <f>(C12/L12)</f>
        <v>321.83333333333331</v>
      </c>
    </row>
    <row r="32" spans="1:12" x14ac:dyDescent="0.25">
      <c r="A32" t="s">
        <v>11</v>
      </c>
      <c r="D32">
        <f t="shared" ref="D32:L32" si="9">D31/D29</f>
        <v>0.66922246403718266</v>
      </c>
      <c r="E32">
        <f t="shared" si="9"/>
        <v>1.9450848135633614</v>
      </c>
      <c r="F32">
        <f t="shared" si="9"/>
        <v>4.498104580695065</v>
      </c>
      <c r="G32">
        <f t="shared" si="9"/>
        <v>4.7374052400171633</v>
      </c>
      <c r="H32">
        <f t="shared" si="9"/>
        <v>11.678480540452147</v>
      </c>
      <c r="I32">
        <f t="shared" si="9"/>
        <v>7.4227980940688125</v>
      </c>
      <c r="J32">
        <f t="shared" si="9"/>
        <v>12.754997990757484</v>
      </c>
      <c r="K32">
        <f t="shared" si="9"/>
        <v>34.267826751936184</v>
      </c>
      <c r="L32" s="14">
        <f t="shared" si="9"/>
        <v>46.034535895576504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26909-EE1B-40A0-9881-D0E58890E929}">
  <dimension ref="A2:C29"/>
  <sheetViews>
    <sheetView workbookViewId="0">
      <selection activeCell="C9" sqref="C9"/>
    </sheetView>
  </sheetViews>
  <sheetFormatPr defaultRowHeight="15" x14ac:dyDescent="0.25"/>
  <cols>
    <col min="1" max="1" width="16" customWidth="1"/>
  </cols>
  <sheetData>
    <row r="2" spans="1:3" x14ac:dyDescent="0.25">
      <c r="A2" t="s">
        <v>174</v>
      </c>
    </row>
    <row r="3" spans="1:3" x14ac:dyDescent="0.25">
      <c r="A3" t="s">
        <v>175</v>
      </c>
    </row>
    <row r="4" spans="1:3" x14ac:dyDescent="0.25">
      <c r="A4" t="s">
        <v>176</v>
      </c>
    </row>
    <row r="5" spans="1:3" x14ac:dyDescent="0.25">
      <c r="A5" t="s">
        <v>79</v>
      </c>
    </row>
    <row r="6" spans="1:3" x14ac:dyDescent="0.25">
      <c r="A6" t="s">
        <v>89</v>
      </c>
    </row>
    <row r="8" spans="1:3" x14ac:dyDescent="0.25">
      <c r="A8" s="1" t="s">
        <v>5</v>
      </c>
      <c r="C8">
        <v>861</v>
      </c>
    </row>
    <row r="9" spans="1:3" x14ac:dyDescent="0.25">
      <c r="A9" s="1" t="s">
        <v>6</v>
      </c>
    </row>
    <row r="10" spans="1:3" x14ac:dyDescent="0.25">
      <c r="A10" s="10" t="s">
        <v>114</v>
      </c>
    </row>
    <row r="12" spans="1:3" x14ac:dyDescent="0.25">
      <c r="A12" s="2" t="s">
        <v>7</v>
      </c>
      <c r="B12" s="1">
        <v>280</v>
      </c>
    </row>
    <row r="13" spans="1:3" x14ac:dyDescent="0.25">
      <c r="A13" s="2" t="s">
        <v>8</v>
      </c>
      <c r="B13" s="1">
        <v>220</v>
      </c>
    </row>
    <row r="14" spans="1:3" x14ac:dyDescent="0.25">
      <c r="A14" s="2" t="s">
        <v>9</v>
      </c>
      <c r="B14" s="1">
        <v>106400</v>
      </c>
    </row>
    <row r="15" spans="1:3" x14ac:dyDescent="0.25">
      <c r="A15" s="2" t="s">
        <v>10</v>
      </c>
      <c r="B15" s="1">
        <v>53200</v>
      </c>
    </row>
    <row r="16" spans="1:3" x14ac:dyDescent="0.25">
      <c r="A16" s="2"/>
    </row>
    <row r="17" spans="1:2" x14ac:dyDescent="0.25">
      <c r="A17" s="2" t="s">
        <v>19</v>
      </c>
      <c r="B17">
        <f>SUM(B12:B15)</f>
        <v>160100</v>
      </c>
    </row>
    <row r="18" spans="1:2" x14ac:dyDescent="0.25">
      <c r="A18" s="2"/>
    </row>
    <row r="19" spans="1:2" x14ac:dyDescent="0.25">
      <c r="A19" s="2"/>
    </row>
    <row r="20" spans="1:2" x14ac:dyDescent="0.25">
      <c r="A20" s="1" t="s">
        <v>12</v>
      </c>
    </row>
    <row r="21" spans="1:2" x14ac:dyDescent="0.25">
      <c r="A21" s="1" t="s">
        <v>13</v>
      </c>
    </row>
    <row r="22" spans="1:2" x14ac:dyDescent="0.25">
      <c r="A22" s="1" t="s">
        <v>14</v>
      </c>
    </row>
    <row r="23" spans="1:2" x14ac:dyDescent="0.25">
      <c r="A23" s="1" t="s">
        <v>15</v>
      </c>
    </row>
    <row r="24" spans="1:2" x14ac:dyDescent="0.25">
      <c r="A24" s="1" t="s">
        <v>16</v>
      </c>
    </row>
    <row r="25" spans="1:2" x14ac:dyDescent="0.25">
      <c r="A25" s="2"/>
    </row>
    <row r="26" spans="1:2" x14ac:dyDescent="0.25">
      <c r="A26" s="1" t="s">
        <v>17</v>
      </c>
    </row>
    <row r="28" spans="1:2" x14ac:dyDescent="0.25">
      <c r="A28" t="s">
        <v>18</v>
      </c>
    </row>
    <row r="29" spans="1:2" x14ac:dyDescent="0.25">
      <c r="A29" t="s">
        <v>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C6287-5B9C-48B3-8933-E2F2F5C6EB16}">
  <dimension ref="A2:M29"/>
  <sheetViews>
    <sheetView workbookViewId="0">
      <selection activeCell="J15" sqref="J15"/>
    </sheetView>
  </sheetViews>
  <sheetFormatPr defaultRowHeight="15" x14ac:dyDescent="0.25"/>
  <cols>
    <col min="1" max="1" width="15.85546875" customWidth="1"/>
    <col min="3" max="3" width="12.7109375" customWidth="1"/>
    <col min="4" max="4" width="14.42578125" customWidth="1"/>
    <col min="5" max="5" width="17.7109375" customWidth="1"/>
    <col min="6" max="6" width="19.7109375" customWidth="1"/>
    <col min="7" max="7" width="17.42578125" customWidth="1"/>
    <col min="8" max="8" width="18" customWidth="1"/>
    <col min="9" max="9" width="20" customWidth="1"/>
    <col min="10" max="10" width="20.28515625" style="14" customWidth="1"/>
    <col min="11" max="11" width="21.140625" customWidth="1"/>
    <col min="12" max="12" width="26.7109375" customWidth="1"/>
    <col min="13" max="13" width="18.5703125" customWidth="1"/>
    <col min="14" max="14" width="12.7109375" customWidth="1"/>
    <col min="17" max="17" width="18.7109375" customWidth="1"/>
    <col min="18" max="18" width="21.5703125" customWidth="1"/>
  </cols>
  <sheetData>
    <row r="2" spans="1:13" x14ac:dyDescent="0.25">
      <c r="C2" s="1" t="s">
        <v>0</v>
      </c>
      <c r="D2" s="4" t="s">
        <v>91</v>
      </c>
      <c r="E2" s="4" t="s">
        <v>92</v>
      </c>
      <c r="F2" s="4" t="s">
        <v>93</v>
      </c>
      <c r="G2" s="4" t="s">
        <v>95</v>
      </c>
      <c r="H2" s="4" t="s">
        <v>151</v>
      </c>
      <c r="I2" s="4" t="s">
        <v>154</v>
      </c>
      <c r="J2" s="13" t="s">
        <v>157</v>
      </c>
      <c r="K2" s="4" t="s">
        <v>159</v>
      </c>
      <c r="L2" s="1"/>
      <c r="M2" s="1"/>
    </row>
    <row r="3" spans="1:13" x14ac:dyDescent="0.25">
      <c r="A3" s="4" t="s">
        <v>87</v>
      </c>
      <c r="B3" s="1"/>
      <c r="C3" s="1"/>
      <c r="D3" s="6" t="s">
        <v>1</v>
      </c>
      <c r="H3" s="1"/>
      <c r="I3" s="1"/>
      <c r="J3" s="12"/>
      <c r="K3" s="1"/>
      <c r="L3" s="1"/>
      <c r="M3" s="1"/>
    </row>
    <row r="4" spans="1:13" x14ac:dyDescent="0.25">
      <c r="A4" s="4" t="s">
        <v>88</v>
      </c>
      <c r="B4" s="1"/>
      <c r="E4" s="1" t="s">
        <v>1</v>
      </c>
      <c r="F4" s="7" t="s">
        <v>94</v>
      </c>
      <c r="G4" t="s">
        <v>148</v>
      </c>
      <c r="H4" s="4" t="s">
        <v>152</v>
      </c>
      <c r="I4" s="4" t="s">
        <v>155</v>
      </c>
      <c r="J4" s="13" t="s">
        <v>155</v>
      </c>
      <c r="K4" s="4" t="s">
        <v>160</v>
      </c>
      <c r="L4" s="1"/>
      <c r="M4" s="1"/>
    </row>
    <row r="5" spans="1:13" x14ac:dyDescent="0.25">
      <c r="A5" s="4" t="s">
        <v>89</v>
      </c>
      <c r="B5" s="1"/>
      <c r="C5" s="1"/>
      <c r="D5" s="1"/>
      <c r="E5" s="4" t="s">
        <v>131</v>
      </c>
      <c r="F5" s="4" t="s">
        <v>150</v>
      </c>
      <c r="G5" s="4" t="s">
        <v>149</v>
      </c>
      <c r="H5" s="4" t="s">
        <v>153</v>
      </c>
      <c r="I5" s="4" t="s">
        <v>156</v>
      </c>
      <c r="J5" s="13" t="s">
        <v>158</v>
      </c>
      <c r="K5" s="4" t="s">
        <v>161</v>
      </c>
      <c r="L5" s="1"/>
      <c r="M5" s="1"/>
    </row>
    <row r="6" spans="1:13" x14ac:dyDescent="0.25">
      <c r="A6" s="4" t="s">
        <v>90</v>
      </c>
      <c r="B6" s="1"/>
      <c r="C6" s="1"/>
      <c r="D6" s="1"/>
      <c r="E6" s="1"/>
      <c r="F6" s="1"/>
      <c r="G6" s="1"/>
      <c r="H6" s="1"/>
      <c r="I6" s="1"/>
      <c r="J6" s="12"/>
      <c r="K6" s="1"/>
      <c r="L6" s="1"/>
      <c r="M6" s="1"/>
    </row>
    <row r="7" spans="1:13" x14ac:dyDescent="0.25">
      <c r="A7" s="1"/>
      <c r="B7" s="1"/>
      <c r="H7" s="1"/>
      <c r="I7" s="1"/>
      <c r="J7" s="12"/>
      <c r="K7" s="1"/>
      <c r="L7" s="1"/>
      <c r="M7" s="1"/>
    </row>
    <row r="8" spans="1:13" x14ac:dyDescent="0.25">
      <c r="A8" s="1" t="s">
        <v>5</v>
      </c>
      <c r="B8" s="1"/>
      <c r="C8" s="1">
        <v>40151</v>
      </c>
      <c r="D8" s="1">
        <v>10002</v>
      </c>
      <c r="E8" s="1">
        <v>20002</v>
      </c>
      <c r="F8" s="1">
        <v>4251</v>
      </c>
      <c r="G8" s="1">
        <v>10201</v>
      </c>
      <c r="H8" s="1">
        <v>4251</v>
      </c>
      <c r="I8" s="1">
        <v>10201</v>
      </c>
      <c r="J8" s="12">
        <v>4251</v>
      </c>
      <c r="K8" s="1">
        <v>4851</v>
      </c>
      <c r="L8" s="1"/>
      <c r="M8" s="1"/>
    </row>
    <row r="9" spans="1:13" x14ac:dyDescent="0.25">
      <c r="A9" s="1" t="s">
        <v>6</v>
      </c>
      <c r="B9" s="1"/>
      <c r="C9" s="1">
        <v>40151</v>
      </c>
      <c r="D9" s="1">
        <v>10002</v>
      </c>
      <c r="E9" s="1">
        <v>20002</v>
      </c>
      <c r="F9" s="1">
        <v>4251</v>
      </c>
      <c r="G9" s="1">
        <v>10201</v>
      </c>
      <c r="H9" s="1">
        <v>4251</v>
      </c>
      <c r="I9" s="1">
        <v>10201</v>
      </c>
      <c r="J9" s="12">
        <v>4251</v>
      </c>
      <c r="K9" s="1">
        <v>4851</v>
      </c>
      <c r="L9" s="1"/>
      <c r="M9" s="1"/>
    </row>
    <row r="10" spans="1:13" s="9" customFormat="1" x14ac:dyDescent="0.25">
      <c r="A10" s="10" t="s">
        <v>114</v>
      </c>
      <c r="C10" s="9">
        <v>0</v>
      </c>
      <c r="E10" s="9">
        <v>1</v>
      </c>
      <c r="H10" s="8"/>
      <c r="I10" s="8"/>
      <c r="J10" s="12">
        <v>2</v>
      </c>
      <c r="K10" s="8"/>
      <c r="L10" s="8"/>
      <c r="M10" s="8"/>
    </row>
    <row r="11" spans="1:13" x14ac:dyDescent="0.25">
      <c r="H11" s="1"/>
      <c r="I11" s="1"/>
      <c r="J11" s="12"/>
      <c r="K11" s="1"/>
      <c r="L11" s="1"/>
      <c r="M11" s="1"/>
    </row>
    <row r="12" spans="1:13" x14ac:dyDescent="0.25">
      <c r="A12" s="2" t="s">
        <v>7</v>
      </c>
      <c r="B12" s="1">
        <v>280</v>
      </c>
      <c r="C12" s="1">
        <v>18</v>
      </c>
      <c r="D12" s="1">
        <v>18</v>
      </c>
      <c r="E12" s="1">
        <v>18</v>
      </c>
      <c r="F12" s="1">
        <v>54</v>
      </c>
      <c r="G12" s="1">
        <v>18</v>
      </c>
      <c r="H12" s="1">
        <v>54</v>
      </c>
      <c r="I12" s="1">
        <v>18</v>
      </c>
      <c r="J12" s="12">
        <v>54</v>
      </c>
      <c r="K12" s="1">
        <v>54</v>
      </c>
      <c r="L12" s="1"/>
      <c r="M12" s="1"/>
    </row>
    <row r="13" spans="1:13" x14ac:dyDescent="0.25">
      <c r="A13" s="2" t="s">
        <v>8</v>
      </c>
      <c r="B13" s="1">
        <v>220</v>
      </c>
      <c r="C13" s="1">
        <v>1</v>
      </c>
      <c r="D13" s="5">
        <v>400</v>
      </c>
      <c r="E13" s="1">
        <v>2</v>
      </c>
      <c r="F13" s="1">
        <v>200</v>
      </c>
      <c r="G13" s="1">
        <v>160</v>
      </c>
      <c r="H13" s="1">
        <v>160</v>
      </c>
      <c r="I13" s="1">
        <v>100</v>
      </c>
      <c r="J13" s="12">
        <v>100</v>
      </c>
      <c r="K13" s="1">
        <v>75</v>
      </c>
      <c r="L13" s="1"/>
      <c r="M13" s="1"/>
    </row>
    <row r="14" spans="1:13" x14ac:dyDescent="0.25">
      <c r="A14" s="2" t="s">
        <v>9</v>
      </c>
      <c r="B14" s="1">
        <v>106400</v>
      </c>
      <c r="C14" s="1">
        <v>97</v>
      </c>
      <c r="D14" s="1">
        <v>3075</v>
      </c>
      <c r="E14" s="1">
        <v>79</v>
      </c>
      <c r="F14" s="1">
        <v>3196</v>
      </c>
      <c r="G14" s="1">
        <v>2496</v>
      </c>
      <c r="H14" s="1">
        <v>2564</v>
      </c>
      <c r="I14" s="1">
        <v>1582</v>
      </c>
      <c r="J14" s="12">
        <v>1609</v>
      </c>
      <c r="K14" s="1">
        <v>5320</v>
      </c>
      <c r="L14" s="1"/>
      <c r="M14" s="1"/>
    </row>
    <row r="15" spans="1:13" x14ac:dyDescent="0.25">
      <c r="A15" s="2" t="s">
        <v>10</v>
      </c>
      <c r="B15" s="1">
        <v>53200</v>
      </c>
      <c r="C15" s="1">
        <v>219</v>
      </c>
      <c r="D15" s="3">
        <v>10889</v>
      </c>
      <c r="E15" s="1">
        <v>267</v>
      </c>
      <c r="F15" s="1">
        <v>3126</v>
      </c>
      <c r="G15" s="1">
        <v>2171</v>
      </c>
      <c r="H15" s="1">
        <v>1838</v>
      </c>
      <c r="I15" s="1">
        <v>1505</v>
      </c>
      <c r="J15" s="12">
        <v>1262</v>
      </c>
      <c r="K15" s="1">
        <v>5439</v>
      </c>
      <c r="L15" s="1"/>
      <c r="M15" s="1"/>
    </row>
    <row r="16" spans="1:13" x14ac:dyDescent="0.25">
      <c r="A16" s="2"/>
      <c r="B16" s="2"/>
      <c r="C16" s="2"/>
      <c r="D16" s="2"/>
      <c r="E16" s="2"/>
      <c r="F16" s="2"/>
      <c r="G16" s="2"/>
      <c r="H16" s="1"/>
      <c r="I16" s="1"/>
      <c r="J16" s="12"/>
      <c r="K16" s="1"/>
      <c r="L16" s="1"/>
      <c r="M16" s="1"/>
    </row>
    <row r="17" spans="1:13" x14ac:dyDescent="0.25">
      <c r="A17" s="2" t="s">
        <v>19</v>
      </c>
      <c r="B17" s="2">
        <f>SUM(B12:B15)</f>
        <v>160100</v>
      </c>
      <c r="C17" s="1">
        <f>SUM(C12:C16)</f>
        <v>335</v>
      </c>
      <c r="D17" s="1">
        <f t="shared" ref="D17:K17" si="0">SUM(D12:D16)</f>
        <v>14382</v>
      </c>
      <c r="E17" s="1">
        <f t="shared" si="0"/>
        <v>366</v>
      </c>
      <c r="F17" s="1">
        <f t="shared" si="0"/>
        <v>6576</v>
      </c>
      <c r="G17" s="1">
        <f t="shared" si="0"/>
        <v>4845</v>
      </c>
      <c r="H17" s="1">
        <f t="shared" si="0"/>
        <v>4616</v>
      </c>
      <c r="I17" s="1">
        <f t="shared" si="0"/>
        <v>3205</v>
      </c>
      <c r="J17" s="12">
        <f t="shared" si="0"/>
        <v>3025</v>
      </c>
      <c r="K17" s="1">
        <f t="shared" si="0"/>
        <v>10888</v>
      </c>
      <c r="L17" s="1"/>
      <c r="M17" s="1"/>
    </row>
    <row r="18" spans="1:13" x14ac:dyDescent="0.25">
      <c r="A18" s="2"/>
      <c r="B18" s="2"/>
      <c r="C18" s="2"/>
      <c r="D18" s="2"/>
      <c r="E18" s="2"/>
      <c r="F18" s="2"/>
      <c r="G18" s="2"/>
      <c r="H18" s="1"/>
      <c r="I18" s="1"/>
      <c r="J18" s="12"/>
      <c r="K18" s="1"/>
      <c r="L18" s="1"/>
      <c r="M18" s="1"/>
    </row>
    <row r="19" spans="1:13" x14ac:dyDescent="0.25">
      <c r="A19" s="2"/>
      <c r="B19" s="2"/>
      <c r="C19" s="1"/>
      <c r="D19" s="1"/>
      <c r="E19" s="1"/>
      <c r="F19" s="1"/>
      <c r="G19" s="1"/>
      <c r="H19" s="1"/>
      <c r="I19" s="1"/>
      <c r="J19" s="12"/>
      <c r="K19" s="1"/>
      <c r="L19" s="1"/>
      <c r="M19" s="1"/>
    </row>
    <row r="20" spans="1:13" x14ac:dyDescent="0.25">
      <c r="A20" s="1" t="s">
        <v>12</v>
      </c>
      <c r="B20" s="1"/>
      <c r="C20" s="1">
        <f>C12/B12*100</f>
        <v>6.4285714285714279</v>
      </c>
      <c r="D20" s="1">
        <f>D12/B12*100</f>
        <v>6.4285714285714279</v>
      </c>
      <c r="E20" s="1">
        <f>E12/B12*100</f>
        <v>6.4285714285714279</v>
      </c>
      <c r="F20" s="1">
        <f>F12/B12*100</f>
        <v>19.285714285714288</v>
      </c>
      <c r="G20" s="1">
        <f>G12/B12*100</f>
        <v>6.4285714285714279</v>
      </c>
      <c r="H20" s="1">
        <f>H12/B12*100</f>
        <v>19.285714285714288</v>
      </c>
      <c r="I20" s="1">
        <f>I12/B12*100</f>
        <v>6.4285714285714279</v>
      </c>
      <c r="J20" s="12">
        <f>J12/B12*100</f>
        <v>19.285714285714288</v>
      </c>
      <c r="K20" s="1">
        <f>K12/B12*100</f>
        <v>19.285714285714288</v>
      </c>
      <c r="L20" s="1"/>
      <c r="M20" s="1"/>
    </row>
    <row r="21" spans="1:13" x14ac:dyDescent="0.25">
      <c r="A21" s="1" t="s">
        <v>13</v>
      </c>
      <c r="B21" s="1"/>
      <c r="C21" s="1">
        <f t="shared" ref="C21:C23" si="1">C13/B13*100</f>
        <v>0.45454545454545453</v>
      </c>
      <c r="D21" s="1">
        <f t="shared" ref="D21:D23" si="2">D13/B13*100</f>
        <v>181.81818181818181</v>
      </c>
      <c r="E21" s="1">
        <f t="shared" ref="E21:E23" si="3">E13/B13*100</f>
        <v>0.90909090909090906</v>
      </c>
      <c r="F21" s="1">
        <f t="shared" ref="F21:F23" si="4">F13/B13*100</f>
        <v>90.909090909090907</v>
      </c>
      <c r="G21" s="1">
        <f t="shared" ref="G21:G23" si="5">G13/B13*100</f>
        <v>72.727272727272734</v>
      </c>
      <c r="H21" s="1">
        <f t="shared" ref="H21:H23" si="6">H13/B13*100</f>
        <v>72.727272727272734</v>
      </c>
      <c r="I21" s="1">
        <f t="shared" ref="I21:I23" si="7">I13/B13*100</f>
        <v>45.454545454545453</v>
      </c>
      <c r="J21" s="12">
        <f t="shared" ref="J21:J23" si="8">J13/B13*100</f>
        <v>45.454545454545453</v>
      </c>
      <c r="K21" s="1">
        <f t="shared" ref="K21:K23" si="9">K13/B13*100</f>
        <v>34.090909090909086</v>
      </c>
      <c r="L21" s="1"/>
      <c r="M21" s="1"/>
    </row>
    <row r="22" spans="1:13" x14ac:dyDescent="0.25">
      <c r="A22" s="1" t="s">
        <v>14</v>
      </c>
      <c r="B22" s="1"/>
      <c r="C22" s="1">
        <f t="shared" si="1"/>
        <v>9.1165413533834588E-2</v>
      </c>
      <c r="D22" s="1">
        <f t="shared" si="2"/>
        <v>2.8900375939849625</v>
      </c>
      <c r="E22" s="1">
        <f t="shared" si="3"/>
        <v>7.4248120300751883E-2</v>
      </c>
      <c r="F22" s="1">
        <f t="shared" si="4"/>
        <v>3.0037593984962405</v>
      </c>
      <c r="G22" s="1">
        <f t="shared" si="5"/>
        <v>2.3458646616541352</v>
      </c>
      <c r="H22" s="1">
        <f t="shared" si="6"/>
        <v>2.4097744360902258</v>
      </c>
      <c r="I22" s="1">
        <f t="shared" si="7"/>
        <v>1.486842105263158</v>
      </c>
      <c r="J22" s="12">
        <f t="shared" si="8"/>
        <v>1.512218045112782</v>
      </c>
      <c r="K22" s="1">
        <f t="shared" si="9"/>
        <v>5</v>
      </c>
      <c r="L22" s="1"/>
      <c r="M22" s="1"/>
    </row>
    <row r="23" spans="1:13" x14ac:dyDescent="0.25">
      <c r="A23" s="1" t="s">
        <v>15</v>
      </c>
      <c r="B23" s="1"/>
      <c r="C23" s="1">
        <f t="shared" si="1"/>
        <v>0.41165413533834583</v>
      </c>
      <c r="D23" s="1">
        <f t="shared" si="2"/>
        <v>20.468045112781954</v>
      </c>
      <c r="E23" s="1">
        <f t="shared" si="3"/>
        <v>0.50187969924812026</v>
      </c>
      <c r="F23" s="1">
        <f t="shared" si="4"/>
        <v>5.8759398496240598</v>
      </c>
      <c r="G23" s="1">
        <f t="shared" si="5"/>
        <v>4.0808270676691727</v>
      </c>
      <c r="H23" s="1">
        <f t="shared" si="6"/>
        <v>3.4548872180451129</v>
      </c>
      <c r="I23" s="1">
        <f t="shared" si="7"/>
        <v>2.8289473684210527</v>
      </c>
      <c r="J23" s="12">
        <f t="shared" si="8"/>
        <v>2.3721804511278197</v>
      </c>
      <c r="K23" s="1">
        <f t="shared" si="9"/>
        <v>10.223684210526315</v>
      </c>
      <c r="L23" s="1"/>
      <c r="M23" s="1"/>
    </row>
    <row r="24" spans="1:13" x14ac:dyDescent="0.25">
      <c r="A24" s="1" t="s">
        <v>16</v>
      </c>
      <c r="B24" s="1"/>
      <c r="C24" s="1">
        <f>SUM(C20:C23)/4</f>
        <v>1.8464841079972656</v>
      </c>
      <c r="D24" s="1">
        <f t="shared" ref="D24:K24" si="10">SUM(D20:D23)/4</f>
        <v>52.901208988380041</v>
      </c>
      <c r="E24" s="1">
        <f t="shared" si="10"/>
        <v>1.9784475393028023</v>
      </c>
      <c r="F24" s="1">
        <f t="shared" si="10"/>
        <v>29.768626110731375</v>
      </c>
      <c r="G24" s="1">
        <f t="shared" si="10"/>
        <v>21.395633971291868</v>
      </c>
      <c r="H24" s="1">
        <f t="shared" si="10"/>
        <v>24.469412166780593</v>
      </c>
      <c r="I24" s="1">
        <f t="shared" si="10"/>
        <v>14.049726589200274</v>
      </c>
      <c r="J24" s="12">
        <f t="shared" si="10"/>
        <v>17.156164559125088</v>
      </c>
      <c r="K24" s="1">
        <f t="shared" si="10"/>
        <v>17.150076896787422</v>
      </c>
      <c r="L24" s="1"/>
      <c r="M24" s="1"/>
    </row>
    <row r="25" spans="1:13" x14ac:dyDescent="0.25">
      <c r="A25" s="2"/>
      <c r="B25" s="2"/>
      <c r="C25" s="2"/>
      <c r="D25" s="2"/>
      <c r="E25" s="2"/>
      <c r="F25" s="2"/>
      <c r="G25" s="2"/>
      <c r="H25" s="1"/>
      <c r="I25" s="1"/>
      <c r="J25" s="12"/>
      <c r="K25" s="1"/>
      <c r="L25" s="1"/>
      <c r="M25" s="1"/>
    </row>
    <row r="26" spans="1:13" x14ac:dyDescent="0.25">
      <c r="A26" s="1" t="s">
        <v>17</v>
      </c>
      <c r="B26" s="1"/>
      <c r="D26">
        <f>D24/C24</f>
        <v>28.649696338712481</v>
      </c>
      <c r="E26">
        <f>E24/C24</f>
        <v>1.0714674070218058</v>
      </c>
      <c r="F26">
        <f>F24/C24</f>
        <v>16.121788420382906</v>
      </c>
      <c r="G26">
        <f>G24/C24</f>
        <v>11.587228873850428</v>
      </c>
      <c r="H26" s="1">
        <f>H24/C24</f>
        <v>13.251894268031702</v>
      </c>
      <c r="I26" s="1">
        <f>I24/C24</f>
        <v>7.6089073977673678</v>
      </c>
      <c r="J26" s="12">
        <f>J24/C24</f>
        <v>9.2912603389438395</v>
      </c>
      <c r="K26" s="1">
        <f>K24/C24</f>
        <v>9.2879634449650066</v>
      </c>
      <c r="L26" s="1"/>
      <c r="M26" s="1"/>
    </row>
    <row r="27" spans="1:13" x14ac:dyDescent="0.25">
      <c r="H27" s="1"/>
      <c r="I27" s="1"/>
      <c r="J27" s="12"/>
      <c r="K27" s="1"/>
      <c r="L27" s="1"/>
      <c r="M27" s="1"/>
    </row>
    <row r="28" spans="1:13" x14ac:dyDescent="0.25">
      <c r="A28" t="s">
        <v>18</v>
      </c>
      <c r="C28">
        <v>1</v>
      </c>
      <c r="D28">
        <f>(C9/D9)</f>
        <v>4.0142971405718857</v>
      </c>
      <c r="E28">
        <f>(C9/E9)</f>
        <v>2.0073492650734925</v>
      </c>
      <c r="F28">
        <f>(C9/F9)</f>
        <v>9.4450717478240414</v>
      </c>
      <c r="G28">
        <f>(C9/G9)</f>
        <v>3.9359866679737281</v>
      </c>
      <c r="H28" s="1">
        <f>(C9/H9)</f>
        <v>9.4450717478240414</v>
      </c>
      <c r="I28" s="1">
        <f>(C9/I9)</f>
        <v>3.9359866679737281</v>
      </c>
      <c r="J28" s="12">
        <f>(C9/J9)</f>
        <v>9.4450717478240414</v>
      </c>
      <c r="K28" s="1">
        <f>(C9/K9)</f>
        <v>8.2768501339929905</v>
      </c>
      <c r="L28" s="1"/>
      <c r="M28" s="1"/>
    </row>
    <row r="29" spans="1:13" x14ac:dyDescent="0.25">
      <c r="A29" t="s">
        <v>11</v>
      </c>
      <c r="D29">
        <f t="shared" ref="D29:K29" si="11">D28/D26</f>
        <v>0.14011656853575882</v>
      </c>
      <c r="E29">
        <f t="shared" si="11"/>
        <v>1.873458074336591</v>
      </c>
      <c r="F29">
        <f t="shared" si="11"/>
        <v>0.58585756750675144</v>
      </c>
      <c r="G29">
        <f t="shared" si="11"/>
        <v>0.33968317281246579</v>
      </c>
      <c r="H29">
        <f t="shared" si="11"/>
        <v>0.71273370861469409</v>
      </c>
      <c r="I29">
        <f t="shared" si="11"/>
        <v>0.51728670914415897</v>
      </c>
      <c r="J29" s="14">
        <f t="shared" si="11"/>
        <v>1.0165544181595589</v>
      </c>
      <c r="K29">
        <f t="shared" si="11"/>
        <v>0.8911372426298535</v>
      </c>
      <c r="L29" s="1"/>
      <c r="M29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94A86-31AB-4B11-B173-4A00920A95AE}">
  <dimension ref="A2:M29"/>
  <sheetViews>
    <sheetView workbookViewId="0">
      <selection activeCell="H5" sqref="H5"/>
    </sheetView>
  </sheetViews>
  <sheetFormatPr defaultRowHeight="15" x14ac:dyDescent="0.25"/>
  <cols>
    <col min="1" max="1" width="15.85546875" customWidth="1"/>
    <col min="3" max="3" width="12.7109375" customWidth="1"/>
    <col min="4" max="4" width="14.42578125" customWidth="1"/>
    <col min="5" max="5" width="17.7109375" customWidth="1"/>
    <col min="6" max="6" width="19.7109375" customWidth="1"/>
    <col min="7" max="7" width="17.42578125" customWidth="1"/>
    <col min="8" max="8" width="20.5703125" style="14" customWidth="1"/>
    <col min="9" max="9" width="22" customWidth="1"/>
    <col min="10" max="10" width="23.28515625" customWidth="1"/>
    <col min="11" max="11" width="26" customWidth="1"/>
    <col min="12" max="12" width="26.7109375" customWidth="1"/>
    <col min="13" max="13" width="18.5703125" customWidth="1"/>
    <col min="14" max="14" width="12.7109375" customWidth="1"/>
    <col min="17" max="17" width="18.7109375" customWidth="1"/>
    <col min="18" max="18" width="21.5703125" customWidth="1"/>
  </cols>
  <sheetData>
    <row r="2" spans="1:13" x14ac:dyDescent="0.25">
      <c r="C2" s="1" t="s">
        <v>0</v>
      </c>
      <c r="D2" s="4" t="s">
        <v>99</v>
      </c>
      <c r="E2" s="4" t="s">
        <v>100</v>
      </c>
      <c r="F2" s="4" t="s">
        <v>101</v>
      </c>
      <c r="G2" s="4" t="s">
        <v>102</v>
      </c>
      <c r="H2" s="13" t="s">
        <v>163</v>
      </c>
      <c r="I2" s="1"/>
      <c r="J2" s="1"/>
      <c r="K2" s="1"/>
      <c r="L2" s="1"/>
      <c r="M2" s="1"/>
    </row>
    <row r="3" spans="1:13" x14ac:dyDescent="0.25">
      <c r="A3" s="4" t="s">
        <v>96</v>
      </c>
      <c r="B3" s="1"/>
      <c r="C3" s="1"/>
      <c r="D3" s="6" t="s">
        <v>1</v>
      </c>
      <c r="F3" t="s">
        <v>1</v>
      </c>
      <c r="H3" s="12"/>
      <c r="I3" s="1"/>
      <c r="J3" s="1"/>
      <c r="K3" s="1"/>
      <c r="L3" s="1"/>
      <c r="M3" s="1"/>
    </row>
    <row r="4" spans="1:13" x14ac:dyDescent="0.25">
      <c r="A4" s="4" t="s">
        <v>97</v>
      </c>
      <c r="B4" s="1"/>
      <c r="E4" s="1" t="s">
        <v>1</v>
      </c>
      <c r="F4" s="1"/>
      <c r="G4" s="4" t="s">
        <v>103</v>
      </c>
      <c r="H4" s="13" t="s">
        <v>166</v>
      </c>
      <c r="I4" s="1"/>
      <c r="J4" s="1"/>
      <c r="K4" s="1"/>
      <c r="L4" s="1"/>
      <c r="M4" s="1"/>
    </row>
    <row r="5" spans="1:13" x14ac:dyDescent="0.25">
      <c r="A5" s="4" t="s">
        <v>90</v>
      </c>
      <c r="B5" s="1"/>
      <c r="C5" s="1"/>
      <c r="D5" s="4" t="s">
        <v>156</v>
      </c>
      <c r="E5" s="1" t="s">
        <v>131</v>
      </c>
      <c r="F5" s="4" t="s">
        <v>162</v>
      </c>
      <c r="G5" s="4" t="s">
        <v>115</v>
      </c>
      <c r="H5" s="13" t="s">
        <v>167</v>
      </c>
      <c r="I5" s="1"/>
      <c r="J5" s="1"/>
      <c r="K5" s="1"/>
      <c r="L5" s="1"/>
      <c r="M5" s="1"/>
    </row>
    <row r="6" spans="1:13" x14ac:dyDescent="0.25">
      <c r="A6" s="4" t="s">
        <v>98</v>
      </c>
      <c r="B6" s="1"/>
      <c r="C6" s="1"/>
      <c r="D6" s="1"/>
      <c r="E6" s="1"/>
      <c r="F6" s="1"/>
      <c r="G6" s="1"/>
      <c r="H6" s="12"/>
      <c r="I6" s="1"/>
      <c r="J6" s="1"/>
      <c r="K6" s="1"/>
      <c r="L6" s="1"/>
      <c r="M6" s="1"/>
    </row>
    <row r="7" spans="1:13" x14ac:dyDescent="0.25">
      <c r="A7" s="1"/>
      <c r="B7" s="1"/>
      <c r="H7" s="12"/>
      <c r="I7" s="1"/>
      <c r="J7" s="1"/>
      <c r="K7" s="1"/>
      <c r="L7" s="1"/>
      <c r="M7" s="1"/>
    </row>
    <row r="8" spans="1:13" x14ac:dyDescent="0.25">
      <c r="A8" s="1" t="s">
        <v>5</v>
      </c>
      <c r="B8" s="1"/>
      <c r="C8" s="1">
        <v>3091</v>
      </c>
      <c r="D8" s="1">
        <v>752</v>
      </c>
      <c r="E8" s="1">
        <v>1502</v>
      </c>
      <c r="F8" s="1">
        <v>40</v>
      </c>
      <c r="G8" s="1">
        <v>871</v>
      </c>
      <c r="H8" s="12">
        <v>451</v>
      </c>
      <c r="I8" s="1"/>
      <c r="J8" s="1"/>
      <c r="K8" s="1"/>
      <c r="L8" s="1"/>
      <c r="M8" s="1"/>
    </row>
    <row r="9" spans="1:13" x14ac:dyDescent="0.25">
      <c r="A9" s="1" t="s">
        <v>6</v>
      </c>
      <c r="B9" s="1"/>
      <c r="C9" s="1">
        <v>3091</v>
      </c>
      <c r="D9" s="1">
        <v>752</v>
      </c>
      <c r="E9" s="1">
        <v>1502</v>
      </c>
      <c r="F9" s="1">
        <v>40</v>
      </c>
      <c r="G9" s="1">
        <v>871</v>
      </c>
      <c r="H9" s="12">
        <v>451</v>
      </c>
      <c r="I9" s="1"/>
      <c r="J9" s="1"/>
      <c r="K9" s="1"/>
      <c r="L9" s="1"/>
      <c r="M9" s="1"/>
    </row>
    <row r="10" spans="1:13" s="9" customFormat="1" x14ac:dyDescent="0.25">
      <c r="A10" s="10" t="s">
        <v>114</v>
      </c>
      <c r="C10" s="9">
        <v>0</v>
      </c>
      <c r="D10" s="8"/>
      <c r="E10" s="8">
        <v>1</v>
      </c>
      <c r="F10" s="8">
        <v>2</v>
      </c>
      <c r="G10" s="8"/>
      <c r="H10" s="12">
        <v>3</v>
      </c>
      <c r="I10" s="8"/>
      <c r="J10" s="8"/>
      <c r="K10" s="8"/>
      <c r="L10" s="8"/>
      <c r="M10" s="8"/>
    </row>
    <row r="11" spans="1:13" x14ac:dyDescent="0.25">
      <c r="H11" s="12"/>
      <c r="I11" s="1"/>
      <c r="J11" s="1"/>
      <c r="K11" s="1"/>
      <c r="L11" s="1"/>
      <c r="M11" s="1"/>
    </row>
    <row r="12" spans="1:13" x14ac:dyDescent="0.25">
      <c r="A12" s="2" t="s">
        <v>7</v>
      </c>
      <c r="B12" s="1">
        <v>280</v>
      </c>
      <c r="C12" s="1">
        <v>1</v>
      </c>
      <c r="D12" s="1">
        <v>0</v>
      </c>
      <c r="E12" s="1">
        <v>1</v>
      </c>
      <c r="F12" s="1">
        <v>0</v>
      </c>
      <c r="G12" s="1">
        <v>1</v>
      </c>
      <c r="H12" s="12">
        <v>3</v>
      </c>
      <c r="I12" s="1"/>
      <c r="J12" s="1"/>
      <c r="K12" s="1"/>
      <c r="L12" s="1"/>
      <c r="M12" s="1"/>
    </row>
    <row r="13" spans="1:13" x14ac:dyDescent="0.25">
      <c r="A13" s="2" t="s">
        <v>8</v>
      </c>
      <c r="B13" s="1">
        <v>220</v>
      </c>
      <c r="C13" s="1">
        <v>1</v>
      </c>
      <c r="D13" s="1">
        <v>50</v>
      </c>
      <c r="E13" s="1">
        <v>1</v>
      </c>
      <c r="F13" s="3">
        <v>50</v>
      </c>
      <c r="G13" s="1">
        <v>10</v>
      </c>
      <c r="H13" s="12">
        <v>10</v>
      </c>
      <c r="I13" s="1"/>
      <c r="J13" s="1"/>
      <c r="K13" s="1"/>
      <c r="L13" s="1"/>
      <c r="M13" s="1"/>
    </row>
    <row r="14" spans="1:13" x14ac:dyDescent="0.25">
      <c r="A14" s="2" t="s">
        <v>9</v>
      </c>
      <c r="B14" s="1">
        <v>106400</v>
      </c>
      <c r="C14" s="1">
        <v>60</v>
      </c>
      <c r="D14" s="1">
        <v>1250</v>
      </c>
      <c r="E14" s="1">
        <v>69</v>
      </c>
      <c r="F14" s="1">
        <v>1994</v>
      </c>
      <c r="G14" s="1">
        <v>123</v>
      </c>
      <c r="H14" s="12">
        <v>235</v>
      </c>
      <c r="I14" s="1"/>
      <c r="J14" s="1"/>
      <c r="K14" s="1"/>
      <c r="L14" s="1"/>
      <c r="M14" s="1"/>
    </row>
    <row r="15" spans="1:13" x14ac:dyDescent="0.25">
      <c r="A15" s="2" t="s">
        <v>10</v>
      </c>
      <c r="B15" s="1">
        <v>53200</v>
      </c>
      <c r="C15" s="1">
        <v>182</v>
      </c>
      <c r="D15" s="3">
        <v>714</v>
      </c>
      <c r="E15" s="1">
        <v>267</v>
      </c>
      <c r="F15" s="1">
        <v>430</v>
      </c>
      <c r="G15" s="1">
        <v>618</v>
      </c>
      <c r="H15" s="12">
        <v>614</v>
      </c>
      <c r="I15" s="1"/>
      <c r="J15" s="1"/>
      <c r="K15" s="1"/>
      <c r="L15" s="1"/>
      <c r="M15" s="1"/>
    </row>
    <row r="16" spans="1:13" x14ac:dyDescent="0.25">
      <c r="A16" s="2"/>
      <c r="B16" s="2"/>
      <c r="C16" s="2"/>
      <c r="D16" s="2"/>
      <c r="E16" s="2"/>
      <c r="F16" s="2"/>
      <c r="G16" s="2"/>
      <c r="H16" s="12"/>
      <c r="I16" s="1"/>
      <c r="J16" s="1"/>
      <c r="K16" s="1"/>
      <c r="L16" s="1"/>
      <c r="M16" s="1"/>
    </row>
    <row r="17" spans="1:13" x14ac:dyDescent="0.25">
      <c r="A17" s="2" t="s">
        <v>19</v>
      </c>
      <c r="B17" s="2">
        <f>SUM(B12:B15)</f>
        <v>160100</v>
      </c>
      <c r="C17" s="1">
        <f>SUM(C12:C16)</f>
        <v>244</v>
      </c>
      <c r="D17" s="1">
        <f t="shared" ref="D17:H17" si="0">SUM(D12:D16)</f>
        <v>2014</v>
      </c>
      <c r="E17" s="1">
        <f t="shared" si="0"/>
        <v>338</v>
      </c>
      <c r="F17" s="1">
        <f t="shared" si="0"/>
        <v>2474</v>
      </c>
      <c r="G17" s="1">
        <f t="shared" si="0"/>
        <v>752</v>
      </c>
      <c r="H17" s="12">
        <f t="shared" si="0"/>
        <v>862</v>
      </c>
      <c r="I17" s="1"/>
      <c r="J17" s="1"/>
      <c r="K17" s="1"/>
      <c r="L17" s="1"/>
      <c r="M17" s="1"/>
    </row>
    <row r="18" spans="1:13" x14ac:dyDescent="0.25">
      <c r="A18" s="2"/>
      <c r="B18" s="2"/>
      <c r="C18" s="2"/>
      <c r="D18" s="2"/>
      <c r="E18" s="2"/>
      <c r="F18" s="2"/>
      <c r="G18" s="2"/>
      <c r="H18" s="12"/>
      <c r="I18" s="1"/>
      <c r="J18" s="1"/>
      <c r="K18" s="1"/>
      <c r="L18" s="1"/>
      <c r="M18" s="1"/>
    </row>
    <row r="19" spans="1:13" x14ac:dyDescent="0.25">
      <c r="A19" s="2"/>
      <c r="B19" s="2"/>
      <c r="C19" s="1"/>
      <c r="D19" s="1"/>
      <c r="E19" s="1"/>
      <c r="F19" s="1"/>
      <c r="G19" s="1"/>
      <c r="H19" s="12"/>
      <c r="I19" s="1"/>
      <c r="J19" s="1"/>
      <c r="K19" s="1"/>
      <c r="L19" s="1"/>
      <c r="M19" s="1"/>
    </row>
    <row r="20" spans="1:13" x14ac:dyDescent="0.25">
      <c r="A20" s="1" t="s">
        <v>12</v>
      </c>
      <c r="B20" s="1"/>
      <c r="C20" s="1">
        <f>C12/B12*100</f>
        <v>0.35714285714285715</v>
      </c>
      <c r="D20" s="1">
        <f>D12/B12*100</f>
        <v>0</v>
      </c>
      <c r="E20" s="1">
        <f>E12/B12*100</f>
        <v>0.35714285714285715</v>
      </c>
      <c r="F20" s="1">
        <f>F12/B12*100</f>
        <v>0</v>
      </c>
      <c r="G20" s="1">
        <f>G12/B12*100</f>
        <v>0.35714285714285715</v>
      </c>
      <c r="H20" s="12">
        <f>H12/B12*100</f>
        <v>1.0714285714285714</v>
      </c>
      <c r="I20" s="1"/>
      <c r="J20" s="1"/>
      <c r="K20" s="1"/>
      <c r="L20" s="1"/>
      <c r="M20" s="1"/>
    </row>
    <row r="21" spans="1:13" x14ac:dyDescent="0.25">
      <c r="A21" s="1" t="s">
        <v>13</v>
      </c>
      <c r="B21" s="1"/>
      <c r="C21" s="1">
        <f t="shared" ref="C21:C23" si="1">C13/B13*100</f>
        <v>0.45454545454545453</v>
      </c>
      <c r="D21" s="1">
        <f t="shared" ref="D21:D23" si="2">D13/B13*100</f>
        <v>22.727272727272727</v>
      </c>
      <c r="E21" s="1">
        <f t="shared" ref="E21:E23" si="3">E13/B13*100</f>
        <v>0.45454545454545453</v>
      </c>
      <c r="F21" s="1">
        <f t="shared" ref="F21:F23" si="4">F13/B13*100</f>
        <v>22.727272727272727</v>
      </c>
      <c r="G21" s="1">
        <f t="shared" ref="G21:G23" si="5">G13/B13*100</f>
        <v>4.5454545454545459</v>
      </c>
      <c r="H21" s="12">
        <f t="shared" ref="H21:H23" si="6">H13/B13*100</f>
        <v>4.5454545454545459</v>
      </c>
      <c r="I21" s="1"/>
      <c r="J21" s="1"/>
      <c r="K21" s="1"/>
      <c r="L21" s="1"/>
      <c r="M21" s="1"/>
    </row>
    <row r="22" spans="1:13" x14ac:dyDescent="0.25">
      <c r="A22" s="1" t="s">
        <v>14</v>
      </c>
      <c r="B22" s="1"/>
      <c r="C22" s="1">
        <f t="shared" si="1"/>
        <v>5.6390977443609026E-2</v>
      </c>
      <c r="D22" s="1">
        <f t="shared" si="2"/>
        <v>1.1748120300751879</v>
      </c>
      <c r="E22" s="1">
        <f t="shared" si="3"/>
        <v>6.4849624060150365E-2</v>
      </c>
      <c r="F22" s="1">
        <f t="shared" si="4"/>
        <v>1.8740601503759398</v>
      </c>
      <c r="G22" s="1">
        <f t="shared" si="5"/>
        <v>0.11560150375939851</v>
      </c>
      <c r="H22" s="12">
        <f t="shared" si="6"/>
        <v>0.22086466165413535</v>
      </c>
      <c r="I22" s="1"/>
      <c r="J22" s="1"/>
      <c r="K22" s="1"/>
      <c r="L22" s="1"/>
      <c r="M22" s="1"/>
    </row>
    <row r="23" spans="1:13" x14ac:dyDescent="0.25">
      <c r="A23" s="1" t="s">
        <v>15</v>
      </c>
      <c r="B23" s="1"/>
      <c r="C23" s="1">
        <f t="shared" si="1"/>
        <v>0.34210526315789475</v>
      </c>
      <c r="D23" s="1">
        <f t="shared" si="2"/>
        <v>1.3421052631578949</v>
      </c>
      <c r="E23" s="1">
        <f t="shared" si="3"/>
        <v>0.50187969924812026</v>
      </c>
      <c r="F23" s="1">
        <f t="shared" si="4"/>
        <v>0.80827067669172936</v>
      </c>
      <c r="G23" s="1">
        <f t="shared" si="5"/>
        <v>1.1616541353383458</v>
      </c>
      <c r="H23" s="12">
        <f t="shared" si="6"/>
        <v>1.1541353383458646</v>
      </c>
      <c r="I23" s="1"/>
      <c r="J23" s="1"/>
      <c r="K23" s="1"/>
      <c r="L23" s="1"/>
      <c r="M23" s="1"/>
    </row>
    <row r="24" spans="1:13" x14ac:dyDescent="0.25">
      <c r="A24" s="1" t="s">
        <v>16</v>
      </c>
      <c r="B24" s="1"/>
      <c r="C24" s="1">
        <f>SUM(C20:C23)/4</f>
        <v>0.30254613807245384</v>
      </c>
      <c r="D24" s="1">
        <f t="shared" ref="D24:H24" si="7">SUM(D20:D23)/4</f>
        <v>6.3110475051264521</v>
      </c>
      <c r="E24" s="1">
        <f t="shared" si="7"/>
        <v>0.34460440874914555</v>
      </c>
      <c r="F24" s="1">
        <f t="shared" si="7"/>
        <v>6.3524008885850991</v>
      </c>
      <c r="G24" s="1">
        <f t="shared" si="7"/>
        <v>1.5449632604237866</v>
      </c>
      <c r="H24" s="12">
        <f t="shared" si="7"/>
        <v>1.7479707792207793</v>
      </c>
      <c r="I24" s="1"/>
      <c r="J24" s="1"/>
      <c r="K24" s="1"/>
      <c r="L24" s="1"/>
      <c r="M24" s="1"/>
    </row>
    <row r="25" spans="1:13" x14ac:dyDescent="0.25">
      <c r="A25" s="2"/>
      <c r="B25" s="2"/>
      <c r="C25" s="2"/>
      <c r="D25" s="2"/>
      <c r="E25" s="2"/>
      <c r="F25" s="2"/>
      <c r="G25" s="2"/>
      <c r="H25" s="12"/>
      <c r="I25" s="1"/>
      <c r="J25" s="1"/>
      <c r="K25" s="1"/>
      <c r="L25" s="1"/>
      <c r="M25" s="1"/>
    </row>
    <row r="26" spans="1:13" x14ac:dyDescent="0.25">
      <c r="A26" s="1" t="s">
        <v>17</v>
      </c>
      <c r="B26" s="1"/>
      <c r="D26">
        <f>D24/C24</f>
        <v>20.859785371364023</v>
      </c>
      <c r="E26">
        <f>E24/C24</f>
        <v>1.1390144027110984</v>
      </c>
      <c r="F26">
        <f>F24/C24</f>
        <v>20.996469923750354</v>
      </c>
      <c r="G26">
        <f>G24/C24</f>
        <v>5.1065377012143465</v>
      </c>
      <c r="H26" s="12">
        <f>H24/C24</f>
        <v>5.7775345947472472</v>
      </c>
      <c r="I26" s="1"/>
      <c r="J26" s="1"/>
      <c r="K26" s="1"/>
      <c r="L26" s="1"/>
      <c r="M26" s="1"/>
    </row>
    <row r="27" spans="1:13" x14ac:dyDescent="0.25">
      <c r="H27" s="12"/>
      <c r="I27" s="1"/>
      <c r="J27" s="1"/>
      <c r="K27" s="1"/>
      <c r="L27" s="1"/>
      <c r="M27" s="1"/>
    </row>
    <row r="28" spans="1:13" x14ac:dyDescent="0.25">
      <c r="A28" t="s">
        <v>18</v>
      </c>
      <c r="C28">
        <v>1</v>
      </c>
      <c r="D28">
        <f>(C9/D9)</f>
        <v>4.1103723404255321</v>
      </c>
      <c r="E28">
        <f>(C9/E9)</f>
        <v>2.0579227696404794</v>
      </c>
      <c r="F28">
        <f>(C9/F9)</f>
        <v>77.275000000000006</v>
      </c>
      <c r="G28">
        <f>(C9/G9)</f>
        <v>3.5487944890929968</v>
      </c>
      <c r="H28" s="12">
        <f>(C9/H9)</f>
        <v>6.8536585365853657</v>
      </c>
      <c r="I28" s="1"/>
      <c r="J28" s="1"/>
      <c r="K28" s="1"/>
      <c r="L28" s="1"/>
      <c r="M28" s="1"/>
    </row>
    <row r="29" spans="1:13" x14ac:dyDescent="0.25">
      <c r="A29" t="s">
        <v>11</v>
      </c>
      <c r="D29">
        <f t="shared" ref="D29:H29" si="8">D28/D26</f>
        <v>0.19704768132792896</v>
      </c>
      <c r="E29">
        <f t="shared" si="8"/>
        <v>1.8067574604343739</v>
      </c>
      <c r="F29">
        <f t="shared" si="8"/>
        <v>3.6803805725737573</v>
      </c>
      <c r="G29">
        <f t="shared" si="8"/>
        <v>0.69495119721706655</v>
      </c>
      <c r="H29" s="14">
        <f t="shared" si="8"/>
        <v>1.1862600602714688</v>
      </c>
      <c r="I29" s="1"/>
      <c r="J29" s="1"/>
      <c r="K29" s="1"/>
      <c r="L29" s="1"/>
      <c r="M29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77878-36DC-4DDD-A89F-A079B2A73156}">
  <dimension ref="A2:N33"/>
  <sheetViews>
    <sheetView tabSelected="1" workbookViewId="0">
      <selection activeCell="H17" sqref="H17"/>
    </sheetView>
  </sheetViews>
  <sheetFormatPr defaultRowHeight="15" x14ac:dyDescent="0.25"/>
  <cols>
    <col min="1" max="1" width="15.85546875" customWidth="1"/>
    <col min="3" max="3" width="12.7109375" customWidth="1"/>
    <col min="4" max="5" width="14.42578125" customWidth="1"/>
    <col min="6" max="6" width="17.7109375" customWidth="1"/>
    <col min="7" max="7" width="19.7109375" customWidth="1"/>
    <col min="8" max="8" width="17.42578125" style="14" customWidth="1"/>
    <col min="9" max="9" width="20.5703125" customWidth="1"/>
    <col min="10" max="10" width="22" customWidth="1"/>
    <col min="11" max="11" width="23.28515625" customWidth="1"/>
    <col min="12" max="12" width="26" customWidth="1"/>
    <col min="13" max="13" width="26.7109375" customWidth="1"/>
    <col min="14" max="14" width="18.5703125" customWidth="1"/>
    <col min="15" max="15" width="12.7109375" customWidth="1"/>
    <col min="18" max="18" width="18.7109375" customWidth="1"/>
    <col min="19" max="19" width="21.5703125" customWidth="1"/>
  </cols>
  <sheetData>
    <row r="2" spans="1:14" x14ac:dyDescent="0.25">
      <c r="C2" s="1" t="s">
        <v>0</v>
      </c>
      <c r="D2" s="4" t="s">
        <v>110</v>
      </c>
      <c r="E2" s="4" t="s">
        <v>113</v>
      </c>
      <c r="F2" s="4" t="s">
        <v>111</v>
      </c>
      <c r="G2" s="4" t="s">
        <v>112</v>
      </c>
      <c r="H2" s="13" t="s">
        <v>169</v>
      </c>
      <c r="I2" s="1"/>
      <c r="J2" s="1"/>
      <c r="K2" s="1"/>
      <c r="L2" s="1"/>
      <c r="M2" s="1"/>
      <c r="N2" s="1"/>
    </row>
    <row r="3" spans="1:14" x14ac:dyDescent="0.25">
      <c r="A3" s="4" t="s">
        <v>104</v>
      </c>
      <c r="B3" s="1"/>
      <c r="C3" s="1"/>
      <c r="D3" s="6" t="s">
        <v>1</v>
      </c>
      <c r="E3" s="6"/>
      <c r="I3" s="1"/>
      <c r="J3" s="1"/>
      <c r="K3" s="1"/>
      <c r="L3" s="1"/>
      <c r="M3" s="1"/>
      <c r="N3" s="1"/>
    </row>
    <row r="4" spans="1:14" x14ac:dyDescent="0.25">
      <c r="A4" s="4" t="s">
        <v>105</v>
      </c>
      <c r="B4" s="1"/>
      <c r="E4" t="s">
        <v>1</v>
      </c>
      <c r="F4" s="1" t="s">
        <v>1</v>
      </c>
      <c r="G4" s="4" t="s">
        <v>103</v>
      </c>
      <c r="H4" s="14" t="s">
        <v>164</v>
      </c>
      <c r="I4" s="1"/>
      <c r="J4" s="1"/>
      <c r="K4" s="1"/>
      <c r="L4" s="1"/>
      <c r="M4" s="1"/>
      <c r="N4" s="1"/>
    </row>
    <row r="5" spans="1:14" x14ac:dyDescent="0.25">
      <c r="A5" s="4" t="s">
        <v>107</v>
      </c>
      <c r="B5" s="1"/>
      <c r="F5" s="1"/>
      <c r="G5" s="1"/>
      <c r="I5" s="1"/>
      <c r="J5" s="1"/>
      <c r="K5" s="1"/>
      <c r="L5" s="1"/>
      <c r="M5" s="1"/>
      <c r="N5" s="1"/>
    </row>
    <row r="6" spans="1:14" x14ac:dyDescent="0.25">
      <c r="A6" s="4" t="s">
        <v>168</v>
      </c>
      <c r="B6" s="1"/>
      <c r="F6" s="4" t="s">
        <v>1</v>
      </c>
      <c r="G6" s="4" t="s">
        <v>1</v>
      </c>
      <c r="H6" s="14" t="s">
        <v>1</v>
      </c>
      <c r="I6" s="1"/>
      <c r="J6" s="1"/>
      <c r="K6" s="1"/>
      <c r="L6" s="1"/>
      <c r="M6" s="1"/>
      <c r="N6" s="1"/>
    </row>
    <row r="7" spans="1:14" x14ac:dyDescent="0.25">
      <c r="A7" s="4" t="s">
        <v>108</v>
      </c>
      <c r="B7" s="1"/>
      <c r="F7" s="4" t="s">
        <v>1</v>
      </c>
      <c r="G7" s="4" t="s">
        <v>1</v>
      </c>
      <c r="H7" s="14" t="s">
        <v>1</v>
      </c>
      <c r="I7" s="1"/>
      <c r="J7" s="1"/>
      <c r="K7" s="1"/>
      <c r="L7" s="1"/>
      <c r="M7" s="1"/>
      <c r="N7" s="1"/>
    </row>
    <row r="8" spans="1:14" x14ac:dyDescent="0.25">
      <c r="A8" s="4" t="s">
        <v>109</v>
      </c>
      <c r="B8" s="1"/>
      <c r="F8" s="4" t="s">
        <v>1</v>
      </c>
      <c r="G8" s="4" t="s">
        <v>1</v>
      </c>
      <c r="H8" s="14" t="s">
        <v>1</v>
      </c>
      <c r="I8" s="1"/>
      <c r="J8" s="1"/>
      <c r="K8" s="1"/>
      <c r="L8" s="1"/>
      <c r="M8" s="1"/>
      <c r="N8" s="1"/>
    </row>
    <row r="9" spans="1:14" x14ac:dyDescent="0.25">
      <c r="A9" s="4" t="s">
        <v>98</v>
      </c>
      <c r="B9" s="1"/>
      <c r="C9" s="1"/>
      <c r="D9" s="1"/>
      <c r="E9" s="1"/>
      <c r="F9" s="1"/>
      <c r="G9" s="4"/>
      <c r="H9" s="14" t="s">
        <v>165</v>
      </c>
      <c r="I9" s="1"/>
      <c r="J9" s="1"/>
      <c r="K9" s="1"/>
      <c r="L9" s="1"/>
      <c r="M9" s="1"/>
      <c r="N9" s="1"/>
    </row>
    <row r="10" spans="1:14" x14ac:dyDescent="0.25">
      <c r="A10" s="4" t="s">
        <v>106</v>
      </c>
      <c r="B10" s="1"/>
      <c r="C10" s="1"/>
      <c r="D10" s="1"/>
      <c r="E10" s="1"/>
      <c r="F10" s="1"/>
      <c r="G10" s="1"/>
      <c r="I10" s="1"/>
      <c r="J10" s="1"/>
      <c r="K10" s="1"/>
      <c r="L10" s="1"/>
      <c r="M10" s="1"/>
      <c r="N10" s="1"/>
    </row>
    <row r="11" spans="1:14" x14ac:dyDescent="0.25">
      <c r="A11" s="1"/>
      <c r="B11" s="1"/>
      <c r="I11" s="1"/>
      <c r="J11" s="1"/>
      <c r="K11" s="1"/>
      <c r="L11" s="1"/>
      <c r="M11" s="1"/>
      <c r="N11" s="1"/>
    </row>
    <row r="12" spans="1:14" x14ac:dyDescent="0.25">
      <c r="A12" s="1" t="s">
        <v>5</v>
      </c>
      <c r="B12" s="1"/>
      <c r="C12" s="1">
        <v>975</v>
      </c>
      <c r="D12" s="1">
        <v>377</v>
      </c>
      <c r="E12" s="1">
        <v>646</v>
      </c>
      <c r="F12" s="1">
        <v>367</v>
      </c>
      <c r="G12" s="1">
        <v>256</v>
      </c>
      <c r="H12" s="13">
        <v>176</v>
      </c>
      <c r="I12" s="1"/>
      <c r="J12" s="1"/>
      <c r="K12" s="1"/>
      <c r="L12" s="1"/>
      <c r="M12" s="1"/>
      <c r="N12" s="1"/>
    </row>
    <row r="13" spans="1:14" x14ac:dyDescent="0.25">
      <c r="A13" s="1" t="s">
        <v>6</v>
      </c>
      <c r="B13" s="1"/>
      <c r="C13" s="1">
        <v>975</v>
      </c>
      <c r="D13" s="1">
        <v>377</v>
      </c>
      <c r="E13" s="1">
        <v>646</v>
      </c>
      <c r="F13" s="1">
        <v>367</v>
      </c>
      <c r="G13" s="1">
        <v>256</v>
      </c>
      <c r="H13" s="13">
        <v>176</v>
      </c>
      <c r="I13" s="1"/>
      <c r="J13" s="1"/>
      <c r="K13" s="1"/>
      <c r="L13" s="1"/>
      <c r="M13" s="1"/>
      <c r="N13" s="1"/>
    </row>
    <row r="14" spans="1:14" s="9" customFormat="1" x14ac:dyDescent="0.25">
      <c r="A14" s="10" t="s">
        <v>114</v>
      </c>
      <c r="C14" s="9">
        <v>0</v>
      </c>
      <c r="E14" s="9">
        <v>1</v>
      </c>
      <c r="F14" s="9">
        <v>2</v>
      </c>
      <c r="G14" s="9">
        <v>3</v>
      </c>
      <c r="H14" s="14">
        <v>4</v>
      </c>
      <c r="I14" s="8"/>
      <c r="J14" s="8"/>
      <c r="K14" s="8"/>
      <c r="L14" s="8"/>
      <c r="M14" s="8"/>
      <c r="N14" s="8"/>
    </row>
    <row r="15" spans="1:14" x14ac:dyDescent="0.25">
      <c r="I15" s="1"/>
      <c r="J15" s="1"/>
      <c r="K15" s="1"/>
      <c r="L15" s="1"/>
      <c r="M15" s="1"/>
      <c r="N15" s="1"/>
    </row>
    <row r="16" spans="1:14" x14ac:dyDescent="0.25">
      <c r="A16" s="2" t="s">
        <v>7</v>
      </c>
      <c r="B16" s="1">
        <v>280</v>
      </c>
      <c r="C16" s="1">
        <v>1</v>
      </c>
      <c r="D16" s="1">
        <v>0</v>
      </c>
      <c r="E16" s="1">
        <v>1</v>
      </c>
      <c r="F16" s="1">
        <v>2</v>
      </c>
      <c r="G16" s="1">
        <v>2</v>
      </c>
      <c r="H16" s="13">
        <v>4</v>
      </c>
      <c r="I16" s="1"/>
      <c r="J16" s="1"/>
      <c r="K16" s="1"/>
      <c r="L16" s="1"/>
      <c r="M16" s="1"/>
      <c r="N16" s="1"/>
    </row>
    <row r="17" spans="1:14" x14ac:dyDescent="0.25">
      <c r="A17" s="2" t="s">
        <v>8</v>
      </c>
      <c r="B17" s="1">
        <v>220</v>
      </c>
      <c r="C17" s="1">
        <v>4</v>
      </c>
      <c r="D17" s="1">
        <v>33</v>
      </c>
      <c r="E17" s="1">
        <v>4</v>
      </c>
      <c r="F17" s="1">
        <v>4</v>
      </c>
      <c r="G17" s="4">
        <v>13</v>
      </c>
      <c r="H17" s="13">
        <v>13</v>
      </c>
      <c r="I17" s="1"/>
      <c r="J17" s="1"/>
      <c r="K17" s="1"/>
      <c r="L17" s="1"/>
      <c r="M17" s="1"/>
      <c r="N17" s="1"/>
    </row>
    <row r="18" spans="1:14" x14ac:dyDescent="0.25">
      <c r="A18" s="2" t="s">
        <v>9</v>
      </c>
      <c r="B18" s="1">
        <v>106400</v>
      </c>
      <c r="C18" s="1">
        <v>618</v>
      </c>
      <c r="D18" s="1">
        <v>1916</v>
      </c>
      <c r="E18" s="1">
        <v>626</v>
      </c>
      <c r="F18" s="1">
        <v>1829</v>
      </c>
      <c r="G18" s="1">
        <v>1893</v>
      </c>
      <c r="H18" s="13">
        <v>2006</v>
      </c>
      <c r="I18" s="1"/>
      <c r="J18" s="1"/>
      <c r="K18" s="1"/>
      <c r="L18" s="1"/>
      <c r="M18" s="1"/>
      <c r="N18" s="1"/>
    </row>
    <row r="19" spans="1:14" x14ac:dyDescent="0.25">
      <c r="A19" s="2" t="s">
        <v>10</v>
      </c>
      <c r="B19" s="1">
        <v>53200</v>
      </c>
      <c r="C19" s="1">
        <v>1084</v>
      </c>
      <c r="D19" s="3">
        <v>1359</v>
      </c>
      <c r="E19" s="3">
        <v>1172</v>
      </c>
      <c r="F19" s="1">
        <v>2031</v>
      </c>
      <c r="G19" s="1">
        <v>2376</v>
      </c>
      <c r="H19" s="13">
        <v>2400</v>
      </c>
      <c r="I19" s="1"/>
      <c r="J19" s="1"/>
      <c r="K19" s="1"/>
      <c r="L19" s="1"/>
      <c r="M19" s="1"/>
      <c r="N19" s="1"/>
    </row>
    <row r="20" spans="1:14" x14ac:dyDescent="0.25">
      <c r="A20" s="2"/>
      <c r="B20" s="2"/>
      <c r="C20" s="2"/>
      <c r="D20" s="2"/>
      <c r="E20" s="2"/>
      <c r="F20" s="2"/>
      <c r="G20" s="2"/>
      <c r="I20" s="1"/>
      <c r="J20" s="1"/>
      <c r="K20" s="1"/>
      <c r="L20" s="1"/>
      <c r="M20" s="1"/>
      <c r="N20" s="1"/>
    </row>
    <row r="21" spans="1:14" x14ac:dyDescent="0.25">
      <c r="A21" s="2" t="s">
        <v>19</v>
      </c>
      <c r="B21" s="2">
        <f>SUM(B16:B19)</f>
        <v>160100</v>
      </c>
      <c r="C21" s="1">
        <f>SUM(C16:C20)</f>
        <v>1707</v>
      </c>
      <c r="D21" s="1">
        <f t="shared" ref="D21:H21" si="0">SUM(D16:D20)</f>
        <v>3308</v>
      </c>
      <c r="E21" s="1">
        <f t="shared" si="0"/>
        <v>1803</v>
      </c>
      <c r="F21" s="1">
        <f t="shared" si="0"/>
        <v>3866</v>
      </c>
      <c r="G21" s="1">
        <f t="shared" si="0"/>
        <v>4284</v>
      </c>
      <c r="H21" s="12">
        <f t="shared" si="0"/>
        <v>4423</v>
      </c>
      <c r="I21" s="1"/>
      <c r="J21" s="1"/>
      <c r="K21" s="1"/>
      <c r="L21" s="1"/>
      <c r="M21" s="1"/>
      <c r="N21" s="1"/>
    </row>
    <row r="22" spans="1:14" x14ac:dyDescent="0.25">
      <c r="A22" s="2"/>
      <c r="B22" s="2"/>
      <c r="C22" s="2"/>
      <c r="D22" s="2"/>
      <c r="E22" s="2"/>
      <c r="F22" s="2"/>
      <c r="G22" s="2"/>
      <c r="I22" s="1"/>
      <c r="J22" s="1"/>
      <c r="K22" s="1"/>
      <c r="L22" s="1"/>
      <c r="M22" s="1"/>
      <c r="N22" s="1"/>
    </row>
    <row r="23" spans="1:14" x14ac:dyDescent="0.25">
      <c r="A23" s="2"/>
      <c r="B23" s="2"/>
      <c r="C23" s="1"/>
      <c r="D23" s="1"/>
      <c r="E23" s="1"/>
      <c r="F23" s="1"/>
      <c r="G23" s="1"/>
      <c r="I23" s="1"/>
      <c r="J23" s="1"/>
      <c r="K23" s="1"/>
      <c r="L23" s="1"/>
      <c r="M23" s="1"/>
      <c r="N23" s="1"/>
    </row>
    <row r="24" spans="1:14" x14ac:dyDescent="0.25">
      <c r="A24" s="1" t="s">
        <v>12</v>
      </c>
      <c r="B24" s="1"/>
      <c r="C24" s="1">
        <f>C16/B16*100</f>
        <v>0.35714285714285715</v>
      </c>
      <c r="D24" s="1">
        <f>D16/B16*100</f>
        <v>0</v>
      </c>
      <c r="E24" s="1">
        <f>E16/B16*100</f>
        <v>0.35714285714285715</v>
      </c>
      <c r="F24" s="1">
        <f>F16/B16*100</f>
        <v>0.7142857142857143</v>
      </c>
      <c r="G24" s="1">
        <f>G16/B16*100</f>
        <v>0.7142857142857143</v>
      </c>
      <c r="H24" s="14">
        <f>H16/B16*100</f>
        <v>1.4285714285714286</v>
      </c>
      <c r="I24" s="1"/>
      <c r="J24" s="1"/>
      <c r="K24" s="1"/>
      <c r="L24" s="1"/>
      <c r="M24" s="1"/>
      <c r="N24" s="1"/>
    </row>
    <row r="25" spans="1:14" x14ac:dyDescent="0.25">
      <c r="A25" s="1" t="s">
        <v>13</v>
      </c>
      <c r="B25" s="1"/>
      <c r="C25" s="1">
        <f t="shared" ref="C25:C27" si="1">C17/B17*100</f>
        <v>1.8181818181818181</v>
      </c>
      <c r="D25" s="1">
        <f t="shared" ref="D25:D27" si="2">D17/B17*100</f>
        <v>15</v>
      </c>
      <c r="E25" s="1">
        <f t="shared" ref="E25:E27" si="3">E17/B17*100</f>
        <v>1.8181818181818181</v>
      </c>
      <c r="F25" s="1">
        <f t="shared" ref="F25:F27" si="4">F17/B17*100</f>
        <v>1.8181818181818181</v>
      </c>
      <c r="G25" s="1">
        <f t="shared" ref="G25:G27" si="5">G17/B17*100</f>
        <v>5.9090909090909092</v>
      </c>
      <c r="H25" s="14">
        <f t="shared" ref="H25:H27" si="6">H17/B17*100</f>
        <v>5.9090909090909092</v>
      </c>
      <c r="I25" s="1"/>
      <c r="J25" s="1"/>
      <c r="K25" s="1"/>
      <c r="L25" s="1"/>
      <c r="M25" s="1"/>
      <c r="N25" s="1"/>
    </row>
    <row r="26" spans="1:14" x14ac:dyDescent="0.25">
      <c r="A26" s="1" t="s">
        <v>14</v>
      </c>
      <c r="B26" s="1"/>
      <c r="C26" s="1">
        <f t="shared" si="1"/>
        <v>0.58082706766917291</v>
      </c>
      <c r="D26" s="1">
        <f t="shared" si="2"/>
        <v>1.8007518796992483</v>
      </c>
      <c r="E26" s="1">
        <f t="shared" si="3"/>
        <v>0.58834586466165406</v>
      </c>
      <c r="F26" s="1">
        <f t="shared" si="4"/>
        <v>1.7189849624060152</v>
      </c>
      <c r="G26" s="1">
        <f t="shared" si="5"/>
        <v>1.7791353383458646</v>
      </c>
      <c r="H26" s="14">
        <f t="shared" si="6"/>
        <v>1.8853383458646615</v>
      </c>
      <c r="I26" s="1"/>
      <c r="J26" s="1"/>
      <c r="K26" s="1"/>
      <c r="L26" s="1"/>
      <c r="M26" s="1"/>
      <c r="N26" s="1"/>
    </row>
    <row r="27" spans="1:14" x14ac:dyDescent="0.25">
      <c r="A27" s="1" t="s">
        <v>15</v>
      </c>
      <c r="B27" s="1"/>
      <c r="C27" s="1">
        <f t="shared" si="1"/>
        <v>2.0375939849624061</v>
      </c>
      <c r="D27" s="1">
        <f t="shared" si="2"/>
        <v>2.5545112781954886</v>
      </c>
      <c r="E27" s="1">
        <f t="shared" si="3"/>
        <v>2.2030075187969924</v>
      </c>
      <c r="F27" s="1">
        <f t="shared" si="4"/>
        <v>3.8176691729323311</v>
      </c>
      <c r="G27" s="1">
        <f t="shared" si="5"/>
        <v>4.4661654135338349</v>
      </c>
      <c r="H27" s="14">
        <f t="shared" si="6"/>
        <v>4.5112781954887211</v>
      </c>
      <c r="I27" s="1"/>
      <c r="J27" s="1"/>
      <c r="K27" s="1"/>
      <c r="L27" s="1"/>
      <c r="M27" s="1"/>
      <c r="N27" s="1"/>
    </row>
    <row r="28" spans="1:14" x14ac:dyDescent="0.25">
      <c r="A28" s="1" t="s">
        <v>16</v>
      </c>
      <c r="B28" s="1"/>
      <c r="C28" s="1">
        <f>SUM(C24:C27)/4</f>
        <v>1.1984364319890635</v>
      </c>
      <c r="D28" s="1">
        <f t="shared" ref="D28:H28" si="7">SUM(D24:D27)/4</f>
        <v>4.8388157894736841</v>
      </c>
      <c r="E28" s="1">
        <f t="shared" si="7"/>
        <v>1.2416695146958303</v>
      </c>
      <c r="F28" s="1">
        <f t="shared" si="7"/>
        <v>2.0172804169514693</v>
      </c>
      <c r="G28" s="1">
        <f t="shared" si="7"/>
        <v>3.2171693438140809</v>
      </c>
      <c r="H28" s="12">
        <f t="shared" si="7"/>
        <v>3.4335697197539301</v>
      </c>
      <c r="I28" s="1"/>
      <c r="J28" s="1"/>
      <c r="K28" s="1"/>
      <c r="L28" s="1"/>
      <c r="M28" s="1"/>
      <c r="N28" s="1"/>
    </row>
    <row r="29" spans="1:14" x14ac:dyDescent="0.25">
      <c r="A29" s="2"/>
      <c r="B29" s="2"/>
      <c r="C29" s="2"/>
      <c r="D29" s="2"/>
      <c r="E29" s="2"/>
      <c r="F29" s="2"/>
      <c r="G29" s="2"/>
      <c r="I29" s="1"/>
      <c r="J29" s="1"/>
      <c r="K29" s="1"/>
      <c r="L29" s="1"/>
      <c r="M29" s="1"/>
      <c r="N29" s="1"/>
    </row>
    <row r="30" spans="1:14" x14ac:dyDescent="0.25">
      <c r="A30" s="1" t="s">
        <v>17</v>
      </c>
      <c r="B30" s="1"/>
      <c r="D30">
        <f>D28/C28</f>
        <v>4.0376073860193209</v>
      </c>
      <c r="E30">
        <f>E28/C28</f>
        <v>1.0360745731294334</v>
      </c>
      <c r="F30">
        <f>F28/C28</f>
        <v>1.6832602573699782</v>
      </c>
      <c r="G30">
        <f>G28/C28</f>
        <v>2.6844722489573312</v>
      </c>
      <c r="H30" s="14">
        <f>H28/C28</f>
        <v>2.8650411720671585</v>
      </c>
      <c r="I30" s="1"/>
      <c r="J30" s="1"/>
      <c r="K30" s="1"/>
      <c r="L30" s="1"/>
      <c r="M30" s="1"/>
      <c r="N30" s="1"/>
    </row>
    <row r="31" spans="1:14" x14ac:dyDescent="0.25">
      <c r="I31" s="1"/>
      <c r="J31" s="1"/>
      <c r="K31" s="1"/>
      <c r="L31" s="1"/>
      <c r="M31" s="1"/>
      <c r="N31" s="1"/>
    </row>
    <row r="32" spans="1:14" x14ac:dyDescent="0.25">
      <c r="A32" t="s">
        <v>18</v>
      </c>
      <c r="C32">
        <v>1</v>
      </c>
      <c r="D32">
        <f>(C13/D13)</f>
        <v>2.5862068965517242</v>
      </c>
      <c r="E32">
        <f>(C13/E13)</f>
        <v>1.5092879256965945</v>
      </c>
      <c r="F32">
        <f>(C13/F13)</f>
        <v>2.6566757493188011</v>
      </c>
      <c r="G32">
        <f>(C13/G13)</f>
        <v>3.80859375</v>
      </c>
      <c r="H32" s="14">
        <f>(C13/H13)</f>
        <v>5.5397727272727275</v>
      </c>
      <c r="I32" s="1"/>
      <c r="J32" s="1"/>
      <c r="K32" s="1"/>
      <c r="L32" s="1"/>
      <c r="M32" s="1"/>
      <c r="N32" s="1"/>
    </row>
    <row r="33" spans="1:14" x14ac:dyDescent="0.25">
      <c r="A33" t="s">
        <v>11</v>
      </c>
      <c r="D33">
        <f t="shared" ref="D33:H33" si="8">D32/D30</f>
        <v>0.64052956350009727</v>
      </c>
      <c r="E33">
        <f t="shared" si="8"/>
        <v>1.4567367686071417</v>
      </c>
      <c r="F33">
        <f t="shared" si="8"/>
        <v>1.5782917333708946</v>
      </c>
      <c r="G33">
        <f t="shared" si="8"/>
        <v>1.4187495331640272</v>
      </c>
      <c r="H33" s="14">
        <f t="shared" si="8"/>
        <v>1.9335752593306437</v>
      </c>
      <c r="I33" s="1"/>
      <c r="J33" s="1"/>
      <c r="K33" s="1"/>
      <c r="L33" s="1"/>
      <c r="M33" s="1"/>
      <c r="N3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conv1</vt:lpstr>
      <vt:lpstr>maxpool1</vt:lpstr>
      <vt:lpstr>conv2</vt:lpstr>
      <vt:lpstr>maxpool2</vt:lpstr>
      <vt:lpstr>flat</vt:lpstr>
      <vt:lpstr>dense1</vt:lpstr>
      <vt:lpstr>dense2</vt:lpstr>
      <vt:lpstr>dense3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Qichao Chen</dc:creator>
  <cp:lastModifiedBy>Qichao Chen</cp:lastModifiedBy>
  <dcterms:created xsi:type="dcterms:W3CDTF">2024-02-03T12:54:32Z</dcterms:created>
  <dcterms:modified xsi:type="dcterms:W3CDTF">2024-08-15T16:23:41Z</dcterms:modified>
</cp:coreProperties>
</file>