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henq\MAG\code\FFF\HLS2019\conv\"/>
    </mc:Choice>
  </mc:AlternateContent>
  <xr:revisionPtr revIDLastSave="0" documentId="13_ncr:1_{F95D1842-F3B4-45A7-80F0-62852ABF4F08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" i="1" l="1"/>
  <c r="H142" i="1"/>
  <c r="H143" i="1"/>
  <c r="H140" i="1"/>
  <c r="G141" i="1"/>
  <c r="G142" i="1"/>
  <c r="G143" i="1"/>
  <c r="G140" i="1"/>
  <c r="G144" i="1" s="1"/>
  <c r="F141" i="1"/>
  <c r="F142" i="1"/>
  <c r="F143" i="1"/>
  <c r="F140" i="1"/>
  <c r="C140" i="1"/>
  <c r="C141" i="1"/>
  <c r="C142" i="1"/>
  <c r="C143" i="1"/>
  <c r="B137" i="1"/>
  <c r="H148" i="1"/>
  <c r="G148" i="1"/>
  <c r="F148" i="1"/>
  <c r="J107" i="1"/>
  <c r="L104" i="1"/>
  <c r="L105" i="1"/>
  <c r="L106" i="1"/>
  <c r="K104" i="1"/>
  <c r="K105" i="1"/>
  <c r="K106" i="1"/>
  <c r="I104" i="1"/>
  <c r="I105" i="1"/>
  <c r="I106" i="1"/>
  <c r="H104" i="1"/>
  <c r="H105" i="1"/>
  <c r="H106" i="1"/>
  <c r="G104" i="1"/>
  <c r="G105" i="1"/>
  <c r="G106" i="1"/>
  <c r="L103" i="1"/>
  <c r="K103" i="1"/>
  <c r="I103" i="1"/>
  <c r="H103" i="1"/>
  <c r="G103" i="1"/>
  <c r="F103" i="1"/>
  <c r="D107" i="1"/>
  <c r="E107" i="1"/>
  <c r="F104" i="1"/>
  <c r="F105" i="1"/>
  <c r="F106" i="1"/>
  <c r="C103" i="1"/>
  <c r="C104" i="1"/>
  <c r="C105" i="1"/>
  <c r="C106" i="1"/>
  <c r="B101" i="1"/>
  <c r="L111" i="1"/>
  <c r="K111" i="1"/>
  <c r="I111" i="1"/>
  <c r="H111" i="1"/>
  <c r="G111" i="1"/>
  <c r="F111" i="1"/>
  <c r="O57" i="1"/>
  <c r="N57" i="1"/>
  <c r="M57" i="1"/>
  <c r="L57" i="1"/>
  <c r="K57" i="1"/>
  <c r="J57" i="1"/>
  <c r="I57" i="1"/>
  <c r="H57" i="1"/>
  <c r="G57" i="1"/>
  <c r="F57" i="1"/>
  <c r="E57" i="1"/>
  <c r="D71" i="1"/>
  <c r="O68" i="1"/>
  <c r="O69" i="1"/>
  <c r="O70" i="1"/>
  <c r="O67" i="1"/>
  <c r="N68" i="1"/>
  <c r="N69" i="1"/>
  <c r="N70" i="1"/>
  <c r="N67" i="1"/>
  <c r="M68" i="1"/>
  <c r="M69" i="1"/>
  <c r="M70" i="1"/>
  <c r="M67" i="1"/>
  <c r="L68" i="1"/>
  <c r="L69" i="1"/>
  <c r="L70" i="1"/>
  <c r="L67" i="1"/>
  <c r="K68" i="1"/>
  <c r="K69" i="1"/>
  <c r="K70" i="1"/>
  <c r="K67" i="1"/>
  <c r="J68" i="1"/>
  <c r="J69" i="1"/>
  <c r="J70" i="1"/>
  <c r="J67" i="1"/>
  <c r="I68" i="1"/>
  <c r="I69" i="1"/>
  <c r="I70" i="1"/>
  <c r="I67" i="1"/>
  <c r="H68" i="1"/>
  <c r="H69" i="1"/>
  <c r="H70" i="1"/>
  <c r="H67" i="1"/>
  <c r="G68" i="1"/>
  <c r="G69" i="1"/>
  <c r="G70" i="1"/>
  <c r="G67" i="1"/>
  <c r="F68" i="1"/>
  <c r="F69" i="1"/>
  <c r="F70" i="1"/>
  <c r="F67" i="1"/>
  <c r="E68" i="1"/>
  <c r="E69" i="1"/>
  <c r="E70" i="1"/>
  <c r="E67" i="1"/>
  <c r="C67" i="1"/>
  <c r="C68" i="1"/>
  <c r="C69" i="1"/>
  <c r="C70" i="1"/>
  <c r="B64" i="1"/>
  <c r="C20" i="1"/>
  <c r="D20" i="1"/>
  <c r="E20" i="1"/>
  <c r="F20" i="1"/>
  <c r="G20" i="1"/>
  <c r="H20" i="1"/>
  <c r="I20" i="1"/>
  <c r="B20" i="1"/>
  <c r="O71" i="1" l="1"/>
  <c r="F144" i="1"/>
  <c r="C144" i="1"/>
  <c r="G145" i="1" s="1"/>
  <c r="G149" i="1" s="1"/>
  <c r="K71" i="1"/>
  <c r="G107" i="1"/>
  <c r="H107" i="1"/>
  <c r="I107" i="1"/>
  <c r="K107" i="1"/>
  <c r="L107" i="1"/>
  <c r="H144" i="1"/>
  <c r="F107" i="1"/>
  <c r="C107" i="1"/>
  <c r="H145" i="1"/>
  <c r="H149" i="1" s="1"/>
  <c r="J71" i="1"/>
  <c r="F71" i="1"/>
  <c r="C71" i="1"/>
  <c r="O72" i="1" s="1"/>
  <c r="O74" i="1" s="1"/>
  <c r="G71" i="1"/>
  <c r="M71" i="1"/>
  <c r="N71" i="1"/>
  <c r="C28" i="1"/>
  <c r="H71" i="1"/>
  <c r="L71" i="1"/>
  <c r="E71" i="1"/>
  <c r="I71" i="1"/>
  <c r="I28" i="1"/>
  <c r="H28" i="1"/>
  <c r="G28" i="1"/>
  <c r="F28" i="1"/>
  <c r="E28" i="1"/>
  <c r="D28" i="1"/>
  <c r="F145" i="1" l="1"/>
  <c r="F149" i="1" s="1"/>
  <c r="H72" i="1"/>
  <c r="H74" i="1" s="1"/>
  <c r="N72" i="1"/>
  <c r="N74" i="1" s="1"/>
  <c r="F72" i="1"/>
  <c r="F74" i="1" s="1"/>
  <c r="M72" i="1"/>
  <c r="M74" i="1" s="1"/>
  <c r="K108" i="1"/>
  <c r="K112" i="1" s="1"/>
  <c r="J72" i="1"/>
  <c r="J74" i="1" s="1"/>
  <c r="L108" i="1"/>
  <c r="L112" i="1" s="1"/>
  <c r="I108" i="1"/>
  <c r="I112" i="1" s="1"/>
  <c r="F108" i="1"/>
  <c r="F112" i="1" s="1"/>
  <c r="H108" i="1"/>
  <c r="H112" i="1" s="1"/>
  <c r="G72" i="1"/>
  <c r="G74" i="1" s="1"/>
  <c r="G108" i="1"/>
  <c r="G112" i="1" s="1"/>
  <c r="I72" i="1"/>
  <c r="I74" i="1" s="1"/>
  <c r="E72" i="1"/>
  <c r="E74" i="1" s="1"/>
  <c r="L72" i="1"/>
  <c r="L74" i="1" s="1"/>
  <c r="K72" i="1"/>
  <c r="K74" i="1" s="1"/>
  <c r="G29" i="1"/>
  <c r="F29" i="1"/>
  <c r="E29" i="1"/>
  <c r="I29" i="1"/>
  <c r="H29" i="1"/>
  <c r="I37" i="1" l="1"/>
  <c r="I40" i="1" s="1"/>
  <c r="H37" i="1"/>
  <c r="H40" i="1" s="1"/>
  <c r="G37" i="1"/>
  <c r="G40" i="1" s="1"/>
  <c r="F37" i="1"/>
  <c r="F40" i="1" s="1"/>
  <c r="E37" i="1"/>
  <c r="E40" i="1" s="1"/>
  <c r="I23" i="1"/>
  <c r="I24" i="1"/>
  <c r="I25" i="1"/>
  <c r="I22" i="1"/>
  <c r="H23" i="1"/>
  <c r="H24" i="1"/>
  <c r="H25" i="1"/>
  <c r="H22" i="1"/>
  <c r="G22" i="1"/>
  <c r="G23" i="1"/>
  <c r="G24" i="1"/>
  <c r="G25" i="1"/>
  <c r="F22" i="1"/>
  <c r="F23" i="1"/>
  <c r="F24" i="1"/>
  <c r="F25" i="1"/>
  <c r="D26" i="1"/>
  <c r="E23" i="1"/>
  <c r="E24" i="1"/>
  <c r="E25" i="1"/>
  <c r="E22" i="1"/>
  <c r="C22" i="1"/>
  <c r="C23" i="1"/>
  <c r="C24" i="1"/>
  <c r="C25" i="1"/>
  <c r="H137" i="1"/>
  <c r="G137" i="1"/>
  <c r="F137" i="1"/>
  <c r="C137" i="1"/>
  <c r="C101" i="1"/>
  <c r="F101" i="1"/>
  <c r="G101" i="1"/>
  <c r="H101" i="1"/>
  <c r="I101" i="1"/>
  <c r="K101" i="1"/>
  <c r="L101" i="1"/>
  <c r="C26" i="1" l="1"/>
  <c r="H26" i="1"/>
  <c r="I26" i="1"/>
  <c r="E26" i="1"/>
  <c r="G26" i="1"/>
  <c r="F26" i="1"/>
  <c r="F36" i="1" l="1"/>
  <c r="F38" i="1" s="1"/>
  <c r="G36" i="1"/>
  <c r="G38" i="1" s="1"/>
  <c r="H36" i="1"/>
  <c r="H38" i="1" s="1"/>
  <c r="E36" i="1"/>
  <c r="E38" i="1" s="1"/>
  <c r="I36" i="1"/>
  <c r="I38" i="1" s="1"/>
  <c r="J64" i="1" l="1"/>
  <c r="J55" i="1"/>
  <c r="H55" i="1"/>
  <c r="G55" i="1"/>
  <c r="F55" i="1"/>
  <c r="I64" i="1"/>
  <c r="I55" i="1"/>
  <c r="C64" i="1"/>
  <c r="E55" i="1"/>
  <c r="O64" i="1"/>
  <c r="N64" i="1"/>
  <c r="M64" i="1"/>
  <c r="L64" i="1"/>
  <c r="K64" i="1"/>
  <c r="H64" i="1"/>
  <c r="G64" i="1"/>
  <c r="F64" i="1"/>
  <c r="E64" i="1"/>
</calcChain>
</file>

<file path=xl/sharedStrings.xml><?xml version="1.0" encoding="utf-8"?>
<sst xmlns="http://schemas.openxmlformats.org/spreadsheetml/2006/main" count="173" uniqueCount="73">
  <si>
    <t>conv</t>
  </si>
  <si>
    <t>no_directive</t>
  </si>
  <si>
    <t>Row_pipeline</t>
  </si>
  <si>
    <t>Col_pipeline_nf</t>
  </si>
  <si>
    <t>W_Row_pipeline_nf</t>
  </si>
  <si>
    <t>W_Col_pipeline_nf</t>
  </si>
  <si>
    <t>Row_Loop</t>
  </si>
  <si>
    <t>PIPELINE</t>
  </si>
  <si>
    <t>FLATTEN_OFF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</si>
  <si>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</si>
  <si>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</si>
  <si>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</si>
  <si>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</si>
  <si>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</si>
  <si>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</si>
  <si>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</si>
  <si>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</si>
  <si>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</si>
  <si>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BRAM_18K</t>
  </si>
  <si>
    <t>DSP48E</t>
  </si>
  <si>
    <t>FF</t>
  </si>
  <si>
    <t>LUT</t>
  </si>
  <si>
    <t>Col_pipeline</t>
  </si>
  <si>
    <t>W_Row_pipeline</t>
  </si>
  <si>
    <t>W_Col_pipeline</t>
  </si>
  <si>
    <t>W_Col_unroll</t>
  </si>
  <si>
    <t>W_Row_unroll</t>
  </si>
  <si>
    <t>Col_unroll</t>
  </si>
  <si>
    <t>Row_unroll</t>
  </si>
  <si>
    <t>UNROLL</t>
  </si>
  <si>
    <t>Filter2_Loop</t>
  </si>
  <si>
    <t>Filter_2_pipeline_nf</t>
  </si>
  <si>
    <t>Filter_1_pipeline_nf</t>
  </si>
  <si>
    <t>Filter_1_pipeline</t>
  </si>
  <si>
    <t>Filter_1_unroll</t>
  </si>
  <si>
    <t>ERROR</t>
  </si>
  <si>
    <t>Filter_2_pipeline</t>
  </si>
  <si>
    <t>Filter_2_unroll</t>
  </si>
  <si>
    <t>SpeedUp</t>
  </si>
  <si>
    <t>E</t>
  </si>
  <si>
    <t>pipeline+unroll_f3</t>
  </si>
  <si>
    <t>Filter_1_puf_3</t>
  </si>
  <si>
    <t>W_Col_puf_2</t>
  </si>
  <si>
    <t>pipeline+unroll_f2</t>
  </si>
  <si>
    <t>W_Row_puf_2</t>
  </si>
  <si>
    <t>Filter_2_puf_</t>
  </si>
  <si>
    <t>pipeline+unroll_f8</t>
  </si>
  <si>
    <t>Filter_2_puf_4</t>
  </si>
  <si>
    <t>pipeline+unroll_f4</t>
  </si>
  <si>
    <t>Filter_2_puf_2</t>
  </si>
  <si>
    <t>pipeline</t>
  </si>
  <si>
    <t>apc_d3</t>
  </si>
  <si>
    <t>Filter_2_p_ap</t>
  </si>
  <si>
    <t>WRp_ap</t>
  </si>
  <si>
    <t>WCp_ap</t>
  </si>
  <si>
    <t>S</t>
  </si>
  <si>
    <t>V</t>
  </si>
  <si>
    <t>Rast virov V2/V1</t>
  </si>
  <si>
    <t xml:space="preserve">BRAM_18K/all BRAM </t>
  </si>
  <si>
    <t>DSP48E / all DSP</t>
  </si>
  <si>
    <t>FF / all FF</t>
  </si>
  <si>
    <t>LUT / all LUT</t>
  </si>
  <si>
    <t>V2/V1 ; DSP</t>
  </si>
  <si>
    <t>V2/V1 ; BRAM</t>
  </si>
  <si>
    <t>V2/V1 ; FF</t>
  </si>
  <si>
    <t>V2/V1 ; LUT</t>
  </si>
  <si>
    <t>SUM</t>
  </si>
  <si>
    <t>V2'/V1'</t>
  </si>
  <si>
    <t>V'</t>
  </si>
  <si>
    <t>E'</t>
  </si>
  <si>
    <t>V2/V1</t>
  </si>
  <si>
    <t xml:space="preserve">SpeedUp </t>
  </si>
  <si>
    <t xml:space="preserve"> viri na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</si>
</sst>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"/>
  <sheetViews>
    <sheetView tabSelected="1" topLeftCell="A86" workbookViewId="0">
      <pane xSplit="1" topLeftCell="D1" activePane="topRight" state="frozen"/>
      <selection activeCell="A46" sqref="A46"/>
      <selection pane="topRight" activeCell="H125" sqref="H125"/>
    </sheetView>
  </sheetViews>
  <sheetFormatPr defaultRowHeight="15" x14ac:dyDescent="0.25"/>
  <cols>
    <col min="1" max="1" width="31" customWidth="1"/>
    <col min="2" max="2" width="21.7109375" customWidth="1"/>
    <col min="3" max="3" width="14.42578125" customWidth="1"/>
    <col min="4" max="4" width="15.7109375" customWidth="1"/>
    <col min="5" max="5" width="15.85546875" customWidth="1"/>
    <col min="6" max="6" width="17.85546875" customWidth="1"/>
    <col min="7" max="7" width="18.140625" customWidth="1"/>
    <col min="8" max="10" width="18.28515625" customWidth="1"/>
    <col min="11" max="11" width="19.5703125" customWidth="1"/>
    <col min="12" max="12" width="18.42578125" customWidth="1"/>
    <col min="13" max="13" width="16.85546875" customWidth="1"/>
    <col min="14" max="14" width="15.85546875" customWidth="1"/>
    <col min="15" max="15" width="17.8554687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t="s">
        <v>0</v>
      </c>
      <c r="B2" t="s">
        <v>72</v>
      </c>
      <c r="C2" s="1" t="s">
        <v>1</v>
      </c>
      <c r="D2" s="1" t="s">
        <v>2</v>
      </c>
      <c r="E2" s="1" t="s">
        <v>3</v>
      </c>
      <c r="F2" s="1" t="s">
        <v>31</v>
      </c>
      <c r="G2" s="1" t="s">
        <v>4</v>
      </c>
      <c r="H2" s="1" t="s">
        <v>5</v>
      </c>
      <c r="I2" s="1" t="s">
        <v>32</v>
      </c>
      <c r="J2" s="1"/>
    </row>
    <row r="3" spans="1:10" x14ac:dyDescent="0.25">
      <c r="A3" s="2" t="s">
        <v>6</v>
      </c>
      <c r="B3" s="2"/>
      <c r="C3" s="1"/>
      <c r="D3" s="1" t="s">
        <v>7</v>
      </c>
      <c r="E3" t="s">
        <v>8</v>
      </c>
    </row>
    <row r="4" spans="1:10" x14ac:dyDescent="0.25">
      <c r="A4" s="1" t="s">
        <v>9</v>
      </c>
      <c r="B4" s="1"/>
      <c r="E4" s="1" t="s">
        <v>7</v>
      </c>
      <c r="F4" t="s">
        <v>8</v>
      </c>
    </row>
    <row r="5" spans="1:10" x14ac:dyDescent="0.25">
      <c r="A5" s="1" t="s">
        <v>30</v>
      </c>
      <c r="B5" s="1"/>
      <c r="F5" s="1" t="s">
        <v>7</v>
      </c>
      <c r="G5" t="s">
        <v>8</v>
      </c>
    </row>
    <row r="6" spans="1:10" x14ac:dyDescent="0.25">
      <c r="A6" s="1" t="s">
        <v>11</v>
      </c>
      <c r="B6" s="1"/>
      <c r="G6" s="1" t="s">
        <v>7</v>
      </c>
      <c r="H6" t="s">
        <v>8</v>
      </c>
    </row>
    <row r="7" spans="1:10" x14ac:dyDescent="0.25">
      <c r="A7" s="1" t="s">
        <v>12</v>
      </c>
      <c r="B7" s="1"/>
      <c r="H7" s="1" t="s">
        <v>7</v>
      </c>
      <c r="I7" s="1" t="s">
        <v>8</v>
      </c>
      <c r="J7" s="1"/>
    </row>
    <row r="8" spans="1:10" x14ac:dyDescent="0.25">
      <c r="A8" s="1" t="s">
        <v>10</v>
      </c>
      <c r="B8" s="1"/>
      <c r="I8" t="s">
        <v>7</v>
      </c>
    </row>
    <row r="9" spans="1:10" x14ac:dyDescent="0.25">
      <c r="A9" s="1" t="s">
        <v>14</v>
      </c>
      <c r="B9" s="1"/>
    </row>
    <row r="10" spans="1:10" x14ac:dyDescent="0.25">
      <c r="A10" s="1" t="s">
        <v>15</v>
      </c>
      <c r="B10" s="1"/>
    </row>
    <row r="11" spans="1:10" x14ac:dyDescent="0.25">
      <c r="A11" s="1" t="s">
        <v>16</v>
      </c>
      <c r="B11" s="1"/>
    </row>
    <row r="12" spans="1:10" x14ac:dyDescent="0.25">
      <c r="A12" s="1" t="s">
        <v>17</v>
      </c>
      <c r="B12" s="1"/>
      <c r="C12">
        <v>792089</v>
      </c>
      <c r="D12" t="s">
        <v>35</v>
      </c>
      <c r="E12" s="1">
        <v>8669</v>
      </c>
      <c r="F12" s="1">
        <v>76374</v>
      </c>
      <c r="G12" s="1">
        <v>437801</v>
      </c>
      <c r="H12" s="1">
        <v>466841</v>
      </c>
      <c r="I12" s="1">
        <v>548153</v>
      </c>
      <c r="J12" s="1"/>
    </row>
    <row r="15" spans="1:10" x14ac:dyDescent="0.25">
      <c r="A15" s="1" t="s">
        <v>18</v>
      </c>
      <c r="B15" s="1">
        <v>280</v>
      </c>
      <c r="C15">
        <v>2</v>
      </c>
      <c r="E15" s="1">
        <v>0</v>
      </c>
      <c r="F15" s="1">
        <v>0</v>
      </c>
      <c r="G15" s="1">
        <v>18</v>
      </c>
      <c r="H15" s="1">
        <v>6</v>
      </c>
      <c r="I15" s="1">
        <v>2</v>
      </c>
      <c r="J15" s="1"/>
    </row>
    <row r="16" spans="1:10" x14ac:dyDescent="0.25">
      <c r="A16" s="1" t="s">
        <v>19</v>
      </c>
      <c r="B16" s="1">
        <v>220</v>
      </c>
      <c r="C16">
        <v>5</v>
      </c>
      <c r="E16" s="1">
        <v>85</v>
      </c>
      <c r="F16" s="1">
        <v>12</v>
      </c>
      <c r="G16" s="1">
        <v>5</v>
      </c>
      <c r="H16" s="1">
        <v>5</v>
      </c>
      <c r="I16" s="1">
        <v>5</v>
      </c>
      <c r="J16" s="1"/>
    </row>
    <row r="17" spans="1:10" x14ac:dyDescent="0.25">
      <c r="A17" s="1" t="s">
        <v>20</v>
      </c>
      <c r="B17" s="1">
        <v>106400</v>
      </c>
      <c r="C17">
        <v>743</v>
      </c>
      <c r="E17" s="1">
        <v>65550</v>
      </c>
      <c r="F17" s="1">
        <v>10074</v>
      </c>
      <c r="G17" s="1">
        <v>2045</v>
      </c>
      <c r="H17" s="1">
        <v>1135</v>
      </c>
      <c r="I17" s="1">
        <v>745</v>
      </c>
      <c r="J17" s="1"/>
    </row>
    <row r="18" spans="1:10" x14ac:dyDescent="0.25">
      <c r="A18" s="1" t="s">
        <v>21</v>
      </c>
      <c r="B18" s="1">
        <v>53200</v>
      </c>
      <c r="C18">
        <v>1570</v>
      </c>
      <c r="E18" s="1">
        <v>35583</v>
      </c>
      <c r="F18" s="1">
        <v>5995</v>
      </c>
      <c r="G18" s="1">
        <v>2293</v>
      </c>
      <c r="H18" s="1">
        <v>1792</v>
      </c>
      <c r="I18" s="1">
        <v>1590</v>
      </c>
      <c r="J18" s="1"/>
    </row>
    <row r="19" spans="1:10" x14ac:dyDescent="0.25">
      <c r="J19" s="1"/>
    </row>
    <row r="20" spans="1:10" x14ac:dyDescent="0.25">
      <c r="A20" s="1" t="s">
        <v>66</v>
      </c>
      <c r="B20">
        <f>SUM(B15:B18)</f>
        <v>160100</v>
      </c>
      <c r="C20">
        <f t="shared" ref="C20:I20" si="0">SUM(C15:C18)</f>
        <v>2320</v>
      </c>
      <c r="D20">
        <f t="shared" si="0"/>
        <v>0</v>
      </c>
      <c r="E20">
        <f t="shared" si="0"/>
        <v>101218</v>
      </c>
      <c r="F20">
        <f t="shared" si="0"/>
        <v>16081</v>
      </c>
      <c r="G20">
        <f t="shared" si="0"/>
        <v>4361</v>
      </c>
      <c r="H20">
        <f t="shared" si="0"/>
        <v>2938</v>
      </c>
      <c r="I20">
        <f t="shared" si="0"/>
        <v>2342</v>
      </c>
    </row>
    <row r="22" spans="1:10" x14ac:dyDescent="0.25">
      <c r="A22" s="1" t="s">
        <v>58</v>
      </c>
      <c r="B22" s="1"/>
      <c r="C22">
        <f>C15/B15*100</f>
        <v>0.7142857142857143</v>
      </c>
      <c r="E22">
        <f>E15/B15*100</f>
        <v>0</v>
      </c>
      <c r="F22">
        <f>F15/B15*100</f>
        <v>0</v>
      </c>
      <c r="G22">
        <f>G15/B15*100</f>
        <v>6.4285714285714279</v>
      </c>
      <c r="H22">
        <f>H15/B15*100</f>
        <v>2.1428571428571428</v>
      </c>
      <c r="I22">
        <f>I15/B15*100</f>
        <v>0.7142857142857143</v>
      </c>
    </row>
    <row r="23" spans="1:10" x14ac:dyDescent="0.25">
      <c r="A23" s="1" t="s">
        <v>59</v>
      </c>
      <c r="B23" s="1"/>
      <c r="C23">
        <f>C16/B16*100</f>
        <v>2.2727272727272729</v>
      </c>
      <c r="E23">
        <f>E16/B16*100</f>
        <v>38.636363636363633</v>
      </c>
      <c r="F23">
        <f>F16/B16*100</f>
        <v>5.4545454545454541</v>
      </c>
      <c r="G23">
        <f>G16/B16*100</f>
        <v>2.2727272727272729</v>
      </c>
      <c r="H23">
        <f>H16/B16*100</f>
        <v>2.2727272727272729</v>
      </c>
      <c r="I23">
        <f>I16/B16*100</f>
        <v>2.2727272727272729</v>
      </c>
    </row>
    <row r="24" spans="1:10" x14ac:dyDescent="0.25">
      <c r="A24" s="1" t="s">
        <v>60</v>
      </c>
      <c r="B24" s="1"/>
      <c r="C24">
        <f>C17/B17*100</f>
        <v>0.69830827067669177</v>
      </c>
      <c r="E24">
        <f>E17/B17*100</f>
        <v>61.607142857142861</v>
      </c>
      <c r="F24">
        <f>F17/B17*100</f>
        <v>9.4680451127819545</v>
      </c>
      <c r="G24">
        <f>G17/B17*100</f>
        <v>1.9219924812030074</v>
      </c>
      <c r="H24">
        <f>H17/B17*100</f>
        <v>1.0667293233082706</v>
      </c>
      <c r="I24">
        <f>I17/B17*100</f>
        <v>0.70018796992481203</v>
      </c>
    </row>
    <row r="25" spans="1:10" x14ac:dyDescent="0.25">
      <c r="A25" s="1" t="s">
        <v>61</v>
      </c>
      <c r="B25" s="1"/>
      <c r="C25">
        <f>C18/B18*100</f>
        <v>2.9511278195488719</v>
      </c>
      <c r="E25">
        <f>E18/B18*100</f>
        <v>66.885338345864668</v>
      </c>
      <c r="F25">
        <f>F18/B18*100</f>
        <v>11.268796992481203</v>
      </c>
      <c r="G25">
        <f>G18/B18*100</f>
        <v>4.3101503759398492</v>
      </c>
      <c r="H25">
        <f>H18/B18*100</f>
        <v>3.3684210526315788</v>
      </c>
      <c r="I25">
        <f>I18/B18*100</f>
        <v>2.988721804511278</v>
      </c>
    </row>
    <row r="26" spans="1:10" x14ac:dyDescent="0.25">
      <c r="A26" s="1" t="s">
        <v>56</v>
      </c>
      <c r="B26" s="1"/>
      <c r="C26">
        <f>SUM(C22:C25)/4</f>
        <v>1.6591122693096376</v>
      </c>
      <c r="D26">
        <f t="shared" ref="D26:I26" si="1">SUM(D22:D25)/4</f>
        <v>0</v>
      </c>
      <c r="E26">
        <f t="shared" si="1"/>
        <v>41.782211209842785</v>
      </c>
      <c r="F26">
        <f t="shared" si="1"/>
        <v>6.5478468899521527</v>
      </c>
      <c r="G26">
        <f t="shared" si="1"/>
        <v>3.7333603896103895</v>
      </c>
      <c r="H26">
        <f t="shared" si="1"/>
        <v>2.212683697881066</v>
      </c>
      <c r="I26">
        <f t="shared" si="1"/>
        <v>1.6689806903622695</v>
      </c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0" x14ac:dyDescent="0.25">
      <c r="A28" s="1" t="s">
        <v>68</v>
      </c>
      <c r="B28" s="1"/>
      <c r="C28">
        <f>C20/B20*100</f>
        <v>1.4490943160524672</v>
      </c>
      <c r="D28">
        <f t="shared" ref="D28" si="2">D20/C20*100</f>
        <v>0</v>
      </c>
      <c r="E28">
        <f>E20/B20*100</f>
        <v>63.221736414740789</v>
      </c>
      <c r="F28">
        <f>F20/B20*100</f>
        <v>10.044347282948157</v>
      </c>
      <c r="G28">
        <f>G20/B20*100</f>
        <v>2.7239225484072453</v>
      </c>
      <c r="H28">
        <f>H20/B20*100</f>
        <v>1.835103060587133</v>
      </c>
      <c r="I28">
        <f>I20/B20*100</f>
        <v>1.462835727670206</v>
      </c>
    </row>
    <row r="29" spans="1:10" x14ac:dyDescent="0.25">
      <c r="A29" s="1" t="s">
        <v>67</v>
      </c>
      <c r="B29" s="1"/>
      <c r="E29">
        <f>E28/C28</f>
        <v>43.62844827586207</v>
      </c>
      <c r="F29">
        <f>F28/C28</f>
        <v>6.9314655172413797</v>
      </c>
      <c r="G29">
        <f>G28/C28</f>
        <v>1.8797413793103448</v>
      </c>
      <c r="H29">
        <f>H28/C28</f>
        <v>1.2663793103448275</v>
      </c>
      <c r="I29">
        <f>I28/C28</f>
        <v>1.0094827586206896</v>
      </c>
    </row>
    <row r="30" spans="1:10" x14ac:dyDescent="0.25">
      <c r="A30" s="1"/>
      <c r="B30" s="1"/>
    </row>
    <row r="31" spans="1:10" x14ac:dyDescent="0.25">
      <c r="A31" s="1" t="s">
        <v>63</v>
      </c>
      <c r="B31" s="1"/>
    </row>
    <row r="32" spans="1:10" x14ac:dyDescent="0.25">
      <c r="A32" s="1" t="s">
        <v>62</v>
      </c>
      <c r="B32" s="1"/>
    </row>
    <row r="33" spans="1:15" x14ac:dyDescent="0.25">
      <c r="A33" s="1" t="s">
        <v>64</v>
      </c>
    </row>
    <row r="34" spans="1:15" x14ac:dyDescent="0.25">
      <c r="A34" s="1" t="s">
        <v>65</v>
      </c>
    </row>
    <row r="36" spans="1:15" x14ac:dyDescent="0.25">
      <c r="A36" t="s">
        <v>57</v>
      </c>
      <c r="E36">
        <f>E26/C26</f>
        <v>25.18347430896193</v>
      </c>
      <c r="F36">
        <f>F26/C26</f>
        <v>3.9465966294594002</v>
      </c>
      <c r="G36">
        <f>G26/C26</f>
        <v>2.25021564765105</v>
      </c>
      <c r="H36">
        <f>H26/C26</f>
        <v>1.3336551954990794</v>
      </c>
      <c r="I36">
        <f>I26/C26</f>
        <v>1.005948012822989</v>
      </c>
    </row>
    <row r="37" spans="1:15" x14ac:dyDescent="0.25">
      <c r="A37" t="s">
        <v>55</v>
      </c>
      <c r="E37">
        <f>(C12/E12)</f>
        <v>91.370284923289887</v>
      </c>
      <c r="F37">
        <f>(C12/F12)</f>
        <v>10.371186529447193</v>
      </c>
      <c r="G37">
        <f>(C12/G12)</f>
        <v>1.8092443827218303</v>
      </c>
      <c r="H37">
        <f>(C12/H12)</f>
        <v>1.6966997328855007</v>
      </c>
      <c r="I37">
        <f>(C12/I12)</f>
        <v>1.4450144393992188</v>
      </c>
    </row>
    <row r="38" spans="1:15" x14ac:dyDescent="0.25">
      <c r="A38" t="s">
        <v>39</v>
      </c>
      <c r="E38">
        <f>E37/E36</f>
        <v>3.6281842529874582</v>
      </c>
      <c r="F38">
        <f t="shared" ref="F38:I38" si="3">F37/F36</f>
        <v>2.6278810588422932</v>
      </c>
      <c r="G38">
        <f t="shared" si="3"/>
        <v>0.80403155342487298</v>
      </c>
      <c r="H38">
        <f t="shared" si="3"/>
        <v>1.2722176906082259</v>
      </c>
      <c r="I38">
        <f t="shared" si="3"/>
        <v>1.4364702956607858</v>
      </c>
    </row>
    <row r="40" spans="1:15" x14ac:dyDescent="0.25">
      <c r="A40" t="s">
        <v>69</v>
      </c>
      <c r="E40">
        <f>E37/E29</f>
        <v>2.0942822523862605</v>
      </c>
      <c r="F40">
        <f>F37/F29</f>
        <v>1.496247294839717</v>
      </c>
      <c r="G40">
        <f>G37/G29</f>
        <v>0.9624964384119804</v>
      </c>
      <c r="H40">
        <f>H37/H29</f>
        <v>1.3398037373364062</v>
      </c>
      <c r="I40">
        <f>I37/I29</f>
        <v>1.431440435271643</v>
      </c>
    </row>
    <row r="42" spans="1:15" x14ac:dyDescent="0.25">
      <c r="A42" s="1" t="s">
        <v>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C43" s="1" t="s">
        <v>1</v>
      </c>
      <c r="D43" s="1" t="s">
        <v>2</v>
      </c>
      <c r="E43" s="1" t="s">
        <v>22</v>
      </c>
      <c r="F43" s="1" t="s">
        <v>36</v>
      </c>
      <c r="G43" s="1" t="s">
        <v>23</v>
      </c>
      <c r="H43" s="1" t="s">
        <v>24</v>
      </c>
      <c r="I43" s="1" t="s">
        <v>33</v>
      </c>
      <c r="J43" s="1" t="s">
        <v>34</v>
      </c>
      <c r="K43" s="1" t="s">
        <v>25</v>
      </c>
      <c r="L43" s="1" t="s">
        <v>26</v>
      </c>
      <c r="M43" s="1" t="s">
        <v>37</v>
      </c>
      <c r="N43" s="1" t="s">
        <v>27</v>
      </c>
      <c r="O43" s="1" t="s">
        <v>28</v>
      </c>
    </row>
    <row r="44" spans="1:15" x14ac:dyDescent="0.25">
      <c r="A44" s="2" t="s">
        <v>6</v>
      </c>
      <c r="B44" s="2"/>
      <c r="C44" s="1"/>
      <c r="D44" s="1" t="s">
        <v>7</v>
      </c>
      <c r="O44" s="1" t="s">
        <v>29</v>
      </c>
    </row>
    <row r="45" spans="1:15" x14ac:dyDescent="0.25">
      <c r="A45" s="1" t="s">
        <v>9</v>
      </c>
      <c r="B45" s="1"/>
      <c r="E45" s="1" t="s">
        <v>7</v>
      </c>
      <c r="N45" t="s">
        <v>29</v>
      </c>
    </row>
    <row r="46" spans="1:15" x14ac:dyDescent="0.25">
      <c r="A46" s="1" t="s">
        <v>10</v>
      </c>
      <c r="B46" s="1"/>
      <c r="F46" s="1" t="s">
        <v>7</v>
      </c>
      <c r="M46" s="1" t="s">
        <v>29</v>
      </c>
      <c r="N46" s="1"/>
    </row>
    <row r="47" spans="1:15" x14ac:dyDescent="0.25">
      <c r="A47" s="1" t="s">
        <v>11</v>
      </c>
      <c r="B47" s="1"/>
      <c r="G47" s="1" t="s">
        <v>7</v>
      </c>
      <c r="L47" s="1" t="s">
        <v>29</v>
      </c>
    </row>
    <row r="48" spans="1:15" x14ac:dyDescent="0.25">
      <c r="A48" s="1" t="s">
        <v>12</v>
      </c>
      <c r="B48" s="1"/>
      <c r="H48" s="1" t="s">
        <v>7</v>
      </c>
      <c r="I48" s="1"/>
      <c r="J48" s="1"/>
      <c r="K48" s="1" t="s">
        <v>29</v>
      </c>
    </row>
    <row r="49" spans="1:15" x14ac:dyDescent="0.25">
      <c r="A49" s="1" t="s">
        <v>13</v>
      </c>
      <c r="B49" s="1"/>
      <c r="I49" t="s">
        <v>7</v>
      </c>
      <c r="J49" t="s">
        <v>29</v>
      </c>
    </row>
    <row r="50" spans="1:15" x14ac:dyDescent="0.25">
      <c r="A50" s="1" t="s">
        <v>14</v>
      </c>
      <c r="B50" s="1"/>
    </row>
    <row r="51" spans="1:15" x14ac:dyDescent="0.25">
      <c r="A51" s="1" t="s">
        <v>15</v>
      </c>
      <c r="B51" s="1"/>
    </row>
    <row r="52" spans="1:15" x14ac:dyDescent="0.25">
      <c r="A52" s="1" t="s">
        <v>16</v>
      </c>
      <c r="B52" s="1"/>
    </row>
    <row r="53" spans="1:15" x14ac:dyDescent="0.25">
      <c r="A53" s="1" t="s">
        <v>17</v>
      </c>
      <c r="B53" s="1"/>
      <c r="C53">
        <v>792089</v>
      </c>
      <c r="D53" t="s">
        <v>35</v>
      </c>
      <c r="E53" s="1">
        <v>6507</v>
      </c>
      <c r="F53" s="1">
        <v>52470</v>
      </c>
      <c r="G53" s="1">
        <v>418187</v>
      </c>
      <c r="H53" s="1">
        <v>437537</v>
      </c>
      <c r="I53" s="1">
        <v>439473</v>
      </c>
      <c r="J53" s="1">
        <v>495881</v>
      </c>
      <c r="K53" s="1">
        <v>768857</v>
      </c>
      <c r="L53" s="1">
        <v>784345</v>
      </c>
      <c r="M53" s="1">
        <v>788096</v>
      </c>
      <c r="N53" s="1">
        <v>791957</v>
      </c>
      <c r="O53" s="1">
        <v>792077</v>
      </c>
    </row>
    <row r="54" spans="1:15" x14ac:dyDescent="0.25">
      <c r="A54" s="1"/>
      <c r="B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E55" s="1">
        <f>(C53-E53)/C53</f>
        <v>0.99178501405776376</v>
      </c>
      <c r="F55" s="1">
        <f>(C53-F53)/C53</f>
        <v>0.93375744392359949</v>
      </c>
      <c r="G55" s="1">
        <f>(C53-G53)/C53</f>
        <v>0.47204543933825616</v>
      </c>
      <c r="H55" s="1">
        <f>(C53-H53)/C53</f>
        <v>0.4476163663426711</v>
      </c>
      <c r="I55">
        <f>(C53-I53)/C53</f>
        <v>0.44517219655872003</v>
      </c>
      <c r="J55" s="1">
        <f>(C53-J53)/C53</f>
        <v>0.37395797694451005</v>
      </c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 t="s">
        <v>55</v>
      </c>
      <c r="B57" s="1"/>
      <c r="E57" s="1">
        <f>(C53/E53)</f>
        <v>121.72875364991548</v>
      </c>
      <c r="F57" s="1">
        <f>(C53/F53)</f>
        <v>15.096035829998094</v>
      </c>
      <c r="G57" s="1">
        <f>(C53/G53)</f>
        <v>1.8941023991659234</v>
      </c>
      <c r="H57" s="1">
        <f>(C53/H53)</f>
        <v>1.8103360401520328</v>
      </c>
      <c r="I57">
        <f>(C53/I53)</f>
        <v>1.8023610096638474</v>
      </c>
      <c r="J57" s="1">
        <f>(C53/J53)</f>
        <v>1.597336861061424</v>
      </c>
      <c r="K57" s="1">
        <f>(C53/K53)</f>
        <v>1.0302162820914682</v>
      </c>
      <c r="L57" s="1">
        <f>(C53/L53)</f>
        <v>1.0098732063058986</v>
      </c>
      <c r="M57" s="1">
        <f>(C53/M53)</f>
        <v>1.0050666416274159</v>
      </c>
      <c r="N57" s="1">
        <f>(C53/N53)</f>
        <v>1.0001666757159795</v>
      </c>
      <c r="O57" s="1">
        <f>(C53/O53)</f>
        <v>1.0000151500422307</v>
      </c>
    </row>
    <row r="59" spans="1:15" x14ac:dyDescent="0.25">
      <c r="A59" s="1" t="s">
        <v>18</v>
      </c>
      <c r="B59" s="1">
        <v>280</v>
      </c>
      <c r="C59">
        <v>2</v>
      </c>
      <c r="E59" s="1">
        <v>0</v>
      </c>
      <c r="F59" s="1">
        <v>0</v>
      </c>
      <c r="G59" s="1">
        <v>18</v>
      </c>
      <c r="H59" s="1">
        <v>6</v>
      </c>
      <c r="I59" s="1">
        <v>2</v>
      </c>
      <c r="J59" s="1">
        <v>6</v>
      </c>
      <c r="K59" s="1">
        <v>3</v>
      </c>
      <c r="L59" s="1">
        <v>3</v>
      </c>
      <c r="M59" s="1">
        <v>16</v>
      </c>
      <c r="N59" s="1">
        <v>2</v>
      </c>
      <c r="O59" s="1">
        <v>2</v>
      </c>
    </row>
    <row r="60" spans="1:15" x14ac:dyDescent="0.25">
      <c r="A60" s="1" t="s">
        <v>19</v>
      </c>
      <c r="B60" s="1">
        <v>220</v>
      </c>
      <c r="C60">
        <v>5</v>
      </c>
      <c r="E60" s="1">
        <v>86</v>
      </c>
      <c r="F60" s="1">
        <v>13</v>
      </c>
      <c r="G60" s="1">
        <v>6</v>
      </c>
      <c r="H60" s="1">
        <v>7</v>
      </c>
      <c r="I60" s="1">
        <v>7</v>
      </c>
      <c r="J60" s="1">
        <v>8</v>
      </c>
      <c r="K60" s="1">
        <v>5</v>
      </c>
      <c r="L60" s="1">
        <v>5</v>
      </c>
      <c r="M60" s="1">
        <v>5</v>
      </c>
      <c r="N60" s="1">
        <v>5</v>
      </c>
      <c r="O60" s="1">
        <v>5</v>
      </c>
    </row>
    <row r="61" spans="1:15" x14ac:dyDescent="0.25">
      <c r="A61" s="1" t="s">
        <v>20</v>
      </c>
      <c r="B61" s="1">
        <v>106400</v>
      </c>
      <c r="C61">
        <v>743</v>
      </c>
      <c r="E61" s="1">
        <v>65552</v>
      </c>
      <c r="F61" s="1">
        <v>9750</v>
      </c>
      <c r="G61" s="1">
        <v>2242</v>
      </c>
      <c r="H61" s="1">
        <v>1122</v>
      </c>
      <c r="I61" s="1">
        <v>739</v>
      </c>
      <c r="J61" s="1">
        <v>918</v>
      </c>
      <c r="K61" s="1">
        <v>813</v>
      </c>
      <c r="L61" s="1">
        <v>917</v>
      </c>
      <c r="M61" s="1">
        <v>3078</v>
      </c>
      <c r="N61" s="1">
        <v>2705</v>
      </c>
      <c r="O61" s="1">
        <v>2721</v>
      </c>
    </row>
    <row r="62" spans="1:15" x14ac:dyDescent="0.25">
      <c r="A62" s="1" t="s">
        <v>21</v>
      </c>
      <c r="B62" s="1">
        <v>53200</v>
      </c>
      <c r="C62">
        <v>1570</v>
      </c>
      <c r="E62" s="1">
        <v>35615</v>
      </c>
      <c r="F62" s="1">
        <v>6133</v>
      </c>
      <c r="G62" s="1">
        <v>2520</v>
      </c>
      <c r="H62" s="1">
        <v>1821</v>
      </c>
      <c r="I62" s="1">
        <v>1673</v>
      </c>
      <c r="J62" s="1">
        <v>2033</v>
      </c>
      <c r="K62" s="1">
        <v>1829</v>
      </c>
      <c r="L62" s="1">
        <v>2002</v>
      </c>
      <c r="M62" s="1">
        <v>7775</v>
      </c>
      <c r="N62" s="1">
        <v>6371</v>
      </c>
      <c r="O62" s="1">
        <v>6726</v>
      </c>
    </row>
    <row r="64" spans="1:15" x14ac:dyDescent="0.25">
      <c r="A64" s="1" t="s">
        <v>66</v>
      </c>
      <c r="B64">
        <f>SUM(B59:B62)</f>
        <v>160100</v>
      </c>
      <c r="C64">
        <f>SUM(C59:C62)</f>
        <v>2320</v>
      </c>
      <c r="E64">
        <f t="shared" ref="E64:L64" si="4">SUM(E59:E63)</f>
        <v>101253</v>
      </c>
      <c r="F64">
        <f t="shared" si="4"/>
        <v>15896</v>
      </c>
      <c r="G64">
        <f t="shared" si="4"/>
        <v>4786</v>
      </c>
      <c r="H64">
        <f t="shared" si="4"/>
        <v>2956</v>
      </c>
      <c r="I64">
        <f t="shared" si="4"/>
        <v>2421</v>
      </c>
      <c r="J64">
        <f t="shared" si="4"/>
        <v>2965</v>
      </c>
      <c r="K64">
        <f t="shared" si="4"/>
        <v>2650</v>
      </c>
      <c r="L64">
        <f t="shared" si="4"/>
        <v>2927</v>
      </c>
      <c r="M64">
        <f>SUM(M59:M63)</f>
        <v>10874</v>
      </c>
      <c r="N64">
        <f>SUM(N59:N63)</f>
        <v>9083</v>
      </c>
      <c r="O64">
        <f>SUM(O59:O63)</f>
        <v>9454</v>
      </c>
    </row>
    <row r="67" spans="1:15" x14ac:dyDescent="0.25">
      <c r="A67" s="1" t="s">
        <v>58</v>
      </c>
      <c r="C67">
        <f>C59/B59*100</f>
        <v>0.7142857142857143</v>
      </c>
      <c r="E67">
        <f>E59/B59*100</f>
        <v>0</v>
      </c>
      <c r="F67">
        <f>F59/B59*100</f>
        <v>0</v>
      </c>
      <c r="G67">
        <f>G59/B59*100</f>
        <v>6.4285714285714279</v>
      </c>
      <c r="H67">
        <f>H59/B59*100</f>
        <v>2.1428571428571428</v>
      </c>
      <c r="I67">
        <f>I59/B59*100</f>
        <v>0.7142857142857143</v>
      </c>
      <c r="J67">
        <f>J59/B59*100</f>
        <v>2.1428571428571428</v>
      </c>
      <c r="K67">
        <f>K59/B59*100</f>
        <v>1.0714285714285714</v>
      </c>
      <c r="L67">
        <f>L59/B59*100</f>
        <v>1.0714285714285714</v>
      </c>
      <c r="M67">
        <f>M59/B59*100</f>
        <v>5.7142857142857144</v>
      </c>
      <c r="N67">
        <f>N59/B59*100</f>
        <v>0.7142857142857143</v>
      </c>
      <c r="O67">
        <f>O59/B59*100</f>
        <v>0.7142857142857143</v>
      </c>
    </row>
    <row r="68" spans="1:15" x14ac:dyDescent="0.25">
      <c r="A68" s="1" t="s">
        <v>59</v>
      </c>
      <c r="C68">
        <f>C60/B60*100</f>
        <v>2.2727272727272729</v>
      </c>
      <c r="E68">
        <f>E60/B60*100</f>
        <v>39.090909090909093</v>
      </c>
      <c r="F68">
        <f>F60/B60*100</f>
        <v>5.9090909090909092</v>
      </c>
      <c r="G68">
        <f>G60/B60*100</f>
        <v>2.7272727272727271</v>
      </c>
      <c r="H68">
        <f>H60/B60*100</f>
        <v>3.1818181818181817</v>
      </c>
      <c r="I68">
        <f>I60/B60*100</f>
        <v>3.1818181818181817</v>
      </c>
      <c r="J68">
        <f>J60/B60*100</f>
        <v>3.6363636363636362</v>
      </c>
      <c r="K68">
        <f>K60/B60*100</f>
        <v>2.2727272727272729</v>
      </c>
      <c r="L68">
        <f>L60/B60*100</f>
        <v>2.2727272727272729</v>
      </c>
      <c r="M68">
        <f>M60/B60*100</f>
        <v>2.2727272727272729</v>
      </c>
      <c r="N68">
        <f>N60/B60*100</f>
        <v>2.2727272727272729</v>
      </c>
      <c r="O68">
        <f>O60/B60*100</f>
        <v>2.2727272727272729</v>
      </c>
    </row>
    <row r="69" spans="1:15" x14ac:dyDescent="0.25">
      <c r="A69" s="1" t="s">
        <v>60</v>
      </c>
      <c r="C69">
        <f>C61/B61*100</f>
        <v>0.69830827067669177</v>
      </c>
      <c r="E69">
        <f>E61/B61*100</f>
        <v>61.609022556390983</v>
      </c>
      <c r="F69">
        <f>F61/B61*100</f>
        <v>9.1635338345864668</v>
      </c>
      <c r="G69">
        <f>G61/B61*100</f>
        <v>2.1071428571428572</v>
      </c>
      <c r="H69">
        <f>H61/B61*100</f>
        <v>1.0545112781954886</v>
      </c>
      <c r="I69">
        <f>I61/B61*100</f>
        <v>0.69454887218045114</v>
      </c>
      <c r="J69">
        <f>J61/B61*100</f>
        <v>0.86278195488721809</v>
      </c>
      <c r="K69">
        <f>K61/B61*100</f>
        <v>0.76409774436090228</v>
      </c>
      <c r="L69">
        <f>L61/B61*100</f>
        <v>0.86184210526315785</v>
      </c>
      <c r="M69">
        <f>M61/B61*100</f>
        <v>2.8928571428571428</v>
      </c>
      <c r="N69">
        <f>N61/B61*100</f>
        <v>2.5422932330827068</v>
      </c>
      <c r="O69">
        <f>O61/B61*100</f>
        <v>2.5573308270676693</v>
      </c>
    </row>
    <row r="70" spans="1:15" x14ac:dyDescent="0.25">
      <c r="A70" s="1" t="s">
        <v>61</v>
      </c>
      <c r="C70">
        <f>C62/B62*100</f>
        <v>2.9511278195488719</v>
      </c>
      <c r="E70">
        <f>E62/B62*100</f>
        <v>66.945488721804509</v>
      </c>
      <c r="F70">
        <f>F62/B62*100</f>
        <v>11.528195488721805</v>
      </c>
      <c r="G70">
        <f>G62/B62*100</f>
        <v>4.7368421052631584</v>
      </c>
      <c r="H70">
        <f>H62/B62*100</f>
        <v>3.4229323308270678</v>
      </c>
      <c r="I70">
        <f>I62/B62*100</f>
        <v>3.1447368421052633</v>
      </c>
      <c r="J70">
        <f>J62/B62*100</f>
        <v>3.8214285714285716</v>
      </c>
      <c r="K70">
        <f>K62/B62*100</f>
        <v>3.4379699248120303</v>
      </c>
      <c r="L70">
        <f>L62/B62*100</f>
        <v>3.763157894736842</v>
      </c>
      <c r="M70">
        <f>M62/B62*100</f>
        <v>14.614661654135338</v>
      </c>
      <c r="N70">
        <f>N62/B62*100</f>
        <v>11.975563909774436</v>
      </c>
      <c r="O70">
        <f>O62/B62*100</f>
        <v>12.642857142857142</v>
      </c>
    </row>
    <row r="71" spans="1:15" x14ac:dyDescent="0.25">
      <c r="A71" s="1" t="s">
        <v>56</v>
      </c>
      <c r="C71">
        <f>SUM(C67:C70)/4</f>
        <v>1.6591122693096376</v>
      </c>
      <c r="D71">
        <f t="shared" ref="D71:O71" si="5">SUM(D67:D70)/4</f>
        <v>0</v>
      </c>
      <c r="E71">
        <f t="shared" si="5"/>
        <v>41.911355092276146</v>
      </c>
      <c r="F71">
        <f t="shared" si="5"/>
        <v>6.6502050580997949</v>
      </c>
      <c r="G71">
        <f t="shared" si="5"/>
        <v>3.9999572795625431</v>
      </c>
      <c r="H71">
        <f t="shared" si="5"/>
        <v>2.45052973342447</v>
      </c>
      <c r="I71">
        <f t="shared" si="5"/>
        <v>1.9338474025974026</v>
      </c>
      <c r="J71">
        <f t="shared" si="5"/>
        <v>2.6158578263841421</v>
      </c>
      <c r="K71">
        <f t="shared" si="5"/>
        <v>1.8865558783321943</v>
      </c>
      <c r="L71">
        <f t="shared" si="5"/>
        <v>1.9922889610389611</v>
      </c>
      <c r="M71">
        <f t="shared" si="5"/>
        <v>6.3736329460013668</v>
      </c>
      <c r="N71">
        <f t="shared" si="5"/>
        <v>4.3762175324675328</v>
      </c>
      <c r="O71">
        <f t="shared" si="5"/>
        <v>4.5468002392344502</v>
      </c>
    </row>
    <row r="72" spans="1:15" x14ac:dyDescent="0.25">
      <c r="A72" s="1" t="s">
        <v>70</v>
      </c>
      <c r="E72">
        <f>E71/C71</f>
        <v>25.261313455125979</v>
      </c>
      <c r="F72">
        <f>F71/C71</f>
        <v>4.0082911693896213</v>
      </c>
      <c r="G72">
        <f>G71/C71</f>
        <v>2.4109021152781538</v>
      </c>
      <c r="H72">
        <f>H71/C71</f>
        <v>1.4770126041224105</v>
      </c>
      <c r="I72">
        <f>I71/C71</f>
        <v>1.1655916470330747</v>
      </c>
      <c r="J72">
        <f>J71/C71</f>
        <v>1.5766611306374159</v>
      </c>
      <c r="K72">
        <f>K71/C71</f>
        <v>1.1370875336345965</v>
      </c>
      <c r="L72">
        <f>L71/C71</f>
        <v>1.2008162424523323</v>
      </c>
      <c r="M72">
        <f>M71/C71</f>
        <v>3.8415923165063792</v>
      </c>
      <c r="N72">
        <f>N71/C71</f>
        <v>2.6376861972628847</v>
      </c>
      <c r="O72">
        <f>O71/C71</f>
        <v>2.7405018474888316</v>
      </c>
    </row>
    <row r="74" spans="1:15" x14ac:dyDescent="0.25">
      <c r="A74" s="1" t="s">
        <v>39</v>
      </c>
      <c r="E74">
        <f t="shared" ref="E74:O74" si="6">E57/E72</f>
        <v>4.8187816467324067</v>
      </c>
      <c r="F74">
        <f t="shared" si="6"/>
        <v>3.766202401981916</v>
      </c>
      <c r="G74">
        <f t="shared" si="6"/>
        <v>0.78564052317295952</v>
      </c>
      <c r="H74">
        <f t="shared" si="6"/>
        <v>1.2256740633758312</v>
      </c>
      <c r="I74">
        <f t="shared" si="6"/>
        <v>1.546305701702325</v>
      </c>
      <c r="J74">
        <f t="shared" si="6"/>
        <v>1.0131136171382935</v>
      </c>
      <c r="K74">
        <f t="shared" si="6"/>
        <v>0.90601317103396251</v>
      </c>
      <c r="L74">
        <f t="shared" si="6"/>
        <v>0.84098896284373548</v>
      </c>
      <c r="M74">
        <f t="shared" si="6"/>
        <v>0.26162761657682709</v>
      </c>
      <c r="N74">
        <f t="shared" si="6"/>
        <v>0.3791833451431213</v>
      </c>
      <c r="O74">
        <f t="shared" si="6"/>
        <v>0.36490219882849617</v>
      </c>
    </row>
    <row r="78" spans="1:15" ht="36.75" customHeight="1" x14ac:dyDescent="0.25"/>
    <row r="79" spans="1:15" x14ac:dyDescent="0.25">
      <c r="C79" s="1"/>
    </row>
    <row r="80" spans="1:15" x14ac:dyDescent="0.25">
      <c r="J80" s="1"/>
    </row>
    <row r="81" spans="1:12" x14ac:dyDescent="0.25">
      <c r="A81" s="1" t="s">
        <v>0</v>
      </c>
      <c r="B81" s="1"/>
      <c r="C81" s="1"/>
      <c r="D81" s="1"/>
      <c r="E81" s="1"/>
      <c r="F81" s="1"/>
      <c r="G81" s="1"/>
      <c r="H81" s="1"/>
      <c r="I81" s="1"/>
    </row>
    <row r="82" spans="1:12" x14ac:dyDescent="0.25">
      <c r="C82" s="1" t="s">
        <v>1</v>
      </c>
      <c r="F82" t="s">
        <v>45</v>
      </c>
      <c r="G82" t="s">
        <v>44</v>
      </c>
      <c r="H82" t="s">
        <v>42</v>
      </c>
      <c r="I82" t="s">
        <v>41</v>
      </c>
      <c r="K82" t="s">
        <v>47</v>
      </c>
      <c r="L82" t="s">
        <v>49</v>
      </c>
    </row>
    <row r="83" spans="1:12" x14ac:dyDescent="0.25">
      <c r="A83" s="2" t="s">
        <v>6</v>
      </c>
      <c r="B83" s="2"/>
      <c r="C83" s="1"/>
      <c r="D83" s="1"/>
    </row>
    <row r="84" spans="1:12" x14ac:dyDescent="0.25">
      <c r="A84" s="1" t="s">
        <v>9</v>
      </c>
      <c r="B84" s="1"/>
    </row>
    <row r="85" spans="1:12" x14ac:dyDescent="0.25">
      <c r="A85" s="1" t="s">
        <v>30</v>
      </c>
      <c r="B85" s="1"/>
      <c r="F85" t="s">
        <v>46</v>
      </c>
      <c r="J85" s="1"/>
      <c r="K85" t="s">
        <v>48</v>
      </c>
      <c r="L85" t="s">
        <v>43</v>
      </c>
    </row>
    <row r="86" spans="1:12" x14ac:dyDescent="0.25">
      <c r="A86" s="1" t="s">
        <v>11</v>
      </c>
      <c r="B86" s="1"/>
      <c r="G86" t="s">
        <v>43</v>
      </c>
    </row>
    <row r="87" spans="1:12" x14ac:dyDescent="0.25">
      <c r="A87" s="1" t="s">
        <v>12</v>
      </c>
      <c r="B87" s="1"/>
      <c r="H87" t="s">
        <v>43</v>
      </c>
      <c r="J87" s="1"/>
    </row>
    <row r="88" spans="1:12" x14ac:dyDescent="0.25">
      <c r="A88" s="1" t="s">
        <v>10</v>
      </c>
      <c r="B88" s="1"/>
      <c r="I88" t="s">
        <v>40</v>
      </c>
      <c r="J88" s="1"/>
    </row>
    <row r="89" spans="1:12" x14ac:dyDescent="0.25">
      <c r="A89" s="1" t="s">
        <v>14</v>
      </c>
      <c r="B89" s="1"/>
    </row>
    <row r="90" spans="1:12" x14ac:dyDescent="0.25">
      <c r="A90" s="1" t="s">
        <v>15</v>
      </c>
      <c r="B90" s="1"/>
      <c r="J90" s="1"/>
    </row>
    <row r="91" spans="1:12" x14ac:dyDescent="0.25">
      <c r="A91" s="1" t="s">
        <v>16</v>
      </c>
      <c r="B91" s="1"/>
      <c r="J91" s="1"/>
    </row>
    <row r="92" spans="1:12" x14ac:dyDescent="0.25">
      <c r="A92" s="1" t="s">
        <v>17</v>
      </c>
      <c r="B92" s="1"/>
      <c r="C92">
        <v>792089</v>
      </c>
      <c r="F92">
        <v>11800</v>
      </c>
      <c r="G92">
        <v>437537</v>
      </c>
      <c r="H92">
        <v>484001</v>
      </c>
      <c r="I92">
        <v>437537</v>
      </c>
      <c r="K92">
        <v>13269</v>
      </c>
      <c r="L92">
        <v>26335</v>
      </c>
    </row>
    <row r="94" spans="1:12" x14ac:dyDescent="0.25">
      <c r="A94" s="1"/>
      <c r="B94" s="1"/>
    </row>
    <row r="95" spans="1:12" x14ac:dyDescent="0.25">
      <c r="C95" s="1"/>
    </row>
    <row r="96" spans="1:12" x14ac:dyDescent="0.25">
      <c r="A96" s="1" t="s">
        <v>18</v>
      </c>
      <c r="B96" s="1">
        <v>280</v>
      </c>
      <c r="C96">
        <v>2</v>
      </c>
      <c r="F96">
        <v>0</v>
      </c>
      <c r="G96">
        <v>18</v>
      </c>
      <c r="H96">
        <v>6</v>
      </c>
      <c r="I96">
        <v>2</v>
      </c>
      <c r="K96">
        <v>0</v>
      </c>
      <c r="L96">
        <v>0</v>
      </c>
    </row>
    <row r="97" spans="1:12" x14ac:dyDescent="0.25">
      <c r="A97" s="1" t="s">
        <v>19</v>
      </c>
      <c r="B97" s="1">
        <v>220</v>
      </c>
      <c r="C97">
        <v>5</v>
      </c>
      <c r="F97">
        <v>48</v>
      </c>
      <c r="G97">
        <v>6</v>
      </c>
      <c r="H97">
        <v>9</v>
      </c>
      <c r="I97">
        <v>7</v>
      </c>
      <c r="K97">
        <v>43</v>
      </c>
      <c r="L97">
        <v>23</v>
      </c>
    </row>
    <row r="98" spans="1:12" x14ac:dyDescent="0.25">
      <c r="A98" s="1" t="s">
        <v>20</v>
      </c>
      <c r="B98" s="1">
        <v>106400</v>
      </c>
      <c r="C98">
        <v>743</v>
      </c>
      <c r="F98">
        <v>50871</v>
      </c>
      <c r="G98">
        <v>3514</v>
      </c>
      <c r="H98">
        <v>2176</v>
      </c>
      <c r="I98">
        <v>868</v>
      </c>
      <c r="K98">
        <v>32206</v>
      </c>
      <c r="L98">
        <v>17309</v>
      </c>
    </row>
    <row r="99" spans="1:12" x14ac:dyDescent="0.25">
      <c r="A99" s="1" t="s">
        <v>21</v>
      </c>
      <c r="B99" s="1">
        <v>53200</v>
      </c>
      <c r="C99">
        <v>1570</v>
      </c>
      <c r="F99">
        <v>24083</v>
      </c>
      <c r="G99">
        <v>3608</v>
      </c>
      <c r="H99">
        <v>2646</v>
      </c>
      <c r="I99">
        <v>1962</v>
      </c>
      <c r="K99">
        <v>18349</v>
      </c>
      <c r="L99">
        <v>10568</v>
      </c>
    </row>
    <row r="101" spans="1:12" x14ac:dyDescent="0.25">
      <c r="A101" s="1" t="s">
        <v>66</v>
      </c>
      <c r="B101">
        <f>SUM(B96:B99)</f>
        <v>160100</v>
      </c>
      <c r="C101">
        <f>SUM(C96:C99)</f>
        <v>2320</v>
      </c>
      <c r="F101">
        <f>SUM(F96:F99)</f>
        <v>75002</v>
      </c>
      <c r="G101">
        <f>SUM(G96:G99)</f>
        <v>7146</v>
      </c>
      <c r="H101">
        <f>SUM(H96:H99)</f>
        <v>4837</v>
      </c>
      <c r="I101">
        <f>SUM(I96:I99)</f>
        <v>2839</v>
      </c>
      <c r="K101">
        <f>SUM(K96:K99)</f>
        <v>50598</v>
      </c>
      <c r="L101">
        <f>SUM(L96:L99)</f>
        <v>27900</v>
      </c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 t="s">
        <v>58</v>
      </c>
      <c r="C103">
        <f>C96/B96*100</f>
        <v>0.7142857142857143</v>
      </c>
      <c r="F103">
        <f>F96/B96*100</f>
        <v>0</v>
      </c>
      <c r="G103">
        <f>G96/B96*100</f>
        <v>6.4285714285714279</v>
      </c>
      <c r="H103">
        <f>H96/B96*100</f>
        <v>2.1428571428571428</v>
      </c>
      <c r="I103">
        <f>I96/B96*100</f>
        <v>0.7142857142857143</v>
      </c>
      <c r="K103">
        <f>K96/B96*100</f>
        <v>0</v>
      </c>
      <c r="L103">
        <f>L96/B96*100</f>
        <v>0</v>
      </c>
    </row>
    <row r="104" spans="1:12" x14ac:dyDescent="0.25">
      <c r="A104" s="1" t="s">
        <v>59</v>
      </c>
      <c r="B104" s="1"/>
      <c r="C104">
        <f t="shared" ref="C104:C106" si="7">C97/B97*100</f>
        <v>2.2727272727272729</v>
      </c>
      <c r="F104">
        <f t="shared" ref="F104:F106" si="8">F97/B97*100</f>
        <v>21.818181818181817</v>
      </c>
      <c r="G104">
        <f t="shared" ref="G104:G106" si="9">G97/B97*100</f>
        <v>2.7272727272727271</v>
      </c>
      <c r="H104">
        <f t="shared" ref="H104:H106" si="10">H97/B97*100</f>
        <v>4.0909090909090908</v>
      </c>
      <c r="I104">
        <f t="shared" ref="I104:I106" si="11">I97/B97*100</f>
        <v>3.1818181818181817</v>
      </c>
      <c r="K104">
        <f t="shared" ref="K104:K106" si="12">K97/B97*100</f>
        <v>19.545454545454547</v>
      </c>
      <c r="L104">
        <f t="shared" ref="L104:L106" si="13">L97/B97*100</f>
        <v>10.454545454545453</v>
      </c>
    </row>
    <row r="105" spans="1:12" x14ac:dyDescent="0.25">
      <c r="A105" s="1" t="s">
        <v>60</v>
      </c>
      <c r="B105" s="1"/>
      <c r="C105">
        <f t="shared" si="7"/>
        <v>0.69830827067669177</v>
      </c>
      <c r="F105">
        <f t="shared" si="8"/>
        <v>47.811090225563916</v>
      </c>
      <c r="G105">
        <f t="shared" si="9"/>
        <v>3.3026315789473681</v>
      </c>
      <c r="H105">
        <f t="shared" si="10"/>
        <v>2.0451127819548871</v>
      </c>
      <c r="I105">
        <f t="shared" si="11"/>
        <v>0.81578947368421051</v>
      </c>
      <c r="K105">
        <f t="shared" si="12"/>
        <v>30.268796992481199</v>
      </c>
      <c r="L105">
        <f t="shared" si="13"/>
        <v>16.267857142857142</v>
      </c>
    </row>
    <row r="106" spans="1:12" x14ac:dyDescent="0.25">
      <c r="A106" s="1" t="s">
        <v>61</v>
      </c>
      <c r="C106">
        <f t="shared" si="7"/>
        <v>2.9511278195488719</v>
      </c>
      <c r="F106">
        <f t="shared" si="8"/>
        <v>45.268796992481199</v>
      </c>
      <c r="G106">
        <f t="shared" si="9"/>
        <v>6.7819548872180446</v>
      </c>
      <c r="H106">
        <f t="shared" si="10"/>
        <v>4.9736842105263159</v>
      </c>
      <c r="I106">
        <f t="shared" si="11"/>
        <v>3.6879699248120303</v>
      </c>
      <c r="K106">
        <f t="shared" si="12"/>
        <v>34.4906015037594</v>
      </c>
      <c r="L106">
        <f t="shared" si="13"/>
        <v>19.864661654135336</v>
      </c>
    </row>
    <row r="107" spans="1:12" x14ac:dyDescent="0.25">
      <c r="A107" s="1" t="s">
        <v>56</v>
      </c>
      <c r="C107">
        <f>SUM(C103:C106)/4</f>
        <v>1.6591122693096376</v>
      </c>
      <c r="D107">
        <f t="shared" ref="D107:F107" si="14">SUM(D103:D106)/4</f>
        <v>0</v>
      </c>
      <c r="E107">
        <f t="shared" si="14"/>
        <v>0</v>
      </c>
      <c r="F107">
        <f t="shared" si="14"/>
        <v>28.724517259056732</v>
      </c>
      <c r="G107">
        <f t="shared" ref="G107" si="15">SUM(G103:G106)/4</f>
        <v>4.8101076555023923</v>
      </c>
      <c r="H107">
        <f t="shared" ref="H107" si="16">SUM(H103:H106)/4</f>
        <v>3.3131408065618588</v>
      </c>
      <c r="I107">
        <f t="shared" ref="I107" si="17">SUM(I103:I106)/4</f>
        <v>2.0999658236500345</v>
      </c>
      <c r="J107">
        <f t="shared" ref="J107" si="18">SUM(J103:J106)/4</f>
        <v>0</v>
      </c>
      <c r="K107">
        <f t="shared" ref="K107" si="19">SUM(K103:K106)/4</f>
        <v>21.076213260423785</v>
      </c>
      <c r="L107">
        <f t="shared" ref="L107" si="20">SUM(L103:L106)/4</f>
        <v>11.646766062884483</v>
      </c>
    </row>
    <row r="108" spans="1:12" x14ac:dyDescent="0.25">
      <c r="A108" s="1" t="s">
        <v>70</v>
      </c>
      <c r="F108">
        <f>F107/C107</f>
        <v>17.313184761757626</v>
      </c>
      <c r="G108">
        <f>G107/C107</f>
        <v>2.8992056441749385</v>
      </c>
      <c r="H108">
        <f>H107/C107</f>
        <v>1.9969358721820967</v>
      </c>
      <c r="I108">
        <f>I107/C107</f>
        <v>1.2657165295533843</v>
      </c>
      <c r="K108">
        <f>K107/C107</f>
        <v>12.703307455615207</v>
      </c>
      <c r="L108">
        <f>L107/C107</f>
        <v>7.0198782073564816</v>
      </c>
    </row>
    <row r="111" spans="1:12" x14ac:dyDescent="0.25">
      <c r="A111" t="s">
        <v>71</v>
      </c>
      <c r="F111">
        <f>(C92/F92)</f>
        <v>67.126186440677969</v>
      </c>
      <c r="G111">
        <f>(C92/G92)</f>
        <v>1.8103360401520328</v>
      </c>
      <c r="H111">
        <f>(C92/H92)</f>
        <v>1.6365441393716129</v>
      </c>
      <c r="I111">
        <f>(C92/I92)</f>
        <v>1.8103360401520328</v>
      </c>
      <c r="K111">
        <f>(C92/K92)</f>
        <v>59.694701936845277</v>
      </c>
      <c r="L111">
        <f>(C92/L92)</f>
        <v>30.077425479400038</v>
      </c>
    </row>
    <row r="112" spans="1:12" x14ac:dyDescent="0.25">
      <c r="A112" t="s">
        <v>39</v>
      </c>
      <c r="F112">
        <f>F111/F108</f>
        <v>3.8771714946951996</v>
      </c>
      <c r="G112">
        <f t="shared" ref="G112:L112" si="21">G111/G108</f>
        <v>0.62442484678151267</v>
      </c>
      <c r="H112">
        <f t="shared" si="21"/>
        <v>0.81952763840299203</v>
      </c>
      <c r="I112">
        <f t="shared" si="21"/>
        <v>1.4302855322516967</v>
      </c>
      <c r="K112">
        <f t="shared" si="21"/>
        <v>4.6991464345341498</v>
      </c>
      <c r="L112">
        <f t="shared" si="21"/>
        <v>4.2846078793618387</v>
      </c>
    </row>
    <row r="116" spans="1:10" x14ac:dyDescent="0.25">
      <c r="J116" s="1"/>
    </row>
    <row r="117" spans="1:10" x14ac:dyDescent="0.25">
      <c r="A117" s="1" t="s">
        <v>0</v>
      </c>
      <c r="B117" s="1"/>
      <c r="C117" s="1"/>
      <c r="D117" s="1"/>
      <c r="E117" s="1"/>
      <c r="F117" s="1"/>
      <c r="G117" s="1"/>
      <c r="H117" s="1"/>
      <c r="I117" s="1"/>
    </row>
    <row r="118" spans="1:10" x14ac:dyDescent="0.25">
      <c r="C118" s="1" t="s">
        <v>1</v>
      </c>
      <c r="F118" t="s">
        <v>52</v>
      </c>
      <c r="G118" t="s">
        <v>53</v>
      </c>
      <c r="H118" t="s">
        <v>54</v>
      </c>
    </row>
    <row r="119" spans="1:10" x14ac:dyDescent="0.25">
      <c r="A119" s="2" t="s">
        <v>6</v>
      </c>
      <c r="B119" s="2"/>
      <c r="C119" s="1"/>
      <c r="D119" s="1"/>
    </row>
    <row r="120" spans="1:10" x14ac:dyDescent="0.25">
      <c r="A120" s="1" t="s">
        <v>9</v>
      </c>
      <c r="B120" s="1"/>
    </row>
    <row r="121" spans="1:10" x14ac:dyDescent="0.25">
      <c r="A121" s="1" t="s">
        <v>30</v>
      </c>
      <c r="B121" s="1"/>
      <c r="F121" t="s">
        <v>50</v>
      </c>
    </row>
    <row r="122" spans="1:10" x14ac:dyDescent="0.25">
      <c r="A122" s="1" t="s">
        <v>11</v>
      </c>
      <c r="B122" s="1"/>
      <c r="G122" t="s">
        <v>50</v>
      </c>
    </row>
    <row r="123" spans="1:10" x14ac:dyDescent="0.25">
      <c r="A123" s="1" t="s">
        <v>12</v>
      </c>
      <c r="B123" s="1"/>
      <c r="H123" t="s">
        <v>50</v>
      </c>
    </row>
    <row r="124" spans="1:10" x14ac:dyDescent="0.25">
      <c r="A124" s="1" t="s">
        <v>10</v>
      </c>
      <c r="B124" s="1"/>
    </row>
    <row r="125" spans="1:10" x14ac:dyDescent="0.25">
      <c r="A125" s="1" t="s">
        <v>14</v>
      </c>
      <c r="B125" s="1"/>
      <c r="F125" t="s">
        <v>51</v>
      </c>
      <c r="G125" t="s">
        <v>51</v>
      </c>
      <c r="H125" t="s">
        <v>51</v>
      </c>
    </row>
    <row r="126" spans="1:10" x14ac:dyDescent="0.25">
      <c r="A126" s="1" t="s">
        <v>15</v>
      </c>
      <c r="B126" s="1"/>
    </row>
    <row r="127" spans="1:10" x14ac:dyDescent="0.25">
      <c r="A127" s="1" t="s">
        <v>16</v>
      </c>
      <c r="B127" s="1"/>
    </row>
    <row r="128" spans="1:10" x14ac:dyDescent="0.25">
      <c r="A128" s="1" t="s">
        <v>17</v>
      </c>
      <c r="B128" s="1"/>
      <c r="C128">
        <v>792089</v>
      </c>
      <c r="F128">
        <v>9900</v>
      </c>
      <c r="G128">
        <v>418186</v>
      </c>
      <c r="H128">
        <v>437537</v>
      </c>
    </row>
    <row r="130" spans="1:9" x14ac:dyDescent="0.25">
      <c r="A130" s="1" t="s">
        <v>38</v>
      </c>
      <c r="B130" s="1"/>
    </row>
    <row r="131" spans="1:9" x14ac:dyDescent="0.25">
      <c r="C131" s="1"/>
    </row>
    <row r="132" spans="1:9" x14ac:dyDescent="0.25">
      <c r="A132" s="1" t="s">
        <v>18</v>
      </c>
      <c r="B132" s="1">
        <v>280</v>
      </c>
      <c r="C132">
        <v>2</v>
      </c>
      <c r="F132">
        <v>0</v>
      </c>
      <c r="G132">
        <v>18</v>
      </c>
      <c r="H132">
        <v>6</v>
      </c>
    </row>
    <row r="133" spans="1:9" x14ac:dyDescent="0.25">
      <c r="A133" s="1" t="s">
        <v>19</v>
      </c>
      <c r="B133" s="1">
        <v>220</v>
      </c>
      <c r="C133">
        <v>5</v>
      </c>
      <c r="F133">
        <v>56</v>
      </c>
      <c r="G133">
        <v>6</v>
      </c>
      <c r="H133">
        <v>7</v>
      </c>
    </row>
    <row r="134" spans="1:9" x14ac:dyDescent="0.25">
      <c r="A134" s="1" t="s">
        <v>20</v>
      </c>
      <c r="B134" s="1">
        <v>106400</v>
      </c>
      <c r="C134">
        <v>743</v>
      </c>
      <c r="F134">
        <v>14546</v>
      </c>
      <c r="G134">
        <v>2363</v>
      </c>
      <c r="H134">
        <v>1144</v>
      </c>
    </row>
    <row r="135" spans="1:9" x14ac:dyDescent="0.25">
      <c r="A135" s="1" t="s">
        <v>21</v>
      </c>
      <c r="B135" s="1">
        <v>53200</v>
      </c>
      <c r="C135">
        <v>1570</v>
      </c>
      <c r="F135">
        <v>13247</v>
      </c>
      <c r="G135">
        <v>2292</v>
      </c>
      <c r="H135">
        <v>1699</v>
      </c>
    </row>
    <row r="137" spans="1:9" x14ac:dyDescent="0.25">
      <c r="A137" t="s">
        <v>66</v>
      </c>
      <c r="B137">
        <f>SUM(B132:B135)</f>
        <v>160100</v>
      </c>
      <c r="C137">
        <f>SUM(C132:C135)</f>
        <v>2320</v>
      </c>
      <c r="F137">
        <f>SUM(F132:F135)</f>
        <v>27849</v>
      </c>
      <c r="G137">
        <f>SUM(G132:G135)</f>
        <v>4679</v>
      </c>
      <c r="H137">
        <f>SUM(H132:H135)</f>
        <v>2856</v>
      </c>
    </row>
    <row r="138" spans="1:9" x14ac:dyDescent="0.25">
      <c r="A138" s="1"/>
      <c r="B138" s="1"/>
      <c r="C138" s="1"/>
      <c r="D138" s="1"/>
      <c r="E138" s="1"/>
      <c r="F138" s="1"/>
      <c r="G138" s="1"/>
      <c r="H138" s="1"/>
    </row>
    <row r="140" spans="1:9" x14ac:dyDescent="0.25">
      <c r="A140" s="1" t="s">
        <v>58</v>
      </c>
      <c r="B140" s="1"/>
      <c r="C140" s="1">
        <f>C132/B132*100</f>
        <v>0.7142857142857143</v>
      </c>
      <c r="D140" s="1"/>
      <c r="E140" s="1"/>
      <c r="F140" s="1">
        <f>F132/B132*100</f>
        <v>0</v>
      </c>
      <c r="G140" s="1">
        <f>G132/B132*100</f>
        <v>6.4285714285714279</v>
      </c>
      <c r="H140" s="1">
        <f>H132/B132*100</f>
        <v>2.1428571428571428</v>
      </c>
      <c r="I140" s="1"/>
    </row>
    <row r="141" spans="1:9" x14ac:dyDescent="0.25">
      <c r="A141" s="1" t="s">
        <v>59</v>
      </c>
      <c r="B141" s="1"/>
      <c r="C141" s="1">
        <f t="shared" ref="C141:C143" si="22">C133/B133*100</f>
        <v>2.2727272727272729</v>
      </c>
      <c r="D141" s="1"/>
      <c r="E141" s="1"/>
      <c r="F141" s="1">
        <f t="shared" ref="F141:F143" si="23">F133/B133*100</f>
        <v>25.454545454545453</v>
      </c>
      <c r="G141" s="1">
        <f t="shared" ref="G141:G143" si="24">G133/B133*100</f>
        <v>2.7272727272727271</v>
      </c>
      <c r="H141" s="1">
        <f t="shared" ref="H141:H143" si="25">H133/B133*100</f>
        <v>3.1818181818181817</v>
      </c>
      <c r="I141" s="1"/>
    </row>
    <row r="142" spans="1:9" x14ac:dyDescent="0.25">
      <c r="A142" s="1" t="s">
        <v>60</v>
      </c>
      <c r="B142" s="1"/>
      <c r="C142" s="1">
        <f t="shared" si="22"/>
        <v>0.69830827067669177</v>
      </c>
      <c r="D142" s="1"/>
      <c r="E142" s="1"/>
      <c r="F142" s="1">
        <f t="shared" si="23"/>
        <v>13.671052631578947</v>
      </c>
      <c r="G142" s="1">
        <f t="shared" si="24"/>
        <v>2.2208646616541357</v>
      </c>
      <c r="H142" s="1">
        <f t="shared" si="25"/>
        <v>1.0751879699248119</v>
      </c>
      <c r="I142" s="1"/>
    </row>
    <row r="143" spans="1:9" x14ac:dyDescent="0.25">
      <c r="A143" s="1" t="s">
        <v>61</v>
      </c>
      <c r="B143" s="1"/>
      <c r="C143" s="1">
        <f t="shared" si="22"/>
        <v>2.9511278195488719</v>
      </c>
      <c r="D143" s="1"/>
      <c r="E143" s="1"/>
      <c r="F143" s="1">
        <f t="shared" si="23"/>
        <v>24.900375939849624</v>
      </c>
      <c r="G143" s="1">
        <f t="shared" si="24"/>
        <v>4.3082706766917296</v>
      </c>
      <c r="H143" s="1">
        <f t="shared" si="25"/>
        <v>3.1936090225563909</v>
      </c>
      <c r="I143" s="1"/>
    </row>
    <row r="144" spans="1:9" x14ac:dyDescent="0.25">
      <c r="A144" s="1" t="s">
        <v>56</v>
      </c>
      <c r="B144" s="1"/>
      <c r="C144" s="1">
        <f>SUM(C140:C143)/4</f>
        <v>1.6591122693096376</v>
      </c>
      <c r="D144" s="1"/>
      <c r="E144" s="1"/>
      <c r="F144" s="1">
        <f t="shared" ref="F144:H144" si="26">SUM(F140:F143)/4</f>
        <v>16.006493506493506</v>
      </c>
      <c r="G144" s="1">
        <f t="shared" si="26"/>
        <v>3.9212448735475052</v>
      </c>
      <c r="H144" s="1">
        <f t="shared" si="26"/>
        <v>2.3983680792891318</v>
      </c>
      <c r="I144" s="1"/>
    </row>
    <row r="145" spans="1:9" x14ac:dyDescent="0.25">
      <c r="A145" s="1" t="s">
        <v>70</v>
      </c>
      <c r="B145" s="1"/>
      <c r="C145" s="1"/>
      <c r="D145" s="1"/>
      <c r="E145" s="1"/>
      <c r="F145" s="1">
        <f>F144/C144</f>
        <v>9.6476253009411259</v>
      </c>
      <c r="G145" s="1">
        <f>G144/C144</f>
        <v>2.3634596320471721</v>
      </c>
      <c r="H145" s="1">
        <f>H144/C144</f>
        <v>1.4455731077723275</v>
      </c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8" spans="1:9" x14ac:dyDescent="0.25">
      <c r="A148" t="s">
        <v>38</v>
      </c>
      <c r="F148">
        <f>(C128/F128)</f>
        <v>80.008989898989896</v>
      </c>
      <c r="G148">
        <f>(C128/G128)</f>
        <v>1.8941069284959324</v>
      </c>
      <c r="H148">
        <f>(C128/H128)</f>
        <v>1.8103360401520328</v>
      </c>
    </row>
    <row r="149" spans="1:9" x14ac:dyDescent="0.25">
      <c r="A149" t="s">
        <v>39</v>
      </c>
      <c r="F149">
        <f>F148/F145</f>
        <v>8.2931278323158981</v>
      </c>
      <c r="G149">
        <f t="shared" ref="G149:H149" si="27">G148/G145</f>
        <v>0.80141285377288307</v>
      </c>
      <c r="H149">
        <f t="shared" si="27"/>
        <v>1.2523310169637951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2015-06-05T18:17:20Z</dcterms:created>
  <dcterms:modified xsi:type="dcterms:W3CDTF">2024-07-29T13:28:17Z</dcterms:modified>
</cp:coreProperties>
</file>