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dense_out\"/>
    </mc:Choice>
  </mc:AlternateContent>
  <xr:revisionPtr revIDLastSave="0" documentId="13_ncr:1_{114ECA20-C34C-4987-9F1D-5FA42C436C53}" xr6:coauthVersionLast="47" xr6:coauthVersionMax="47" xr10:uidLastSave="{00000000-0000-0000-0000-000000000000}"/>
  <bookViews>
    <workbookView xWindow="-22046" yWindow="-9" windowWidth="22149" windowHeight="13200" xr2:uid="{9CFD8471-BDC5-41FF-BEC6-A56C60585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J26" i="1"/>
  <c r="K26" i="1"/>
  <c r="L23" i="1"/>
  <c r="L24" i="1"/>
  <c r="L25" i="1"/>
  <c r="K23" i="1"/>
  <c r="K24" i="1"/>
  <c r="K25" i="1"/>
  <c r="J23" i="1"/>
  <c r="J24" i="1"/>
  <c r="J25" i="1"/>
  <c r="I23" i="1"/>
  <c r="I24" i="1"/>
  <c r="I25" i="1"/>
  <c r="H23" i="1"/>
  <c r="H26" i="1" s="1"/>
  <c r="H28" i="1" s="1"/>
  <c r="H24" i="1"/>
  <c r="H25" i="1"/>
  <c r="G23" i="1"/>
  <c r="G24" i="1"/>
  <c r="G25" i="1"/>
  <c r="F23" i="1"/>
  <c r="F24" i="1"/>
  <c r="F25" i="1"/>
  <c r="E23" i="1"/>
  <c r="E24" i="1"/>
  <c r="E26" i="1" s="1"/>
  <c r="E28" i="1" s="1"/>
  <c r="E25" i="1"/>
  <c r="D23" i="1"/>
  <c r="D26" i="1" s="1"/>
  <c r="D28" i="1" s="1"/>
  <c r="D24" i="1"/>
  <c r="D25" i="1"/>
  <c r="L22" i="1"/>
  <c r="L26" i="1" s="1"/>
  <c r="L28" i="1" s="1"/>
  <c r="K22" i="1"/>
  <c r="J22" i="1"/>
  <c r="I22" i="1"/>
  <c r="I26" i="1" s="1"/>
  <c r="H22" i="1"/>
  <c r="G22" i="1"/>
  <c r="F22" i="1"/>
  <c r="F26" i="1" s="1"/>
  <c r="E22" i="1"/>
  <c r="D22" i="1"/>
  <c r="C22" i="1"/>
  <c r="C26" i="1" s="1"/>
  <c r="C23" i="1"/>
  <c r="C24" i="1"/>
  <c r="C25" i="1"/>
  <c r="B19" i="1"/>
  <c r="L31" i="1"/>
  <c r="K31" i="1"/>
  <c r="J31" i="1"/>
  <c r="I31" i="1"/>
  <c r="H31" i="1"/>
  <c r="G31" i="1"/>
  <c r="F31" i="1"/>
  <c r="E31" i="1"/>
  <c r="D31" i="1"/>
  <c r="F28" i="1" l="1"/>
  <c r="K28" i="1"/>
  <c r="J28" i="1"/>
  <c r="I28" i="1"/>
  <c r="G28" i="1"/>
  <c r="F19" i="1" l="1"/>
  <c r="F12" i="1"/>
  <c r="E12" i="1"/>
  <c r="K32" i="1"/>
  <c r="K19" i="1"/>
  <c r="K12" i="1"/>
  <c r="J12" i="1"/>
  <c r="L19" i="1" l="1"/>
  <c r="L12" i="1"/>
  <c r="J19" i="1"/>
  <c r="I12" i="1"/>
  <c r="F32" i="1" l="1"/>
  <c r="J32" i="1" l="1"/>
  <c r="D32" i="1"/>
  <c r="E32" i="1"/>
  <c r="I32" i="1"/>
  <c r="H32" i="1"/>
  <c r="G32" i="1"/>
  <c r="D12" i="1"/>
  <c r="G12" i="1"/>
  <c r="I19" i="1"/>
  <c r="H19" i="1"/>
  <c r="G19" i="1"/>
  <c r="E19" i="1"/>
  <c r="D19" i="1"/>
  <c r="C19" i="1"/>
  <c r="H12" i="1"/>
  <c r="L32" i="1" l="1"/>
</calcChain>
</file>

<file path=xl/sharedStrings.xml><?xml version="1.0" encoding="utf-8"?>
<sst xmlns="http://schemas.openxmlformats.org/spreadsheetml/2006/main" count="57" uniqueCount="40">
  <si>
    <t>no_directive</t>
  </si>
  <si>
    <t>S1</t>
  </si>
  <si>
    <t>S2</t>
  </si>
  <si>
    <t>S5</t>
  </si>
  <si>
    <t>S4</t>
  </si>
  <si>
    <t>S3</t>
  </si>
  <si>
    <t>Dense_Loop</t>
  </si>
  <si>
    <t>pipeline</t>
  </si>
  <si>
    <t>flatten_off</t>
  </si>
  <si>
    <t>Flat_Loop</t>
  </si>
  <si>
    <t>unroll</t>
  </si>
  <si>
    <t>flat_array</t>
  </si>
  <si>
    <t>prediction</t>
  </si>
  <si>
    <t>dense_array</t>
  </si>
  <si>
    <t>Sum_Loop</t>
  </si>
  <si>
    <t>Prediction_Loop</t>
  </si>
  <si>
    <t>Latency</t>
  </si>
  <si>
    <t>Interval</t>
  </si>
  <si>
    <t>BRAM_18K</t>
  </si>
  <si>
    <t>DSP48E</t>
  </si>
  <si>
    <t>FF</t>
  </si>
  <si>
    <t>LUT</t>
  </si>
  <si>
    <t>n s</t>
  </si>
  <si>
    <t>E</t>
  </si>
  <si>
    <t>pipeline+unroll factor_10</t>
  </si>
  <si>
    <t>flat_puf_10</t>
  </si>
  <si>
    <t>flat_puf_2</t>
  </si>
  <si>
    <t>pipeline+unroll factor_2</t>
  </si>
  <si>
    <t>flat_puf_5</t>
  </si>
  <si>
    <t>pipeline+runoll factor_5</t>
  </si>
  <si>
    <t>dense_p_apc</t>
  </si>
  <si>
    <t>apc</t>
  </si>
  <si>
    <t>SpeedUp</t>
  </si>
  <si>
    <t xml:space="preserve">BRAM_18K/all BRAM </t>
  </si>
  <si>
    <t>DSP48E / all DSP</t>
  </si>
  <si>
    <t>FF / all FF</t>
  </si>
  <si>
    <t>LUT / all LUT</t>
  </si>
  <si>
    <t>V</t>
  </si>
  <si>
    <t>SUM</t>
  </si>
  <si>
    <t>V2/V1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</si>
</sst>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CB8-E721-4527-8103-22E29DD5E43A}">
  <dimension ref="A1:O32"/>
  <sheetViews>
    <sheetView tabSelected="1" workbookViewId="0">
      <pane xSplit="1" topLeftCell="D1" activePane="topRight" state="frozen"/>
      <selection pane="topRight" sqref="A1:A1048576"/>
    </sheetView>
  </sheetViews>
  <sheetFormatPr defaultRowHeight="15" x14ac:dyDescent="0.25"/>
  <cols>
    <col min="1" max="2" width="13.28515625" customWidth="1"/>
    <col min="3" max="3" width="14.28515625" customWidth="1"/>
    <col min="4" max="4" width="11.85546875" customWidth="1"/>
    <col min="5" max="5" width="15.5703125" customWidth="1"/>
    <col min="6" max="6" width="14.140625" customWidth="1"/>
    <col min="7" max="7" width="16.85546875" customWidth="1"/>
    <col min="8" max="8" width="18.42578125" customWidth="1"/>
    <col min="9" max="9" width="19.7109375" customWidth="1"/>
    <col min="10" max="11" width="24.140625" customWidth="1"/>
    <col min="12" max="12" width="24.7109375" customWidth="1"/>
    <col min="13" max="13" width="16.42578125" customWidth="1"/>
  </cols>
  <sheetData>
    <row r="1" spans="1:12" x14ac:dyDescent="0.25">
      <c r="C1" s="1" t="s">
        <v>0</v>
      </c>
      <c r="D1" s="1" t="s">
        <v>1</v>
      </c>
      <c r="E1" s="2" t="s">
        <v>2</v>
      </c>
      <c r="F1" s="1" t="s">
        <v>30</v>
      </c>
      <c r="G1" s="2" t="s">
        <v>3</v>
      </c>
      <c r="H1" s="2" t="s">
        <v>4</v>
      </c>
      <c r="I1" s="2" t="s">
        <v>5</v>
      </c>
      <c r="J1" s="1" t="s">
        <v>25</v>
      </c>
      <c r="K1" s="1" t="s">
        <v>28</v>
      </c>
      <c r="L1" s="1" t="s">
        <v>26</v>
      </c>
    </row>
    <row r="2" spans="1:12" x14ac:dyDescent="0.25">
      <c r="A2" s="1" t="s">
        <v>6</v>
      </c>
      <c r="B2" s="1"/>
      <c r="D2" s="1" t="s">
        <v>7</v>
      </c>
      <c r="F2" t="s">
        <v>7</v>
      </c>
      <c r="H2" t="s">
        <v>8</v>
      </c>
      <c r="I2" t="s">
        <v>8</v>
      </c>
    </row>
    <row r="3" spans="1:12" x14ac:dyDescent="0.25">
      <c r="A3" s="1" t="s">
        <v>9</v>
      </c>
      <c r="B3" s="1"/>
      <c r="E3" t="s">
        <v>10</v>
      </c>
      <c r="G3" t="s">
        <v>7</v>
      </c>
      <c r="H3" t="s">
        <v>7</v>
      </c>
      <c r="I3" t="s">
        <v>7</v>
      </c>
      <c r="J3" t="s">
        <v>24</v>
      </c>
      <c r="K3" t="s">
        <v>29</v>
      </c>
      <c r="L3" t="s">
        <v>27</v>
      </c>
    </row>
    <row r="4" spans="1:12" x14ac:dyDescent="0.25">
      <c r="A4" s="1" t="s">
        <v>11</v>
      </c>
      <c r="B4" s="1"/>
      <c r="F4" t="s">
        <v>31</v>
      </c>
    </row>
    <row r="5" spans="1:12" x14ac:dyDescent="0.25">
      <c r="A5" s="1" t="s">
        <v>12</v>
      </c>
      <c r="B5" s="1"/>
    </row>
    <row r="6" spans="1:12" x14ac:dyDescent="0.25">
      <c r="A6" s="1" t="s">
        <v>13</v>
      </c>
      <c r="B6" s="1"/>
    </row>
    <row r="7" spans="1:12" x14ac:dyDescent="0.25">
      <c r="A7" s="1" t="s">
        <v>14</v>
      </c>
      <c r="B7" s="1"/>
      <c r="G7" t="s">
        <v>7</v>
      </c>
      <c r="H7" t="s">
        <v>10</v>
      </c>
      <c r="I7" t="s">
        <v>7</v>
      </c>
      <c r="J7" t="s">
        <v>7</v>
      </c>
      <c r="K7" t="s">
        <v>7</v>
      </c>
      <c r="L7" t="s">
        <v>7</v>
      </c>
    </row>
    <row r="8" spans="1:12" x14ac:dyDescent="0.25">
      <c r="A8" s="1" t="s">
        <v>15</v>
      </c>
      <c r="B8" s="1"/>
      <c r="G8" t="s">
        <v>7</v>
      </c>
      <c r="H8" t="s">
        <v>10</v>
      </c>
      <c r="I8" t="s">
        <v>7</v>
      </c>
      <c r="J8" t="s">
        <v>7</v>
      </c>
      <c r="K8" t="s">
        <v>7</v>
      </c>
      <c r="L8" t="s">
        <v>7</v>
      </c>
    </row>
    <row r="10" spans="1:12" x14ac:dyDescent="0.25">
      <c r="A10" s="3" t="s">
        <v>16</v>
      </c>
      <c r="B10" s="3"/>
      <c r="C10" s="1">
        <v>2413</v>
      </c>
      <c r="D10" s="1">
        <v>404</v>
      </c>
      <c r="E10" s="1">
        <v>1538</v>
      </c>
      <c r="F10" s="1">
        <v>389</v>
      </c>
      <c r="G10" s="1">
        <v>981</v>
      </c>
      <c r="H10">
        <v>1349</v>
      </c>
      <c r="I10" s="1">
        <v>1363</v>
      </c>
      <c r="J10">
        <v>1363</v>
      </c>
      <c r="K10" s="1">
        <v>1363</v>
      </c>
      <c r="L10" s="1">
        <v>1363</v>
      </c>
    </row>
    <row r="11" spans="1:12" x14ac:dyDescent="0.25">
      <c r="A11" s="3" t="s">
        <v>17</v>
      </c>
      <c r="B11" s="3"/>
      <c r="C11" s="1">
        <v>2413</v>
      </c>
      <c r="D11" s="1">
        <v>404</v>
      </c>
      <c r="E11" s="1">
        <v>1538</v>
      </c>
      <c r="F11" s="1">
        <v>389</v>
      </c>
      <c r="G11" s="1">
        <v>981</v>
      </c>
      <c r="H11" s="2">
        <v>1349</v>
      </c>
      <c r="I11">
        <v>1363</v>
      </c>
      <c r="J11" s="1">
        <v>1363</v>
      </c>
      <c r="K11" s="1">
        <v>1363</v>
      </c>
      <c r="L11" s="1">
        <v>1363</v>
      </c>
    </row>
    <row r="12" spans="1:12" x14ac:dyDescent="0.25">
      <c r="A12" s="3"/>
      <c r="B12" s="3"/>
      <c r="C12" s="1"/>
      <c r="D12" s="1">
        <f>(C10-D10)/C10</f>
        <v>0.83257355988396187</v>
      </c>
      <c r="E12" s="1">
        <f>(C10-E10)/C10</f>
        <v>0.36261914629092418</v>
      </c>
      <c r="F12">
        <f>(C10-F10)/C10</f>
        <v>0.83878988810609201</v>
      </c>
      <c r="G12">
        <f>(C10-G10)/C10</f>
        <v>0.59345213427268961</v>
      </c>
      <c r="H12">
        <f>(C10-H10)/C10</f>
        <v>0.44094488188976377</v>
      </c>
      <c r="I12">
        <f>(C10-I10)/C10</f>
        <v>0.43514297554910897</v>
      </c>
      <c r="J12">
        <f>(C10-J10)/C10</f>
        <v>0.43514297554910897</v>
      </c>
      <c r="K12">
        <f>(C10-K10)/C10</f>
        <v>0.43514297554910897</v>
      </c>
      <c r="L12">
        <f>(C10-L10)/C10</f>
        <v>0.43514297554910897</v>
      </c>
    </row>
    <row r="13" spans="1:12" x14ac:dyDescent="0.25">
      <c r="A13" s="3"/>
      <c r="B13" s="3"/>
      <c r="G13" t="s">
        <v>22</v>
      </c>
    </row>
    <row r="14" spans="1:12" x14ac:dyDescent="0.25">
      <c r="A14" s="3" t="s">
        <v>18</v>
      </c>
      <c r="B14" s="5">
        <v>280</v>
      </c>
      <c r="C14">
        <v>1</v>
      </c>
      <c r="D14" s="2">
        <v>0</v>
      </c>
      <c r="E14" s="4">
        <v>0</v>
      </c>
      <c r="F14">
        <v>0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</row>
    <row r="15" spans="1:12" x14ac:dyDescent="0.25">
      <c r="A15" s="3" t="s">
        <v>19</v>
      </c>
      <c r="B15" s="5">
        <v>220</v>
      </c>
      <c r="C15" s="1">
        <v>12</v>
      </c>
      <c r="D15" s="2">
        <v>159</v>
      </c>
      <c r="E15" s="4">
        <v>12</v>
      </c>
      <c r="F15">
        <v>159</v>
      </c>
      <c r="G15">
        <v>12</v>
      </c>
      <c r="H15">
        <v>68</v>
      </c>
      <c r="I15">
        <v>12</v>
      </c>
      <c r="J15">
        <v>12</v>
      </c>
      <c r="K15">
        <v>12</v>
      </c>
      <c r="L15">
        <v>12</v>
      </c>
    </row>
    <row r="16" spans="1:12" x14ac:dyDescent="0.25">
      <c r="A16" s="3" t="s">
        <v>20</v>
      </c>
      <c r="B16" s="5">
        <v>106400</v>
      </c>
      <c r="C16" s="1">
        <v>1263</v>
      </c>
      <c r="D16" s="4">
        <v>15804</v>
      </c>
      <c r="E16" s="1">
        <v>3299</v>
      </c>
      <c r="F16">
        <v>14829</v>
      </c>
      <c r="G16">
        <v>1639</v>
      </c>
      <c r="H16">
        <v>7049</v>
      </c>
      <c r="I16">
        <v>1455</v>
      </c>
      <c r="J16">
        <v>2013</v>
      </c>
      <c r="K16">
        <v>1740</v>
      </c>
      <c r="L16">
        <v>1559</v>
      </c>
    </row>
    <row r="17" spans="1:15" x14ac:dyDescent="0.25">
      <c r="A17" s="3" t="s">
        <v>21</v>
      </c>
      <c r="B17" s="5">
        <v>53200</v>
      </c>
      <c r="C17" s="1">
        <v>3005</v>
      </c>
      <c r="D17" s="4">
        <v>24885</v>
      </c>
      <c r="E17" s="4">
        <v>4085</v>
      </c>
      <c r="F17">
        <v>24695</v>
      </c>
      <c r="G17">
        <v>3223</v>
      </c>
      <c r="H17">
        <v>19301</v>
      </c>
      <c r="I17">
        <v>3089</v>
      </c>
      <c r="J17">
        <v>3750</v>
      </c>
      <c r="K17">
        <v>3423</v>
      </c>
      <c r="L17">
        <v>3170</v>
      </c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 t="s">
        <v>38</v>
      </c>
      <c r="B19" s="3">
        <f>SUM(B14:B17)</f>
        <v>160100</v>
      </c>
      <c r="C19">
        <f t="shared" ref="C19:L19" si="0">SUM(C14:C18)</f>
        <v>4281</v>
      </c>
      <c r="D19">
        <f t="shared" si="0"/>
        <v>40848</v>
      </c>
      <c r="E19">
        <f t="shared" si="0"/>
        <v>7396</v>
      </c>
      <c r="F19">
        <f t="shared" si="0"/>
        <v>39683</v>
      </c>
      <c r="G19">
        <f t="shared" si="0"/>
        <v>4876</v>
      </c>
      <c r="H19">
        <f t="shared" si="0"/>
        <v>26420</v>
      </c>
      <c r="I19">
        <f t="shared" si="0"/>
        <v>4557</v>
      </c>
      <c r="J19">
        <f t="shared" si="0"/>
        <v>5776</v>
      </c>
      <c r="K19">
        <f t="shared" si="0"/>
        <v>5176</v>
      </c>
      <c r="L19">
        <f t="shared" si="0"/>
        <v>4742</v>
      </c>
    </row>
    <row r="22" spans="1:15" x14ac:dyDescent="0.25">
      <c r="A22" s="5" t="s">
        <v>33</v>
      </c>
      <c r="B22" s="5"/>
      <c r="C22">
        <f>C14/B14*100</f>
        <v>0.35714285714285715</v>
      </c>
      <c r="D22">
        <f>D14/B14*100</f>
        <v>0</v>
      </c>
      <c r="E22">
        <f>E14/B14*100</f>
        <v>0</v>
      </c>
      <c r="F22">
        <f>F14/B14*100</f>
        <v>0</v>
      </c>
      <c r="G22">
        <f>G14/B14*100</f>
        <v>0.7142857142857143</v>
      </c>
      <c r="H22">
        <f>H14/B14*100</f>
        <v>0.7142857142857143</v>
      </c>
      <c r="I22">
        <f>I14/B14*100</f>
        <v>0.35714285714285715</v>
      </c>
      <c r="J22">
        <f>J14/B14*100</f>
        <v>0.35714285714285715</v>
      </c>
      <c r="K22">
        <f>K14/B14*100</f>
        <v>0.35714285714285715</v>
      </c>
      <c r="L22">
        <f>L14/B14*100</f>
        <v>0.35714285714285715</v>
      </c>
    </row>
    <row r="23" spans="1:15" x14ac:dyDescent="0.25">
      <c r="A23" s="5" t="s">
        <v>34</v>
      </c>
      <c r="B23" s="5"/>
      <c r="C23">
        <f t="shared" ref="C23:C25" si="1">C15/B15*100</f>
        <v>5.4545454545454541</v>
      </c>
      <c r="D23">
        <f t="shared" ref="D23:D25" si="2">D15/B15*100</f>
        <v>72.27272727272728</v>
      </c>
      <c r="E23">
        <f t="shared" ref="E23:E25" si="3">E15/B15*100</f>
        <v>5.4545454545454541</v>
      </c>
      <c r="F23">
        <f t="shared" ref="F23:F25" si="4">F15/B15*100</f>
        <v>72.27272727272728</v>
      </c>
      <c r="G23">
        <f t="shared" ref="G23:G25" si="5">G15/B15*100</f>
        <v>5.4545454545454541</v>
      </c>
      <c r="H23">
        <f t="shared" ref="H23:H25" si="6">H15/B15*100</f>
        <v>30.909090909090907</v>
      </c>
      <c r="I23">
        <f t="shared" ref="I23:I25" si="7">I15/B15*100</f>
        <v>5.4545454545454541</v>
      </c>
      <c r="J23">
        <f t="shared" ref="J23:J25" si="8">J15/B15*100</f>
        <v>5.4545454545454541</v>
      </c>
      <c r="K23">
        <f t="shared" ref="K23:K25" si="9">K15/B15*100</f>
        <v>5.4545454545454541</v>
      </c>
      <c r="L23">
        <f t="shared" ref="L23:L25" si="10">L15/B15*100</f>
        <v>5.4545454545454541</v>
      </c>
      <c r="M23" s="3"/>
      <c r="N23" s="3"/>
    </row>
    <row r="24" spans="1:15" x14ac:dyDescent="0.25">
      <c r="A24" s="5" t="s">
        <v>35</v>
      </c>
      <c r="B24" s="5"/>
      <c r="C24">
        <f t="shared" si="1"/>
        <v>1.1870300751879699</v>
      </c>
      <c r="D24">
        <f t="shared" si="2"/>
        <v>14.853383458646615</v>
      </c>
      <c r="E24">
        <f t="shared" si="3"/>
        <v>3.100563909774436</v>
      </c>
      <c r="F24">
        <f t="shared" si="4"/>
        <v>13.93703007518797</v>
      </c>
      <c r="G24">
        <f t="shared" si="5"/>
        <v>1.5404135338345863</v>
      </c>
      <c r="H24">
        <f t="shared" si="6"/>
        <v>6.625</v>
      </c>
      <c r="I24">
        <f t="shared" si="7"/>
        <v>1.367481203007519</v>
      </c>
      <c r="J24">
        <f t="shared" si="8"/>
        <v>1.8919172932330828</v>
      </c>
      <c r="K24">
        <f t="shared" si="9"/>
        <v>1.6353383458646615</v>
      </c>
      <c r="L24">
        <f t="shared" si="10"/>
        <v>1.4652255639097744</v>
      </c>
      <c r="M24" s="3"/>
      <c r="N24" s="3"/>
    </row>
    <row r="25" spans="1:15" x14ac:dyDescent="0.25">
      <c r="A25" s="5" t="s">
        <v>36</v>
      </c>
      <c r="B25" s="5"/>
      <c r="C25">
        <f t="shared" si="1"/>
        <v>5.6484962406015038</v>
      </c>
      <c r="D25">
        <f t="shared" si="2"/>
        <v>46.776315789473685</v>
      </c>
      <c r="E25">
        <f t="shared" si="3"/>
        <v>7.6785714285714288</v>
      </c>
      <c r="F25">
        <f t="shared" si="4"/>
        <v>46.419172932330824</v>
      </c>
      <c r="G25">
        <f t="shared" si="5"/>
        <v>6.0582706766917296</v>
      </c>
      <c r="H25">
        <f t="shared" si="6"/>
        <v>36.280075187969921</v>
      </c>
      <c r="I25">
        <f t="shared" si="7"/>
        <v>5.8063909774436091</v>
      </c>
      <c r="J25">
        <f t="shared" si="8"/>
        <v>7.0488721804511281</v>
      </c>
      <c r="K25">
        <f t="shared" si="9"/>
        <v>6.4342105263157894</v>
      </c>
      <c r="L25">
        <f t="shared" si="10"/>
        <v>5.9586466165413539</v>
      </c>
      <c r="M25" s="3"/>
      <c r="N25" s="3"/>
    </row>
    <row r="26" spans="1:15" x14ac:dyDescent="0.25">
      <c r="A26" s="5" t="s">
        <v>37</v>
      </c>
      <c r="B26" s="5"/>
      <c r="C26" s="3">
        <f>SUM(C22:C25)/4</f>
        <v>3.1618036568694459</v>
      </c>
      <c r="D26" s="3">
        <f t="shared" ref="D26:L26" si="11">SUM(D22:D25)/4</f>
        <v>33.4756066302119</v>
      </c>
      <c r="E26" s="3">
        <f t="shared" si="11"/>
        <v>4.0584201982228301</v>
      </c>
      <c r="F26" s="3">
        <f t="shared" si="11"/>
        <v>33.157232570061524</v>
      </c>
      <c r="G26" s="3">
        <f t="shared" si="11"/>
        <v>3.4418788448393709</v>
      </c>
      <c r="H26" s="3">
        <f t="shared" si="11"/>
        <v>18.632112952836636</v>
      </c>
      <c r="I26" s="3">
        <f t="shared" si="11"/>
        <v>3.2463901230348595</v>
      </c>
      <c r="J26" s="3">
        <f t="shared" si="11"/>
        <v>3.6881194463431304</v>
      </c>
      <c r="K26" s="3">
        <f t="shared" si="11"/>
        <v>3.4703092959671906</v>
      </c>
      <c r="L26" s="3">
        <f t="shared" si="11"/>
        <v>3.3088901230348595</v>
      </c>
      <c r="M26" s="3"/>
      <c r="N26" s="3"/>
    </row>
    <row r="28" spans="1:15" x14ac:dyDescent="0.25">
      <c r="A28" s="3" t="s">
        <v>39</v>
      </c>
      <c r="B28" s="3"/>
      <c r="D28">
        <f>D26/C26</f>
        <v>10.58750329340711</v>
      </c>
      <c r="E28">
        <f>E26/C26</f>
        <v>1.2835775521371682</v>
      </c>
      <c r="F28">
        <f>F26/C26</f>
        <v>10.486809482310186</v>
      </c>
      <c r="G28">
        <f>G26/C26</f>
        <v>1.0885808286550065</v>
      </c>
      <c r="H28">
        <f>H26/C26</f>
        <v>5.8928747559500891</v>
      </c>
      <c r="I28">
        <f>I26/C26</f>
        <v>1.0267525992582234</v>
      </c>
      <c r="J28">
        <f>J26/C26</f>
        <v>1.1664606176067234</v>
      </c>
      <c r="K28">
        <f>K26/C26</f>
        <v>1.0975726745167982</v>
      </c>
      <c r="L28">
        <f>L26/C26</f>
        <v>1.0465197975990219</v>
      </c>
    </row>
    <row r="31" spans="1:15" x14ac:dyDescent="0.25">
      <c r="A31" t="s">
        <v>32</v>
      </c>
      <c r="D31">
        <f>(C11/D11)</f>
        <v>5.9727722772277225</v>
      </c>
      <c r="E31">
        <f>(C11/E11)</f>
        <v>1.5689206762028609</v>
      </c>
      <c r="F31">
        <f>(C11/F11)</f>
        <v>6.2030848329048842</v>
      </c>
      <c r="G31">
        <f>(C11/G11)</f>
        <v>2.4597349643221205</v>
      </c>
      <c r="H31">
        <f>(C11/H11)</f>
        <v>1.7887323943661972</v>
      </c>
      <c r="I31">
        <f>(C11/I11)</f>
        <v>1.7703595011005135</v>
      </c>
      <c r="J31">
        <f>(C11/J11)</f>
        <v>1.7703595011005135</v>
      </c>
      <c r="K31">
        <f>(C11/K11)</f>
        <v>1.7703595011005135</v>
      </c>
      <c r="L31">
        <f>(C11/L11)</f>
        <v>1.7703595011005135</v>
      </c>
    </row>
    <row r="32" spans="1:15" x14ac:dyDescent="0.25">
      <c r="A32" t="s">
        <v>23</v>
      </c>
      <c r="D32">
        <f t="shared" ref="D32:L32" si="12">D31/D28</f>
        <v>0.56413416002873851</v>
      </c>
      <c r="E32">
        <f t="shared" si="12"/>
        <v>1.2223029871398061</v>
      </c>
      <c r="F32">
        <f t="shared" si="12"/>
        <v>0.59151306633048317</v>
      </c>
      <c r="G32">
        <f t="shared" si="12"/>
        <v>2.2595795365615987</v>
      </c>
      <c r="H32">
        <f t="shared" si="12"/>
        <v>0.30354155967087165</v>
      </c>
      <c r="I32">
        <f t="shared" si="12"/>
        <v>1.7242318182388907</v>
      </c>
      <c r="J32">
        <f t="shared" si="12"/>
        <v>1.51771905058641</v>
      </c>
      <c r="K32">
        <f t="shared" si="12"/>
        <v>1.6129770193849868</v>
      </c>
      <c r="L32">
        <f t="shared" si="12"/>
        <v>1.691663650474803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2024-02-03T17:06:19Z</dcterms:created>
  <dcterms:modified xsi:type="dcterms:W3CDTF">2024-07-29T13:51:33Z</dcterms:modified>
</cp:coreProperties>
</file>