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MAG\code\FFF\HLS2019\maxpool\"/>
    </mc:Choice>
  </mc:AlternateContent>
  <xr:revisionPtr revIDLastSave="0" documentId="13_ncr:1_{67E95B3E-577C-4A3A-BE06-DDEF3C2FC521}" xr6:coauthVersionLast="47" xr6:coauthVersionMax="47" xr10:uidLastSave="{00000000-0000-0000-0000-000000000000}"/>
  <bookViews>
    <workbookView xWindow="-22046" yWindow="-9" windowWidth="22149" windowHeight="13200" xr2:uid="{3E39EAFA-0FC1-46EA-A262-30C0B79F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5" i="1" l="1"/>
  <c r="H75" i="1"/>
  <c r="G75" i="1"/>
  <c r="F75" i="1"/>
  <c r="E75" i="1"/>
  <c r="D75" i="1"/>
  <c r="I66" i="1"/>
  <c r="I67" i="1"/>
  <c r="I68" i="1"/>
  <c r="H66" i="1"/>
  <c r="H67" i="1"/>
  <c r="H68" i="1"/>
  <c r="G66" i="1"/>
  <c r="G67" i="1"/>
  <c r="G68" i="1"/>
  <c r="F66" i="1"/>
  <c r="F67" i="1"/>
  <c r="F68" i="1"/>
  <c r="E66" i="1"/>
  <c r="E67" i="1"/>
  <c r="E68" i="1"/>
  <c r="D66" i="1"/>
  <c r="D67" i="1"/>
  <c r="D68" i="1"/>
  <c r="I65" i="1"/>
  <c r="I69" i="1" s="1"/>
  <c r="H65" i="1"/>
  <c r="H69" i="1" s="1"/>
  <c r="G65" i="1"/>
  <c r="F65" i="1"/>
  <c r="E65" i="1"/>
  <c r="D65" i="1"/>
  <c r="C65" i="1"/>
  <c r="C66" i="1"/>
  <c r="C67" i="1"/>
  <c r="C68" i="1"/>
  <c r="B62" i="1"/>
  <c r="F32" i="1"/>
  <c r="M27" i="1"/>
  <c r="N27" i="1"/>
  <c r="Q27" i="1"/>
  <c r="T27" i="1"/>
  <c r="V24" i="1"/>
  <c r="V25" i="1"/>
  <c r="V26" i="1"/>
  <c r="U24" i="1"/>
  <c r="U25" i="1"/>
  <c r="U26" i="1"/>
  <c r="S24" i="1"/>
  <c r="S25" i="1"/>
  <c r="S26" i="1"/>
  <c r="R24" i="1"/>
  <c r="R25" i="1"/>
  <c r="R26" i="1"/>
  <c r="P24" i="1"/>
  <c r="P25" i="1"/>
  <c r="P26" i="1"/>
  <c r="O24" i="1"/>
  <c r="O25" i="1"/>
  <c r="O26" i="1"/>
  <c r="M24" i="1"/>
  <c r="M25" i="1"/>
  <c r="M26" i="1"/>
  <c r="L24" i="1"/>
  <c r="L25" i="1"/>
  <c r="L26" i="1"/>
  <c r="K24" i="1"/>
  <c r="K25" i="1"/>
  <c r="K26" i="1"/>
  <c r="J24" i="1"/>
  <c r="J25" i="1"/>
  <c r="J26" i="1"/>
  <c r="I24" i="1"/>
  <c r="I25" i="1"/>
  <c r="I26" i="1"/>
  <c r="H24" i="1"/>
  <c r="H25" i="1"/>
  <c r="H26" i="1"/>
  <c r="G24" i="1"/>
  <c r="G25" i="1"/>
  <c r="G26" i="1"/>
  <c r="F24" i="1"/>
  <c r="F25" i="1"/>
  <c r="F26" i="1"/>
  <c r="E24" i="1"/>
  <c r="E25" i="1"/>
  <c r="E26" i="1"/>
  <c r="V23" i="1"/>
  <c r="U23" i="1"/>
  <c r="S23" i="1"/>
  <c r="R23" i="1"/>
  <c r="P23" i="1"/>
  <c r="O23" i="1"/>
  <c r="O27" i="1" s="1"/>
  <c r="M23" i="1"/>
  <c r="L23" i="1"/>
  <c r="K23" i="1"/>
  <c r="J23" i="1"/>
  <c r="I23" i="1"/>
  <c r="I27" i="1" s="1"/>
  <c r="H23" i="1"/>
  <c r="G23" i="1"/>
  <c r="F23" i="1"/>
  <c r="E23" i="1"/>
  <c r="D24" i="1"/>
  <c r="D25" i="1"/>
  <c r="D26" i="1"/>
  <c r="D23" i="1"/>
  <c r="C23" i="1"/>
  <c r="C24" i="1"/>
  <c r="C25" i="1"/>
  <c r="C26" i="1"/>
  <c r="B20" i="1"/>
  <c r="V32" i="1"/>
  <c r="U32" i="1"/>
  <c r="S32" i="1"/>
  <c r="R32" i="1"/>
  <c r="P32" i="1"/>
  <c r="O32" i="1"/>
  <c r="M32" i="1"/>
  <c r="L32" i="1"/>
  <c r="K32" i="1"/>
  <c r="J32" i="1"/>
  <c r="I32" i="1"/>
  <c r="H32" i="1"/>
  <c r="G32" i="1"/>
  <c r="E32" i="1"/>
  <c r="D32" i="1"/>
  <c r="F27" i="1" l="1"/>
  <c r="J27" i="1"/>
  <c r="C69" i="1"/>
  <c r="L27" i="1"/>
  <c r="D69" i="1"/>
  <c r="E69" i="1"/>
  <c r="F69" i="1"/>
  <c r="V27" i="1"/>
  <c r="G69" i="1"/>
  <c r="G27" i="1"/>
  <c r="P27" i="1"/>
  <c r="H27" i="1"/>
  <c r="H30" i="1" s="1"/>
  <c r="C27" i="1"/>
  <c r="I30" i="1" s="1"/>
  <c r="R27" i="1"/>
  <c r="R30" i="1" s="1"/>
  <c r="E27" i="1"/>
  <c r="K27" i="1"/>
  <c r="D27" i="1"/>
  <c r="S27" i="1"/>
  <c r="U27" i="1"/>
  <c r="E72" i="1" l="1"/>
  <c r="G72" i="1"/>
  <c r="H72" i="1"/>
  <c r="I72" i="1"/>
  <c r="D72" i="1"/>
  <c r="D76" i="1" s="1"/>
  <c r="F72" i="1"/>
  <c r="G30" i="1"/>
  <c r="S30" i="1"/>
  <c r="D30" i="1"/>
  <c r="P30" i="1"/>
  <c r="M30" i="1"/>
  <c r="U30" i="1"/>
  <c r="O30" i="1"/>
  <c r="L30" i="1"/>
  <c r="K30" i="1"/>
  <c r="J30" i="1"/>
  <c r="V30" i="1"/>
  <c r="E30" i="1"/>
  <c r="F30" i="1"/>
  <c r="T33" i="1" l="1"/>
  <c r="S13" i="1"/>
  <c r="V20" i="1"/>
  <c r="T20" i="1"/>
  <c r="U20" i="1"/>
  <c r="N33" i="1"/>
  <c r="Q33" i="1"/>
  <c r="P33" i="1"/>
  <c r="S33" i="1" l="1"/>
  <c r="U33" i="1"/>
  <c r="E33" i="1"/>
  <c r="V33" i="1"/>
  <c r="H76" i="1"/>
  <c r="E76" i="1"/>
  <c r="F76" i="1"/>
  <c r="I76" i="1"/>
  <c r="G76" i="1"/>
  <c r="R33" i="1"/>
  <c r="O33" i="1"/>
  <c r="J33" i="1"/>
  <c r="D33" i="1"/>
  <c r="F33" i="1"/>
  <c r="G33" i="1"/>
  <c r="H33" i="1"/>
  <c r="M33" i="1"/>
  <c r="L33" i="1"/>
  <c r="I33" i="1"/>
  <c r="K33" i="1"/>
  <c r="L100" i="1"/>
  <c r="K100" i="1"/>
  <c r="J100" i="1"/>
  <c r="I100" i="1"/>
  <c r="H100" i="1"/>
  <c r="G100" i="1"/>
  <c r="F100" i="1"/>
  <c r="E100" i="1"/>
  <c r="D100" i="1"/>
  <c r="C100" i="1"/>
  <c r="G94" i="1"/>
  <c r="L93" i="1"/>
  <c r="K93" i="1"/>
  <c r="J93" i="1"/>
  <c r="I93" i="1"/>
  <c r="H93" i="1"/>
  <c r="G93" i="1"/>
  <c r="F93" i="1"/>
  <c r="E93" i="1"/>
  <c r="D93" i="1"/>
  <c r="I62" i="1"/>
  <c r="F62" i="1"/>
  <c r="E62" i="1"/>
  <c r="G62" i="1"/>
  <c r="H62" i="1"/>
  <c r="D62" i="1"/>
  <c r="C62" i="1"/>
  <c r="S20" i="1"/>
  <c r="R20" i="1"/>
  <c r="P20" i="1"/>
  <c r="O20" i="1"/>
  <c r="M20" i="1"/>
  <c r="L20" i="1"/>
  <c r="K20" i="1"/>
  <c r="J20" i="1"/>
  <c r="I20" i="1"/>
  <c r="H20" i="1"/>
  <c r="G20" i="1"/>
  <c r="F20" i="1"/>
  <c r="E20" i="1"/>
  <c r="D20" i="1"/>
  <c r="C20" i="1"/>
  <c r="R13" i="1"/>
  <c r="P13" i="1"/>
  <c r="O13" i="1"/>
  <c r="M13" i="1"/>
  <c r="L13" i="1"/>
  <c r="K13" i="1"/>
  <c r="J13" i="1"/>
  <c r="I13" i="1"/>
  <c r="H13" i="1"/>
  <c r="G13" i="1"/>
  <c r="F13" i="1"/>
  <c r="E13" i="1"/>
  <c r="D13" i="1"/>
  <c r="D101" i="1" l="1"/>
  <c r="G105" i="1"/>
  <c r="G106" i="1" s="1"/>
  <c r="G107" i="1" s="1"/>
  <c r="I101" i="1"/>
  <c r="I103" i="1" s="1"/>
  <c r="E101" i="1"/>
  <c r="E102" i="1" s="1"/>
  <c r="F101" i="1"/>
  <c r="F102" i="1" s="1"/>
  <c r="H101" i="1"/>
  <c r="H103" i="1" s="1"/>
  <c r="J101" i="1"/>
  <c r="J103" i="1" s="1"/>
  <c r="K101" i="1"/>
  <c r="K103" i="1" s="1"/>
  <c r="D103" i="1"/>
  <c r="L101" i="1"/>
  <c r="L103" i="1" s="1"/>
  <c r="D102" i="1"/>
  <c r="E103" i="1"/>
  <c r="G101" i="1"/>
  <c r="G102" i="1" s="1"/>
  <c r="H102" i="1" l="1"/>
  <c r="F103" i="1"/>
  <c r="L102" i="1"/>
  <c r="K102" i="1"/>
  <c r="J102" i="1"/>
  <c r="I102" i="1"/>
  <c r="G103" i="1"/>
</calcChain>
</file>

<file path=xl/sharedStrings.xml><?xml version="1.0" encoding="utf-8"?>
<sst xmlns="http://schemas.openxmlformats.org/spreadsheetml/2006/main" count="147" uniqueCount="61">
  <si>
    <t>no_directive</t>
  </si>
  <si>
    <t>Filter_pipeline</t>
  </si>
  <si>
    <t>Row_pipeline</t>
  </si>
  <si>
    <t>Col_pipeline</t>
  </si>
  <si>
    <t>Pool_Row_pipeline</t>
  </si>
  <si>
    <t>Pool_Col_pipeline</t>
  </si>
  <si>
    <t>Filter_unroll</t>
  </si>
  <si>
    <t>Row_unroll</t>
  </si>
  <si>
    <t>Col_unroll</t>
  </si>
  <si>
    <t>Pool_Row_unroll</t>
  </si>
  <si>
    <t>Pool_Col_unroll</t>
  </si>
  <si>
    <t>Row_pipeline_nf</t>
  </si>
  <si>
    <t>Col_pipeline_nf</t>
  </si>
  <si>
    <t>Pool_Row_pipeline_nf</t>
  </si>
  <si>
    <t>Pool_Col_pipeline_nf</t>
  </si>
  <si>
    <t>Filter_Loop</t>
  </si>
  <si>
    <t>pipeline</t>
  </si>
  <si>
    <t>unroll</t>
  </si>
  <si>
    <t>flatten_off</t>
  </si>
  <si>
    <t>Row_Loop</t>
  </si>
  <si>
    <t>Col_Loop</t>
  </si>
  <si>
    <t>Pool_Row_Loop</t>
  </si>
  <si>
    <t>Pool_Col_Loop</t>
  </si>
  <si>
    <t>conv_1_out</t>
  </si>
  <si>
    <t>max_pool_1_out</t>
  </si>
  <si>
    <t>Latency</t>
  </si>
  <si>
    <t>Interval</t>
  </si>
  <si>
    <t>BRAM_18K</t>
  </si>
  <si>
    <t>DSP48E</t>
  </si>
  <si>
    <t>FF</t>
  </si>
  <si>
    <t>LUT</t>
  </si>
  <si>
    <t>URAM</t>
  </si>
  <si>
    <t>ap_c_d1_d2</t>
  </si>
  <si>
    <t>ap_r_d2/3</t>
  </si>
  <si>
    <t>ap_r_d2/9</t>
  </si>
  <si>
    <t>ap_c_d2</t>
  </si>
  <si>
    <t>ap_r_d2/13</t>
  </si>
  <si>
    <t>ap_c_d3</t>
  </si>
  <si>
    <t>_1</t>
  </si>
  <si>
    <t>_2</t>
  </si>
  <si>
    <t>_3</t>
  </si>
  <si>
    <t>ap_r_d1/2</t>
  </si>
  <si>
    <t>(S15)</t>
  </si>
  <si>
    <t>(S16)</t>
  </si>
  <si>
    <t>(S17)</t>
  </si>
  <si>
    <t>(S18)</t>
  </si>
  <si>
    <t>(S19)</t>
  </si>
  <si>
    <t>E</t>
  </si>
  <si>
    <t>Col_Loop_puf_2</t>
  </si>
  <si>
    <t>Col_Loop_puf_4</t>
  </si>
  <si>
    <t>pipeline+unroll_f2</t>
  </si>
  <si>
    <t>pipeline+unroll_f4</t>
  </si>
  <si>
    <t xml:space="preserve">BRAM_18K/all BRAM </t>
  </si>
  <si>
    <t>DSP48E / all DSP</t>
  </si>
  <si>
    <t>FF / all FF</t>
  </si>
  <si>
    <t>LUT / all LUT</t>
  </si>
  <si>
    <t>V</t>
  </si>
  <si>
    <t>Rast virov V2/V1</t>
  </si>
  <si>
    <t>SpeedUp</t>
  </si>
  <si>
    <t>SUM</t>
  </si>
  <si>
    <t>SpeedUp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</si>
</sst>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3DC8-6256-4440-A308-EBB73A5DD631}">
  <dimension ref="A2:AB107"/>
  <sheetViews>
    <sheetView tabSelected="1" topLeftCell="A7" workbookViewId="0">
      <pane xSplit="1" topLeftCell="O1" activePane="topRight" state="frozen"/>
      <selection activeCell="A4" sqref="A4"/>
      <selection pane="topRight" activeCell="V32" sqref="V32"/>
    </sheetView>
  </sheetViews>
  <sheetFormatPr defaultRowHeight="15" x14ac:dyDescent="0.25"/>
  <cols>
    <col min="1" max="2" width="17.42578125" customWidth="1"/>
    <col min="3" max="3" width="13.140625" customWidth="1"/>
    <col min="4" max="4" width="16.140625" customWidth="1"/>
    <col min="5" max="5" width="12.85546875" customWidth="1"/>
    <col min="6" max="6" width="15.28515625" customWidth="1"/>
    <col min="7" max="7" width="16.140625" customWidth="1"/>
    <col min="8" max="8" width="15.140625" customWidth="1"/>
    <col min="9" max="9" width="16.140625" customWidth="1"/>
    <col min="10" max="10" width="14.85546875" customWidth="1"/>
    <col min="11" max="11" width="17.85546875" customWidth="1"/>
    <col min="12" max="12" width="14.42578125" customWidth="1"/>
    <col min="13" max="13" width="15.28515625" customWidth="1"/>
    <col min="14" max="14" width="17.140625" customWidth="1"/>
    <col min="15" max="15" width="17.42578125" customWidth="1"/>
    <col min="16" max="16" width="14" customWidth="1"/>
    <col min="17" max="17" width="15.7109375" customWidth="1"/>
    <col min="18" max="18" width="18.7109375" customWidth="1"/>
    <col min="19" max="19" width="19.5703125" customWidth="1"/>
    <col min="20" max="20" width="13.7109375" customWidth="1"/>
    <col min="21" max="21" width="17" customWidth="1"/>
    <col min="22" max="22" width="17.140625" customWidth="1"/>
    <col min="23" max="23" width="13.28515625" customWidth="1"/>
    <col min="24" max="24" width="14.7109375" customWidth="1"/>
    <col min="25" max="25" width="13.42578125" customWidth="1"/>
  </cols>
  <sheetData>
    <row r="2" spans="1:22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/>
      <c r="O2" s="1" t="s">
        <v>11</v>
      </c>
      <c r="P2" s="1" t="s">
        <v>12</v>
      </c>
      <c r="Q2" s="1"/>
      <c r="R2" s="1" t="s">
        <v>13</v>
      </c>
      <c r="S2" s="1" t="s">
        <v>14</v>
      </c>
      <c r="U2" s="1" t="s">
        <v>48</v>
      </c>
      <c r="V2" s="1" t="s">
        <v>49</v>
      </c>
    </row>
    <row r="3" spans="1:22" x14ac:dyDescent="0.25">
      <c r="A3" s="1" t="s">
        <v>15</v>
      </c>
      <c r="B3" s="1"/>
      <c r="C3" s="1"/>
      <c r="D3" s="2" t="s">
        <v>16</v>
      </c>
      <c r="I3" s="1" t="s">
        <v>17</v>
      </c>
      <c r="O3" t="s">
        <v>18</v>
      </c>
    </row>
    <row r="4" spans="1:22" x14ac:dyDescent="0.25">
      <c r="A4" s="1" t="s">
        <v>19</v>
      </c>
      <c r="B4" s="1"/>
      <c r="E4" s="1" t="s">
        <v>16</v>
      </c>
      <c r="J4" s="1" t="s">
        <v>17</v>
      </c>
      <c r="O4" t="s">
        <v>16</v>
      </c>
      <c r="P4" t="s">
        <v>18</v>
      </c>
    </row>
    <row r="5" spans="1:22" x14ac:dyDescent="0.25">
      <c r="A5" s="1" t="s">
        <v>20</v>
      </c>
      <c r="B5" s="1"/>
      <c r="F5" s="1" t="s">
        <v>16</v>
      </c>
      <c r="K5" s="1" t="s">
        <v>17</v>
      </c>
      <c r="P5" t="s">
        <v>16</v>
      </c>
      <c r="R5" t="s">
        <v>18</v>
      </c>
      <c r="U5" t="s">
        <v>50</v>
      </c>
      <c r="V5" t="s">
        <v>51</v>
      </c>
    </row>
    <row r="6" spans="1:22" x14ac:dyDescent="0.25">
      <c r="A6" s="1" t="s">
        <v>21</v>
      </c>
      <c r="B6" s="1"/>
      <c r="G6" s="1" t="s">
        <v>16</v>
      </c>
      <c r="L6" s="1" t="s">
        <v>17</v>
      </c>
      <c r="R6" t="s">
        <v>16</v>
      </c>
      <c r="S6" t="s">
        <v>18</v>
      </c>
    </row>
    <row r="7" spans="1:22" x14ac:dyDescent="0.25">
      <c r="A7" s="1" t="s">
        <v>22</v>
      </c>
      <c r="B7" s="1"/>
      <c r="H7" s="1" t="s">
        <v>16</v>
      </c>
      <c r="M7" s="1" t="s">
        <v>17</v>
      </c>
      <c r="N7" s="1"/>
      <c r="S7" t="s">
        <v>16</v>
      </c>
    </row>
    <row r="8" spans="1:22" x14ac:dyDescent="0.25">
      <c r="A8" s="1" t="s">
        <v>23</v>
      </c>
      <c r="B8" s="1"/>
    </row>
    <row r="9" spans="1:22" x14ac:dyDescent="0.25">
      <c r="A9" s="1" t="s">
        <v>24</v>
      </c>
      <c r="B9" s="1"/>
    </row>
    <row r="10" spans="1:22" x14ac:dyDescent="0.25">
      <c r="A10" s="1"/>
      <c r="B10" s="1"/>
    </row>
    <row r="11" spans="1:22" x14ac:dyDescent="0.25">
      <c r="A11" s="1" t="s">
        <v>25</v>
      </c>
      <c r="B11" s="1"/>
      <c r="C11" s="1">
        <v>18421</v>
      </c>
      <c r="D11" s="1">
        <v>2041</v>
      </c>
      <c r="E11" s="1">
        <v>2032</v>
      </c>
      <c r="F11" s="1">
        <v>2034</v>
      </c>
      <c r="G11" s="1">
        <v>4060</v>
      </c>
      <c r="H11" s="1">
        <v>9127</v>
      </c>
      <c r="I11" s="1">
        <v>18414</v>
      </c>
      <c r="J11" s="1">
        <v>18337</v>
      </c>
      <c r="K11" s="1">
        <v>17329</v>
      </c>
      <c r="L11" s="1">
        <v>15379</v>
      </c>
      <c r="M11" s="1">
        <v>10309</v>
      </c>
      <c r="N11" s="1"/>
      <c r="O11" s="1">
        <v>2059</v>
      </c>
      <c r="P11" s="1">
        <v>2509</v>
      </c>
      <c r="Q11" s="1"/>
      <c r="R11" s="1">
        <v>8281</v>
      </c>
      <c r="S11" s="1">
        <v>14365</v>
      </c>
      <c r="U11" s="1">
        <v>2497</v>
      </c>
      <c r="V11" s="1">
        <v>2731</v>
      </c>
    </row>
    <row r="12" spans="1:22" x14ac:dyDescent="0.25">
      <c r="A12" s="1" t="s">
        <v>26</v>
      </c>
      <c r="B12" s="1"/>
      <c r="C12" s="1">
        <v>18421</v>
      </c>
      <c r="D12" s="1">
        <v>2041</v>
      </c>
      <c r="E12" s="1">
        <v>2032</v>
      </c>
      <c r="F12" s="1">
        <v>2034</v>
      </c>
      <c r="G12" s="1">
        <v>4060</v>
      </c>
      <c r="H12" s="1">
        <v>9127</v>
      </c>
      <c r="I12" s="1">
        <v>18414</v>
      </c>
      <c r="J12" s="1">
        <v>18337</v>
      </c>
      <c r="K12" s="1">
        <v>17329</v>
      </c>
      <c r="L12" s="1">
        <v>15379</v>
      </c>
      <c r="M12" s="1">
        <v>10309</v>
      </c>
      <c r="N12" s="1"/>
      <c r="O12" s="1">
        <v>2059</v>
      </c>
      <c r="P12" s="1">
        <v>2509</v>
      </c>
      <c r="Q12" s="1"/>
      <c r="R12" s="1">
        <v>8281</v>
      </c>
      <c r="S12" s="1">
        <v>14365</v>
      </c>
      <c r="U12" s="1">
        <v>2497</v>
      </c>
      <c r="V12" s="1">
        <v>2731</v>
      </c>
    </row>
    <row r="13" spans="1:22" x14ac:dyDescent="0.25">
      <c r="D13">
        <f>(C11-D11)/C11</f>
        <v>0.88920254057868742</v>
      </c>
      <c r="E13">
        <f>(C11-E11)/C11</f>
        <v>0.88969111340318119</v>
      </c>
      <c r="F13">
        <f>(C11-F11)/C11</f>
        <v>0.88958254166440476</v>
      </c>
      <c r="G13">
        <f>(C11-G11)/C11</f>
        <v>0.77959937028391513</v>
      </c>
      <c r="H13">
        <f>(C11-H11)/C11</f>
        <v>0.50453287009391456</v>
      </c>
      <c r="I13">
        <f>(C11-I11)/C11</f>
        <v>3.8000108571738776E-4</v>
      </c>
      <c r="J13">
        <f>(C11-J11)/C11</f>
        <v>4.5600130286086536E-3</v>
      </c>
      <c r="K13">
        <f>(C11-K11)/C11</f>
        <v>5.9280169371912494E-2</v>
      </c>
      <c r="L13">
        <f>(C11-L11)/C11</f>
        <v>0.16513761467889909</v>
      </c>
      <c r="M13">
        <f>(C11-M11)/C11</f>
        <v>0.44036697247706424</v>
      </c>
      <c r="O13">
        <f>(C11-O11)/C11</f>
        <v>0.88822539492969976</v>
      </c>
      <c r="P13">
        <f>(C11-P11)/C11</f>
        <v>0.86379675370501063</v>
      </c>
      <c r="R13">
        <f>(C11-R11)/C11</f>
        <v>0.55045871559633031</v>
      </c>
      <c r="S13">
        <f>(C11-S11)/C11</f>
        <v>0.22018348623853212</v>
      </c>
    </row>
    <row r="15" spans="1:22" x14ac:dyDescent="0.25">
      <c r="A15" s="3" t="s">
        <v>27</v>
      </c>
      <c r="B15" s="1">
        <v>280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/>
      <c r="O15" s="1">
        <v>0</v>
      </c>
      <c r="P15" s="1">
        <v>0</v>
      </c>
      <c r="Q15" s="1"/>
      <c r="R15" s="1">
        <v>0</v>
      </c>
      <c r="S15" s="1">
        <v>0</v>
      </c>
      <c r="U15" s="1">
        <v>0</v>
      </c>
      <c r="V15" s="1">
        <v>0</v>
      </c>
    </row>
    <row r="16" spans="1:22" x14ac:dyDescent="0.25">
      <c r="A16" s="3" t="s">
        <v>28</v>
      </c>
      <c r="B16" s="1">
        <v>220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>
        <v>0</v>
      </c>
      <c r="P16" s="1">
        <v>0</v>
      </c>
      <c r="Q16" s="1"/>
      <c r="R16" s="1">
        <v>0</v>
      </c>
      <c r="S16" s="1">
        <v>0</v>
      </c>
      <c r="U16" s="1">
        <v>0</v>
      </c>
      <c r="V16" s="1">
        <v>0</v>
      </c>
    </row>
    <row r="17" spans="1:28" x14ac:dyDescent="0.25">
      <c r="A17" s="3" t="s">
        <v>29</v>
      </c>
      <c r="B17" s="1">
        <v>106400</v>
      </c>
      <c r="C17" s="1">
        <v>239</v>
      </c>
      <c r="D17" s="1">
        <v>24106</v>
      </c>
      <c r="E17" s="1">
        <v>1650</v>
      </c>
      <c r="F17" s="1">
        <v>604</v>
      </c>
      <c r="G17" s="1">
        <v>366</v>
      </c>
      <c r="H17" s="1">
        <v>287</v>
      </c>
      <c r="I17" s="1">
        <v>861</v>
      </c>
      <c r="J17" s="1">
        <v>1387</v>
      </c>
      <c r="K17" s="1">
        <v>1380</v>
      </c>
      <c r="L17" s="1">
        <v>246</v>
      </c>
      <c r="M17" s="1">
        <v>243</v>
      </c>
      <c r="N17" s="1"/>
      <c r="O17" s="1">
        <v>1631</v>
      </c>
      <c r="P17" s="1">
        <v>559</v>
      </c>
      <c r="Q17" s="1"/>
      <c r="R17" s="1">
        <v>265</v>
      </c>
      <c r="S17" s="1">
        <v>241</v>
      </c>
      <c r="U17" s="1">
        <v>531</v>
      </c>
      <c r="V17" s="1">
        <v>808</v>
      </c>
    </row>
    <row r="18" spans="1:28" x14ac:dyDescent="0.25">
      <c r="A18" s="3" t="s">
        <v>30</v>
      </c>
      <c r="B18" s="1">
        <v>53200</v>
      </c>
      <c r="C18" s="1">
        <v>691</v>
      </c>
      <c r="D18" s="4">
        <v>75763</v>
      </c>
      <c r="E18" s="1">
        <v>7896</v>
      </c>
      <c r="F18" s="1">
        <v>1492</v>
      </c>
      <c r="G18" s="1">
        <v>1073</v>
      </c>
      <c r="H18" s="1">
        <v>812</v>
      </c>
      <c r="I18" s="1">
        <v>2824</v>
      </c>
      <c r="J18" s="1">
        <v>4874</v>
      </c>
      <c r="K18" s="1">
        <v>4350</v>
      </c>
      <c r="L18" s="1">
        <v>883</v>
      </c>
      <c r="M18" s="1">
        <v>808</v>
      </c>
      <c r="N18" s="1"/>
      <c r="O18" s="1">
        <v>7840</v>
      </c>
      <c r="P18" s="1">
        <v>1399</v>
      </c>
      <c r="Q18" s="1"/>
      <c r="R18" s="1">
        <v>834</v>
      </c>
      <c r="S18" s="1">
        <v>723</v>
      </c>
      <c r="U18" s="1">
        <v>1970</v>
      </c>
      <c r="V18" s="1">
        <v>3202</v>
      </c>
    </row>
    <row r="19" spans="1:2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 t="s">
        <v>59</v>
      </c>
      <c r="B20" s="3">
        <f>SUM(B15:B18)</f>
        <v>160100</v>
      </c>
      <c r="C20" s="1">
        <f>SUM(C15:C19)</f>
        <v>930</v>
      </c>
      <c r="D20" s="1">
        <f t="shared" ref="D20:V20" si="0">SUM(D15:D19)</f>
        <v>99869</v>
      </c>
      <c r="E20" s="1">
        <f t="shared" si="0"/>
        <v>9546</v>
      </c>
      <c r="F20" s="1">
        <f t="shared" si="0"/>
        <v>2097</v>
      </c>
      <c r="G20" s="1">
        <f t="shared" si="0"/>
        <v>1439</v>
      </c>
      <c r="H20" s="1">
        <f t="shared" si="0"/>
        <v>1100</v>
      </c>
      <c r="I20" s="1">
        <f t="shared" si="0"/>
        <v>3685</v>
      </c>
      <c r="J20" s="1">
        <f t="shared" si="0"/>
        <v>6261</v>
      </c>
      <c r="K20" s="1">
        <f t="shared" si="0"/>
        <v>5730</v>
      </c>
      <c r="L20" s="1">
        <f t="shared" si="0"/>
        <v>1129</v>
      </c>
      <c r="M20" s="1">
        <f t="shared" si="0"/>
        <v>1051</v>
      </c>
      <c r="N20" s="1"/>
      <c r="O20" s="1">
        <f t="shared" si="0"/>
        <v>9471</v>
      </c>
      <c r="P20" s="1">
        <f t="shared" si="0"/>
        <v>1958</v>
      </c>
      <c r="Q20" s="1"/>
      <c r="R20" s="1">
        <f t="shared" si="0"/>
        <v>1099</v>
      </c>
      <c r="S20" s="1">
        <f t="shared" si="0"/>
        <v>964</v>
      </c>
      <c r="T20" s="1">
        <f t="shared" si="0"/>
        <v>0</v>
      </c>
      <c r="U20" s="1">
        <f t="shared" si="0"/>
        <v>2501</v>
      </c>
      <c r="V20" s="1">
        <f t="shared" si="0"/>
        <v>4010</v>
      </c>
    </row>
    <row r="21" spans="1:2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8" x14ac:dyDescent="0.25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8" x14ac:dyDescent="0.25">
      <c r="A23" s="1" t="s">
        <v>52</v>
      </c>
      <c r="B23" s="1"/>
      <c r="C23" s="1">
        <f>C15/B15*100</f>
        <v>0</v>
      </c>
      <c r="D23" s="1">
        <f>D15/B15*100</f>
        <v>0</v>
      </c>
      <c r="E23" s="1">
        <f>E15/B15*100</f>
        <v>0</v>
      </c>
      <c r="F23" s="1">
        <f>F15/B15*100</f>
        <v>0</v>
      </c>
      <c r="G23" s="1">
        <f>G15/B15*100</f>
        <v>0</v>
      </c>
      <c r="H23" s="1">
        <f>H15/B15*100</f>
        <v>0</v>
      </c>
      <c r="I23" s="1">
        <f>I15/B15*100</f>
        <v>0</v>
      </c>
      <c r="J23" s="1">
        <f>J15/B15*100</f>
        <v>0</v>
      </c>
      <c r="K23" s="1">
        <f>K15/B15*100</f>
        <v>0</v>
      </c>
      <c r="L23" s="1">
        <f>L15/B15*100</f>
        <v>0</v>
      </c>
      <c r="M23" s="1">
        <f>M15/B15*100</f>
        <v>0</v>
      </c>
      <c r="N23" s="1"/>
      <c r="O23" s="1">
        <f>O15/B15*100</f>
        <v>0</v>
      </c>
      <c r="P23" s="1">
        <f>P15/B15*100</f>
        <v>0</v>
      </c>
      <c r="Q23" s="1"/>
      <c r="R23" s="1">
        <f>R15/B15*100</f>
        <v>0</v>
      </c>
      <c r="S23" s="1">
        <f>S15/B15*100</f>
        <v>0</v>
      </c>
      <c r="T23" s="1"/>
      <c r="U23" s="1">
        <f>U15/B15*100</f>
        <v>0</v>
      </c>
      <c r="V23" s="1">
        <f>V15/B15*100</f>
        <v>0</v>
      </c>
      <c r="W23" s="1"/>
    </row>
    <row r="24" spans="1:28" x14ac:dyDescent="0.25">
      <c r="A24" s="1" t="s">
        <v>53</v>
      </c>
      <c r="B24" s="1"/>
      <c r="C24" s="1">
        <f t="shared" ref="C24:C26" si="1">C16/B16*100</f>
        <v>0</v>
      </c>
      <c r="D24" s="1">
        <f t="shared" ref="D24:D26" si="2">D16/B16*100</f>
        <v>0</v>
      </c>
      <c r="E24" s="1">
        <f t="shared" ref="E24:E26" si="3">E16/B16*100</f>
        <v>0</v>
      </c>
      <c r="F24" s="1">
        <f t="shared" ref="F24:F26" si="4">F16/B16*100</f>
        <v>0.45454545454545453</v>
      </c>
      <c r="G24" s="1">
        <f t="shared" ref="G24:G26" si="5">G16/B16*100</f>
        <v>0</v>
      </c>
      <c r="H24" s="1">
        <f t="shared" ref="H24:H26" si="6">H16/B16*100</f>
        <v>0.45454545454545453</v>
      </c>
      <c r="I24" s="1">
        <f t="shared" ref="I24:I26" si="7">I16/B16*100</f>
        <v>0</v>
      </c>
      <c r="J24" s="1">
        <f t="shared" ref="J24:J26" si="8">J16/B16*100</f>
        <v>0</v>
      </c>
      <c r="K24" s="1">
        <f t="shared" ref="K24:K26" si="9">K16/B16*100</f>
        <v>0</v>
      </c>
      <c r="L24" s="1">
        <f t="shared" ref="L24:L26" si="10">L16/B16*100</f>
        <v>0</v>
      </c>
      <c r="M24" s="1">
        <f t="shared" ref="M24:M26" si="11">M16/B16*100</f>
        <v>0</v>
      </c>
      <c r="N24" s="1"/>
      <c r="O24" s="1">
        <f t="shared" ref="O24:O26" si="12">O16/B16*100</f>
        <v>0</v>
      </c>
      <c r="P24" s="1">
        <f t="shared" ref="P24:P26" si="13">P16/B16*100</f>
        <v>0</v>
      </c>
      <c r="Q24" s="1"/>
      <c r="R24" s="1">
        <f t="shared" ref="R24:R26" si="14">R16/B16*100</f>
        <v>0</v>
      </c>
      <c r="S24" s="1">
        <f t="shared" ref="S24:S26" si="15">S16/B16*100</f>
        <v>0</v>
      </c>
      <c r="T24" s="1"/>
      <c r="U24" s="1">
        <f t="shared" ref="U24:U26" si="16">U16/B16*100</f>
        <v>0</v>
      </c>
      <c r="V24" s="1">
        <f t="shared" ref="V24:V26" si="17">V16/B16*100</f>
        <v>0</v>
      </c>
      <c r="W24" s="1"/>
    </row>
    <row r="25" spans="1:28" x14ac:dyDescent="0.25">
      <c r="A25" s="1" t="s">
        <v>54</v>
      </c>
      <c r="B25" s="1"/>
      <c r="C25" s="1">
        <f t="shared" si="1"/>
        <v>0.22462406015037595</v>
      </c>
      <c r="D25" s="1">
        <f t="shared" si="2"/>
        <v>22.656015037593985</v>
      </c>
      <c r="E25" s="1">
        <f t="shared" si="3"/>
        <v>1.5507518796992481</v>
      </c>
      <c r="F25" s="1">
        <f t="shared" si="4"/>
        <v>0.56766917293233088</v>
      </c>
      <c r="G25" s="1">
        <f t="shared" si="5"/>
        <v>0.34398496240601506</v>
      </c>
      <c r="H25" s="1">
        <f t="shared" si="6"/>
        <v>0.26973684210526316</v>
      </c>
      <c r="I25" s="1">
        <f t="shared" si="7"/>
        <v>0.80921052631578949</v>
      </c>
      <c r="J25" s="1">
        <f t="shared" si="8"/>
        <v>1.3035714285714286</v>
      </c>
      <c r="K25" s="1">
        <f t="shared" si="9"/>
        <v>1.2969924812030076</v>
      </c>
      <c r="L25" s="1">
        <f t="shared" si="10"/>
        <v>0.23120300751879702</v>
      </c>
      <c r="M25" s="1">
        <f t="shared" si="11"/>
        <v>0.22838345864661652</v>
      </c>
      <c r="N25" s="1"/>
      <c r="O25" s="1">
        <f t="shared" si="12"/>
        <v>1.5328947368421053</v>
      </c>
      <c r="P25" s="1">
        <f t="shared" si="13"/>
        <v>0.52537593984962405</v>
      </c>
      <c r="Q25" s="1"/>
      <c r="R25" s="1">
        <f t="shared" si="14"/>
        <v>0.24906015037593987</v>
      </c>
      <c r="S25" s="1">
        <f t="shared" si="15"/>
        <v>0.22650375939849623</v>
      </c>
      <c r="T25" s="1"/>
      <c r="U25" s="1">
        <f t="shared" si="16"/>
        <v>0.49906015037593987</v>
      </c>
      <c r="V25" s="1">
        <f t="shared" si="17"/>
        <v>0.75939849624060152</v>
      </c>
      <c r="W25" s="1"/>
    </row>
    <row r="26" spans="1:28" x14ac:dyDescent="0.25">
      <c r="A26" s="1" t="s">
        <v>55</v>
      </c>
      <c r="B26" s="1"/>
      <c r="C26" s="1">
        <f t="shared" si="1"/>
        <v>1.2988721804511278</v>
      </c>
      <c r="D26" s="1">
        <f t="shared" si="2"/>
        <v>142.41165413533835</v>
      </c>
      <c r="E26" s="1">
        <f t="shared" si="3"/>
        <v>14.842105263157896</v>
      </c>
      <c r="F26" s="1">
        <f t="shared" si="4"/>
        <v>2.8045112781954886</v>
      </c>
      <c r="G26" s="1">
        <f t="shared" si="5"/>
        <v>2.0169172932330826</v>
      </c>
      <c r="H26" s="1">
        <f t="shared" si="6"/>
        <v>1.5263157894736841</v>
      </c>
      <c r="I26" s="1">
        <f t="shared" si="7"/>
        <v>5.3082706766917296</v>
      </c>
      <c r="J26" s="1">
        <f t="shared" si="8"/>
        <v>9.1616541353383454</v>
      </c>
      <c r="K26" s="1">
        <f t="shared" si="9"/>
        <v>8.1766917293233092</v>
      </c>
      <c r="L26" s="1">
        <f t="shared" si="10"/>
        <v>1.6597744360902258</v>
      </c>
      <c r="M26" s="1">
        <f t="shared" si="11"/>
        <v>1.518796992481203</v>
      </c>
      <c r="N26" s="1"/>
      <c r="O26" s="1">
        <f t="shared" si="12"/>
        <v>14.736842105263156</v>
      </c>
      <c r="P26" s="1">
        <f t="shared" si="13"/>
        <v>2.6296992481203008</v>
      </c>
      <c r="Q26" s="1"/>
      <c r="R26" s="1">
        <f t="shared" si="14"/>
        <v>1.5676691729323309</v>
      </c>
      <c r="S26" s="1">
        <f t="shared" si="15"/>
        <v>1.3590225563909775</v>
      </c>
      <c r="T26" s="1"/>
      <c r="U26" s="1">
        <f t="shared" si="16"/>
        <v>3.7030075187969929</v>
      </c>
      <c r="V26" s="1">
        <f t="shared" si="17"/>
        <v>6.018796992481203</v>
      </c>
      <c r="W26" s="1"/>
    </row>
    <row r="27" spans="1:28" x14ac:dyDescent="0.25">
      <c r="A27" s="1" t="s">
        <v>56</v>
      </c>
      <c r="B27" s="1"/>
      <c r="C27" s="1">
        <f>SUM(C23:C26)/4</f>
        <v>0.38087406015037595</v>
      </c>
      <c r="D27" s="1">
        <f t="shared" ref="D27:V27" si="18">SUM(D23:D26)/4</f>
        <v>41.266917293233085</v>
      </c>
      <c r="E27" s="1">
        <f t="shared" si="18"/>
        <v>4.0982142857142856</v>
      </c>
      <c r="F27" s="1">
        <f t="shared" si="18"/>
        <v>0.95668147641831847</v>
      </c>
      <c r="G27" s="1">
        <f t="shared" si="18"/>
        <v>0.59022556390977443</v>
      </c>
      <c r="H27" s="1">
        <f t="shared" si="18"/>
        <v>0.56264952153110048</v>
      </c>
      <c r="I27" s="1">
        <f t="shared" si="18"/>
        <v>1.5293703007518797</v>
      </c>
      <c r="J27" s="1">
        <f t="shared" si="18"/>
        <v>2.6163063909774436</v>
      </c>
      <c r="K27" s="1">
        <f t="shared" si="18"/>
        <v>2.3684210526315792</v>
      </c>
      <c r="L27" s="1">
        <f t="shared" si="18"/>
        <v>0.47274436090225569</v>
      </c>
      <c r="M27" s="1">
        <f t="shared" si="18"/>
        <v>0.43679511278195488</v>
      </c>
      <c r="N27" s="1">
        <f t="shared" si="18"/>
        <v>0</v>
      </c>
      <c r="O27" s="1">
        <f t="shared" si="18"/>
        <v>4.067434210526315</v>
      </c>
      <c r="P27" s="1">
        <f t="shared" si="18"/>
        <v>0.78876879699248126</v>
      </c>
      <c r="Q27" s="1">
        <f t="shared" si="18"/>
        <v>0</v>
      </c>
      <c r="R27" s="1">
        <f t="shared" si="18"/>
        <v>0.45418233082706772</v>
      </c>
      <c r="S27" s="1">
        <f t="shared" si="18"/>
        <v>0.39638157894736842</v>
      </c>
      <c r="T27" s="1">
        <f t="shared" si="18"/>
        <v>0</v>
      </c>
      <c r="U27" s="1">
        <f t="shared" si="18"/>
        <v>1.0505169172932332</v>
      </c>
      <c r="V27" s="1">
        <f t="shared" si="18"/>
        <v>1.6945488721804511</v>
      </c>
      <c r="W27" s="1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30" spans="1:28" x14ac:dyDescent="0.25">
      <c r="A30" s="1" t="s">
        <v>57</v>
      </c>
      <c r="B30" s="1"/>
      <c r="D30">
        <f>D27/C27</f>
        <v>108.34793337446021</v>
      </c>
      <c r="E30">
        <f>E27/C27</f>
        <v>10.760024676125848</v>
      </c>
      <c r="F30">
        <f>F27/C27</f>
        <v>2.5118052829342155</v>
      </c>
      <c r="G30">
        <f>G27/C27</f>
        <v>1.5496607032695866</v>
      </c>
      <c r="H30">
        <f>H27/C27</f>
        <v>1.4772587067466771</v>
      </c>
      <c r="I30">
        <f>I27/C27</f>
        <v>4.0154225786551514</v>
      </c>
      <c r="J30">
        <f>J27/C27</f>
        <v>6.8692165330043178</v>
      </c>
      <c r="K30">
        <f>K27/C27</f>
        <v>6.2183837137569409</v>
      </c>
      <c r="L30">
        <f>L27/C27</f>
        <v>1.241209130166564</v>
      </c>
      <c r="M30">
        <f>M27/C27</f>
        <v>1.1468229487970387</v>
      </c>
      <c r="O30">
        <f>O27/C27</f>
        <v>10.679210363972855</v>
      </c>
      <c r="P30">
        <f>P27/C27</f>
        <v>2.0709438618136953</v>
      </c>
      <c r="R30">
        <f>R27/C27</f>
        <v>1.1924737816162863</v>
      </c>
      <c r="S30">
        <f>S27/C27</f>
        <v>1.0407156076495989</v>
      </c>
      <c r="U30">
        <f>U27/C27</f>
        <v>2.75817396668723</v>
      </c>
      <c r="V30">
        <f>V27/C27</f>
        <v>4.4491054904380007</v>
      </c>
    </row>
    <row r="32" spans="1:28" x14ac:dyDescent="0.25">
      <c r="A32" t="s">
        <v>58</v>
      </c>
      <c r="C32">
        <v>1</v>
      </c>
      <c r="D32">
        <f>(C12/D12)</f>
        <v>9.0254777070063703</v>
      </c>
      <c r="E32">
        <f>(C12/E12)</f>
        <v>9.0654527559055111</v>
      </c>
      <c r="F32">
        <f>(C12/F12)</f>
        <v>9.0565388397246807</v>
      </c>
      <c r="G32">
        <f>(C12/G12)</f>
        <v>4.5371921182266011</v>
      </c>
      <c r="H32">
        <f>(C12/H12)</f>
        <v>2.0182973594828533</v>
      </c>
      <c r="I32">
        <f>(C12/I12)</f>
        <v>1.0003801455414358</v>
      </c>
      <c r="J32">
        <f>(C12/J12)</f>
        <v>1.0045809020014178</v>
      </c>
      <c r="K32">
        <f>(C12/K12)</f>
        <v>1.0630157539384846</v>
      </c>
      <c r="L32">
        <f>(C12/L12)</f>
        <v>1.1978021978021978</v>
      </c>
      <c r="M32">
        <f>(C12/M12)</f>
        <v>1.7868852459016393</v>
      </c>
      <c r="O32">
        <f>(C12/O12)</f>
        <v>8.9465760077707621</v>
      </c>
      <c r="P32">
        <f>(C12/P12)</f>
        <v>7.3419689119170988</v>
      </c>
      <c r="R32">
        <f>(C12/R12)</f>
        <v>2.2244897959183674</v>
      </c>
      <c r="S32">
        <f>(C12/S12)</f>
        <v>1.2823529411764707</v>
      </c>
      <c r="U32">
        <f>(C12/U12)</f>
        <v>7.3772527032438928</v>
      </c>
      <c r="V32">
        <f>(C12/V12)</f>
        <v>6.7451482973269865</v>
      </c>
    </row>
    <row r="33" spans="1:22" x14ac:dyDescent="0.25">
      <c r="A33" t="s">
        <v>47</v>
      </c>
      <c r="D33">
        <f>D32/D30</f>
        <v>8.330087548429288E-2</v>
      </c>
      <c r="E33">
        <f>E32/E30</f>
        <v>0.84251226449505978</v>
      </c>
      <c r="F33">
        <f>F32/F30</f>
        <v>3.605589534052219</v>
      </c>
      <c r="G33">
        <f>G32/G30</f>
        <v>2.927861633616768</v>
      </c>
      <c r="H33">
        <f>H32/H30</f>
        <v>1.3662450255092349</v>
      </c>
      <c r="I33">
        <f>I32/I30</f>
        <v>0.24913446242474532</v>
      </c>
      <c r="J33">
        <f>J32/J30</f>
        <v>0.14624388344358316</v>
      </c>
      <c r="K33">
        <f>K32/K30</f>
        <v>0.17094727550935351</v>
      </c>
      <c r="L33">
        <f>L32/L30</f>
        <v>0.96502851025713832</v>
      </c>
      <c r="M33">
        <f>M32/M30</f>
        <v>1.5581177964532318</v>
      </c>
      <c r="N33" t="e">
        <f>N32/N30</f>
        <v>#DIV/0!</v>
      </c>
      <c r="O33">
        <f>O32/O30</f>
        <v>0.83775632306605086</v>
      </c>
      <c r="P33">
        <f>P32/P30</f>
        <v>3.5452283605056945</v>
      </c>
      <c r="Q33" t="e">
        <f>Q32/Q30</f>
        <v>#DIV/0!</v>
      </c>
      <c r="R33">
        <f>R32/R30</f>
        <v>1.8654412618642904</v>
      </c>
      <c r="S33">
        <f>S32/S30</f>
        <v>1.232183827888002</v>
      </c>
      <c r="T33" t="e">
        <f>T32/T30</f>
        <v>#DIV/0!</v>
      </c>
      <c r="U33">
        <f>U32/U30</f>
        <v>2.6746872359557932</v>
      </c>
      <c r="V33">
        <f>V32/V30</f>
        <v>1.5160684123637058</v>
      </c>
    </row>
    <row r="36" spans="1:22" x14ac:dyDescent="0.25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22" x14ac:dyDescent="0.25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22" x14ac:dyDescent="0.25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2" x14ac:dyDescent="0.25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22" x14ac:dyDescent="0.25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22" x14ac:dyDescent="0.25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22" x14ac:dyDescent="0.25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4" spans="1:22" x14ac:dyDescent="0.25">
      <c r="C44" s="1" t="s">
        <v>0</v>
      </c>
      <c r="D44" s="1" t="s">
        <v>2</v>
      </c>
      <c r="E44" s="1" t="s">
        <v>42</v>
      </c>
      <c r="F44" s="1" t="s">
        <v>43</v>
      </c>
      <c r="G44" s="1" t="s">
        <v>44</v>
      </c>
      <c r="H44" s="1" t="s">
        <v>45</v>
      </c>
      <c r="I44" s="1" t="s">
        <v>46</v>
      </c>
    </row>
    <row r="45" spans="1:22" x14ac:dyDescent="0.25">
      <c r="A45" s="1" t="s">
        <v>15</v>
      </c>
      <c r="B45" s="1"/>
      <c r="C45" s="1"/>
    </row>
    <row r="46" spans="1:22" x14ac:dyDescent="0.25">
      <c r="A46" s="1" t="s">
        <v>19</v>
      </c>
      <c r="B46" s="1"/>
      <c r="D46" s="1" t="s">
        <v>16</v>
      </c>
      <c r="E46" s="1" t="s">
        <v>16</v>
      </c>
      <c r="F46" t="s">
        <v>16</v>
      </c>
      <c r="G46" s="1" t="s">
        <v>16</v>
      </c>
      <c r="H46" s="1" t="s">
        <v>16</v>
      </c>
      <c r="I46" s="1" t="s">
        <v>16</v>
      </c>
    </row>
    <row r="47" spans="1:22" x14ac:dyDescent="0.25">
      <c r="A47" s="1" t="s">
        <v>20</v>
      </c>
      <c r="B47" s="1"/>
    </row>
    <row r="48" spans="1:22" x14ac:dyDescent="0.25">
      <c r="A48" s="1" t="s">
        <v>21</v>
      </c>
      <c r="B48" s="1"/>
    </row>
    <row r="49" spans="1:11" x14ac:dyDescent="0.25">
      <c r="A49" s="1" t="s">
        <v>22</v>
      </c>
      <c r="B49" s="1"/>
    </row>
    <row r="50" spans="1:11" x14ac:dyDescent="0.25">
      <c r="A50" s="1" t="s">
        <v>23</v>
      </c>
      <c r="B50" s="1"/>
      <c r="E50" t="s">
        <v>35</v>
      </c>
      <c r="F50" t="s">
        <v>36</v>
      </c>
      <c r="G50" t="s">
        <v>34</v>
      </c>
      <c r="H50" t="s">
        <v>33</v>
      </c>
      <c r="I50" t="s">
        <v>37</v>
      </c>
    </row>
    <row r="51" spans="1:11" x14ac:dyDescent="0.25">
      <c r="A51" s="1" t="s">
        <v>24</v>
      </c>
      <c r="B51" s="1"/>
      <c r="E51" t="s">
        <v>35</v>
      </c>
      <c r="F51" t="s">
        <v>35</v>
      </c>
      <c r="G51" t="s">
        <v>35</v>
      </c>
      <c r="H51" t="s">
        <v>35</v>
      </c>
      <c r="I51" t="s">
        <v>35</v>
      </c>
    </row>
    <row r="52" spans="1:11" x14ac:dyDescent="0.25">
      <c r="A52" s="1"/>
      <c r="B52" s="1"/>
    </row>
    <row r="53" spans="1:11" x14ac:dyDescent="0.25">
      <c r="A53" s="1" t="s">
        <v>25</v>
      </c>
      <c r="B53" s="1"/>
      <c r="C53" s="1">
        <v>18421</v>
      </c>
      <c r="D53" s="1">
        <v>2032</v>
      </c>
      <c r="E53" s="1">
        <v>84</v>
      </c>
      <c r="F53" s="1">
        <v>161</v>
      </c>
      <c r="G53" s="1">
        <v>240</v>
      </c>
      <c r="H53" s="1">
        <v>705</v>
      </c>
      <c r="I53" s="1">
        <v>2031</v>
      </c>
    </row>
    <row r="54" spans="1:11" x14ac:dyDescent="0.25">
      <c r="A54" s="1" t="s">
        <v>26</v>
      </c>
      <c r="B54" s="1"/>
      <c r="C54" s="1">
        <v>18421</v>
      </c>
      <c r="D54" s="1">
        <v>2032</v>
      </c>
      <c r="E54">
        <v>84</v>
      </c>
      <c r="F54" s="1">
        <v>161</v>
      </c>
      <c r="G54" s="1">
        <v>240</v>
      </c>
      <c r="H54" s="1">
        <v>705</v>
      </c>
      <c r="I54" s="1">
        <v>2031</v>
      </c>
    </row>
    <row r="55" spans="1:11" x14ac:dyDescent="0.25">
      <c r="A55" s="1"/>
      <c r="B55" s="1"/>
    </row>
    <row r="57" spans="1:11" x14ac:dyDescent="0.25">
      <c r="A57" s="3" t="s">
        <v>27</v>
      </c>
      <c r="B57" s="1">
        <v>280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11" x14ac:dyDescent="0.25">
      <c r="A58" s="3" t="s">
        <v>28</v>
      </c>
      <c r="B58" s="1">
        <v>220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11" x14ac:dyDescent="0.25">
      <c r="A59" s="3" t="s">
        <v>29</v>
      </c>
      <c r="B59" s="1">
        <v>106400</v>
      </c>
      <c r="C59" s="1">
        <v>239</v>
      </c>
      <c r="D59" s="1">
        <v>1650</v>
      </c>
      <c r="E59" s="1">
        <v>6652</v>
      </c>
      <c r="F59" s="1">
        <v>4413</v>
      </c>
      <c r="G59" s="1">
        <v>3755</v>
      </c>
      <c r="H59" s="1">
        <v>2188</v>
      </c>
      <c r="I59" s="1">
        <v>1640</v>
      </c>
    </row>
    <row r="60" spans="1:11" x14ac:dyDescent="0.25">
      <c r="A60" s="3" t="s">
        <v>30</v>
      </c>
      <c r="B60" s="1">
        <v>53200</v>
      </c>
      <c r="C60" s="1">
        <v>691</v>
      </c>
      <c r="D60" s="1">
        <v>7869</v>
      </c>
      <c r="E60" s="1">
        <v>17364</v>
      </c>
      <c r="F60" s="1">
        <v>12419</v>
      </c>
      <c r="G60" s="1">
        <v>10667</v>
      </c>
      <c r="H60" s="1">
        <v>8054</v>
      </c>
      <c r="I60" s="1">
        <v>7921</v>
      </c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B62" s="3">
        <f>SUM(B57:B60)</f>
        <v>160100</v>
      </c>
      <c r="C62" s="1">
        <f>SUM(C57:C61)</f>
        <v>930</v>
      </c>
      <c r="D62" s="1">
        <f t="shared" ref="D62" si="19">SUM(D57:D61)</f>
        <v>9519</v>
      </c>
      <c r="E62" s="1">
        <f>SUM(E57:E61)</f>
        <v>24016</v>
      </c>
      <c r="F62" s="1">
        <f>SUM(F57:F61)</f>
        <v>16832</v>
      </c>
      <c r="G62" s="1">
        <f>SUM(G57:G61)</f>
        <v>14422</v>
      </c>
      <c r="H62" s="1">
        <f>SUM(H57:H61)</f>
        <v>10242</v>
      </c>
      <c r="I62" s="1">
        <f>SUM(I57:I61)</f>
        <v>9561</v>
      </c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1" x14ac:dyDescent="0.25">
      <c r="C64" s="1"/>
      <c r="D64" s="1"/>
      <c r="E64" s="1"/>
      <c r="F64" s="1"/>
      <c r="G64" s="1"/>
      <c r="H64" s="1"/>
      <c r="I64" s="1"/>
    </row>
    <row r="65" spans="1:9" x14ac:dyDescent="0.25">
      <c r="A65" s="1" t="s">
        <v>52</v>
      </c>
      <c r="B65" s="1"/>
      <c r="C65" s="1">
        <f>C57/B57*100</f>
        <v>0</v>
      </c>
      <c r="D65" s="1">
        <f>D57/B57*100</f>
        <v>0</v>
      </c>
      <c r="E65" s="1">
        <f>E57/B57*100</f>
        <v>0</v>
      </c>
      <c r="F65" s="1">
        <f>F57/B57*100</f>
        <v>0</v>
      </c>
      <c r="G65" s="1">
        <f>G57/B57*100</f>
        <v>0</v>
      </c>
      <c r="H65" s="1">
        <f>H57/B57*100</f>
        <v>0</v>
      </c>
      <c r="I65" s="1">
        <f>I57/B57*100</f>
        <v>0</v>
      </c>
    </row>
    <row r="66" spans="1:9" x14ac:dyDescent="0.25">
      <c r="A66" s="1" t="s">
        <v>53</v>
      </c>
      <c r="B66" s="1"/>
      <c r="C66" s="1">
        <f t="shared" ref="C66:C68" si="20">C58/B58*100</f>
        <v>0</v>
      </c>
      <c r="D66" s="1">
        <f t="shared" ref="D66:D68" si="21">D58/B58*100</f>
        <v>0</v>
      </c>
      <c r="E66" s="1">
        <f t="shared" ref="E66:E68" si="22">E58/B58*100</f>
        <v>0</v>
      </c>
      <c r="F66" s="1">
        <f t="shared" ref="F66:F68" si="23">F58/B58*100</f>
        <v>0</v>
      </c>
      <c r="G66" s="1">
        <f t="shared" ref="G66:G68" si="24">G58/B58*100</f>
        <v>0</v>
      </c>
      <c r="H66" s="1">
        <f t="shared" ref="H66:H68" si="25">H58/B58*100</f>
        <v>0</v>
      </c>
      <c r="I66" s="1">
        <f t="shared" ref="I66:I68" si="26">I58/B58*100</f>
        <v>0</v>
      </c>
    </row>
    <row r="67" spans="1:9" x14ac:dyDescent="0.25">
      <c r="A67" s="1" t="s">
        <v>54</v>
      </c>
      <c r="B67" s="1"/>
      <c r="C67" s="1">
        <f t="shared" si="20"/>
        <v>0.22462406015037595</v>
      </c>
      <c r="D67" s="1">
        <f t="shared" si="21"/>
        <v>1.5507518796992481</v>
      </c>
      <c r="E67" s="1">
        <f t="shared" si="22"/>
        <v>6.2518796992481214</v>
      </c>
      <c r="F67" s="1">
        <f t="shared" si="23"/>
        <v>4.147556390977444</v>
      </c>
      <c r="G67" s="1">
        <f t="shared" si="24"/>
        <v>3.5291353383458643</v>
      </c>
      <c r="H67" s="1">
        <f t="shared" si="25"/>
        <v>2.0563909774436091</v>
      </c>
      <c r="I67" s="1">
        <f t="shared" si="26"/>
        <v>1.5413533834586466</v>
      </c>
    </row>
    <row r="68" spans="1:9" x14ac:dyDescent="0.25">
      <c r="A68" s="1" t="s">
        <v>55</v>
      </c>
      <c r="B68" s="1"/>
      <c r="C68" s="1">
        <f t="shared" si="20"/>
        <v>1.2988721804511278</v>
      </c>
      <c r="D68" s="1">
        <f t="shared" si="21"/>
        <v>14.791353383458647</v>
      </c>
      <c r="E68" s="1">
        <f t="shared" si="22"/>
        <v>32.639097744360903</v>
      </c>
      <c r="F68" s="1">
        <f t="shared" si="23"/>
        <v>23.343984962406015</v>
      </c>
      <c r="G68" s="1">
        <f t="shared" si="24"/>
        <v>20.050751879699249</v>
      </c>
      <c r="H68" s="1">
        <f t="shared" si="25"/>
        <v>15.139097744360901</v>
      </c>
      <c r="I68" s="1">
        <f t="shared" si="26"/>
        <v>14.889097744360901</v>
      </c>
    </row>
    <row r="69" spans="1:9" x14ac:dyDescent="0.25">
      <c r="A69" s="1" t="s">
        <v>56</v>
      </c>
      <c r="B69" s="1"/>
      <c r="C69" s="1">
        <f>SUM(C65:C68)/4</f>
        <v>0.38087406015037595</v>
      </c>
      <c r="D69" s="1">
        <f t="shared" ref="D69:I69" si="27">SUM(D65:D68)/4</f>
        <v>4.0855263157894735</v>
      </c>
      <c r="E69" s="1">
        <f t="shared" si="27"/>
        <v>9.7227443609022561</v>
      </c>
      <c r="F69" s="1">
        <f t="shared" si="27"/>
        <v>6.8728853383458652</v>
      </c>
      <c r="G69" s="1">
        <f t="shared" si="27"/>
        <v>5.894971804511278</v>
      </c>
      <c r="H69" s="1">
        <f t="shared" si="27"/>
        <v>4.2988721804511272</v>
      </c>
      <c r="I69" s="1">
        <f t="shared" si="27"/>
        <v>4.1076127819548871</v>
      </c>
    </row>
    <row r="71" spans="1:9" x14ac:dyDescent="0.25">
      <c r="D71" s="1"/>
    </row>
    <row r="72" spans="1:9" x14ac:dyDescent="0.25">
      <c r="A72" t="s">
        <v>57</v>
      </c>
      <c r="D72">
        <f>D69/C69</f>
        <v>10.726711906230721</v>
      </c>
      <c r="E72">
        <f>E69/C69</f>
        <v>25.527452190006169</v>
      </c>
      <c r="F72">
        <f>F69/C69</f>
        <v>18.045033929673043</v>
      </c>
      <c r="G72">
        <f>G69/C69</f>
        <v>15.477483035163479</v>
      </c>
      <c r="H72">
        <f>H69/C69</f>
        <v>11.28685996298581</v>
      </c>
      <c r="I72">
        <f>I69/C69</f>
        <v>10.78470080197409</v>
      </c>
    </row>
    <row r="75" spans="1:9" x14ac:dyDescent="0.25">
      <c r="A75" t="s">
        <v>60</v>
      </c>
      <c r="D75">
        <f>C54/D54</f>
        <v>9.0654527559055111</v>
      </c>
      <c r="E75">
        <f>C54/E54</f>
        <v>219.29761904761904</v>
      </c>
      <c r="F75">
        <f>C54/F54</f>
        <v>114.41614906832298</v>
      </c>
      <c r="G75">
        <f>C54/G54</f>
        <v>76.754166666666663</v>
      </c>
      <c r="H75">
        <f>C54/H54</f>
        <v>26.129078014184397</v>
      </c>
      <c r="I75">
        <f>C54/I54</f>
        <v>9.0699162973904475</v>
      </c>
    </row>
    <row r="76" spans="1:9" x14ac:dyDescent="0.25">
      <c r="A76" t="s">
        <v>47</v>
      </c>
      <c r="D76">
        <f>D75/D72</f>
        <v>0.84512876221088307</v>
      </c>
      <c r="E76">
        <f>E75/E72</f>
        <v>8.5906583005362602</v>
      </c>
      <c r="F76">
        <f t="shared" ref="F76:I76" si="28">F75/F72</f>
        <v>6.340589300870108</v>
      </c>
      <c r="G76">
        <f t="shared" si="28"/>
        <v>4.9590858211433959</v>
      </c>
      <c r="H76">
        <f t="shared" si="28"/>
        <v>2.3149997519125991</v>
      </c>
      <c r="I76">
        <f t="shared" si="28"/>
        <v>0.84099841654672891</v>
      </c>
    </row>
    <row r="82" spans="1:12" x14ac:dyDescent="0.25">
      <c r="A82" s="5"/>
      <c r="B82" s="5"/>
      <c r="C82" s="6" t="s">
        <v>0</v>
      </c>
      <c r="D82" s="6" t="s">
        <v>3</v>
      </c>
      <c r="E82" s="6" t="s">
        <v>38</v>
      </c>
      <c r="F82" s="6" t="s">
        <v>39</v>
      </c>
      <c r="G82" s="6" t="s">
        <v>40</v>
      </c>
      <c r="H82" s="6" t="s">
        <v>11</v>
      </c>
      <c r="I82" s="6" t="s">
        <v>38</v>
      </c>
      <c r="J82" s="6" t="s">
        <v>12</v>
      </c>
      <c r="K82" s="6" t="s">
        <v>38</v>
      </c>
      <c r="L82" s="6" t="s">
        <v>10</v>
      </c>
    </row>
    <row r="83" spans="1:12" x14ac:dyDescent="0.25">
      <c r="A83" s="6" t="s">
        <v>15</v>
      </c>
      <c r="B83" s="6"/>
      <c r="C83" s="6"/>
      <c r="D83" s="5"/>
      <c r="E83" s="5"/>
      <c r="F83" s="5"/>
      <c r="G83" s="5"/>
      <c r="H83" s="5" t="s">
        <v>18</v>
      </c>
      <c r="I83" s="5" t="s">
        <v>18</v>
      </c>
      <c r="J83" s="5"/>
      <c r="K83" s="5"/>
      <c r="L83" s="5"/>
    </row>
    <row r="84" spans="1:12" x14ac:dyDescent="0.25">
      <c r="A84" s="6" t="s">
        <v>19</v>
      </c>
      <c r="B84" s="6"/>
      <c r="C84" s="5"/>
      <c r="D84" s="5"/>
      <c r="E84" s="5"/>
      <c r="F84" s="5"/>
      <c r="G84" s="5"/>
      <c r="H84" s="5" t="s">
        <v>16</v>
      </c>
      <c r="I84" s="5" t="s">
        <v>16</v>
      </c>
      <c r="J84" s="5" t="s">
        <v>18</v>
      </c>
      <c r="K84" s="5" t="s">
        <v>18</v>
      </c>
      <c r="L84" s="5"/>
    </row>
    <row r="85" spans="1:12" x14ac:dyDescent="0.25">
      <c r="A85" s="6" t="s">
        <v>20</v>
      </c>
      <c r="B85" s="6"/>
      <c r="C85" s="5"/>
      <c r="D85" s="6" t="s">
        <v>16</v>
      </c>
      <c r="E85" s="5" t="s">
        <v>16</v>
      </c>
      <c r="F85" s="6" t="s">
        <v>16</v>
      </c>
      <c r="G85" s="5" t="s">
        <v>16</v>
      </c>
      <c r="H85" s="5"/>
      <c r="I85" s="5"/>
      <c r="J85" s="5" t="s">
        <v>16</v>
      </c>
      <c r="K85" s="5" t="s">
        <v>16</v>
      </c>
      <c r="L85" s="5"/>
    </row>
    <row r="86" spans="1:12" x14ac:dyDescent="0.25">
      <c r="A86" s="6" t="s">
        <v>21</v>
      </c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6" t="s">
        <v>22</v>
      </c>
      <c r="B87" s="6"/>
      <c r="C87" s="5"/>
      <c r="D87" s="5"/>
      <c r="E87" s="5"/>
      <c r="F87" s="5"/>
      <c r="G87" s="5"/>
      <c r="H87" s="5"/>
      <c r="I87" s="5"/>
      <c r="J87" s="5"/>
      <c r="K87" s="5"/>
      <c r="L87" s="6" t="s">
        <v>17</v>
      </c>
    </row>
    <row r="88" spans="1:12" x14ac:dyDescent="0.25">
      <c r="A88" s="6" t="s">
        <v>23</v>
      </c>
      <c r="B88" s="6"/>
      <c r="C88" s="5"/>
      <c r="D88" s="5"/>
      <c r="E88" s="5" t="s">
        <v>32</v>
      </c>
      <c r="F88" s="5" t="s">
        <v>32</v>
      </c>
      <c r="G88" s="5" t="s">
        <v>41</v>
      </c>
      <c r="H88" s="5"/>
      <c r="I88" s="5" t="s">
        <v>35</v>
      </c>
      <c r="J88" s="5"/>
      <c r="K88" s="5" t="s">
        <v>41</v>
      </c>
      <c r="L88" s="5"/>
    </row>
    <row r="89" spans="1:12" x14ac:dyDescent="0.25">
      <c r="A89" s="6" t="s">
        <v>24</v>
      </c>
      <c r="B89" s="6"/>
      <c r="C89" s="5"/>
      <c r="D89" s="5"/>
      <c r="E89" s="5" t="s">
        <v>35</v>
      </c>
      <c r="F89" s="5"/>
      <c r="G89" s="5"/>
      <c r="H89" s="5"/>
      <c r="I89" s="5" t="s">
        <v>35</v>
      </c>
      <c r="J89" s="5"/>
      <c r="K89" s="5"/>
      <c r="L89" s="5"/>
    </row>
    <row r="90" spans="1:12" x14ac:dyDescent="0.25">
      <c r="A90" s="6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6" t="s">
        <v>25</v>
      </c>
      <c r="B91" s="6"/>
      <c r="C91" s="6">
        <v>24561</v>
      </c>
      <c r="D91" s="6">
        <v>10818</v>
      </c>
      <c r="E91" s="5">
        <v>5408</v>
      </c>
      <c r="F91" s="6">
        <v>5408</v>
      </c>
      <c r="G91" s="6">
        <v>5408</v>
      </c>
      <c r="H91" s="6">
        <v>10913</v>
      </c>
      <c r="I91" s="6">
        <v>544</v>
      </c>
      <c r="J91" s="6">
        <v>12129</v>
      </c>
      <c r="K91" s="6">
        <v>7136</v>
      </c>
      <c r="L91" s="6">
        <v>33345</v>
      </c>
    </row>
    <row r="92" spans="1:12" x14ac:dyDescent="0.25">
      <c r="A92" s="6" t="s">
        <v>26</v>
      </c>
      <c r="B92" s="6"/>
      <c r="C92" s="6">
        <v>24561</v>
      </c>
      <c r="D92" s="6">
        <v>10818</v>
      </c>
      <c r="E92" s="5">
        <v>1</v>
      </c>
      <c r="F92" s="6">
        <v>1</v>
      </c>
      <c r="G92" s="6">
        <v>1</v>
      </c>
      <c r="H92" s="6">
        <v>26</v>
      </c>
      <c r="I92" s="6">
        <v>1</v>
      </c>
      <c r="J92" s="6">
        <v>12129</v>
      </c>
      <c r="K92" s="6">
        <v>1</v>
      </c>
      <c r="L92" s="6">
        <v>33345</v>
      </c>
    </row>
    <row r="93" spans="1:12" x14ac:dyDescent="0.25">
      <c r="A93" s="6"/>
      <c r="B93" s="6"/>
      <c r="C93" s="5"/>
      <c r="D93" s="5">
        <f>(C91-D91)/C91</f>
        <v>0.55954562110663242</v>
      </c>
      <c r="E93" s="5">
        <f>(C91-E91)/C91</f>
        <v>0.77981352550791905</v>
      </c>
      <c r="F93" s="5">
        <f>(C91-F91)/C91</f>
        <v>0.77981352550791905</v>
      </c>
      <c r="G93" s="5">
        <f>(C91-G91)/C91</f>
        <v>0.77981352550791905</v>
      </c>
      <c r="H93" s="5">
        <f>(C91-H91)/C91</f>
        <v>0.55567770041936404</v>
      </c>
      <c r="I93" s="5">
        <f>(C91-I91)/C91</f>
        <v>0.97785106469606287</v>
      </c>
      <c r="J93" s="5">
        <f>(C91-J91)/C91</f>
        <v>0.50616831562232811</v>
      </c>
      <c r="K93" s="5">
        <f>(C91-K91)/C91</f>
        <v>0.70945808395423637</v>
      </c>
      <c r="L93" s="5">
        <f>(C91-L91)/C91</f>
        <v>-0.35764016123122022</v>
      </c>
    </row>
    <row r="94" spans="1:12" x14ac:dyDescent="0.25">
      <c r="A94" s="5"/>
      <c r="B94" s="5"/>
      <c r="C94" s="5"/>
      <c r="D94" s="5"/>
      <c r="E94" s="5"/>
      <c r="F94" s="5"/>
      <c r="G94" s="5">
        <f>(D91-G91)/D91</f>
        <v>0.50009243852837859</v>
      </c>
      <c r="H94" s="5"/>
      <c r="I94" s="5"/>
      <c r="J94" s="5"/>
      <c r="K94" s="5"/>
      <c r="L94" s="5"/>
    </row>
    <row r="95" spans="1:12" x14ac:dyDescent="0.25">
      <c r="A95" s="7" t="s">
        <v>27</v>
      </c>
      <c r="B95" s="7"/>
      <c r="C95" s="6">
        <v>0</v>
      </c>
      <c r="D95" s="6">
        <v>0</v>
      </c>
      <c r="E95" s="5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x14ac:dyDescent="0.25">
      <c r="A96" s="7" t="s">
        <v>28</v>
      </c>
      <c r="B96" s="7"/>
      <c r="C96" s="6">
        <v>0</v>
      </c>
      <c r="D96" s="6">
        <v>1</v>
      </c>
      <c r="E96" s="5">
        <v>0</v>
      </c>
      <c r="F96" s="6">
        <v>0</v>
      </c>
      <c r="G96" s="6">
        <v>0</v>
      </c>
      <c r="H96" s="6">
        <v>2</v>
      </c>
      <c r="I96" s="6">
        <v>0</v>
      </c>
      <c r="J96" s="6">
        <v>0</v>
      </c>
      <c r="K96" s="6">
        <v>0</v>
      </c>
      <c r="L96" s="6">
        <v>0</v>
      </c>
    </row>
    <row r="97" spans="1:12" x14ac:dyDescent="0.25">
      <c r="A97" s="7" t="s">
        <v>29</v>
      </c>
      <c r="B97" s="7"/>
      <c r="C97" s="6">
        <v>243</v>
      </c>
      <c r="D97" s="6">
        <v>263</v>
      </c>
      <c r="E97" s="5">
        <v>558</v>
      </c>
      <c r="F97" s="6">
        <v>559</v>
      </c>
      <c r="G97" s="6">
        <v>390</v>
      </c>
      <c r="H97" s="6">
        <v>1128</v>
      </c>
      <c r="I97" s="6">
        <v>3909</v>
      </c>
      <c r="J97" s="6">
        <v>273</v>
      </c>
      <c r="K97" s="6">
        <v>410</v>
      </c>
      <c r="L97" s="6">
        <v>242</v>
      </c>
    </row>
    <row r="98" spans="1:12" x14ac:dyDescent="0.25">
      <c r="A98" s="7" t="s">
        <v>30</v>
      </c>
      <c r="B98" s="7"/>
      <c r="C98" s="6">
        <v>681</v>
      </c>
      <c r="D98" s="6">
        <v>1365</v>
      </c>
      <c r="E98" s="5">
        <v>4859</v>
      </c>
      <c r="F98" s="6">
        <v>4928</v>
      </c>
      <c r="G98" s="6">
        <v>1657</v>
      </c>
      <c r="H98" s="6">
        <v>7653</v>
      </c>
      <c r="I98" s="6">
        <v>17251</v>
      </c>
      <c r="J98" s="6">
        <v>1268</v>
      </c>
      <c r="K98" s="6">
        <v>1611</v>
      </c>
      <c r="L98" s="6">
        <v>998</v>
      </c>
    </row>
    <row r="99" spans="1:12" x14ac:dyDescent="0.25">
      <c r="A99" s="7" t="s">
        <v>31</v>
      </c>
      <c r="B99" s="7"/>
      <c r="C99" s="6">
        <v>0</v>
      </c>
      <c r="D99" s="6">
        <v>0</v>
      </c>
      <c r="E99" s="5">
        <v>0</v>
      </c>
      <c r="F99" s="5"/>
      <c r="G99" s="5"/>
      <c r="H99" s="6">
        <v>0</v>
      </c>
      <c r="I99" s="5"/>
      <c r="J99" s="6">
        <v>0</v>
      </c>
      <c r="K99" s="5"/>
      <c r="L99" s="6">
        <v>0</v>
      </c>
    </row>
    <row r="100" spans="1:12" x14ac:dyDescent="0.25">
      <c r="A100" s="5"/>
      <c r="B100" s="5"/>
      <c r="C100" s="6">
        <f>SUM(C95:C99)</f>
        <v>924</v>
      </c>
      <c r="D100" s="6">
        <f>SUM(D95:D99)</f>
        <v>1629</v>
      </c>
      <c r="E100" s="6">
        <f t="shared" ref="E100:L100" si="29">SUM(E95:E99)</f>
        <v>5417</v>
      </c>
      <c r="F100" s="6">
        <f t="shared" si="29"/>
        <v>5487</v>
      </c>
      <c r="G100" s="6">
        <f t="shared" si="29"/>
        <v>2047</v>
      </c>
      <c r="H100" s="6">
        <f t="shared" si="29"/>
        <v>8783</v>
      </c>
      <c r="I100" s="6">
        <f t="shared" si="29"/>
        <v>21160</v>
      </c>
      <c r="J100" s="6">
        <f t="shared" si="29"/>
        <v>1541</v>
      </c>
      <c r="K100" s="6">
        <f t="shared" si="29"/>
        <v>2021</v>
      </c>
      <c r="L100" s="6">
        <f t="shared" si="29"/>
        <v>1240</v>
      </c>
    </row>
    <row r="101" spans="1:12" x14ac:dyDescent="0.25">
      <c r="A101" s="5"/>
      <c r="B101" s="5"/>
      <c r="C101" s="5"/>
      <c r="D101" s="6">
        <f>(D100-C100)/C100</f>
        <v>0.76298701298701299</v>
      </c>
      <c r="E101" s="6">
        <f>(E100-C100)/C100</f>
        <v>4.862554112554113</v>
      </c>
      <c r="F101" s="5">
        <f>(F100-C100)/C100</f>
        <v>4.9383116883116882</v>
      </c>
      <c r="G101" s="5">
        <f>(G100-C100)/C100</f>
        <v>1.2153679653679654</v>
      </c>
      <c r="H101" s="6">
        <f>(H100-C100)/C100</f>
        <v>8.5054112554112553</v>
      </c>
      <c r="I101" s="5">
        <f>(I100-C100)/C100</f>
        <v>21.9004329004329</v>
      </c>
      <c r="J101" s="5">
        <f>(J100-C100)/C100</f>
        <v>0.66774891774891776</v>
      </c>
      <c r="K101" s="5">
        <f>(K100-C100)/C100</f>
        <v>1.1872294372294372</v>
      </c>
      <c r="L101" s="6">
        <f>(L100-C100)/C100</f>
        <v>0.34199134199134201</v>
      </c>
    </row>
    <row r="102" spans="1:12" x14ac:dyDescent="0.25">
      <c r="A102" s="5"/>
      <c r="B102" s="5"/>
      <c r="C102" s="5"/>
      <c r="D102" s="6">
        <f t="shared" ref="D102:L102" si="30">D101/D93</f>
        <v>1.3635832078857619</v>
      </c>
      <c r="E102" s="6">
        <f t="shared" si="30"/>
        <v>6.2355344624049271</v>
      </c>
      <c r="F102" s="6">
        <f t="shared" si="30"/>
        <v>6.3326827847660097</v>
      </c>
      <c r="G102" s="6">
        <f t="shared" si="30"/>
        <v>1.5585366573070851</v>
      </c>
      <c r="H102" s="6">
        <f t="shared" si="30"/>
        <v>15.306374988581172</v>
      </c>
      <c r="I102" s="6">
        <f t="shared" si="30"/>
        <v>22.396491338116022</v>
      </c>
      <c r="J102" s="6">
        <f t="shared" si="30"/>
        <v>1.3192230669909242</v>
      </c>
      <c r="K102" s="6">
        <f t="shared" si="30"/>
        <v>1.67343140360357</v>
      </c>
      <c r="L102" s="6">
        <f t="shared" si="30"/>
        <v>-0.95624423390816837</v>
      </c>
    </row>
    <row r="103" spans="1:12" x14ac:dyDescent="0.25">
      <c r="A103" s="5"/>
      <c r="B103" s="5"/>
      <c r="C103" s="5"/>
      <c r="D103" s="5">
        <f t="shared" ref="D103:K103" si="31">D93/D101</f>
        <v>0.73336192042911819</v>
      </c>
      <c r="E103" s="5">
        <f t="shared" si="31"/>
        <v>0.16037117684605323</v>
      </c>
      <c r="F103" s="5">
        <f t="shared" si="31"/>
        <v>0.15791095717057138</v>
      </c>
      <c r="G103" s="5">
        <f t="shared" si="31"/>
        <v>0.6416275134188042</v>
      </c>
      <c r="H103" s="5">
        <f t="shared" si="31"/>
        <v>6.5332255399859068E-2</v>
      </c>
      <c r="I103" s="5">
        <f t="shared" si="31"/>
        <v>4.4649850947774371E-2</v>
      </c>
      <c r="J103" s="5">
        <f t="shared" si="31"/>
        <v>0.75802191837120125</v>
      </c>
      <c r="K103" s="5">
        <f t="shared" si="31"/>
        <v>0.59757453926500859</v>
      </c>
      <c r="L103" s="5">
        <f>L93/L101</f>
        <v>-1.0457579398026819</v>
      </c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>
        <f>(G100-D100)/D100</f>
        <v>0.25659914057704114</v>
      </c>
      <c r="H105" s="5"/>
      <c r="I105" s="5"/>
      <c r="J105" s="5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>
        <f>G105/G94</f>
        <v>0.51310342010396137</v>
      </c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>
        <f>G94/G106</f>
        <v>0.97464257483813577</v>
      </c>
      <c r="H107" s="5"/>
      <c r="I107" s="5"/>
      <c r="J107" s="5"/>
      <c r="K107" s="5"/>
      <c r="L1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Qichao Chen</dc:creator>
  <cp:lastModifiedBy>Qichao Chen</cp:lastModifiedBy>
  <dcterms:created xsi:type="dcterms:W3CDTF">2024-02-03T12:54:32Z</dcterms:created>
  <dcterms:modified xsi:type="dcterms:W3CDTF">2024-07-28T19:01:38Z</dcterms:modified>
</cp:coreProperties>
</file>