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q\MAG\code\FFF\HLS2019\dense_out\"/>
    </mc:Choice>
  </mc:AlternateContent>
  <xr:revisionPtr revIDLastSave="0" documentId="13_ncr:1_{01BA77DD-E7D0-4D8B-B094-05D7508DFD4A}" xr6:coauthVersionLast="47" xr6:coauthVersionMax="47" xr10:uidLastSave="{00000000-0000-0000-0000-000000000000}"/>
  <bookViews>
    <workbookView xWindow="-22046" yWindow="-9" windowWidth="22149" windowHeight="13200" xr2:uid="{9CFD8471-BDC5-41FF-BEC6-A56C60585C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E32" i="1"/>
  <c r="F30" i="1"/>
  <c r="F29" i="1"/>
  <c r="E29" i="1"/>
  <c r="F25" i="1"/>
  <c r="F26" i="1"/>
  <c r="F27" i="1"/>
  <c r="F24" i="1"/>
  <c r="E24" i="1"/>
  <c r="F21" i="1"/>
  <c r="F20" i="1"/>
  <c r="F13" i="1"/>
  <c r="E13" i="1"/>
  <c r="K33" i="1"/>
  <c r="K32" i="1"/>
  <c r="J32" i="1"/>
  <c r="K30" i="1"/>
  <c r="K29" i="1"/>
  <c r="J29" i="1"/>
  <c r="K25" i="1"/>
  <c r="K26" i="1"/>
  <c r="K27" i="1"/>
  <c r="K24" i="1"/>
  <c r="J24" i="1"/>
  <c r="K21" i="1"/>
  <c r="K20" i="1"/>
  <c r="K13" i="1"/>
  <c r="J13" i="1"/>
  <c r="L32" i="1" l="1"/>
  <c r="L25" i="1"/>
  <c r="L26" i="1"/>
  <c r="L27" i="1"/>
  <c r="L24" i="1"/>
  <c r="L21" i="1"/>
  <c r="L20" i="1"/>
  <c r="L13" i="1"/>
  <c r="I32" i="1"/>
  <c r="J25" i="1"/>
  <c r="J26" i="1"/>
  <c r="J27" i="1"/>
  <c r="I24" i="1"/>
  <c r="J21" i="1"/>
  <c r="J20" i="1"/>
  <c r="I13" i="1"/>
  <c r="F33" i="1" l="1"/>
  <c r="H32" i="1"/>
  <c r="G32" i="1"/>
  <c r="D32" i="1"/>
  <c r="D21" i="1"/>
  <c r="D29" i="1" s="1"/>
  <c r="E21" i="1"/>
  <c r="G21" i="1"/>
  <c r="H21" i="1"/>
  <c r="I21" i="1"/>
  <c r="C21" i="1"/>
  <c r="J30" i="1" l="1"/>
  <c r="J33" i="1"/>
  <c r="D33" i="1"/>
  <c r="E33" i="1"/>
  <c r="I29" i="1"/>
  <c r="I33" i="1" s="1"/>
  <c r="H29" i="1"/>
  <c r="H33" i="1" s="1"/>
  <c r="L29" i="1"/>
  <c r="G29" i="1"/>
  <c r="G33" i="1" s="1"/>
  <c r="D13" i="1"/>
  <c r="E30" i="1"/>
  <c r="I25" i="1"/>
  <c r="I26" i="1"/>
  <c r="I27" i="1"/>
  <c r="H25" i="1"/>
  <c r="H26" i="1"/>
  <c r="H27" i="1"/>
  <c r="H24" i="1"/>
  <c r="G25" i="1"/>
  <c r="G26" i="1"/>
  <c r="G27" i="1"/>
  <c r="G24" i="1"/>
  <c r="E25" i="1"/>
  <c r="E26" i="1"/>
  <c r="E27" i="1"/>
  <c r="D24" i="1"/>
  <c r="D25" i="1"/>
  <c r="D26" i="1"/>
  <c r="D27" i="1"/>
  <c r="G13" i="1"/>
  <c r="I20" i="1"/>
  <c r="H20" i="1"/>
  <c r="G20" i="1"/>
  <c r="E20" i="1"/>
  <c r="D20" i="1"/>
  <c r="C20" i="1"/>
  <c r="H13" i="1"/>
  <c r="L33" i="1" l="1"/>
  <c r="L30" i="1"/>
  <c r="D30" i="1"/>
  <c r="G30" i="1"/>
  <c r="H30" i="1"/>
  <c r="I30" i="1"/>
</calcChain>
</file>

<file path=xl/sharedStrings.xml><?xml version="1.0" encoding="utf-8"?>
<sst xmlns="http://schemas.openxmlformats.org/spreadsheetml/2006/main" count="56" uniqueCount="35">
  <si>
    <t>no_directive</t>
  </si>
  <si>
    <t>S1</t>
  </si>
  <si>
    <t>S2</t>
  </si>
  <si>
    <t>S5</t>
  </si>
  <si>
    <t>S4</t>
  </si>
  <si>
    <t>S3</t>
  </si>
  <si>
    <t>Dense_Loop</t>
  </si>
  <si>
    <t>pipeline</t>
  </si>
  <si>
    <t>flatten_off</t>
  </si>
  <si>
    <t>Flat_Loop</t>
  </si>
  <si>
    <t>unroll</t>
  </si>
  <si>
    <t>flat_array</t>
  </si>
  <si>
    <t>prediction</t>
  </si>
  <si>
    <t>dense_array</t>
  </si>
  <si>
    <t>Sum_Loop</t>
  </si>
  <si>
    <t>Prediction_Loop</t>
  </si>
  <si>
    <t>Latency</t>
  </si>
  <si>
    <t>Interval</t>
  </si>
  <si>
    <t>BRAM_18K</t>
  </si>
  <si>
    <t>DSP48E</t>
  </si>
  <si>
    <t>FF</t>
  </si>
  <si>
    <t>LUT</t>
  </si>
  <si>
    <t>URAM</t>
  </si>
  <si>
    <t>n s</t>
  </si>
  <si>
    <t>Rast virov</t>
  </si>
  <si>
    <t>SpeedUp-1</t>
  </si>
  <si>
    <t>E</t>
  </si>
  <si>
    <t>pipeline+unroll factor_10</t>
  </si>
  <si>
    <t>flat_puf_10</t>
  </si>
  <si>
    <t>flat_puf_2</t>
  </si>
  <si>
    <t>pipeline+unroll factor_2</t>
  </si>
  <si>
    <t>flat_puf_5</t>
  </si>
  <si>
    <t>pipeline+runoll factor_5</t>
  </si>
  <si>
    <t>dense_p_apc</t>
  </si>
  <si>
    <t>apc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</si>
</sst>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9CB8-E721-4527-8103-22E29DD5E43A}">
  <dimension ref="B2:L33"/>
  <sheetViews>
    <sheetView tabSelected="1" workbookViewId="0">
      <selection activeCell="A29" sqref="A29:XFD29"/>
    </sheetView>
  </sheetViews>
  <sheetFormatPr defaultRowHeight="15" x14ac:dyDescent="0.25"/>
  <cols>
    <col min="2" max="2" width="13.28515625" customWidth="1"/>
    <col min="3" max="3" width="14.28515625" customWidth="1"/>
    <col min="4" max="4" width="11.85546875" customWidth="1"/>
    <col min="5" max="5" width="15.5703125" customWidth="1"/>
    <col min="6" max="6" width="14.140625" customWidth="1"/>
    <col min="7" max="7" width="16.85546875" customWidth="1"/>
    <col min="8" max="8" width="18.42578125" customWidth="1"/>
    <col min="9" max="9" width="19.7109375" customWidth="1"/>
    <col min="10" max="11" width="24.140625" customWidth="1"/>
    <col min="12" max="12" width="24.7109375" customWidth="1"/>
    <col min="13" max="13" width="16.42578125" customWidth="1"/>
  </cols>
  <sheetData>
    <row r="2" spans="2:12" x14ac:dyDescent="0.25">
      <c r="C2" s="1" t="s">
        <v>0</v>
      </c>
      <c r="D2" s="1" t="s">
        <v>1</v>
      </c>
      <c r="E2" s="2" t="s">
        <v>2</v>
      </c>
      <c r="F2" s="1" t="s">
        <v>33</v>
      </c>
      <c r="G2" s="2" t="s">
        <v>3</v>
      </c>
      <c r="H2" s="2" t="s">
        <v>4</v>
      </c>
      <c r="I2" s="2" t="s">
        <v>5</v>
      </c>
      <c r="J2" s="1" t="s">
        <v>28</v>
      </c>
      <c r="K2" s="1" t="s">
        <v>31</v>
      </c>
      <c r="L2" s="1" t="s">
        <v>29</v>
      </c>
    </row>
    <row r="3" spans="2:12" x14ac:dyDescent="0.25">
      <c r="B3" s="1" t="s">
        <v>6</v>
      </c>
      <c r="D3" s="1" t="s">
        <v>7</v>
      </c>
      <c r="F3" t="s">
        <v>7</v>
      </c>
      <c r="H3" t="s">
        <v>8</v>
      </c>
      <c r="I3" t="s">
        <v>8</v>
      </c>
    </row>
    <row r="4" spans="2:12" x14ac:dyDescent="0.25">
      <c r="B4" s="1" t="s">
        <v>9</v>
      </c>
      <c r="E4" t="s">
        <v>10</v>
      </c>
      <c r="G4" t="s">
        <v>7</v>
      </c>
      <c r="H4" t="s">
        <v>7</v>
      </c>
      <c r="I4" t="s">
        <v>7</v>
      </c>
      <c r="J4" t="s">
        <v>27</v>
      </c>
      <c r="K4" t="s">
        <v>32</v>
      </c>
      <c r="L4" t="s">
        <v>30</v>
      </c>
    </row>
    <row r="5" spans="2:12" x14ac:dyDescent="0.25">
      <c r="B5" s="1" t="s">
        <v>11</v>
      </c>
      <c r="F5" t="s">
        <v>34</v>
      </c>
    </row>
    <row r="6" spans="2:12" x14ac:dyDescent="0.25">
      <c r="B6" s="1" t="s">
        <v>12</v>
      </c>
    </row>
    <row r="7" spans="2:12" x14ac:dyDescent="0.25">
      <c r="B7" s="1" t="s">
        <v>13</v>
      </c>
    </row>
    <row r="8" spans="2:12" x14ac:dyDescent="0.25">
      <c r="B8" s="1" t="s">
        <v>14</v>
      </c>
      <c r="G8" t="s">
        <v>7</v>
      </c>
      <c r="H8" t="s">
        <v>10</v>
      </c>
      <c r="I8" t="s">
        <v>7</v>
      </c>
      <c r="J8" t="s">
        <v>7</v>
      </c>
      <c r="K8" t="s">
        <v>7</v>
      </c>
      <c r="L8" t="s">
        <v>7</v>
      </c>
    </row>
    <row r="9" spans="2:12" x14ac:dyDescent="0.25">
      <c r="B9" s="1" t="s">
        <v>15</v>
      </c>
      <c r="G9" t="s">
        <v>7</v>
      </c>
      <c r="H9" t="s">
        <v>10</v>
      </c>
      <c r="I9" t="s">
        <v>7</v>
      </c>
      <c r="J9" t="s">
        <v>7</v>
      </c>
      <c r="K9" t="s">
        <v>7</v>
      </c>
      <c r="L9" t="s">
        <v>7</v>
      </c>
    </row>
    <row r="11" spans="2:12" x14ac:dyDescent="0.25">
      <c r="B11" s="3" t="s">
        <v>16</v>
      </c>
      <c r="C11" s="1">
        <v>2413</v>
      </c>
      <c r="D11" s="1">
        <v>404</v>
      </c>
      <c r="E11" s="1">
        <v>1538</v>
      </c>
      <c r="F11" s="1">
        <v>389</v>
      </c>
      <c r="G11" s="1">
        <v>981</v>
      </c>
      <c r="H11">
        <v>1349</v>
      </c>
      <c r="I11" s="1">
        <v>1363</v>
      </c>
      <c r="J11">
        <v>1363</v>
      </c>
      <c r="K11" s="1">
        <v>1363</v>
      </c>
      <c r="L11" s="1">
        <v>1363</v>
      </c>
    </row>
    <row r="12" spans="2:12" x14ac:dyDescent="0.25">
      <c r="B12" s="3" t="s">
        <v>17</v>
      </c>
      <c r="C12" s="1">
        <v>2413</v>
      </c>
      <c r="D12" s="1">
        <v>404</v>
      </c>
      <c r="E12" s="1">
        <v>1538</v>
      </c>
      <c r="F12" s="1">
        <v>389</v>
      </c>
      <c r="G12" s="1">
        <v>981</v>
      </c>
      <c r="H12" s="2">
        <v>1349</v>
      </c>
      <c r="I12">
        <v>1363</v>
      </c>
      <c r="J12" s="1">
        <v>1363</v>
      </c>
      <c r="K12" s="1">
        <v>1363</v>
      </c>
      <c r="L12" s="1">
        <v>1363</v>
      </c>
    </row>
    <row r="13" spans="2:12" x14ac:dyDescent="0.25">
      <c r="B13" s="3"/>
      <c r="C13" s="1"/>
      <c r="D13" s="1">
        <f>(C11-D11)/C11</f>
        <v>0.83257355988396187</v>
      </c>
      <c r="E13" s="1">
        <f>(C11-E11)/C11</f>
        <v>0.36261914629092418</v>
      </c>
      <c r="F13">
        <f>(C11-F11)/C11</f>
        <v>0.83878988810609201</v>
      </c>
      <c r="G13">
        <f>(C11-G11)/C11</f>
        <v>0.59345213427268961</v>
      </c>
      <c r="H13">
        <f>(C11-H11)/C11</f>
        <v>0.44094488188976377</v>
      </c>
      <c r="I13">
        <f>(C11-I11)/C11</f>
        <v>0.43514297554910897</v>
      </c>
      <c r="J13">
        <f>(C11-J11)/C11</f>
        <v>0.43514297554910897</v>
      </c>
      <c r="K13">
        <f>(C11-K11)/C11</f>
        <v>0.43514297554910897</v>
      </c>
      <c r="L13">
        <f>(C11-L11)/C11</f>
        <v>0.43514297554910897</v>
      </c>
    </row>
    <row r="14" spans="2:12" x14ac:dyDescent="0.25">
      <c r="B14" s="3"/>
      <c r="G14" t="s">
        <v>23</v>
      </c>
    </row>
    <row r="15" spans="2:12" x14ac:dyDescent="0.25">
      <c r="B15" s="3" t="s">
        <v>18</v>
      </c>
      <c r="C15">
        <v>1</v>
      </c>
      <c r="D15" s="2">
        <v>0</v>
      </c>
      <c r="E15" s="4">
        <v>0</v>
      </c>
      <c r="F15">
        <v>0</v>
      </c>
      <c r="G15">
        <v>2</v>
      </c>
      <c r="H15">
        <v>2</v>
      </c>
      <c r="I15">
        <v>1</v>
      </c>
      <c r="J15">
        <v>1</v>
      </c>
      <c r="K15">
        <v>1</v>
      </c>
      <c r="L15">
        <v>1</v>
      </c>
    </row>
    <row r="16" spans="2:12" x14ac:dyDescent="0.25">
      <c r="B16" s="3" t="s">
        <v>19</v>
      </c>
      <c r="C16" s="1">
        <v>12</v>
      </c>
      <c r="D16" s="2">
        <v>159</v>
      </c>
      <c r="E16" s="4">
        <v>12</v>
      </c>
      <c r="F16">
        <v>159</v>
      </c>
      <c r="G16">
        <v>12</v>
      </c>
      <c r="H16">
        <v>68</v>
      </c>
      <c r="I16">
        <v>12</v>
      </c>
      <c r="J16">
        <v>12</v>
      </c>
      <c r="K16">
        <v>12</v>
      </c>
      <c r="L16">
        <v>12</v>
      </c>
    </row>
    <row r="17" spans="2:12" x14ac:dyDescent="0.25">
      <c r="B17" s="3" t="s">
        <v>20</v>
      </c>
      <c r="C17" s="1">
        <v>1263</v>
      </c>
      <c r="D17" s="4">
        <v>15804</v>
      </c>
      <c r="E17" s="1">
        <v>3299</v>
      </c>
      <c r="F17">
        <v>14829</v>
      </c>
      <c r="G17">
        <v>1639</v>
      </c>
      <c r="H17">
        <v>7049</v>
      </c>
      <c r="I17">
        <v>1455</v>
      </c>
      <c r="J17">
        <v>2013</v>
      </c>
      <c r="K17">
        <v>1740</v>
      </c>
      <c r="L17">
        <v>1559</v>
      </c>
    </row>
    <row r="18" spans="2:12" x14ac:dyDescent="0.25">
      <c r="B18" s="3" t="s">
        <v>21</v>
      </c>
      <c r="C18" s="1">
        <v>3005</v>
      </c>
      <c r="D18" s="4">
        <v>24885</v>
      </c>
      <c r="E18" s="4">
        <v>4085</v>
      </c>
      <c r="F18">
        <v>24695</v>
      </c>
      <c r="G18">
        <v>3223</v>
      </c>
      <c r="H18">
        <v>19301</v>
      </c>
      <c r="I18">
        <v>3089</v>
      </c>
      <c r="J18">
        <v>3750</v>
      </c>
      <c r="K18">
        <v>3423</v>
      </c>
      <c r="L18">
        <v>3170</v>
      </c>
    </row>
    <row r="19" spans="2:12" x14ac:dyDescent="0.25">
      <c r="B19" s="3" t="s">
        <v>22</v>
      </c>
      <c r="C19" s="1">
        <v>0</v>
      </c>
      <c r="D19" s="1">
        <v>0</v>
      </c>
      <c r="E19" s="1">
        <v>0</v>
      </c>
    </row>
    <row r="20" spans="2:12" x14ac:dyDescent="0.25">
      <c r="C20">
        <f>SUM(C15:C19)</f>
        <v>4281</v>
      </c>
      <c r="D20">
        <f>SUM(D15:D19)</f>
        <v>40848</v>
      </c>
      <c r="E20">
        <f>SUM(E15:E19)</f>
        <v>7396</v>
      </c>
      <c r="F20">
        <f>SUM(F15:F19)</f>
        <v>39683</v>
      </c>
      <c r="G20">
        <f>SUM(G15:G19)</f>
        <v>4876</v>
      </c>
      <c r="H20">
        <f>SUM(H15:H19)</f>
        <v>26420</v>
      </c>
      <c r="I20">
        <f>SUM(I15:I19)</f>
        <v>4557</v>
      </c>
      <c r="J20">
        <f>SUM(J15:J19)</f>
        <v>5776</v>
      </c>
      <c r="K20">
        <f>SUM(K15:K19)</f>
        <v>5176</v>
      </c>
      <c r="L20">
        <f>SUM(L15:L19)</f>
        <v>4742</v>
      </c>
    </row>
    <row r="21" spans="2:12" x14ac:dyDescent="0.25">
      <c r="C21">
        <f>SUM(C15,C16,C17/2,C18)</f>
        <v>3649.5</v>
      </c>
      <c r="D21">
        <f t="shared" ref="D21:L21" si="0">SUM(D15,D16,D17/2,D18)</f>
        <v>32946</v>
      </c>
      <c r="E21">
        <f t="shared" si="0"/>
        <v>5746.5</v>
      </c>
      <c r="F21">
        <f t="shared" si="0"/>
        <v>32268.5</v>
      </c>
      <c r="G21">
        <f t="shared" si="0"/>
        <v>4056.5</v>
      </c>
      <c r="H21">
        <f t="shared" si="0"/>
        <v>22895.5</v>
      </c>
      <c r="I21">
        <f t="shared" si="0"/>
        <v>3829.5</v>
      </c>
      <c r="J21">
        <f t="shared" si="0"/>
        <v>4769.5</v>
      </c>
      <c r="K21">
        <f t="shared" si="0"/>
        <v>4306</v>
      </c>
      <c r="L21">
        <f t="shared" si="0"/>
        <v>3962.5</v>
      </c>
    </row>
    <row r="24" spans="2:12" x14ac:dyDescent="0.25">
      <c r="B24" s="3" t="s">
        <v>18</v>
      </c>
      <c r="D24">
        <f>(D15-C15)/C15</f>
        <v>-1</v>
      </c>
      <c r="E24">
        <f>(E15-C15)/C15</f>
        <v>-1</v>
      </c>
      <c r="F24">
        <f>(F15-C15)/C15</f>
        <v>-1</v>
      </c>
      <c r="G24">
        <f>(G15-C15)/C15</f>
        <v>1</v>
      </c>
      <c r="H24">
        <f>(H15-C15)/C15</f>
        <v>1</v>
      </c>
      <c r="I24">
        <f>(I15-C15)/C15</f>
        <v>0</v>
      </c>
      <c r="J24">
        <f>(J15-C15)/C15</f>
        <v>0</v>
      </c>
      <c r="K24">
        <f>(K15-C15)/C15</f>
        <v>0</v>
      </c>
      <c r="L24">
        <f>(L15-C15)/C15</f>
        <v>0</v>
      </c>
    </row>
    <row r="25" spans="2:12" x14ac:dyDescent="0.25">
      <c r="B25" s="3" t="s">
        <v>19</v>
      </c>
      <c r="D25">
        <f>(D16-C16)/C16</f>
        <v>12.25</v>
      </c>
      <c r="E25">
        <f>(E16-C16)/C16</f>
        <v>0</v>
      </c>
      <c r="F25">
        <f t="shared" ref="F25:F27" si="1">(F16-C16)/C16</f>
        <v>12.25</v>
      </c>
      <c r="G25">
        <f>(G16-C16)/C16</f>
        <v>0</v>
      </c>
      <c r="H25">
        <f>(H16-C16)/C16</f>
        <v>4.666666666666667</v>
      </c>
      <c r="I25">
        <f>(I16-C16)/C16</f>
        <v>0</v>
      </c>
      <c r="J25">
        <f t="shared" ref="J25:J27" si="2">(J16-C16)/C16</f>
        <v>0</v>
      </c>
      <c r="K25">
        <f t="shared" ref="K25:K27" si="3">(K16-C16)/C16</f>
        <v>0</v>
      </c>
      <c r="L25">
        <f t="shared" ref="L25:L27" si="4">(L16-C16)/C16</f>
        <v>0</v>
      </c>
    </row>
    <row r="26" spans="2:12" x14ac:dyDescent="0.25">
      <c r="B26" s="3" t="s">
        <v>20</v>
      </c>
      <c r="D26">
        <f>(D17-C17)/C17</f>
        <v>11.513064133016627</v>
      </c>
      <c r="E26">
        <f>(E17-C17)/C17</f>
        <v>1.6120348376880442</v>
      </c>
      <c r="F26">
        <f t="shared" si="1"/>
        <v>10.741092636579573</v>
      </c>
      <c r="G26">
        <f>(G17-C17)/C17</f>
        <v>0.29770387965162309</v>
      </c>
      <c r="H26">
        <f>(H17-C17)/C17</f>
        <v>4.5811559778305622</v>
      </c>
      <c r="I26">
        <f>(I17-C17)/C17</f>
        <v>0.15201900237529692</v>
      </c>
      <c r="J26">
        <f t="shared" si="2"/>
        <v>0.59382422802850354</v>
      </c>
      <c r="K26">
        <f t="shared" si="3"/>
        <v>0.37767220902612825</v>
      </c>
      <c r="L26">
        <f t="shared" si="4"/>
        <v>0.23436262866191607</v>
      </c>
    </row>
    <row r="27" spans="2:12" x14ac:dyDescent="0.25">
      <c r="B27" s="3" t="s">
        <v>21</v>
      </c>
      <c r="D27">
        <f>(D18-C18)/C18</f>
        <v>7.2811980033277868</v>
      </c>
      <c r="E27">
        <f>(E18-C18)/C18</f>
        <v>0.3594009983361065</v>
      </c>
      <c r="F27">
        <f t="shared" si="1"/>
        <v>7.2179700499168051</v>
      </c>
      <c r="G27">
        <f>(G18-C18)/C18</f>
        <v>7.2545757071547423E-2</v>
      </c>
      <c r="H27">
        <f>(H18-C18)/C18</f>
        <v>5.4229617304492512</v>
      </c>
      <c r="I27">
        <f>(I18-C18)/C18</f>
        <v>2.7953410981697173E-2</v>
      </c>
      <c r="J27">
        <f t="shared" si="2"/>
        <v>0.24792013311148087</v>
      </c>
      <c r="K27">
        <f t="shared" si="3"/>
        <v>0.13910149750415973</v>
      </c>
      <c r="L27">
        <f t="shared" si="4"/>
        <v>5.4908485856905158E-2</v>
      </c>
    </row>
    <row r="29" spans="2:12" x14ac:dyDescent="0.25">
      <c r="B29" s="3" t="s">
        <v>24</v>
      </c>
      <c r="D29">
        <f>(D21-C21)/C21</f>
        <v>8.0275380189067</v>
      </c>
      <c r="E29">
        <f>(E21-C21)/C21</f>
        <v>0.57459926017262641</v>
      </c>
      <c r="F29">
        <f>(F21-C21)/C21</f>
        <v>7.8418961501575559</v>
      </c>
      <c r="G29">
        <f>(G21-C21)/C21</f>
        <v>0.11152212631867379</v>
      </c>
      <c r="H29">
        <f>(H21-C21)/C21</f>
        <v>5.273599123167557</v>
      </c>
      <c r="I29">
        <f>(I21-C21)/C21</f>
        <v>4.9321824907521579E-2</v>
      </c>
      <c r="J29">
        <f>(J21-C21)/C21</f>
        <v>0.30689135498013426</v>
      </c>
      <c r="K29">
        <f>(K21-C21)/C21</f>
        <v>0.17988765584326621</v>
      </c>
      <c r="L29">
        <f>(L21-C21)/C21</f>
        <v>8.5765173311412521E-2</v>
      </c>
    </row>
    <row r="30" spans="2:12" x14ac:dyDescent="0.25">
      <c r="D30">
        <f>D13/D29</f>
        <v>0.10371468287326195</v>
      </c>
      <c r="E30">
        <f>E13/E29</f>
        <v>0.63108181897411908</v>
      </c>
      <c r="F30">
        <f>F13/F29</f>
        <v>0.10696263659258474</v>
      </c>
      <c r="G30">
        <f>G13/G29</f>
        <v>5.3213846782019179</v>
      </c>
      <c r="H30">
        <f>H13/H29</f>
        <v>8.3613652003361377E-2</v>
      </c>
      <c r="I30">
        <f>I13/I29</f>
        <v>8.8225238292581842</v>
      </c>
      <c r="J30">
        <f>J13/J29</f>
        <v>1.417905615416494</v>
      </c>
      <c r="K30">
        <f>K13/K29</f>
        <v>2.4189707376488547</v>
      </c>
      <c r="L30">
        <f t="shared" ref="L30" si="5">L13/L29</f>
        <v>5.0736558762507133</v>
      </c>
    </row>
    <row r="32" spans="2:12" x14ac:dyDescent="0.25">
      <c r="B32" t="s">
        <v>25</v>
      </c>
      <c r="D32">
        <f>(C12/D12)-1</f>
        <v>4.9727722772277225</v>
      </c>
      <c r="E32">
        <f>(C12/E12)-1</f>
        <v>0.56892067620286091</v>
      </c>
      <c r="F32">
        <f>(C12/F12)-1</f>
        <v>5.2030848329048842</v>
      </c>
      <c r="G32">
        <f>(C12/G12)-1</f>
        <v>1.4597349643221205</v>
      </c>
      <c r="H32">
        <f>(C12/H12)-1</f>
        <v>0.78873239436619724</v>
      </c>
      <c r="I32">
        <f>(C12/I12)-1</f>
        <v>0.77035950110051354</v>
      </c>
      <c r="J32">
        <f>(C12/J12)-1</f>
        <v>0.77035950110051354</v>
      </c>
      <c r="K32">
        <f>(C12/K12)-1</f>
        <v>0.77035950110051354</v>
      </c>
      <c r="L32">
        <f>(C12/L12)-1</f>
        <v>0.77035950110051354</v>
      </c>
    </row>
    <row r="33" spans="2:12" x14ac:dyDescent="0.25">
      <c r="B33" t="s">
        <v>26</v>
      </c>
      <c r="D33">
        <f t="shared" ref="D33:L33" si="6">D32/D29</f>
        <v>0.61946418260688385</v>
      </c>
      <c r="E33">
        <f t="shared" si="6"/>
        <v>0.99011731416420634</v>
      </c>
      <c r="F33">
        <f t="shared" si="6"/>
        <v>0.66349830873497939</v>
      </c>
      <c r="G33">
        <f t="shared" si="6"/>
        <v>13.089195951581274</v>
      </c>
      <c r="H33">
        <f t="shared" si="6"/>
        <v>0.14956244794967458</v>
      </c>
      <c r="I33">
        <f t="shared" si="6"/>
        <v>15.619038884812912</v>
      </c>
      <c r="J33">
        <f t="shared" si="6"/>
        <v>2.5102026779163609</v>
      </c>
      <c r="K33">
        <f t="shared" si="6"/>
        <v>4.2824478282807679</v>
      </c>
      <c r="L33">
        <f t="shared" si="6"/>
        <v>8.9821948858349021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Qichao Chen</dc:creator>
  <cp:lastModifiedBy>Qichao Chen</cp:lastModifiedBy>
  <dcterms:created xsi:type="dcterms:W3CDTF">2024-02-03T17:06:19Z</dcterms:created>
  <dcterms:modified xsi:type="dcterms:W3CDTF">2024-07-02T19:00:36Z</dcterms:modified>
</cp:coreProperties>
</file>