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maxpool\"/>
    </mc:Choice>
  </mc:AlternateContent>
  <xr:revisionPtr revIDLastSave="0" documentId="13_ncr:1_{C67FE171-FCF0-49F3-91FC-6D429A54D245}" xr6:coauthVersionLast="47" xr6:coauthVersionMax="47" xr10:uidLastSave="{00000000-0000-0000-0000-000000000000}"/>
  <bookViews>
    <workbookView xWindow="-22046" yWindow="-9" windowWidth="22149" windowHeight="13200" xr2:uid="{3E39EAFA-0FC1-46EA-A262-30C0B79FB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1" l="1"/>
  <c r="V35" i="1"/>
  <c r="U35" i="1"/>
  <c r="T36" i="1"/>
  <c r="U36" i="1"/>
  <c r="S35" i="1"/>
  <c r="S13" i="1"/>
  <c r="T33" i="1"/>
  <c r="U32" i="1"/>
  <c r="S32" i="1"/>
  <c r="V26" i="1"/>
  <c r="U26" i="1"/>
  <c r="V25" i="1"/>
  <c r="U25" i="1"/>
  <c r="S25" i="1"/>
  <c r="T21" i="1"/>
  <c r="U21" i="1"/>
  <c r="V21" i="1"/>
  <c r="V20" i="1"/>
  <c r="T20" i="1"/>
  <c r="U20" i="1"/>
  <c r="F81" i="1"/>
  <c r="G81" i="1"/>
  <c r="H81" i="1"/>
  <c r="I81" i="1"/>
  <c r="E81" i="1"/>
  <c r="I80" i="1"/>
  <c r="H80" i="1"/>
  <c r="G80" i="1"/>
  <c r="F80" i="1"/>
  <c r="E80" i="1"/>
  <c r="D73" i="1"/>
  <c r="E73" i="1"/>
  <c r="F73" i="1"/>
  <c r="G73" i="1"/>
  <c r="H73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D36" i="1"/>
  <c r="R35" i="1"/>
  <c r="P35" i="1"/>
  <c r="O35" i="1"/>
  <c r="M35" i="1"/>
  <c r="L35" i="1"/>
  <c r="K35" i="1"/>
  <c r="J35" i="1"/>
  <c r="I35" i="1"/>
  <c r="H35" i="1"/>
  <c r="G35" i="1"/>
  <c r="F35" i="1"/>
  <c r="E35" i="1"/>
  <c r="D35" i="1"/>
  <c r="I71" i="1"/>
  <c r="I70" i="1"/>
  <c r="H71" i="1"/>
  <c r="H70" i="1"/>
  <c r="G71" i="1"/>
  <c r="G70" i="1"/>
  <c r="F71" i="1"/>
  <c r="F70" i="1"/>
  <c r="E71" i="1"/>
  <c r="E70" i="1"/>
  <c r="D66" i="1"/>
  <c r="E66" i="1"/>
  <c r="F66" i="1"/>
  <c r="G66" i="1"/>
  <c r="H66" i="1"/>
  <c r="I66" i="1"/>
  <c r="C66" i="1"/>
  <c r="N21" i="1"/>
  <c r="O21" i="1"/>
  <c r="P21" i="1"/>
  <c r="P32" i="1" s="1"/>
  <c r="Q21" i="1"/>
  <c r="R21" i="1"/>
  <c r="S21" i="1"/>
  <c r="K21" i="1"/>
  <c r="L21" i="1"/>
  <c r="M21" i="1"/>
  <c r="D21" i="1"/>
  <c r="E21" i="1"/>
  <c r="F21" i="1"/>
  <c r="G21" i="1"/>
  <c r="H21" i="1"/>
  <c r="I21" i="1"/>
  <c r="J21" i="1"/>
  <c r="C21" i="1"/>
  <c r="E32" i="1" s="1"/>
  <c r="V36" i="1" l="1"/>
  <c r="H77" i="1"/>
  <c r="E77" i="1"/>
  <c r="F77" i="1"/>
  <c r="I77" i="1"/>
  <c r="G77" i="1"/>
  <c r="R32" i="1"/>
  <c r="O32" i="1"/>
  <c r="J32" i="1"/>
  <c r="D32" i="1"/>
  <c r="F32" i="1"/>
  <c r="G32" i="1"/>
  <c r="H32" i="1"/>
  <c r="M32" i="1"/>
  <c r="L32" i="1"/>
  <c r="I32" i="1"/>
  <c r="K32" i="1"/>
  <c r="D70" i="1"/>
  <c r="D71" i="1"/>
  <c r="S26" i="1"/>
  <c r="R26" i="1"/>
  <c r="R25" i="1"/>
  <c r="P26" i="1"/>
  <c r="P25" i="1"/>
  <c r="O26" i="1"/>
  <c r="O25" i="1"/>
  <c r="M25" i="1"/>
  <c r="M26" i="1"/>
  <c r="L26" i="1"/>
  <c r="L25" i="1"/>
  <c r="K26" i="1"/>
  <c r="K25" i="1"/>
  <c r="J26" i="1"/>
  <c r="J25" i="1"/>
  <c r="I26" i="1"/>
  <c r="I25" i="1"/>
  <c r="H26" i="1"/>
  <c r="H25" i="1"/>
  <c r="G26" i="1"/>
  <c r="G25" i="1"/>
  <c r="F26" i="1"/>
  <c r="F25" i="1"/>
  <c r="E26" i="1"/>
  <c r="E25" i="1"/>
  <c r="D25" i="1"/>
  <c r="D26" i="1"/>
  <c r="I59" i="1"/>
  <c r="H59" i="1"/>
  <c r="I58" i="1"/>
  <c r="H58" i="1"/>
  <c r="L105" i="1"/>
  <c r="K105" i="1"/>
  <c r="J105" i="1"/>
  <c r="I105" i="1"/>
  <c r="H105" i="1"/>
  <c r="G105" i="1"/>
  <c r="F105" i="1"/>
  <c r="E105" i="1"/>
  <c r="D105" i="1"/>
  <c r="C105" i="1"/>
  <c r="D106" i="1" s="1"/>
  <c r="G99" i="1"/>
  <c r="L98" i="1"/>
  <c r="K98" i="1"/>
  <c r="J98" i="1"/>
  <c r="I98" i="1"/>
  <c r="H98" i="1"/>
  <c r="G98" i="1"/>
  <c r="F98" i="1"/>
  <c r="E98" i="1"/>
  <c r="D98" i="1"/>
  <c r="I65" i="1"/>
  <c r="F65" i="1"/>
  <c r="E65" i="1"/>
  <c r="G65" i="1"/>
  <c r="H65" i="1"/>
  <c r="D65" i="1"/>
  <c r="C65" i="1"/>
  <c r="F59" i="1"/>
  <c r="E59" i="1"/>
  <c r="G59" i="1"/>
  <c r="F58" i="1"/>
  <c r="E58" i="1"/>
  <c r="G58" i="1"/>
  <c r="D58" i="1"/>
  <c r="S20" i="1"/>
  <c r="R20" i="1"/>
  <c r="P20" i="1"/>
  <c r="O20" i="1"/>
  <c r="M20" i="1"/>
  <c r="L20" i="1"/>
  <c r="K20" i="1"/>
  <c r="J20" i="1"/>
  <c r="I20" i="1"/>
  <c r="H20" i="1"/>
  <c r="G20" i="1"/>
  <c r="F20" i="1"/>
  <c r="E20" i="1"/>
  <c r="D20" i="1"/>
  <c r="C20" i="1"/>
  <c r="S33" i="1"/>
  <c r="R13" i="1"/>
  <c r="R33" i="1" s="1"/>
  <c r="P13" i="1"/>
  <c r="P33" i="1" s="1"/>
  <c r="O13" i="1"/>
  <c r="O33" i="1" s="1"/>
  <c r="M13" i="1"/>
  <c r="M33" i="1" s="1"/>
  <c r="L13" i="1"/>
  <c r="L33" i="1" s="1"/>
  <c r="K13" i="1"/>
  <c r="K33" i="1" s="1"/>
  <c r="J13" i="1"/>
  <c r="J33" i="1" s="1"/>
  <c r="I13" i="1"/>
  <c r="H13" i="1"/>
  <c r="G13" i="1"/>
  <c r="F13" i="1"/>
  <c r="F33" i="1" s="1"/>
  <c r="E13" i="1"/>
  <c r="E33" i="1" s="1"/>
  <c r="D13" i="1"/>
  <c r="I78" i="1" l="1"/>
  <c r="I33" i="1"/>
  <c r="G33" i="1"/>
  <c r="H33" i="1"/>
  <c r="D33" i="1"/>
  <c r="G110" i="1"/>
  <c r="G111" i="1" s="1"/>
  <c r="G112" i="1" s="1"/>
  <c r="I28" i="1"/>
  <c r="G78" i="1"/>
  <c r="E78" i="1"/>
  <c r="E28" i="1"/>
  <c r="I106" i="1"/>
  <c r="I108" i="1" s="1"/>
  <c r="E106" i="1"/>
  <c r="E107" i="1" s="1"/>
  <c r="F106" i="1"/>
  <c r="F107" i="1" s="1"/>
  <c r="H106" i="1"/>
  <c r="H108" i="1" s="1"/>
  <c r="J106" i="1"/>
  <c r="J108" i="1" s="1"/>
  <c r="K106" i="1"/>
  <c r="K108" i="1" s="1"/>
  <c r="D108" i="1"/>
  <c r="L106" i="1"/>
  <c r="L108" i="1" s="1"/>
  <c r="D107" i="1"/>
  <c r="H74" i="1"/>
  <c r="G74" i="1"/>
  <c r="E75" i="1"/>
  <c r="F75" i="1"/>
  <c r="K28" i="1"/>
  <c r="R28" i="1"/>
  <c r="G28" i="1"/>
  <c r="F28" i="1"/>
  <c r="F30" i="1" s="1"/>
  <c r="M28" i="1"/>
  <c r="M30" i="1" s="1"/>
  <c r="L28" i="1"/>
  <c r="E108" i="1"/>
  <c r="I30" i="1"/>
  <c r="H28" i="1"/>
  <c r="J28" i="1"/>
  <c r="G106" i="1"/>
  <c r="G107" i="1" s="1"/>
  <c r="O28" i="1"/>
  <c r="S28" i="1"/>
  <c r="P28" i="1"/>
  <c r="D28" i="1"/>
  <c r="H107" i="1" l="1"/>
  <c r="F108" i="1"/>
  <c r="L107" i="1"/>
  <c r="K107" i="1"/>
  <c r="J107" i="1"/>
  <c r="R30" i="1"/>
  <c r="E30" i="1"/>
  <c r="G30" i="1"/>
  <c r="E74" i="1"/>
  <c r="H78" i="1"/>
  <c r="L30" i="1"/>
  <c r="K30" i="1"/>
  <c r="I107" i="1"/>
  <c r="F74" i="1"/>
  <c r="G75" i="1"/>
  <c r="H75" i="1"/>
  <c r="D30" i="1"/>
  <c r="J30" i="1"/>
  <c r="H30" i="1"/>
  <c r="G108" i="1"/>
  <c r="F78" i="1"/>
  <c r="P30" i="1"/>
  <c r="S30" i="1"/>
  <c r="D74" i="1"/>
  <c r="D75" i="1"/>
  <c r="O30" i="1"/>
</calcChain>
</file>

<file path=xl/sharedStrings.xml><?xml version="1.0" encoding="utf-8"?>
<sst xmlns="http://schemas.openxmlformats.org/spreadsheetml/2006/main" count="146" uniqueCount="54">
  <si>
    <t>no_directive</t>
  </si>
  <si>
    <t>Filter_pipeline</t>
  </si>
  <si>
    <t>Row_pipeline</t>
  </si>
  <si>
    <t>Col_pipeline</t>
  </si>
  <si>
    <t>Pool_Row_pipeline</t>
  </si>
  <si>
    <t>Pool_Col_pipeline</t>
  </si>
  <si>
    <t>Filter_unroll</t>
  </si>
  <si>
    <t>Row_unroll</t>
  </si>
  <si>
    <t>Col_unroll</t>
  </si>
  <si>
    <t>Pool_Row_unroll</t>
  </si>
  <si>
    <t>Pool_Col_unroll</t>
  </si>
  <si>
    <t>Row_pipeline_nf</t>
  </si>
  <si>
    <t>Col_pipeline_nf</t>
  </si>
  <si>
    <t>Pool_Row_pipeline_nf</t>
  </si>
  <si>
    <t>Pool_Col_pipeline_nf</t>
  </si>
  <si>
    <t>Filter_Loop</t>
  </si>
  <si>
    <t>pipeline</t>
  </si>
  <si>
    <t>unroll</t>
  </si>
  <si>
    <t>flatten_off</t>
  </si>
  <si>
    <t>Row_Loop</t>
  </si>
  <si>
    <t>Col_Loop</t>
  </si>
  <si>
    <t>Pool_Row_Loop</t>
  </si>
  <si>
    <t>Pool_Col_Loop</t>
  </si>
  <si>
    <t>conv_1_out</t>
  </si>
  <si>
    <t>max_pool_1_out</t>
  </si>
  <si>
    <t>Latency</t>
  </si>
  <si>
    <t>Interval</t>
  </si>
  <si>
    <t>BRAM_18K</t>
  </si>
  <si>
    <t>DSP48E</t>
  </si>
  <si>
    <t>FF</t>
  </si>
  <si>
    <t>LUT</t>
  </si>
  <si>
    <t>URAM</t>
  </si>
  <si>
    <t>ap_c_d1_d2</t>
  </si>
  <si>
    <t>ap_r_d2/3</t>
  </si>
  <si>
    <t>ap_r_d2/9</t>
  </si>
  <si>
    <t>ap_c_d2</t>
  </si>
  <si>
    <t>ap_r_d2/13</t>
  </si>
  <si>
    <t>ap_c_d3</t>
  </si>
  <si>
    <t>_1</t>
  </si>
  <si>
    <t>_2</t>
  </si>
  <si>
    <t>_3</t>
  </si>
  <si>
    <t>ap_r_d1/2</t>
  </si>
  <si>
    <t>(S15)</t>
  </si>
  <si>
    <t>(S16)</t>
  </si>
  <si>
    <t>(S17)</t>
  </si>
  <si>
    <t>(S18)</t>
  </si>
  <si>
    <t>(S19)</t>
  </si>
  <si>
    <t>Rast virov</t>
  </si>
  <si>
    <t>SpeedUp-1</t>
  </si>
  <si>
    <t>E</t>
  </si>
  <si>
    <t>Col_Loop_puf_2</t>
  </si>
  <si>
    <t>Col_Loop_puf_4</t>
  </si>
  <si>
    <t>pipeline+unroll_f2</t>
  </si>
  <si>
    <t>pipeline+unroll_f4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</si>
</sst>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3DC8-6256-4440-A308-EBB73A5DD631}">
  <dimension ref="A2:X112"/>
  <sheetViews>
    <sheetView tabSelected="1" topLeftCell="M10" workbookViewId="0">
      <selection activeCell="W24" sqref="W24"/>
    </sheetView>
  </sheetViews>
  <sheetFormatPr defaultRowHeight="15" x14ac:dyDescent="0.25"/>
  <cols>
    <col min="2" max="2" width="17.42578125" customWidth="1"/>
    <col min="3" max="3" width="13.140625" customWidth="1"/>
    <col min="4" max="4" width="16.140625" customWidth="1"/>
    <col min="5" max="5" width="12.85546875" customWidth="1"/>
    <col min="6" max="6" width="15.28515625" customWidth="1"/>
    <col min="7" max="7" width="16.140625" customWidth="1"/>
    <col min="8" max="8" width="15.140625" customWidth="1"/>
    <col min="9" max="9" width="16.140625" customWidth="1"/>
    <col min="10" max="10" width="14.85546875" customWidth="1"/>
    <col min="11" max="11" width="17.85546875" customWidth="1"/>
    <col min="12" max="12" width="14.42578125" customWidth="1"/>
    <col min="13" max="13" width="15.28515625" customWidth="1"/>
    <col min="14" max="14" width="17.140625" customWidth="1"/>
    <col min="15" max="15" width="17.42578125" customWidth="1"/>
    <col min="16" max="16" width="14" customWidth="1"/>
    <col min="17" max="17" width="15.7109375" customWidth="1"/>
    <col min="18" max="18" width="18.7109375" customWidth="1"/>
    <col min="19" max="19" width="19.5703125" customWidth="1"/>
    <col min="20" max="20" width="13.7109375" customWidth="1"/>
    <col min="21" max="21" width="17" customWidth="1"/>
    <col min="22" max="22" width="17.140625" customWidth="1"/>
    <col min="23" max="23" width="13.28515625" customWidth="1"/>
    <col min="24" max="24" width="14.7109375" customWidth="1"/>
    <col min="25" max="25" width="13.42578125" customWidth="1"/>
  </cols>
  <sheetData>
    <row r="2" spans="2:22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/>
      <c r="O2" s="1" t="s">
        <v>11</v>
      </c>
      <c r="P2" s="1" t="s">
        <v>12</v>
      </c>
      <c r="Q2" s="1"/>
      <c r="R2" s="1" t="s">
        <v>13</v>
      </c>
      <c r="S2" s="1" t="s">
        <v>14</v>
      </c>
      <c r="U2" s="1" t="s">
        <v>50</v>
      </c>
      <c r="V2" s="1" t="s">
        <v>51</v>
      </c>
    </row>
    <row r="3" spans="2:22" x14ac:dyDescent="0.25">
      <c r="B3" s="1" t="s">
        <v>15</v>
      </c>
      <c r="C3" s="1"/>
      <c r="D3" s="2" t="s">
        <v>16</v>
      </c>
      <c r="I3" s="1" t="s">
        <v>17</v>
      </c>
      <c r="O3" t="s">
        <v>18</v>
      </c>
    </row>
    <row r="4" spans="2:22" x14ac:dyDescent="0.25">
      <c r="B4" s="1" t="s">
        <v>19</v>
      </c>
      <c r="E4" s="1" t="s">
        <v>16</v>
      </c>
      <c r="J4" s="1" t="s">
        <v>17</v>
      </c>
      <c r="O4" t="s">
        <v>16</v>
      </c>
      <c r="P4" t="s">
        <v>18</v>
      </c>
    </row>
    <row r="5" spans="2:22" x14ac:dyDescent="0.25">
      <c r="B5" s="1" t="s">
        <v>20</v>
      </c>
      <c r="F5" s="1" t="s">
        <v>16</v>
      </c>
      <c r="K5" s="1" t="s">
        <v>17</v>
      </c>
      <c r="P5" t="s">
        <v>16</v>
      </c>
      <c r="R5" t="s">
        <v>18</v>
      </c>
      <c r="U5" t="s">
        <v>52</v>
      </c>
      <c r="V5" t="s">
        <v>53</v>
      </c>
    </row>
    <row r="6" spans="2:22" x14ac:dyDescent="0.25">
      <c r="B6" s="1" t="s">
        <v>21</v>
      </c>
      <c r="G6" s="1" t="s">
        <v>16</v>
      </c>
      <c r="L6" s="1" t="s">
        <v>17</v>
      </c>
      <c r="R6" t="s">
        <v>16</v>
      </c>
      <c r="S6" t="s">
        <v>18</v>
      </c>
    </row>
    <row r="7" spans="2:22" x14ac:dyDescent="0.25">
      <c r="B7" s="1" t="s">
        <v>22</v>
      </c>
      <c r="H7" s="1" t="s">
        <v>16</v>
      </c>
      <c r="M7" s="1" t="s">
        <v>17</v>
      </c>
      <c r="N7" s="1"/>
      <c r="S7" t="s">
        <v>16</v>
      </c>
    </row>
    <row r="8" spans="2:22" x14ac:dyDescent="0.25">
      <c r="B8" s="1" t="s">
        <v>23</v>
      </c>
    </row>
    <row r="9" spans="2:22" x14ac:dyDescent="0.25">
      <c r="B9" s="1" t="s">
        <v>24</v>
      </c>
    </row>
    <row r="10" spans="2:22" x14ac:dyDescent="0.25">
      <c r="B10" s="1"/>
    </row>
    <row r="11" spans="2:22" x14ac:dyDescent="0.25">
      <c r="B11" s="1" t="s">
        <v>25</v>
      </c>
      <c r="C11" s="1">
        <v>18421</v>
      </c>
      <c r="D11" s="1">
        <v>2041</v>
      </c>
      <c r="E11" s="1">
        <v>2032</v>
      </c>
      <c r="F11" s="1">
        <v>2034</v>
      </c>
      <c r="G11" s="1">
        <v>4060</v>
      </c>
      <c r="H11" s="1">
        <v>9127</v>
      </c>
      <c r="I11" s="1">
        <v>18414</v>
      </c>
      <c r="J11" s="1">
        <v>18337</v>
      </c>
      <c r="K11" s="1">
        <v>17329</v>
      </c>
      <c r="L11" s="1">
        <v>15379</v>
      </c>
      <c r="M11" s="1">
        <v>10309</v>
      </c>
      <c r="N11" s="1"/>
      <c r="O11" s="1">
        <v>2059</v>
      </c>
      <c r="P11" s="1">
        <v>2509</v>
      </c>
      <c r="Q11" s="1"/>
      <c r="R11" s="1">
        <v>8281</v>
      </c>
      <c r="S11" s="1">
        <v>14365</v>
      </c>
      <c r="U11" s="1">
        <v>2497</v>
      </c>
      <c r="V11" s="1">
        <v>2731</v>
      </c>
    </row>
    <row r="12" spans="2:22" x14ac:dyDescent="0.25">
      <c r="B12" s="1" t="s">
        <v>26</v>
      </c>
      <c r="C12" s="1">
        <v>18421</v>
      </c>
      <c r="D12" s="1">
        <v>2041</v>
      </c>
      <c r="E12" s="1">
        <v>2032</v>
      </c>
      <c r="F12" s="1">
        <v>2034</v>
      </c>
      <c r="G12" s="1">
        <v>4060</v>
      </c>
      <c r="H12" s="1">
        <v>9127</v>
      </c>
      <c r="I12" s="1">
        <v>18414</v>
      </c>
      <c r="J12" s="1">
        <v>18337</v>
      </c>
      <c r="K12" s="1">
        <v>17329</v>
      </c>
      <c r="L12" s="1">
        <v>15379</v>
      </c>
      <c r="M12" s="1">
        <v>10309</v>
      </c>
      <c r="N12" s="1"/>
      <c r="O12" s="1">
        <v>2059</v>
      </c>
      <c r="P12" s="1">
        <v>2509</v>
      </c>
      <c r="Q12" s="1"/>
      <c r="R12" s="1">
        <v>8281</v>
      </c>
      <c r="S12" s="1">
        <v>14365</v>
      </c>
      <c r="U12" s="1">
        <v>2497</v>
      </c>
      <c r="V12" s="1">
        <v>2731</v>
      </c>
    </row>
    <row r="13" spans="2:22" x14ac:dyDescent="0.25">
      <c r="D13">
        <f>(C11-D11)/C11</f>
        <v>0.88920254057868742</v>
      </c>
      <c r="E13">
        <f>(C11-E11)/C11</f>
        <v>0.88969111340318119</v>
      </c>
      <c r="F13">
        <f>(C11-F11)/C11</f>
        <v>0.88958254166440476</v>
      </c>
      <c r="G13">
        <f>(C11-G11)/C11</f>
        <v>0.77959937028391513</v>
      </c>
      <c r="H13">
        <f>(C11-H11)/C11</f>
        <v>0.50453287009391456</v>
      </c>
      <c r="I13">
        <f>(C11-I11)/C11</f>
        <v>3.8000108571738776E-4</v>
      </c>
      <c r="J13">
        <f>(C11-J11)/C11</f>
        <v>4.5600130286086536E-3</v>
      </c>
      <c r="K13">
        <f>(C11-K11)/C11</f>
        <v>5.9280169371912494E-2</v>
      </c>
      <c r="L13">
        <f>(C11-L11)/C11</f>
        <v>0.16513761467889909</v>
      </c>
      <c r="M13">
        <f>(C11-M11)/C11</f>
        <v>0.44036697247706424</v>
      </c>
      <c r="O13">
        <f>(C11-O11)/C11</f>
        <v>0.88822539492969976</v>
      </c>
      <c r="P13">
        <f>(C11-P11)/C11</f>
        <v>0.86379675370501063</v>
      </c>
      <c r="R13">
        <f>(C11-R11)/C11</f>
        <v>0.55045871559633031</v>
      </c>
      <c r="S13">
        <f>(C11-S11)/C11</f>
        <v>0.22018348623853212</v>
      </c>
    </row>
    <row r="15" spans="2:22" x14ac:dyDescent="0.25">
      <c r="B15" s="3" t="s">
        <v>27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/>
      <c r="O15" s="1">
        <v>0</v>
      </c>
      <c r="P15" s="1">
        <v>0</v>
      </c>
      <c r="Q15" s="1"/>
      <c r="R15" s="1">
        <v>0</v>
      </c>
      <c r="S15" s="1">
        <v>0</v>
      </c>
      <c r="U15" s="1">
        <v>0</v>
      </c>
      <c r="V15" s="1">
        <v>0</v>
      </c>
    </row>
    <row r="16" spans="2:22" x14ac:dyDescent="0.25">
      <c r="B16" s="3" t="s">
        <v>28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/>
      <c r="O16" s="1">
        <v>0</v>
      </c>
      <c r="P16" s="1">
        <v>0</v>
      </c>
      <c r="Q16" s="1"/>
      <c r="R16" s="1">
        <v>0</v>
      </c>
      <c r="S16" s="1">
        <v>0</v>
      </c>
      <c r="U16" s="1">
        <v>0</v>
      </c>
      <c r="V16" s="1">
        <v>0</v>
      </c>
    </row>
    <row r="17" spans="2:24" x14ac:dyDescent="0.25">
      <c r="B17" s="3" t="s">
        <v>29</v>
      </c>
      <c r="C17" s="1">
        <v>239</v>
      </c>
      <c r="D17" s="1">
        <v>24106</v>
      </c>
      <c r="E17" s="1">
        <v>1650</v>
      </c>
      <c r="F17" s="1">
        <v>604</v>
      </c>
      <c r="G17" s="1">
        <v>366</v>
      </c>
      <c r="H17" s="1">
        <v>287</v>
      </c>
      <c r="I17" s="1">
        <v>861</v>
      </c>
      <c r="J17" s="1">
        <v>1387</v>
      </c>
      <c r="K17" s="1">
        <v>1380</v>
      </c>
      <c r="L17" s="1">
        <v>246</v>
      </c>
      <c r="M17" s="1">
        <v>243</v>
      </c>
      <c r="N17" s="1"/>
      <c r="O17" s="1">
        <v>1631</v>
      </c>
      <c r="P17" s="1">
        <v>559</v>
      </c>
      <c r="Q17" s="1"/>
      <c r="R17" s="1">
        <v>265</v>
      </c>
      <c r="S17" s="1">
        <v>241</v>
      </c>
      <c r="U17" s="1">
        <v>531</v>
      </c>
      <c r="V17" s="1">
        <v>808</v>
      </c>
    </row>
    <row r="18" spans="2:24" x14ac:dyDescent="0.25">
      <c r="B18" s="3" t="s">
        <v>30</v>
      </c>
      <c r="C18" s="1">
        <v>691</v>
      </c>
      <c r="D18" s="4">
        <v>75763</v>
      </c>
      <c r="E18" s="1">
        <v>7896</v>
      </c>
      <c r="F18" s="1">
        <v>1492</v>
      </c>
      <c r="G18" s="1">
        <v>1073</v>
      </c>
      <c r="H18" s="1">
        <v>812</v>
      </c>
      <c r="I18" s="1">
        <v>2824</v>
      </c>
      <c r="J18" s="1">
        <v>4874</v>
      </c>
      <c r="K18" s="1">
        <v>4350</v>
      </c>
      <c r="L18" s="1">
        <v>883</v>
      </c>
      <c r="M18" s="1">
        <v>808</v>
      </c>
      <c r="N18" s="1"/>
      <c r="O18" s="1">
        <v>7840</v>
      </c>
      <c r="P18" s="1">
        <v>1399</v>
      </c>
      <c r="Q18" s="1"/>
      <c r="R18" s="1">
        <v>834</v>
      </c>
      <c r="S18" s="1">
        <v>723</v>
      </c>
      <c r="U18" s="1">
        <v>1970</v>
      </c>
      <c r="V18" s="1">
        <v>3202</v>
      </c>
    </row>
    <row r="19" spans="2:24" x14ac:dyDescent="0.25">
      <c r="B19" s="3" t="s">
        <v>31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/>
      <c r="O19" s="1">
        <v>0</v>
      </c>
      <c r="P19" s="1">
        <v>0</v>
      </c>
      <c r="Q19" s="1"/>
      <c r="R19" s="1">
        <v>0</v>
      </c>
    </row>
    <row r="20" spans="2:24" x14ac:dyDescent="0.25">
      <c r="B20" s="3"/>
      <c r="C20" s="1">
        <f>SUM(C15:C19)</f>
        <v>930</v>
      </c>
      <c r="D20" s="1">
        <f t="shared" ref="D20:V20" si="0">SUM(D15:D19)</f>
        <v>99869</v>
      </c>
      <c r="E20" s="1">
        <f t="shared" si="0"/>
        <v>9546</v>
      </c>
      <c r="F20" s="1">
        <f t="shared" si="0"/>
        <v>2097</v>
      </c>
      <c r="G20" s="1">
        <f t="shared" si="0"/>
        <v>1439</v>
      </c>
      <c r="H20" s="1">
        <f t="shared" si="0"/>
        <v>1100</v>
      </c>
      <c r="I20" s="1">
        <f t="shared" si="0"/>
        <v>3685</v>
      </c>
      <c r="J20" s="1">
        <f t="shared" si="0"/>
        <v>6261</v>
      </c>
      <c r="K20" s="1">
        <f t="shared" si="0"/>
        <v>5730</v>
      </c>
      <c r="L20" s="1">
        <f t="shared" si="0"/>
        <v>1129</v>
      </c>
      <c r="M20" s="1">
        <f t="shared" si="0"/>
        <v>1051</v>
      </c>
      <c r="N20" s="1"/>
      <c r="O20" s="1">
        <f t="shared" si="0"/>
        <v>9471</v>
      </c>
      <c r="P20" s="1">
        <f t="shared" si="0"/>
        <v>1958</v>
      </c>
      <c r="Q20" s="1"/>
      <c r="R20" s="1">
        <f t="shared" si="0"/>
        <v>1099</v>
      </c>
      <c r="S20" s="1">
        <f t="shared" si="0"/>
        <v>964</v>
      </c>
      <c r="T20" s="1">
        <f t="shared" si="0"/>
        <v>0</v>
      </c>
      <c r="U20" s="1">
        <f t="shared" si="0"/>
        <v>2501</v>
      </c>
      <c r="V20" s="1">
        <f t="shared" si="0"/>
        <v>4010</v>
      </c>
    </row>
    <row r="21" spans="2:24" x14ac:dyDescent="0.25">
      <c r="B21" s="3"/>
      <c r="C21" s="1">
        <f>SUM(C17/2,C18)</f>
        <v>810.5</v>
      </c>
      <c r="D21" s="1">
        <f t="shared" ref="D21:V21" si="1">SUM(D17/2,D18)</f>
        <v>87816</v>
      </c>
      <c r="E21" s="1">
        <f t="shared" si="1"/>
        <v>8721</v>
      </c>
      <c r="F21" s="1">
        <f t="shared" si="1"/>
        <v>1794</v>
      </c>
      <c r="G21" s="1">
        <f t="shared" si="1"/>
        <v>1256</v>
      </c>
      <c r="H21" s="1">
        <f t="shared" si="1"/>
        <v>955.5</v>
      </c>
      <c r="I21" s="1">
        <f t="shared" si="1"/>
        <v>3254.5</v>
      </c>
      <c r="J21" s="1">
        <f t="shared" si="1"/>
        <v>5567.5</v>
      </c>
      <c r="K21" s="1">
        <f>SUM(K17/2,K18)</f>
        <v>5040</v>
      </c>
      <c r="L21" s="1">
        <f t="shared" si="1"/>
        <v>1006</v>
      </c>
      <c r="M21" s="1">
        <f t="shared" si="1"/>
        <v>929.5</v>
      </c>
      <c r="N21" s="1">
        <f t="shared" si="1"/>
        <v>0</v>
      </c>
      <c r="O21" s="1">
        <f t="shared" si="1"/>
        <v>8655.5</v>
      </c>
      <c r="P21" s="1">
        <f t="shared" si="1"/>
        <v>1678.5</v>
      </c>
      <c r="Q21" s="1">
        <f t="shared" si="1"/>
        <v>0</v>
      </c>
      <c r="R21" s="1">
        <f t="shared" si="1"/>
        <v>966.5</v>
      </c>
      <c r="S21" s="1">
        <f t="shared" si="1"/>
        <v>843.5</v>
      </c>
      <c r="T21" s="1">
        <f t="shared" si="1"/>
        <v>0</v>
      </c>
      <c r="U21" s="1">
        <f t="shared" si="1"/>
        <v>2235.5</v>
      </c>
      <c r="V21" s="1">
        <f t="shared" si="1"/>
        <v>3606</v>
      </c>
    </row>
    <row r="22" spans="2:24" x14ac:dyDescent="0.25"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24" x14ac:dyDescent="0.25">
      <c r="B23" s="3" t="s">
        <v>27</v>
      </c>
      <c r="C23" s="1"/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/>
      <c r="O23" s="1">
        <v>0</v>
      </c>
      <c r="P23" s="1">
        <v>0</v>
      </c>
      <c r="Q23" s="1"/>
      <c r="R23" s="1">
        <v>0</v>
      </c>
      <c r="S23" s="1">
        <v>0</v>
      </c>
      <c r="U23" s="1">
        <v>0</v>
      </c>
      <c r="V23" s="1">
        <v>0</v>
      </c>
    </row>
    <row r="24" spans="2:24" x14ac:dyDescent="0.25">
      <c r="B24" s="3" t="s">
        <v>28</v>
      </c>
      <c r="C24" s="1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/>
      <c r="O24" s="1">
        <v>0</v>
      </c>
      <c r="P24" s="1">
        <v>0</v>
      </c>
      <c r="Q24" s="1"/>
      <c r="R24" s="1">
        <v>0</v>
      </c>
      <c r="S24" s="1">
        <v>0</v>
      </c>
      <c r="U24" s="1">
        <v>0</v>
      </c>
      <c r="V24" s="1">
        <v>0</v>
      </c>
    </row>
    <row r="25" spans="2:24" x14ac:dyDescent="0.25">
      <c r="B25" s="3" t="s">
        <v>29</v>
      </c>
      <c r="C25" s="1"/>
      <c r="D25" s="1">
        <f>(D17-C17)/C17</f>
        <v>99.861924686192467</v>
      </c>
      <c r="E25" s="1">
        <f>(E17-C17)/C17</f>
        <v>5.9037656903765692</v>
      </c>
      <c r="F25" s="1">
        <f>(F17-C17)/C17</f>
        <v>1.5271966527196652</v>
      </c>
      <c r="G25" s="1">
        <f>(G17-C17)/C17</f>
        <v>0.53138075313807531</v>
      </c>
      <c r="H25" s="1">
        <f>(H17-C17)/C17</f>
        <v>0.20083682008368201</v>
      </c>
      <c r="I25" s="1">
        <f>(I17-C17)/C17</f>
        <v>2.6025104602510458</v>
      </c>
      <c r="J25" s="1">
        <f>(J17-C17)/C17</f>
        <v>4.8033472803347284</v>
      </c>
      <c r="K25" s="1">
        <f>(K17-C17)/C17</f>
        <v>4.7740585774058575</v>
      </c>
      <c r="L25" s="1">
        <f>(L17-C17)/C17</f>
        <v>2.9288702928870293E-2</v>
      </c>
      <c r="M25" s="1">
        <f>(M17-C17)/C17</f>
        <v>1.6736401673640166E-2</v>
      </c>
      <c r="N25" s="1"/>
      <c r="O25" s="1">
        <f>(O17-C17)/C17</f>
        <v>5.8242677824267783</v>
      </c>
      <c r="P25" s="1">
        <f>(P17-C17)/C17</f>
        <v>1.3389121338912133</v>
      </c>
      <c r="Q25" s="1"/>
      <c r="R25" s="1">
        <f>(R17-C17)/C17</f>
        <v>0.10878661087866109</v>
      </c>
      <c r="S25" s="1">
        <f>(S17-C17)/C17</f>
        <v>8.368200836820083E-3</v>
      </c>
      <c r="U25">
        <f>(U17-C17)/C17</f>
        <v>1.2217573221757323</v>
      </c>
      <c r="V25">
        <f>(V17-C17)/C17</f>
        <v>2.3807531380753137</v>
      </c>
    </row>
    <row r="26" spans="2:24" x14ac:dyDescent="0.25">
      <c r="B26" s="3" t="s">
        <v>30</v>
      </c>
      <c r="C26" s="1"/>
      <c r="D26" s="1">
        <f>(D18-C18)/C18</f>
        <v>108.6425470332851</v>
      </c>
      <c r="E26" s="1">
        <f>(E18-C18)/C18</f>
        <v>10.426917510853835</v>
      </c>
      <c r="F26" s="1">
        <f>(F18-C18)/C18</f>
        <v>1.1591895803183792</v>
      </c>
      <c r="G26" s="1">
        <f>(G18-C18)/C18</f>
        <v>0.55282199710564395</v>
      </c>
      <c r="H26" s="1">
        <f>(H18-C18)/C18</f>
        <v>0.17510853835021709</v>
      </c>
      <c r="I26" s="1">
        <f>(I18-C18)/C18</f>
        <v>3.0868306801736614</v>
      </c>
      <c r="J26" s="1">
        <f>(J18-C18)/C18</f>
        <v>6.0535455861070915</v>
      </c>
      <c r="K26" s="1">
        <f>(K18-C18)/C18</f>
        <v>5.2952243125904488</v>
      </c>
      <c r="L26" s="1">
        <f>(L18-C18)/C18</f>
        <v>0.27785817655571637</v>
      </c>
      <c r="M26" s="1">
        <f>(M18-C18)/C18</f>
        <v>0.16931982633863965</v>
      </c>
      <c r="N26" s="1"/>
      <c r="O26" s="1">
        <f>(O18-C18)/C18</f>
        <v>10.345875542691751</v>
      </c>
      <c r="P26" s="1">
        <f>(P18-C18)/C18</f>
        <v>1.0246020260492041</v>
      </c>
      <c r="Q26" s="1"/>
      <c r="R26" s="1">
        <f>(R18-C18)/C18</f>
        <v>0.20694645441389292</v>
      </c>
      <c r="S26" s="1">
        <f>(S18-C18)/C18</f>
        <v>4.6309696092619389E-2</v>
      </c>
      <c r="U26">
        <f>(U18-C18)/C18</f>
        <v>1.8509406657018814</v>
      </c>
      <c r="V26">
        <f>(V18-C18)/C18</f>
        <v>3.6338639652677278</v>
      </c>
    </row>
    <row r="27" spans="2:24" x14ac:dyDescent="0.25"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24" x14ac:dyDescent="0.25">
      <c r="B28" s="3"/>
      <c r="C28" s="8"/>
      <c r="D28" s="8">
        <f>(D20-C20)/C20</f>
        <v>106.38602150537635</v>
      </c>
      <c r="E28" s="8">
        <f>(E20-C20)/C20</f>
        <v>9.2645161290322573</v>
      </c>
      <c r="F28" s="8">
        <f>(F20-C20)/C20</f>
        <v>1.2548387096774194</v>
      </c>
      <c r="G28" s="8">
        <f>(G20-C20)/C20</f>
        <v>0.54731182795698929</v>
      </c>
      <c r="H28" s="8">
        <f>(H20-C20)/C20</f>
        <v>0.18279569892473119</v>
      </c>
      <c r="I28" s="8">
        <f>(I20-C20)/C20</f>
        <v>2.9623655913978495</v>
      </c>
      <c r="J28" s="8">
        <f>(J20-C20)/C20</f>
        <v>5.7322580645161292</v>
      </c>
      <c r="K28" s="8">
        <f>(K20-C20)/C20</f>
        <v>5.161290322580645</v>
      </c>
      <c r="L28" s="8">
        <f>(L20-C20)/C20</f>
        <v>0.21397849462365592</v>
      </c>
      <c r="M28" s="8">
        <f>(M20-C20)/C20</f>
        <v>0.13010752688172042</v>
      </c>
      <c r="N28" s="8"/>
      <c r="O28" s="8">
        <f>(O20-C20)/C20</f>
        <v>9.1838709677419352</v>
      </c>
      <c r="P28" s="9">
        <f>(P20-C20)/C20</f>
        <v>1.1053763440860216</v>
      </c>
      <c r="Q28" s="9"/>
      <c r="R28" s="9">
        <f>(R20-C20)/C20</f>
        <v>0.18172043010752689</v>
      </c>
      <c r="S28" s="9">
        <f>(S20-C20)/C20</f>
        <v>3.6559139784946237E-2</v>
      </c>
    </row>
    <row r="29" spans="2:24" x14ac:dyDescent="0.25">
      <c r="B29" s="3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3"/>
      <c r="U29" s="3"/>
      <c r="V29" s="3"/>
      <c r="W29" s="3"/>
      <c r="X29" s="3"/>
    </row>
    <row r="30" spans="2:24" x14ac:dyDescent="0.25">
      <c r="C30" s="9"/>
      <c r="D30" s="9">
        <f>D13/D28</f>
        <v>8.3582648170911298E-3</v>
      </c>
      <c r="E30" s="9">
        <f t="shared" ref="E30:S30" si="2">E13/E28</f>
        <v>9.6032118786555085E-2</v>
      </c>
      <c r="F30" s="9">
        <f t="shared" si="2"/>
        <v>0.70892181983538682</v>
      </c>
      <c r="G30" s="9">
        <f t="shared" si="2"/>
        <v>1.4244153523851493</v>
      </c>
      <c r="H30" s="9">
        <f t="shared" si="2"/>
        <v>2.7600915834549444</v>
      </c>
      <c r="I30" s="9">
        <f t="shared" si="2"/>
        <v>1.2827622857247573E-4</v>
      </c>
      <c r="J30" s="9">
        <f t="shared" si="2"/>
        <v>7.9550030324630424E-4</v>
      </c>
      <c r="K30" s="9">
        <f t="shared" si="2"/>
        <v>1.1485532815808046E-2</v>
      </c>
      <c r="L30" s="9">
        <f t="shared" si="2"/>
        <v>0.77174865151445304</v>
      </c>
      <c r="M30" s="9">
        <f t="shared" si="2"/>
        <v>3.3846387140799155</v>
      </c>
      <c r="N30" s="9"/>
      <c r="O30" s="9">
        <f t="shared" si="2"/>
        <v>9.6715796427188944E-2</v>
      </c>
      <c r="P30" s="9">
        <f t="shared" si="2"/>
        <v>0.78145037056970801</v>
      </c>
      <c r="Q30" s="9"/>
      <c r="R30" s="9">
        <f t="shared" si="2"/>
        <v>3.0291515118614623</v>
      </c>
      <c r="S30" s="9">
        <f t="shared" si="2"/>
        <v>6.0226659471127899</v>
      </c>
    </row>
    <row r="32" spans="2:24" x14ac:dyDescent="0.25">
      <c r="B32" t="s">
        <v>47</v>
      </c>
      <c r="D32">
        <f>(D21-C21)/C21</f>
        <v>107.34793337446021</v>
      </c>
      <c r="E32">
        <f>(E21-C21)/C21</f>
        <v>9.7600246761258482</v>
      </c>
      <c r="F32">
        <f>(F21-C21)/C21</f>
        <v>1.2134484885872918</v>
      </c>
      <c r="G32">
        <f>(G21-C21)/C21</f>
        <v>0.54966070326958671</v>
      </c>
      <c r="H32">
        <f>(H21-C21)/C21</f>
        <v>0.17890191239975323</v>
      </c>
      <c r="I32">
        <f>(I21-C21)/C21</f>
        <v>3.015422578655151</v>
      </c>
      <c r="J32">
        <f>(J21-C21)/C21</f>
        <v>5.8692165330043187</v>
      </c>
      <c r="K32">
        <f>(K21-C21)/C21</f>
        <v>5.21838371375694</v>
      </c>
      <c r="L32">
        <f>(L21-C21)/C21</f>
        <v>0.24120913016656384</v>
      </c>
      <c r="M32">
        <f>(M21-C21)/C21</f>
        <v>0.14682294879703886</v>
      </c>
      <c r="O32">
        <f>(O21-C21)/C21</f>
        <v>9.6792103639728566</v>
      </c>
      <c r="P32">
        <f>(P21-C21)/C21</f>
        <v>1.0709438618136953</v>
      </c>
      <c r="R32">
        <f>(R21-C21)/C21</f>
        <v>0.19247378161628625</v>
      </c>
      <c r="S32">
        <f>(S21-C21)/C21</f>
        <v>4.0715607649599014E-2</v>
      </c>
      <c r="U32">
        <f>(U21-C21)/C21</f>
        <v>1.75817396668723</v>
      </c>
      <c r="V32">
        <f>(V21-C21)/C21</f>
        <v>3.4491054904380012</v>
      </c>
    </row>
    <row r="33" spans="2:22" x14ac:dyDescent="0.25">
      <c r="D33">
        <f>D13/D32</f>
        <v>8.2833689725250251E-3</v>
      </c>
      <c r="E33">
        <f t="shared" ref="E33:U33" si="3">E13/E32</f>
        <v>9.1156645902696204E-2</v>
      </c>
      <c r="F33">
        <f t="shared" si="3"/>
        <v>0.73310284699440775</v>
      </c>
      <c r="G33">
        <f t="shared" si="3"/>
        <v>1.4183283717510957</v>
      </c>
      <c r="H33">
        <f t="shared" si="3"/>
        <v>2.8201647669732259</v>
      </c>
      <c r="I33">
        <f t="shared" si="3"/>
        <v>1.2601918165873273E-4</v>
      </c>
      <c r="J33">
        <f t="shared" si="3"/>
        <v>7.7693726291513845E-4</v>
      </c>
      <c r="K33">
        <f t="shared" si="3"/>
        <v>1.1359871681270855E-2</v>
      </c>
      <c r="L33">
        <f t="shared" si="3"/>
        <v>0.68462422863042316</v>
      </c>
      <c r="M33">
        <f t="shared" si="3"/>
        <v>2.9993061444761393</v>
      </c>
      <c r="O33">
        <f t="shared" si="3"/>
        <v>9.1766307532252595E-2</v>
      </c>
      <c r="P33">
        <f t="shared" si="3"/>
        <v>0.80657519455980542</v>
      </c>
      <c r="R33">
        <f t="shared" si="3"/>
        <v>2.8599153140437545</v>
      </c>
      <c r="S33">
        <f t="shared" si="3"/>
        <v>5.407839866555463</v>
      </c>
      <c r="T33" t="e">
        <f t="shared" si="3"/>
        <v>#DIV/0!</v>
      </c>
    </row>
    <row r="35" spans="2:22" x14ac:dyDescent="0.25">
      <c r="B35" t="s">
        <v>48</v>
      </c>
      <c r="D35">
        <f>(C12/D12)-1</f>
        <v>8.0254777070063703</v>
      </c>
      <c r="E35">
        <f>(C12/E12)-1</f>
        <v>8.0654527559055111</v>
      </c>
      <c r="F35">
        <f>(C12/F12)-1</f>
        <v>8.0565388397246807</v>
      </c>
      <c r="G35">
        <f>(C12/G12)-1</f>
        <v>3.5371921182266011</v>
      </c>
      <c r="H35">
        <f>(C12/H12)-1</f>
        <v>1.0182973594828533</v>
      </c>
      <c r="I35">
        <f>(C12/I12)-1</f>
        <v>3.8014554143583901E-4</v>
      </c>
      <c r="J35">
        <f>(C12/J12)-1</f>
        <v>4.5809020014178081E-3</v>
      </c>
      <c r="K35">
        <f>(C12/K12)-1</f>
        <v>6.3015753938484576E-2</v>
      </c>
      <c r="L35">
        <f>(C12/L12)-1</f>
        <v>0.19780219780219777</v>
      </c>
      <c r="M35">
        <f>(C12/M12)-1</f>
        <v>0.78688524590163933</v>
      </c>
      <c r="O35">
        <f>(C12/O12)-1</f>
        <v>7.9465760077707621</v>
      </c>
      <c r="P35">
        <f>(C12/P12)-1</f>
        <v>6.3419689119170988</v>
      </c>
      <c r="R35">
        <f>(C12/R12)-1</f>
        <v>1.2244897959183674</v>
      </c>
      <c r="S35">
        <f>(C12/S12)-1</f>
        <v>0.2823529411764707</v>
      </c>
      <c r="U35">
        <f>(C12/U12)-1</f>
        <v>6.3772527032438928</v>
      </c>
      <c r="V35">
        <f>(C12/V12)-1</f>
        <v>5.7451482973269865</v>
      </c>
    </row>
    <row r="36" spans="2:22" x14ac:dyDescent="0.25">
      <c r="B36" t="s">
        <v>49</v>
      </c>
      <c r="D36">
        <f>D35/D32</f>
        <v>7.4761362000432888E-2</v>
      </c>
      <c r="E36">
        <f t="shared" ref="E36:V36" si="4">E35/E32</f>
        <v>0.82637626681770016</v>
      </c>
      <c r="F36">
        <f t="shared" si="4"/>
        <v>6.639374407317594</v>
      </c>
      <c r="G36">
        <f t="shared" si="4"/>
        <v>6.4352283093662397</v>
      </c>
      <c r="H36">
        <f t="shared" si="4"/>
        <v>5.6919311024886392</v>
      </c>
      <c r="I36">
        <f t="shared" si="4"/>
        <v>1.2606708728876741E-4</v>
      </c>
      <c r="J36">
        <f t="shared" si="4"/>
        <v>7.8049633637778716E-4</v>
      </c>
      <c r="K36">
        <f t="shared" si="4"/>
        <v>1.2075722559910568E-2</v>
      </c>
      <c r="L36">
        <f t="shared" si="4"/>
        <v>0.82004440572215498</v>
      </c>
      <c r="M36">
        <f t="shared" si="4"/>
        <v>5.359415897506544</v>
      </c>
      <c r="N36" t="e">
        <f t="shared" si="4"/>
        <v>#DIV/0!</v>
      </c>
      <c r="O36">
        <f t="shared" si="4"/>
        <v>0.8209942452897645</v>
      </c>
      <c r="P36">
        <f t="shared" si="4"/>
        <v>5.9218500035815769</v>
      </c>
      <c r="Q36" t="e">
        <f t="shared" si="4"/>
        <v>#DIV/0!</v>
      </c>
      <c r="R36">
        <f t="shared" si="4"/>
        <v>6.3618524332810047</v>
      </c>
      <c r="S36">
        <f t="shared" si="4"/>
        <v>6.9347593582887725</v>
      </c>
      <c r="T36" t="e">
        <f t="shared" si="4"/>
        <v>#DIV/0!</v>
      </c>
      <c r="U36">
        <f t="shared" si="4"/>
        <v>3.6272023270029301</v>
      </c>
      <c r="V36">
        <f t="shared" si="4"/>
        <v>1.6656922536159982</v>
      </c>
    </row>
    <row r="39" spans="2:22" x14ac:dyDescent="0.25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22" x14ac:dyDescent="0.25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22" x14ac:dyDescent="0.25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22" x14ac:dyDescent="0.25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22" x14ac:dyDescent="0.25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22" x14ac:dyDescent="0.25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22" x14ac:dyDescent="0.25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7" spans="2:22" x14ac:dyDescent="0.25">
      <c r="C47" s="1" t="s">
        <v>0</v>
      </c>
      <c r="D47" s="1" t="s">
        <v>2</v>
      </c>
      <c r="E47" s="1" t="s">
        <v>42</v>
      </c>
      <c r="F47" s="1" t="s">
        <v>43</v>
      </c>
      <c r="G47" s="1" t="s">
        <v>44</v>
      </c>
      <c r="H47" s="1" t="s">
        <v>45</v>
      </c>
      <c r="I47" s="1" t="s">
        <v>46</v>
      </c>
    </row>
    <row r="48" spans="2:22" x14ac:dyDescent="0.25">
      <c r="B48" s="1" t="s">
        <v>15</v>
      </c>
      <c r="C48" s="1"/>
    </row>
    <row r="49" spans="2:9" x14ac:dyDescent="0.25">
      <c r="B49" s="1" t="s">
        <v>19</v>
      </c>
      <c r="D49" s="1" t="s">
        <v>16</v>
      </c>
      <c r="E49" s="1" t="s">
        <v>16</v>
      </c>
      <c r="F49" t="s">
        <v>16</v>
      </c>
      <c r="G49" s="1" t="s">
        <v>16</v>
      </c>
      <c r="H49" s="1" t="s">
        <v>16</v>
      </c>
      <c r="I49" s="1" t="s">
        <v>16</v>
      </c>
    </row>
    <row r="50" spans="2:9" x14ac:dyDescent="0.25">
      <c r="B50" s="1" t="s">
        <v>20</v>
      </c>
    </row>
    <row r="51" spans="2:9" x14ac:dyDescent="0.25">
      <c r="B51" s="1" t="s">
        <v>21</v>
      </c>
    </row>
    <row r="52" spans="2:9" x14ac:dyDescent="0.25">
      <c r="B52" s="1" t="s">
        <v>22</v>
      </c>
    </row>
    <row r="53" spans="2:9" x14ac:dyDescent="0.25">
      <c r="B53" s="1" t="s">
        <v>23</v>
      </c>
      <c r="E53" t="s">
        <v>35</v>
      </c>
      <c r="F53" t="s">
        <v>36</v>
      </c>
      <c r="G53" t="s">
        <v>34</v>
      </c>
      <c r="H53" t="s">
        <v>33</v>
      </c>
      <c r="I53" t="s">
        <v>37</v>
      </c>
    </row>
    <row r="54" spans="2:9" x14ac:dyDescent="0.25">
      <c r="B54" s="1" t="s">
        <v>24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</row>
    <row r="55" spans="2:9" x14ac:dyDescent="0.25">
      <c r="B55" s="1"/>
    </row>
    <row r="56" spans="2:9" x14ac:dyDescent="0.25">
      <c r="B56" s="1" t="s">
        <v>25</v>
      </c>
      <c r="C56" s="1">
        <v>24561</v>
      </c>
      <c r="D56" s="1">
        <v>2032</v>
      </c>
      <c r="E56" s="1">
        <v>84</v>
      </c>
      <c r="F56" s="1">
        <v>161</v>
      </c>
      <c r="G56" s="1">
        <v>240</v>
      </c>
      <c r="H56" s="1">
        <v>705</v>
      </c>
      <c r="I56" s="1">
        <v>2031</v>
      </c>
    </row>
    <row r="57" spans="2:9" x14ac:dyDescent="0.25">
      <c r="B57" s="1" t="s">
        <v>26</v>
      </c>
      <c r="C57" s="1">
        <v>24561</v>
      </c>
      <c r="D57" s="1">
        <v>2032</v>
      </c>
      <c r="E57">
        <v>84</v>
      </c>
      <c r="F57" s="1">
        <v>161</v>
      </c>
    </row>
    <row r="58" spans="2:9" x14ac:dyDescent="0.25">
      <c r="B58" s="1"/>
      <c r="D58">
        <f>(C56-D56)/C56</f>
        <v>0.91726721224705832</v>
      </c>
      <c r="E58">
        <f>(C56-E56)/C56</f>
        <v>0.99657994381336268</v>
      </c>
      <c r="F58">
        <f>(C56-F56)/C56</f>
        <v>0.99344489230894506</v>
      </c>
      <c r="G58">
        <f>(C56-G56)/C56</f>
        <v>0.99022841089532188</v>
      </c>
      <c r="H58">
        <f>(C56-H56)/C56</f>
        <v>0.97129595700500793</v>
      </c>
      <c r="I58">
        <f>(C56-I56)/C56</f>
        <v>0.91730792720166121</v>
      </c>
    </row>
    <row r="59" spans="2:9" x14ac:dyDescent="0.25">
      <c r="E59">
        <f>(D56-E56)/D56</f>
        <v>0.95866141732283461</v>
      </c>
      <c r="F59">
        <f>(D56-F56)/D56</f>
        <v>0.9207677165354331</v>
      </c>
      <c r="G59">
        <f>(D56-G56)/D56</f>
        <v>0.88188976377952755</v>
      </c>
      <c r="H59">
        <f>(D56-H56)/D56</f>
        <v>0.65305118110236215</v>
      </c>
      <c r="I59">
        <f>(D56-I56)/D56</f>
        <v>4.921259842519685E-4</v>
      </c>
    </row>
    <row r="60" spans="2:9" x14ac:dyDescent="0.25">
      <c r="B60" s="3" t="s">
        <v>27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2:9" x14ac:dyDescent="0.25">
      <c r="B61" s="3" t="s">
        <v>28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2:9" x14ac:dyDescent="0.25">
      <c r="B62" s="3" t="s">
        <v>29</v>
      </c>
      <c r="C62" s="1">
        <v>243</v>
      </c>
      <c r="D62" s="1">
        <v>1650</v>
      </c>
      <c r="E62" s="1">
        <v>6652</v>
      </c>
      <c r="F62" s="1">
        <v>4413</v>
      </c>
      <c r="G62" s="1">
        <v>3755</v>
      </c>
      <c r="H62" s="1">
        <v>2188</v>
      </c>
      <c r="I62" s="1">
        <v>1640</v>
      </c>
    </row>
    <row r="63" spans="2:9" x14ac:dyDescent="0.25">
      <c r="B63" s="3" t="s">
        <v>30</v>
      </c>
      <c r="C63" s="1">
        <v>681</v>
      </c>
      <c r="D63" s="1">
        <v>7869</v>
      </c>
      <c r="E63" s="1">
        <v>17364</v>
      </c>
      <c r="F63" s="1">
        <v>12419</v>
      </c>
      <c r="G63" s="1">
        <v>10667</v>
      </c>
      <c r="H63" s="1">
        <v>8054</v>
      </c>
      <c r="I63" s="1">
        <v>7921</v>
      </c>
    </row>
    <row r="64" spans="2:9" x14ac:dyDescent="0.25">
      <c r="B64" s="3" t="s">
        <v>31</v>
      </c>
      <c r="C64" s="1">
        <v>0</v>
      </c>
      <c r="D64" s="1">
        <v>0</v>
      </c>
    </row>
    <row r="65" spans="2:9" x14ac:dyDescent="0.25">
      <c r="C65" s="1">
        <f>SUM(C60:C64)</f>
        <v>924</v>
      </c>
      <c r="D65" s="1">
        <f t="shared" ref="D65" si="5">SUM(D60:D64)</f>
        <v>9519</v>
      </c>
      <c r="E65" s="1">
        <f>SUM(E60:E64)</f>
        <v>24016</v>
      </c>
      <c r="F65" s="1">
        <f>SUM(F60:F64)</f>
        <v>16832</v>
      </c>
      <c r="G65" s="1">
        <f>SUM(G60:G64)</f>
        <v>14422</v>
      </c>
      <c r="H65" s="1">
        <f>SUM(H60:H64)</f>
        <v>10242</v>
      </c>
      <c r="I65" s="1">
        <f>SUM(I60:I64)</f>
        <v>9561</v>
      </c>
    </row>
    <row r="66" spans="2:9" x14ac:dyDescent="0.25">
      <c r="B66" s="3"/>
      <c r="C66" s="1">
        <f>SUM(C62/2,C63)</f>
        <v>802.5</v>
      </c>
      <c r="D66" s="1">
        <f t="shared" ref="D66:I66" si="6">SUM(D62/2,D63)</f>
        <v>8694</v>
      </c>
      <c r="E66" s="1">
        <f t="shared" si="6"/>
        <v>20690</v>
      </c>
      <c r="F66" s="1">
        <f t="shared" si="6"/>
        <v>14625.5</v>
      </c>
      <c r="G66" s="1">
        <f t="shared" si="6"/>
        <v>12544.5</v>
      </c>
      <c r="H66" s="1">
        <f t="shared" si="6"/>
        <v>9148</v>
      </c>
      <c r="I66" s="1">
        <f t="shared" si="6"/>
        <v>8741</v>
      </c>
    </row>
    <row r="67" spans="2:9" x14ac:dyDescent="0.25">
      <c r="C67" s="1"/>
      <c r="D67" s="1"/>
      <c r="E67" s="1"/>
      <c r="F67" s="1"/>
      <c r="G67" s="1"/>
      <c r="H67" s="1"/>
      <c r="I67" s="1"/>
    </row>
    <row r="68" spans="2:9" x14ac:dyDescent="0.25">
      <c r="B68" s="3" t="s">
        <v>27</v>
      </c>
      <c r="C68" s="1"/>
      <c r="D68" s="1"/>
      <c r="E68" s="1"/>
      <c r="F68" s="1"/>
      <c r="G68" s="1"/>
      <c r="H68" s="1"/>
      <c r="I68" s="1"/>
    </row>
    <row r="69" spans="2:9" x14ac:dyDescent="0.25">
      <c r="B69" s="3" t="s">
        <v>28</v>
      </c>
      <c r="C69" s="1"/>
      <c r="D69" s="1"/>
      <c r="E69" s="1"/>
      <c r="F69" s="1"/>
      <c r="G69" s="1"/>
      <c r="H69" s="1"/>
      <c r="I69" s="1"/>
    </row>
    <row r="70" spans="2:9" x14ac:dyDescent="0.25">
      <c r="B70" s="3" t="s">
        <v>29</v>
      </c>
      <c r="C70" s="1"/>
      <c r="D70" s="1">
        <f>(D62-C62)/C62</f>
        <v>5.7901234567901234</v>
      </c>
      <c r="E70" s="1">
        <f>(E62-D62)/D62</f>
        <v>3.0315151515151517</v>
      </c>
      <c r="F70" s="1">
        <f>(F62-D62)/D62</f>
        <v>1.6745454545454546</v>
      </c>
      <c r="G70" s="1">
        <f>(G62-D62)/D62</f>
        <v>1.2757575757575759</v>
      </c>
      <c r="H70" s="1">
        <f>(H62-D62)/D62</f>
        <v>0.32606060606060605</v>
      </c>
      <c r="I70" s="1">
        <f>(I62-D62)/D62</f>
        <v>-6.0606060606060606E-3</v>
      </c>
    </row>
    <row r="71" spans="2:9" x14ac:dyDescent="0.25">
      <c r="B71" s="3" t="s">
        <v>30</v>
      </c>
      <c r="C71" s="1"/>
      <c r="D71" s="1">
        <f>(D63-C63)/C63</f>
        <v>10.555066079295154</v>
      </c>
      <c r="E71" s="1">
        <f>(E63-D63)/D63</f>
        <v>1.2066336256195196</v>
      </c>
      <c r="F71" s="1">
        <f>(F63-D63)/D63</f>
        <v>0.57821832507307158</v>
      </c>
      <c r="G71" s="1">
        <f>(G63-D63)/D63</f>
        <v>0.35557249968229765</v>
      </c>
      <c r="H71" s="1">
        <f>(H63-D63)/D63</f>
        <v>2.3509975854619392E-2</v>
      </c>
      <c r="I71" s="1">
        <f>(I63-D63)/D63</f>
        <v>6.6082094294065323E-3</v>
      </c>
    </row>
    <row r="72" spans="2:9" x14ac:dyDescent="0.25">
      <c r="B72" s="3"/>
      <c r="C72" s="1"/>
      <c r="D72" s="1"/>
      <c r="E72" s="1"/>
      <c r="F72" s="1"/>
      <c r="G72" s="1"/>
      <c r="H72" s="1"/>
      <c r="I72" s="1"/>
    </row>
    <row r="73" spans="2:9" x14ac:dyDescent="0.25">
      <c r="B73" s="9"/>
      <c r="C73" s="9"/>
      <c r="D73" s="8">
        <f>(D65-C65)/C65</f>
        <v>9.3019480519480524</v>
      </c>
      <c r="E73" s="9">
        <f>(E65-C65)/C65</f>
        <v>24.99134199134199</v>
      </c>
      <c r="F73" s="9">
        <f>(F65-C65)/C65</f>
        <v>17.216450216450216</v>
      </c>
      <c r="G73" s="9">
        <f>(G65-C65)/C65</f>
        <v>14.608225108225108</v>
      </c>
      <c r="H73" s="9">
        <f>(H65-C65)/C65</f>
        <v>10.084415584415584</v>
      </c>
      <c r="I73" s="9"/>
    </row>
    <row r="74" spans="2:9" x14ac:dyDescent="0.25">
      <c r="B74" s="9"/>
      <c r="C74" s="9"/>
      <c r="D74" s="8">
        <f>D73/D58</f>
        <v>10.140935953832665</v>
      </c>
      <c r="E74" s="8">
        <f>E73/E58</f>
        <v>25.077107106645038</v>
      </c>
      <c r="F74" s="8">
        <f>F73/F58</f>
        <v>17.330050564189907</v>
      </c>
      <c r="G74" s="8">
        <f>G73/G58</f>
        <v>14.752379297032066</v>
      </c>
      <c r="H74" s="8">
        <f>H73/H58</f>
        <v>10.382433399095873</v>
      </c>
      <c r="I74" s="8"/>
    </row>
    <row r="75" spans="2:9" x14ac:dyDescent="0.25">
      <c r="B75" s="9"/>
      <c r="C75" s="9"/>
      <c r="D75" s="8">
        <f>D58/D73</f>
        <v>9.8610227355006616E-2</v>
      </c>
      <c r="E75" s="8">
        <f>E58/E73</f>
        <v>3.9877007971745503E-2</v>
      </c>
      <c r="F75" s="8">
        <f>F58/F73</f>
        <v>5.7703236138638751E-2</v>
      </c>
      <c r="G75" s="8">
        <f>G58/G73</f>
        <v>6.7785675779173021E-2</v>
      </c>
      <c r="H75" s="8">
        <f>H58/H73</f>
        <v>9.6316534049434147E-2</v>
      </c>
      <c r="I75" s="8"/>
    </row>
    <row r="76" spans="2:9" x14ac:dyDescent="0.25">
      <c r="D76" s="1"/>
    </row>
    <row r="77" spans="2:9" x14ac:dyDescent="0.25">
      <c r="B77" t="s">
        <v>47</v>
      </c>
      <c r="E77">
        <f>(E66-D66)/D66</f>
        <v>1.3798021624108581</v>
      </c>
      <c r="F77">
        <f>(F66-D66)/D66</f>
        <v>0.68225212790430179</v>
      </c>
      <c r="G77">
        <f>(G66-D66)/D66</f>
        <v>0.44289164941338854</v>
      </c>
      <c r="H77">
        <f>(H66-D66)/D66</f>
        <v>5.2219921785139178E-2</v>
      </c>
      <c r="I77">
        <f>(I66-D66)/D66</f>
        <v>5.4060271451575803E-3</v>
      </c>
    </row>
    <row r="78" spans="2:9" x14ac:dyDescent="0.25">
      <c r="E78">
        <f>E59/E77</f>
        <v>0.69478179078065394</v>
      </c>
      <c r="F78">
        <f>F59/F77</f>
        <v>1.3496003586881995</v>
      </c>
      <c r="G78">
        <f>G59/G77</f>
        <v>1.9912088316580216</v>
      </c>
      <c r="H78">
        <f>H59/H77</f>
        <v>12.505786274237746</v>
      </c>
      <c r="I78">
        <f>I59/I77</f>
        <v>9.1032836320991781E-2</v>
      </c>
    </row>
    <row r="80" spans="2:9" x14ac:dyDescent="0.25">
      <c r="B80" t="s">
        <v>48</v>
      </c>
      <c r="E80">
        <f>(D56/E56)-1</f>
        <v>23.19047619047619</v>
      </c>
      <c r="F80">
        <f>(D56/F56)-1</f>
        <v>11.621118012422361</v>
      </c>
      <c r="G80">
        <f>(D56/G56)-1</f>
        <v>7.4666666666666668</v>
      </c>
      <c r="H80">
        <f>(D56/H56)-1</f>
        <v>1.8822695035460995</v>
      </c>
      <c r="I80">
        <f>(D56/I56)-1</f>
        <v>4.9236829148213701E-4</v>
      </c>
    </row>
    <row r="81" spans="1:12" x14ac:dyDescent="0.25">
      <c r="B81" t="s">
        <v>49</v>
      </c>
      <c r="E81">
        <f>E80/E77</f>
        <v>16.807102367455819</v>
      </c>
      <c r="F81">
        <f t="shared" ref="F81:I81" si="7">F80/F77</f>
        <v>17.033465396611316</v>
      </c>
      <c r="G81">
        <f t="shared" si="7"/>
        <v>16.858901441371252</v>
      </c>
      <c r="H81">
        <f t="shared" si="7"/>
        <v>36.045046396100858</v>
      </c>
      <c r="I81">
        <f t="shared" si="7"/>
        <v>9.1077658003099971E-2</v>
      </c>
    </row>
    <row r="87" spans="1:12" x14ac:dyDescent="0.25">
      <c r="A87" s="5"/>
      <c r="B87" s="5"/>
      <c r="C87" s="6" t="s">
        <v>0</v>
      </c>
      <c r="D87" s="6" t="s">
        <v>3</v>
      </c>
      <c r="E87" s="6" t="s">
        <v>38</v>
      </c>
      <c r="F87" s="6" t="s">
        <v>39</v>
      </c>
      <c r="G87" s="6" t="s">
        <v>40</v>
      </c>
      <c r="H87" s="6" t="s">
        <v>11</v>
      </c>
      <c r="I87" s="6" t="s">
        <v>38</v>
      </c>
      <c r="J87" s="6" t="s">
        <v>12</v>
      </c>
      <c r="K87" s="6" t="s">
        <v>38</v>
      </c>
      <c r="L87" s="6" t="s">
        <v>10</v>
      </c>
    </row>
    <row r="88" spans="1:12" x14ac:dyDescent="0.25">
      <c r="A88" s="5"/>
      <c r="B88" s="6" t="s">
        <v>15</v>
      </c>
      <c r="C88" s="6"/>
      <c r="D88" s="5"/>
      <c r="E88" s="5"/>
      <c r="F88" s="5"/>
      <c r="G88" s="5"/>
      <c r="H88" s="5" t="s">
        <v>18</v>
      </c>
      <c r="I88" s="5" t="s">
        <v>18</v>
      </c>
      <c r="J88" s="5"/>
      <c r="K88" s="5"/>
      <c r="L88" s="5"/>
    </row>
    <row r="89" spans="1:12" x14ac:dyDescent="0.25">
      <c r="A89" s="5"/>
      <c r="B89" s="6" t="s">
        <v>19</v>
      </c>
      <c r="C89" s="5"/>
      <c r="D89" s="5"/>
      <c r="E89" s="5"/>
      <c r="F89" s="5"/>
      <c r="G89" s="5"/>
      <c r="H89" s="5" t="s">
        <v>16</v>
      </c>
      <c r="I89" s="5" t="s">
        <v>16</v>
      </c>
      <c r="J89" s="5" t="s">
        <v>18</v>
      </c>
      <c r="K89" s="5" t="s">
        <v>18</v>
      </c>
      <c r="L89" s="5"/>
    </row>
    <row r="90" spans="1:12" x14ac:dyDescent="0.25">
      <c r="A90" s="5"/>
      <c r="B90" s="6" t="s">
        <v>20</v>
      </c>
      <c r="C90" s="5"/>
      <c r="D90" s="6" t="s">
        <v>16</v>
      </c>
      <c r="E90" s="5" t="s">
        <v>16</v>
      </c>
      <c r="F90" s="6" t="s">
        <v>16</v>
      </c>
      <c r="G90" s="5" t="s">
        <v>16</v>
      </c>
      <c r="H90" s="5"/>
      <c r="I90" s="5"/>
      <c r="J90" s="5" t="s">
        <v>16</v>
      </c>
      <c r="K90" s="5" t="s">
        <v>16</v>
      </c>
      <c r="L90" s="5"/>
    </row>
    <row r="91" spans="1:12" x14ac:dyDescent="0.25">
      <c r="A91" s="5"/>
      <c r="B91" s="6" t="s">
        <v>21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5"/>
      <c r="B92" s="6" t="s">
        <v>22</v>
      </c>
      <c r="C92" s="5"/>
      <c r="D92" s="5"/>
      <c r="E92" s="5"/>
      <c r="F92" s="5"/>
      <c r="G92" s="5"/>
      <c r="H92" s="5"/>
      <c r="I92" s="5"/>
      <c r="J92" s="5"/>
      <c r="K92" s="5"/>
      <c r="L92" s="6" t="s">
        <v>17</v>
      </c>
    </row>
    <row r="93" spans="1:12" x14ac:dyDescent="0.25">
      <c r="A93" s="5"/>
      <c r="B93" s="6" t="s">
        <v>23</v>
      </c>
      <c r="C93" s="5"/>
      <c r="D93" s="5"/>
      <c r="E93" s="5" t="s">
        <v>32</v>
      </c>
      <c r="F93" s="5" t="s">
        <v>32</v>
      </c>
      <c r="G93" s="5" t="s">
        <v>41</v>
      </c>
      <c r="H93" s="5"/>
      <c r="I93" s="5" t="s">
        <v>35</v>
      </c>
      <c r="J93" s="5"/>
      <c r="K93" s="5" t="s">
        <v>41</v>
      </c>
      <c r="L93" s="5"/>
    </row>
    <row r="94" spans="1:12" x14ac:dyDescent="0.25">
      <c r="A94" s="5"/>
      <c r="B94" s="6" t="s">
        <v>24</v>
      </c>
      <c r="C94" s="5"/>
      <c r="D94" s="5"/>
      <c r="E94" s="5" t="s">
        <v>35</v>
      </c>
      <c r="F94" s="5"/>
      <c r="G94" s="5"/>
      <c r="H94" s="5"/>
      <c r="I94" s="5" t="s">
        <v>35</v>
      </c>
      <c r="J94" s="5"/>
      <c r="K94" s="5"/>
      <c r="L94" s="5"/>
    </row>
    <row r="95" spans="1:12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25">
      <c r="A96" s="5"/>
      <c r="B96" s="6" t="s">
        <v>25</v>
      </c>
      <c r="C96" s="6">
        <v>24561</v>
      </c>
      <c r="D96" s="6">
        <v>10818</v>
      </c>
      <c r="E96" s="5">
        <v>5408</v>
      </c>
      <c r="F96" s="6">
        <v>5408</v>
      </c>
      <c r="G96" s="6">
        <v>5408</v>
      </c>
      <c r="H96" s="6">
        <v>10913</v>
      </c>
      <c r="I96" s="6">
        <v>544</v>
      </c>
      <c r="J96" s="6">
        <v>12129</v>
      </c>
      <c r="K96" s="6">
        <v>7136</v>
      </c>
      <c r="L96" s="6">
        <v>33345</v>
      </c>
    </row>
    <row r="97" spans="1:12" x14ac:dyDescent="0.25">
      <c r="A97" s="5"/>
      <c r="B97" s="6" t="s">
        <v>26</v>
      </c>
      <c r="C97" s="6">
        <v>24561</v>
      </c>
      <c r="D97" s="6">
        <v>10818</v>
      </c>
      <c r="E97" s="5">
        <v>1</v>
      </c>
      <c r="F97" s="6">
        <v>1</v>
      </c>
      <c r="G97" s="6">
        <v>1</v>
      </c>
      <c r="H97" s="6">
        <v>26</v>
      </c>
      <c r="I97" s="6">
        <v>1</v>
      </c>
      <c r="J97" s="6">
        <v>12129</v>
      </c>
      <c r="K97" s="6">
        <v>1</v>
      </c>
      <c r="L97" s="6">
        <v>33345</v>
      </c>
    </row>
    <row r="98" spans="1:12" x14ac:dyDescent="0.25">
      <c r="A98" s="5"/>
      <c r="B98" s="6"/>
      <c r="C98" s="5"/>
      <c r="D98" s="5">
        <f>(C96-D96)/C96</f>
        <v>0.55954562110663242</v>
      </c>
      <c r="E98" s="5">
        <f>(C96-E96)/C96</f>
        <v>0.77981352550791905</v>
      </c>
      <c r="F98" s="5">
        <f>(C96-F96)/C96</f>
        <v>0.77981352550791905</v>
      </c>
      <c r="G98" s="5">
        <f>(C96-G96)/C96</f>
        <v>0.77981352550791905</v>
      </c>
      <c r="H98" s="5">
        <f>(C96-H96)/C96</f>
        <v>0.55567770041936404</v>
      </c>
      <c r="I98" s="5">
        <f>(C96-I96)/C96</f>
        <v>0.97785106469606287</v>
      </c>
      <c r="J98" s="5">
        <f>(C96-J96)/C96</f>
        <v>0.50616831562232811</v>
      </c>
      <c r="K98" s="5">
        <f>(C96-K96)/C96</f>
        <v>0.70945808395423637</v>
      </c>
      <c r="L98" s="5">
        <f>(C96-L96)/C96</f>
        <v>-0.35764016123122022</v>
      </c>
    </row>
    <row r="99" spans="1:12" x14ac:dyDescent="0.25">
      <c r="A99" s="5"/>
      <c r="B99" s="5"/>
      <c r="C99" s="5"/>
      <c r="D99" s="5"/>
      <c r="E99" s="5"/>
      <c r="F99" s="5"/>
      <c r="G99" s="5">
        <f>(D96-G96)/D96</f>
        <v>0.50009243852837859</v>
      </c>
      <c r="H99" s="5"/>
      <c r="I99" s="5"/>
      <c r="J99" s="5"/>
      <c r="K99" s="5"/>
      <c r="L99" s="5"/>
    </row>
    <row r="100" spans="1:12" x14ac:dyDescent="0.25">
      <c r="A100" s="5"/>
      <c r="B100" s="7" t="s">
        <v>27</v>
      </c>
      <c r="C100" s="6">
        <v>0</v>
      </c>
      <c r="D100" s="6">
        <v>0</v>
      </c>
      <c r="E100" s="5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</row>
    <row r="101" spans="1:12" x14ac:dyDescent="0.25">
      <c r="A101" s="5"/>
      <c r="B101" s="7" t="s">
        <v>28</v>
      </c>
      <c r="C101" s="6">
        <v>0</v>
      </c>
      <c r="D101" s="6">
        <v>1</v>
      </c>
      <c r="E101" s="5">
        <v>0</v>
      </c>
      <c r="F101" s="6">
        <v>0</v>
      </c>
      <c r="G101" s="6">
        <v>0</v>
      </c>
      <c r="H101" s="6">
        <v>2</v>
      </c>
      <c r="I101" s="6">
        <v>0</v>
      </c>
      <c r="J101" s="6">
        <v>0</v>
      </c>
      <c r="K101" s="6">
        <v>0</v>
      </c>
      <c r="L101" s="6">
        <v>0</v>
      </c>
    </row>
    <row r="102" spans="1:12" x14ac:dyDescent="0.25">
      <c r="A102" s="5"/>
      <c r="B102" s="7" t="s">
        <v>29</v>
      </c>
      <c r="C102" s="6">
        <v>243</v>
      </c>
      <c r="D102" s="6">
        <v>263</v>
      </c>
      <c r="E102" s="5">
        <v>558</v>
      </c>
      <c r="F102" s="6">
        <v>559</v>
      </c>
      <c r="G102" s="6">
        <v>390</v>
      </c>
      <c r="H102" s="6">
        <v>1128</v>
      </c>
      <c r="I102" s="6">
        <v>3909</v>
      </c>
      <c r="J102" s="6">
        <v>273</v>
      </c>
      <c r="K102" s="6">
        <v>410</v>
      </c>
      <c r="L102" s="6">
        <v>242</v>
      </c>
    </row>
    <row r="103" spans="1:12" x14ac:dyDescent="0.25">
      <c r="A103" s="5"/>
      <c r="B103" s="7" t="s">
        <v>30</v>
      </c>
      <c r="C103" s="6">
        <v>681</v>
      </c>
      <c r="D103" s="6">
        <v>1365</v>
      </c>
      <c r="E103" s="5">
        <v>4859</v>
      </c>
      <c r="F103" s="6">
        <v>4928</v>
      </c>
      <c r="G103" s="6">
        <v>1657</v>
      </c>
      <c r="H103" s="6">
        <v>7653</v>
      </c>
      <c r="I103" s="6">
        <v>17251</v>
      </c>
      <c r="J103" s="6">
        <v>1268</v>
      </c>
      <c r="K103" s="6">
        <v>1611</v>
      </c>
      <c r="L103" s="6">
        <v>998</v>
      </c>
    </row>
    <row r="104" spans="1:12" x14ac:dyDescent="0.25">
      <c r="A104" s="5"/>
      <c r="B104" s="7" t="s">
        <v>31</v>
      </c>
      <c r="C104" s="6">
        <v>0</v>
      </c>
      <c r="D104" s="6">
        <v>0</v>
      </c>
      <c r="E104" s="5">
        <v>0</v>
      </c>
      <c r="F104" s="5"/>
      <c r="G104" s="5"/>
      <c r="H104" s="6">
        <v>0</v>
      </c>
      <c r="I104" s="5"/>
      <c r="J104" s="6">
        <v>0</v>
      </c>
      <c r="K104" s="5"/>
      <c r="L104" s="6">
        <v>0</v>
      </c>
    </row>
    <row r="105" spans="1:12" x14ac:dyDescent="0.25">
      <c r="A105" s="5"/>
      <c r="B105" s="5"/>
      <c r="C105" s="6">
        <f>SUM(C100:C104)</f>
        <v>924</v>
      </c>
      <c r="D105" s="6">
        <f>SUM(D100:D104)</f>
        <v>1629</v>
      </c>
      <c r="E105" s="6">
        <f t="shared" ref="E105:L105" si="8">SUM(E100:E104)</f>
        <v>5417</v>
      </c>
      <c r="F105" s="6">
        <f t="shared" si="8"/>
        <v>5487</v>
      </c>
      <c r="G105" s="6">
        <f t="shared" si="8"/>
        <v>2047</v>
      </c>
      <c r="H105" s="6">
        <f t="shared" si="8"/>
        <v>8783</v>
      </c>
      <c r="I105" s="6">
        <f t="shared" si="8"/>
        <v>21160</v>
      </c>
      <c r="J105" s="6">
        <f t="shared" si="8"/>
        <v>1541</v>
      </c>
      <c r="K105" s="6">
        <f t="shared" si="8"/>
        <v>2021</v>
      </c>
      <c r="L105" s="6">
        <f t="shared" si="8"/>
        <v>1240</v>
      </c>
    </row>
    <row r="106" spans="1:12" x14ac:dyDescent="0.25">
      <c r="A106" s="5"/>
      <c r="B106" s="5"/>
      <c r="C106" s="5"/>
      <c r="D106" s="6">
        <f>(D105-C105)/C105</f>
        <v>0.76298701298701299</v>
      </c>
      <c r="E106" s="6">
        <f>(E105-C105)/C105</f>
        <v>4.862554112554113</v>
      </c>
      <c r="F106" s="5">
        <f>(F105-C105)/C105</f>
        <v>4.9383116883116882</v>
      </c>
      <c r="G106" s="5">
        <f>(G105-C105)/C105</f>
        <v>1.2153679653679654</v>
      </c>
      <c r="H106" s="6">
        <f>(H105-C105)/C105</f>
        <v>8.5054112554112553</v>
      </c>
      <c r="I106" s="5">
        <f>(I105-C105)/C105</f>
        <v>21.9004329004329</v>
      </c>
      <c r="J106" s="5">
        <f>(J105-C105)/C105</f>
        <v>0.66774891774891776</v>
      </c>
      <c r="K106" s="5">
        <f>(K105-C105)/C105</f>
        <v>1.1872294372294372</v>
      </c>
      <c r="L106" s="6">
        <f>(L105-C105)/C105</f>
        <v>0.34199134199134201</v>
      </c>
    </row>
    <row r="107" spans="1:12" x14ac:dyDescent="0.25">
      <c r="A107" s="5"/>
      <c r="B107" s="5"/>
      <c r="C107" s="5"/>
      <c r="D107" s="6">
        <f t="shared" ref="D107:L107" si="9">D106/D98</f>
        <v>1.3635832078857619</v>
      </c>
      <c r="E107" s="6">
        <f t="shared" si="9"/>
        <v>6.2355344624049271</v>
      </c>
      <c r="F107" s="6">
        <f t="shared" si="9"/>
        <v>6.3326827847660097</v>
      </c>
      <c r="G107" s="6">
        <f t="shared" si="9"/>
        <v>1.5585366573070851</v>
      </c>
      <c r="H107" s="6">
        <f t="shared" si="9"/>
        <v>15.306374988581172</v>
      </c>
      <c r="I107" s="6">
        <f t="shared" si="9"/>
        <v>22.396491338116022</v>
      </c>
      <c r="J107" s="6">
        <f t="shared" si="9"/>
        <v>1.3192230669909242</v>
      </c>
      <c r="K107" s="6">
        <f t="shared" si="9"/>
        <v>1.67343140360357</v>
      </c>
      <c r="L107" s="6">
        <f t="shared" si="9"/>
        <v>-0.95624423390816837</v>
      </c>
    </row>
    <row r="108" spans="1:12" x14ac:dyDescent="0.25">
      <c r="A108" s="5"/>
      <c r="B108" s="5"/>
      <c r="C108" s="5"/>
      <c r="D108" s="5">
        <f t="shared" ref="D108:K108" si="10">D98/D106</f>
        <v>0.73336192042911819</v>
      </c>
      <c r="E108" s="5">
        <f t="shared" si="10"/>
        <v>0.16037117684605323</v>
      </c>
      <c r="F108" s="5">
        <f t="shared" si="10"/>
        <v>0.15791095717057138</v>
      </c>
      <c r="G108" s="5">
        <f t="shared" si="10"/>
        <v>0.6416275134188042</v>
      </c>
      <c r="H108" s="5">
        <f t="shared" si="10"/>
        <v>6.5332255399859068E-2</v>
      </c>
      <c r="I108" s="5">
        <f t="shared" si="10"/>
        <v>4.4649850947774371E-2</v>
      </c>
      <c r="J108" s="5">
        <f t="shared" si="10"/>
        <v>0.75802191837120125</v>
      </c>
      <c r="K108" s="5">
        <f t="shared" si="10"/>
        <v>0.59757453926500859</v>
      </c>
      <c r="L108" s="5">
        <f>L98/L106</f>
        <v>-1.0457579398026819</v>
      </c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5">
      <c r="A110" s="5"/>
      <c r="B110" s="5"/>
      <c r="C110" s="5"/>
      <c r="D110" s="5"/>
      <c r="E110" s="5"/>
      <c r="F110" s="5"/>
      <c r="G110" s="5">
        <f>(G105-D105)/D105</f>
        <v>0.25659914057704114</v>
      </c>
      <c r="H110" s="5"/>
      <c r="I110" s="5"/>
      <c r="J110" s="5"/>
      <c r="K110" s="5"/>
      <c r="L110" s="5"/>
    </row>
    <row r="111" spans="1:12" x14ac:dyDescent="0.25">
      <c r="A111" s="5"/>
      <c r="B111" s="5"/>
      <c r="C111" s="5"/>
      <c r="D111" s="5"/>
      <c r="E111" s="5"/>
      <c r="F111" s="5"/>
      <c r="G111" s="5">
        <f>G110/G99</f>
        <v>0.51310342010396137</v>
      </c>
      <c r="H111" s="5"/>
      <c r="I111" s="5"/>
      <c r="J111" s="5"/>
      <c r="K111" s="5"/>
      <c r="L111" s="5"/>
    </row>
    <row r="112" spans="1:12" x14ac:dyDescent="0.25">
      <c r="A112" s="5"/>
      <c r="B112" s="5"/>
      <c r="C112" s="5"/>
      <c r="D112" s="5"/>
      <c r="E112" s="5"/>
      <c r="F112" s="5"/>
      <c r="G112" s="5">
        <f>G99/G111</f>
        <v>0.97464257483813577</v>
      </c>
      <c r="H112" s="5"/>
      <c r="I112" s="5"/>
      <c r="J112" s="5"/>
      <c r="K112" s="5"/>
      <c r="L1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2024-02-03T12:54:32Z</dcterms:created>
  <dcterms:modified xsi:type="dcterms:W3CDTF">2024-06-29T20:12:04Z</dcterms:modified>
</cp:coreProperties>
</file>