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\Desktop\school\Computer Science\Project\Reports\"/>
    </mc:Choice>
  </mc:AlternateContent>
  <xr:revisionPtr revIDLastSave="0" documentId="13_ncr:1_{591C00AC-5E2B-4D60-BD1D-1A47F4817CC7}" xr6:coauthVersionLast="47" xr6:coauthVersionMax="47" xr10:uidLastSave="{00000000-0000-0000-0000-000000000000}"/>
  <bookViews>
    <workbookView xWindow="-108" yWindow="-108" windowWidth="23256" windowHeight="12456" xr2:uid="{529305D3-BB45-46FD-90A7-933F6ADD7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N11" i="1"/>
  <c r="P11" i="1"/>
  <c r="K11" i="1"/>
  <c r="J11" i="1"/>
  <c r="I11" i="1"/>
  <c r="I10" i="1"/>
  <c r="K10" i="1" s="1"/>
  <c r="O9" i="1"/>
  <c r="Q9" i="1" s="1"/>
  <c r="N9" i="1"/>
  <c r="P9" i="1" s="1"/>
  <c r="N8" i="1"/>
  <c r="I9" i="1"/>
  <c r="K9" i="1"/>
  <c r="J9" i="1"/>
  <c r="L9" i="1" s="1"/>
  <c r="I8" i="1"/>
  <c r="K7" i="1"/>
  <c r="J7" i="1"/>
  <c r="I7" i="1"/>
  <c r="L7" i="1" s="1"/>
  <c r="O4" i="1"/>
  <c r="O5" i="1"/>
  <c r="O6" i="1"/>
  <c r="O3" i="1"/>
  <c r="L13" i="1"/>
  <c r="L14" i="1"/>
  <c r="L17" i="1"/>
  <c r="L18" i="1"/>
  <c r="L20" i="1"/>
  <c r="M20" i="1"/>
  <c r="L21" i="1"/>
  <c r="L11" i="1"/>
  <c r="L12" i="1"/>
  <c r="M12" i="1"/>
  <c r="L15" i="1"/>
  <c r="L19" i="1"/>
  <c r="B6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L16" i="1"/>
  <c r="M16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D3" i="1"/>
  <c r="C3" i="1"/>
  <c r="I6" i="1" s="1"/>
  <c r="D2" i="1"/>
  <c r="C2" i="1"/>
  <c r="I3" i="1" s="1"/>
  <c r="K3" i="1" s="1"/>
  <c r="B3" i="1"/>
  <c r="B5" i="1"/>
  <c r="B4" i="1"/>
  <c r="B2" i="1"/>
  <c r="S2" i="1"/>
  <c r="J10" i="1" l="1"/>
  <c r="L10" i="1" s="1"/>
  <c r="N10" i="1" s="1"/>
  <c r="P10" i="1" s="1"/>
  <c r="J8" i="1"/>
  <c r="L8" i="1" s="1"/>
  <c r="K8" i="1"/>
  <c r="M8" i="1" s="1"/>
  <c r="O8" i="1" s="1"/>
  <c r="Q8" i="1" s="1"/>
  <c r="P8" i="1"/>
  <c r="N7" i="1"/>
  <c r="P7" i="1" s="1"/>
  <c r="O7" i="1"/>
  <c r="Q7" i="1" s="1"/>
  <c r="I5" i="1"/>
  <c r="J6" i="1"/>
  <c r="L6" i="1" s="1"/>
  <c r="N6" i="1" s="1"/>
  <c r="P6" i="1" s="1"/>
  <c r="K6" i="1"/>
  <c r="Q6" i="1" s="1"/>
  <c r="I2" i="1"/>
  <c r="J2" i="1" s="1"/>
  <c r="L2" i="1" s="1"/>
  <c r="M18" i="1"/>
  <c r="M14" i="1"/>
  <c r="M10" i="1"/>
  <c r="O10" i="1" s="1"/>
  <c r="Q10" i="1" s="1"/>
  <c r="M6" i="1"/>
  <c r="M21" i="1"/>
  <c r="M17" i="1"/>
  <c r="M13" i="1"/>
  <c r="M9" i="1"/>
  <c r="M19" i="1"/>
  <c r="M15" i="1"/>
  <c r="M11" i="1"/>
  <c r="M7" i="1"/>
  <c r="J3" i="1"/>
  <c r="L3" i="1" s="1"/>
  <c r="N3" i="1" s="1"/>
  <c r="I4" i="1"/>
  <c r="J5" i="1"/>
  <c r="M3" i="1"/>
  <c r="N2" i="1" l="1"/>
  <c r="P2" i="1" s="1"/>
  <c r="K4" i="1"/>
  <c r="M4" i="1" s="1"/>
  <c r="K5" i="1"/>
  <c r="M5" i="1" s="1"/>
  <c r="K2" i="1"/>
  <c r="M2" i="1" s="1"/>
  <c r="O2" i="1" s="1"/>
  <c r="Q2" i="1" s="1"/>
  <c r="Q5" i="1"/>
  <c r="J4" i="1"/>
  <c r="L4" i="1" s="1"/>
  <c r="N4" i="1" s="1"/>
  <c r="P4" i="1" s="1"/>
  <c r="L5" i="1"/>
  <c r="N5" i="1" s="1"/>
  <c r="P5" i="1" s="1"/>
  <c r="P3" i="1"/>
  <c r="Q3" i="1"/>
  <c r="Q4" i="1" l="1"/>
</calcChain>
</file>

<file path=xl/sharedStrings.xml><?xml version="1.0" encoding="utf-8"?>
<sst xmlns="http://schemas.openxmlformats.org/spreadsheetml/2006/main" count="18" uniqueCount="18">
  <si>
    <t>planet index</t>
  </si>
  <si>
    <t xml:space="preserve">mass of planet </t>
  </si>
  <si>
    <t>planet A index</t>
  </si>
  <si>
    <t>planet B index</t>
  </si>
  <si>
    <t>x of planet (AU)</t>
  </si>
  <si>
    <t>y of planet (AU)</t>
  </si>
  <si>
    <t>G</t>
  </si>
  <si>
    <t>x (F on B) (Newtons)</t>
  </si>
  <si>
    <t>x (F on A) (Newtons)</t>
  </si>
  <si>
    <t>y (F on A) (Newtons)</t>
  </si>
  <si>
    <t>y (F on B) (Newtons)</t>
  </si>
  <si>
    <t>x of planet (m)</t>
  </si>
  <si>
    <t>y of planet (m)</t>
  </si>
  <si>
    <t>distance (m)</t>
  </si>
  <si>
    <t>x (A--&gt;B) unit vec (m)</t>
  </si>
  <si>
    <t>y (A--&gt;B) unit vec (m)</t>
  </si>
  <si>
    <t>x (B--&gt;A) unit vect (m)</t>
  </si>
  <si>
    <t>y (B--&gt;A) unit vec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</si>
</sst>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F577-0A0D-4096-BEC1-930925B3B023}">
  <dimension ref="A1:S21"/>
  <sheetViews>
    <sheetView tabSelected="1" topLeftCell="G1" zoomScale="85" zoomScaleNormal="85" workbookViewId="0">
      <selection activeCell="O11" sqref="O11"/>
    </sheetView>
  </sheetViews>
  <sheetFormatPr defaultRowHeight="14.4" x14ac:dyDescent="0.3"/>
  <cols>
    <col min="1" max="1" width="14.33203125" style="1" customWidth="1"/>
    <col min="2" max="2" width="13.33203125" style="1" customWidth="1"/>
    <col min="3" max="3" width="16.109375" style="1" customWidth="1"/>
    <col min="4" max="4" width="16.33203125" style="1" customWidth="1"/>
    <col min="5" max="6" width="15.6640625" style="1" customWidth="1"/>
    <col min="7" max="9" width="27.5546875" customWidth="1"/>
    <col min="10" max="10" width="19.6640625" customWidth="1"/>
    <col min="11" max="11" width="22.5546875" customWidth="1"/>
    <col min="12" max="12" width="24.5546875" style="4" customWidth="1"/>
    <col min="13" max="13" width="25.109375" style="4" customWidth="1"/>
    <col min="14" max="14" width="22" customWidth="1"/>
    <col min="15" max="15" width="20.21875" customWidth="1"/>
    <col min="16" max="16" width="20.6640625" style="4" customWidth="1"/>
    <col min="17" max="17" width="16.109375" style="4" customWidth="1"/>
    <col min="18" max="18" width="15.77734375" customWidth="1"/>
    <col min="19" max="19" width="17" customWidth="1"/>
    <col min="20" max="20" width="20.21875" customWidth="1"/>
  </cols>
  <sheetData>
    <row r="1" spans="1:19" ht="24" customHeight="1" x14ac:dyDescent="0.3">
      <c r="A1" s="1" t="s">
        <v>0</v>
      </c>
      <c r="B1" s="1" t="s">
        <v>1</v>
      </c>
      <c r="C1" s="1" t="s">
        <v>11</v>
      </c>
      <c r="D1" s="1" t="s">
        <v>12</v>
      </c>
      <c r="E1" s="1" t="s">
        <v>4</v>
      </c>
      <c r="F1" s="1" t="s">
        <v>5</v>
      </c>
      <c r="G1" s="2" t="s">
        <v>2</v>
      </c>
      <c r="H1" s="2" t="s">
        <v>3</v>
      </c>
      <c r="I1" s="2" t="s">
        <v>13</v>
      </c>
      <c r="J1" s="2" t="s">
        <v>14</v>
      </c>
      <c r="K1" s="2" t="s">
        <v>15</v>
      </c>
      <c r="L1" s="3" t="s">
        <v>16</v>
      </c>
      <c r="M1" s="3" t="s">
        <v>17</v>
      </c>
      <c r="N1" s="2" t="s">
        <v>8</v>
      </c>
      <c r="O1" s="2" t="s">
        <v>9</v>
      </c>
      <c r="P1" s="3" t="s">
        <v>7</v>
      </c>
      <c r="Q1" s="3" t="s">
        <v>10</v>
      </c>
      <c r="S1" s="2" t="s">
        <v>6</v>
      </c>
    </row>
    <row r="2" spans="1:19" x14ac:dyDescent="0.3">
      <c r="A2" s="1">
        <v>1</v>
      </c>
      <c r="B2" s="1">
        <f>30.49 * 10 ^ 23</f>
        <v>3.0489999999999995E+24</v>
      </c>
      <c r="C2" s="1">
        <f>E2*1.496 * 10 ^ 8</f>
        <v>216920000</v>
      </c>
      <c r="D2" s="1">
        <f>F2*1.496*10^8</f>
        <v>863191999.99999988</v>
      </c>
      <c r="E2" s="1">
        <v>1.45</v>
      </c>
      <c r="F2" s="1">
        <v>5.77</v>
      </c>
      <c r="G2">
        <v>1</v>
      </c>
      <c r="H2">
        <v>2</v>
      </c>
      <c r="I2">
        <f>SQRT((C2-C3)^2 + (D2-D3)^2)</f>
        <v>989058584.27124536</v>
      </c>
      <c r="J2">
        <f>(C3-C2)/I2</f>
        <v>0.85489293904971986</v>
      </c>
      <c r="K2">
        <f>(D3-D2)/I2</f>
        <v>0.51880445522656404</v>
      </c>
      <c r="L2" s="4">
        <f>-J2</f>
        <v>-0.85489293904971986</v>
      </c>
      <c r="M2" s="4">
        <f>-K2</f>
        <v>-0.51880445522656404</v>
      </c>
      <c r="N2">
        <f xml:space="preserve"> -S$2 *(B2 *B3) / (I2)^2 *L2</f>
        <v>1.0901627019699858E+21</v>
      </c>
      <c r="O2">
        <f xml:space="preserve"> -S$2 *(B2*B3) /(I2 )^2 * M2</f>
        <v>6.6158139910775872E+20</v>
      </c>
      <c r="P2" s="4">
        <f xml:space="preserve"> -N2</f>
        <v>-1.0901627019699858E+21</v>
      </c>
      <c r="Q2" s="4">
        <f xml:space="preserve"> -O2</f>
        <v>-6.6158139910775872E+20</v>
      </c>
      <c r="S2">
        <f>6.6743 * 10 ^ -11</f>
        <v>6.6742999999999994E-11</v>
      </c>
    </row>
    <row r="3" spans="1:19" x14ac:dyDescent="0.3">
      <c r="A3" s="1">
        <v>2</v>
      </c>
      <c r="B3" s="1">
        <f>6.13 * 10 ^ 24</f>
        <v>6.1299999999999997E+24</v>
      </c>
      <c r="C3" s="1">
        <f>E3*1.496*10^8</f>
        <v>1062459200</v>
      </c>
      <c r="D3" s="1">
        <f>F3*1.496*10^8</f>
        <v>1376320000</v>
      </c>
      <c r="E3" s="1">
        <v>7.1020000000000003</v>
      </c>
      <c r="F3" s="1">
        <v>9.1999999999999993</v>
      </c>
      <c r="G3">
        <v>1</v>
      </c>
      <c r="H3">
        <v>3</v>
      </c>
      <c r="I3">
        <f>SQRT((C2-C4)^2 + (D2-D4)^2)</f>
        <v>16969715218.967701</v>
      </c>
      <c r="J3">
        <f>(C4-C2)/I3</f>
        <v>0.52233050971253725</v>
      </c>
      <c r="K3">
        <f>(D4-D2)/I3</f>
        <v>0.85274312581424017</v>
      </c>
      <c r="L3" s="4">
        <f>-J3</f>
        <v>-0.52233050971253725</v>
      </c>
      <c r="M3" s="4">
        <f>-K3</f>
        <v>-0.85274312581424017</v>
      </c>
      <c r="N3">
        <f xml:space="preserve"> -S$2 *(B2 *B4) / (I3)^2 *L3</f>
        <v>8.4526895021914176E+16</v>
      </c>
      <c r="O3">
        <f xml:space="preserve"> -S$2 *(B2 *B4) / (I3)^2 *M3</f>
        <v>1.3799639756067102E+17</v>
      </c>
      <c r="P3" s="4">
        <f t="shared" ref="P3:P21" si="0" xml:space="preserve"> -N3</f>
        <v>-8.4526895021914176E+16</v>
      </c>
      <c r="Q3" s="4">
        <f t="shared" ref="Q3:Q21" si="1" xml:space="preserve"> -O3</f>
        <v>-1.3799639756067102E+17</v>
      </c>
    </row>
    <row r="4" spans="1:19" x14ac:dyDescent="0.3">
      <c r="A4" s="1">
        <v>3</v>
      </c>
      <c r="B4" s="1">
        <f>2.29 * 10^23</f>
        <v>2.2899999999999998E+23</v>
      </c>
      <c r="C4" s="1">
        <f t="shared" ref="C4" si="2">E4*1.496 * 10 ^ 8</f>
        <v>9080720000</v>
      </c>
      <c r="D4" s="1">
        <f t="shared" ref="D4:D14" si="3">F4*1.496*10^8</f>
        <v>15334000000</v>
      </c>
      <c r="E4" s="1">
        <v>60.7</v>
      </c>
      <c r="F4" s="1">
        <v>102.5</v>
      </c>
      <c r="G4">
        <v>1</v>
      </c>
      <c r="H4">
        <v>4</v>
      </c>
      <c r="I4">
        <f>SQRT((C2-C5)^2 + (D2-D5)^2)</f>
        <v>1094997647.0932896</v>
      </c>
      <c r="J4">
        <f>(C5-C2)/I4</f>
        <v>0.32106005061584247</v>
      </c>
      <c r="K4">
        <f>(D5-D2)/I4</f>
        <v>0.94705883866766827</v>
      </c>
      <c r="L4" s="4">
        <f t="shared" ref="L4:L21" si="4">-J4</f>
        <v>-0.32106005061584247</v>
      </c>
      <c r="M4" s="4">
        <f t="shared" ref="M4:M21" si="5">-K4</f>
        <v>-0.94705883866766827</v>
      </c>
      <c r="N4">
        <f xml:space="preserve"> -S$2 *(B2 *B5) / (I4)^2 *L4</f>
        <v>8.0482886008764026E+20</v>
      </c>
      <c r="O4">
        <f xml:space="preserve"> -S$2 *(B2 *B5) / (I4)^2 *M4</f>
        <v>2.3740738970755421E+21</v>
      </c>
      <c r="P4" s="4">
        <f t="shared" si="0"/>
        <v>-8.0482886008764026E+20</v>
      </c>
      <c r="Q4" s="4">
        <f t="shared" si="1"/>
        <v>-2.3740738970755421E+21</v>
      </c>
    </row>
    <row r="5" spans="1:19" x14ac:dyDescent="0.3">
      <c r="A5" s="1">
        <v>4</v>
      </c>
      <c r="B5" s="1">
        <f>14.77 * 10 ^ 24</f>
        <v>1.477E+25</v>
      </c>
      <c r="C5" s="1">
        <f t="shared" ref="C5" si="6">E5*1.496*10^8</f>
        <v>568480000</v>
      </c>
      <c r="D5" s="1">
        <f t="shared" si="3"/>
        <v>1900219200</v>
      </c>
      <c r="E5" s="1">
        <v>3.8</v>
      </c>
      <c r="F5" s="1">
        <v>12.702</v>
      </c>
      <c r="G5">
        <v>1</v>
      </c>
      <c r="H5">
        <v>5</v>
      </c>
      <c r="I5">
        <f>SQRT((C2-C6)^2 + (D2-D6)^2)</f>
        <v>16499152795.913857</v>
      </c>
      <c r="J5">
        <f>(C6-C2)/I5</f>
        <v>0.9351840176800652</v>
      </c>
      <c r="K5">
        <f>(D6-D2)/I5</f>
        <v>0.35416218470606303</v>
      </c>
      <c r="L5" s="4">
        <f t="shared" si="4"/>
        <v>-0.9351840176800652</v>
      </c>
      <c r="M5" s="4">
        <f t="shared" si="5"/>
        <v>-0.35416218470606303</v>
      </c>
      <c r="N5">
        <f xml:space="preserve"> -S$2 *(B2 *B6) / (I5)^2 *L5</f>
        <v>6.3019326934935603E+17</v>
      </c>
      <c r="O5">
        <f xml:space="preserve"> -S$2 *(B2 *B6) / (I5)^2 *M5</f>
        <v>2.3865958018989571E+17</v>
      </c>
      <c r="P5" s="4">
        <f xml:space="preserve"> -N5</f>
        <v>-6.3019326934935603E+17</v>
      </c>
      <c r="Q5" s="4">
        <f xml:space="preserve"> -O5</f>
        <v>-2.3865958018989571E+17</v>
      </c>
    </row>
    <row r="6" spans="1:19" x14ac:dyDescent="0.3">
      <c r="A6" s="1">
        <v>5</v>
      </c>
      <c r="B6" s="1">
        <f>9.0144 * 10 ^23</f>
        <v>9.0143999999999992E+23</v>
      </c>
      <c r="C6" s="1">
        <f t="shared" ref="C6" si="7">E6*1.496 * 10 ^ 8</f>
        <v>15646664000.000002</v>
      </c>
      <c r="D6" s="1">
        <f t="shared" si="3"/>
        <v>6706568000</v>
      </c>
      <c r="E6" s="1">
        <v>104.59</v>
      </c>
      <c r="F6" s="1">
        <v>44.83</v>
      </c>
      <c r="G6">
        <v>2</v>
      </c>
      <c r="H6">
        <v>3</v>
      </c>
      <c r="I6">
        <f>SQRT((C3-C4)^2 + (D3-D4)^2)</f>
        <v>16096873523.737976</v>
      </c>
      <c r="J6">
        <f>(C4-C3)/I6</f>
        <v>0.49812535261431434</v>
      </c>
      <c r="K6">
        <f>(D4-D3)/I6</f>
        <v>0.86710503001820083</v>
      </c>
      <c r="L6" s="4">
        <f t="shared" si="4"/>
        <v>-0.49812535261431434</v>
      </c>
      <c r="M6" s="4">
        <f t="shared" si="5"/>
        <v>-0.86710503001820083</v>
      </c>
      <c r="N6">
        <f xml:space="preserve"> -S$2 *(B3*B4) / I6^2 *L6</f>
        <v>1.8011806106550595E+17</v>
      </c>
      <c r="O6">
        <f xml:space="preserve"> -S$2 *(B3*B4) / I6^2 *M6</f>
        <v>3.1353810025395923E+17</v>
      </c>
      <c r="P6" s="4">
        <f t="shared" si="0"/>
        <v>-1.8011806106550595E+17</v>
      </c>
      <c r="Q6" s="4">
        <f t="shared" si="1"/>
        <v>-3.1353810025395923E+17</v>
      </c>
    </row>
    <row r="7" spans="1:19" x14ac:dyDescent="0.3">
      <c r="C7" s="1">
        <f t="shared" ref="C7" si="8">E7*1.496*10^8</f>
        <v>0</v>
      </c>
      <c r="D7" s="1">
        <f t="shared" si="3"/>
        <v>0</v>
      </c>
      <c r="G7">
        <v>2</v>
      </c>
      <c r="H7">
        <v>4</v>
      </c>
      <c r="I7">
        <f xml:space="preserve"> SQRT((C3-C5)^2 +(D3-D5)^2)</f>
        <v>720059596.00110877</v>
      </c>
      <c r="J7">
        <f>(C5-C3)/I7</f>
        <v>-0.68602543837113084</v>
      </c>
      <c r="K7">
        <f>(D5-D3)/I7</f>
        <v>0.72757755456562689</v>
      </c>
      <c r="L7" s="4">
        <f t="shared" si="4"/>
        <v>0.68602543837113084</v>
      </c>
      <c r="M7" s="4">
        <f t="shared" si="5"/>
        <v>-0.72757755456562689</v>
      </c>
      <c r="N7">
        <f xml:space="preserve"> -S$2 *(B3*B5) / I7^2 * L7</f>
        <v>-7.9955810231022172E+21</v>
      </c>
      <c r="O7">
        <f xml:space="preserve"> -S$2 *(B3*B5) /I7^2 *M7</f>
        <v>8.4798681837988982E+21</v>
      </c>
      <c r="P7" s="4">
        <f t="shared" si="0"/>
        <v>7.9955810231022172E+21</v>
      </c>
      <c r="Q7" s="4">
        <f t="shared" si="1"/>
        <v>-8.4798681837988982E+21</v>
      </c>
    </row>
    <row r="8" spans="1:19" x14ac:dyDescent="0.3">
      <c r="C8" s="1">
        <f t="shared" ref="C8" si="9">E8*1.496 * 10 ^ 8</f>
        <v>0</v>
      </c>
      <c r="D8" s="1">
        <f t="shared" si="3"/>
        <v>0</v>
      </c>
      <c r="G8">
        <v>2</v>
      </c>
      <c r="H8">
        <v>5</v>
      </c>
      <c r="I8">
        <f xml:space="preserve"> SQRT((C3-C6)^2 +(D3-D6)^2)</f>
        <v>15527735616.948374</v>
      </c>
      <c r="J8">
        <f>(C6-C3)/I8</f>
        <v>0.93923577524603674</v>
      </c>
      <c r="K8">
        <f>(D6-D3)/I8</f>
        <v>0.3432727173807677</v>
      </c>
      <c r="L8" s="4">
        <f t="shared" si="4"/>
        <v>-0.93923577524603674</v>
      </c>
      <c r="M8" s="4">
        <f t="shared" si="5"/>
        <v>-0.3432727173807677</v>
      </c>
      <c r="N8">
        <f xml:space="preserve"> -S$2 *(B3*B6) / I8^2 *L8</f>
        <v>1.4366844593404408E+18</v>
      </c>
      <c r="O8">
        <f xml:space="preserve"> -S$2 *(B3*B6) /I8^2 *M8</f>
        <v>5.2508070004820998E+17</v>
      </c>
      <c r="P8" s="4">
        <f t="shared" si="0"/>
        <v>-1.4366844593404408E+18</v>
      </c>
      <c r="Q8" s="4">
        <f t="shared" si="1"/>
        <v>-5.2508070004820998E+17</v>
      </c>
    </row>
    <row r="9" spans="1:19" x14ac:dyDescent="0.3">
      <c r="C9" s="1">
        <f t="shared" ref="C9" si="10">E9*1.496*10^8</f>
        <v>0</v>
      </c>
      <c r="D9" s="1">
        <f t="shared" si="3"/>
        <v>0</v>
      </c>
      <c r="G9">
        <v>3</v>
      </c>
      <c r="H9">
        <v>4</v>
      </c>
      <c r="I9">
        <f xml:space="preserve"> SQRT((C4-C5)^2 +(D4-D5)^2)</f>
        <v>15903606396.03636</v>
      </c>
      <c r="J9">
        <f>(C5-C4)/I9</f>
        <v>-0.53523960465479692</v>
      </c>
      <c r="K9">
        <f>(D5-D4)/I9</f>
        <v>-0.84470028152533305</v>
      </c>
      <c r="L9" s="4">
        <f t="shared" si="4"/>
        <v>0.53523960465479692</v>
      </c>
      <c r="M9" s="4">
        <f t="shared" si="5"/>
        <v>0.84470028152533305</v>
      </c>
      <c r="N9">
        <f xml:space="preserve"> -S$2 *(B4*B5) / I9^2 *L9</f>
        <v>-4.7772580970854381E+17</v>
      </c>
      <c r="O9">
        <f xml:space="preserve"> -S$2 *(B4*B5) / I9^2 *M9</f>
        <v>-7.539336073850231E+17</v>
      </c>
      <c r="P9" s="4">
        <f t="shared" si="0"/>
        <v>4.7772580970854381E+17</v>
      </c>
      <c r="Q9" s="4">
        <f t="shared" si="1"/>
        <v>7.539336073850231E+17</v>
      </c>
    </row>
    <row r="10" spans="1:19" x14ac:dyDescent="0.3">
      <c r="C10" s="1">
        <f t="shared" ref="C10" si="11">E10*1.496 * 10 ^ 8</f>
        <v>0</v>
      </c>
      <c r="D10" s="1">
        <f t="shared" si="3"/>
        <v>0</v>
      </c>
      <c r="G10">
        <v>3</v>
      </c>
      <c r="H10">
        <v>5</v>
      </c>
      <c r="I10">
        <f xml:space="preserve"> SQRT((C4-C6)^2 +(D4-D6)^2)</f>
        <v>10841780459.212408</v>
      </c>
      <c r="J10">
        <f>(C6-C4)/I10</f>
        <v>0.60561491949607138</v>
      </c>
      <c r="K10">
        <f>(D6-D4)/I10</f>
        <v>-0.79575785844926916</v>
      </c>
      <c r="L10" s="4">
        <f t="shared" si="4"/>
        <v>-0.60561491949607138</v>
      </c>
      <c r="M10" s="4">
        <f t="shared" si="5"/>
        <v>0.79575785844926916</v>
      </c>
      <c r="N10">
        <f xml:space="preserve"> -S$2 *(B4*B6) / I10^2 *L10</f>
        <v>7.09861102626006E+16</v>
      </c>
      <c r="O10">
        <f xml:space="preserve"> -S$2 *(B4*B6) /I10^2 *M10</f>
        <v>-9.3273387533474032E+16</v>
      </c>
      <c r="P10" s="4">
        <f t="shared" si="0"/>
        <v>-7.09861102626006E+16</v>
      </c>
      <c r="Q10" s="4">
        <f t="shared" si="1"/>
        <v>9.3273387533474032E+16</v>
      </c>
    </row>
    <row r="11" spans="1:19" x14ac:dyDescent="0.3">
      <c r="C11" s="1">
        <f t="shared" ref="C11" si="12">E11*1.496*10^8</f>
        <v>0</v>
      </c>
      <c r="D11" s="1">
        <f t="shared" si="3"/>
        <v>0</v>
      </c>
      <c r="G11">
        <v>4</v>
      </c>
      <c r="H11">
        <v>5</v>
      </c>
      <c r="I11">
        <f xml:space="preserve"> SQRT((C5-C6)^2 +(D5-D6)^2)</f>
        <v>15825694977.634237</v>
      </c>
      <c r="J11">
        <f>(C6-C5)/I11</f>
        <v>0.95276599361414083</v>
      </c>
      <c r="K11">
        <f>(D6-D5)/I11</f>
        <v>0.30370538587989993</v>
      </c>
      <c r="L11" s="4">
        <f t="shared" si="4"/>
        <v>-0.95276599361414083</v>
      </c>
      <c r="M11" s="4">
        <f t="shared" si="5"/>
        <v>-0.30370538587989993</v>
      </c>
      <c r="N11">
        <f xml:space="preserve"> -S$2 *(B5*B6) /I11^2 *L11</f>
        <v>3.3805215608321444E+18</v>
      </c>
      <c r="O11">
        <f xml:space="preserve"> -S$2 *(B5*B6) /I11^2 *M11</f>
        <v>1.0775810765593325E+18</v>
      </c>
      <c r="P11" s="4">
        <f t="shared" si="0"/>
        <v>-3.3805215608321444E+18</v>
      </c>
      <c r="Q11" s="4">
        <f t="shared" si="1"/>
        <v>-1.0775810765593325E+18</v>
      </c>
    </row>
    <row r="12" spans="1:19" x14ac:dyDescent="0.3">
      <c r="C12" s="1">
        <f t="shared" ref="C12" si="13">E12*1.496 * 10 ^ 8</f>
        <v>0</v>
      </c>
      <c r="D12" s="1">
        <f t="shared" si="3"/>
        <v>0</v>
      </c>
      <c r="L12" s="4">
        <f t="shared" si="4"/>
        <v>0</v>
      </c>
      <c r="M12" s="4">
        <f t="shared" si="5"/>
        <v>0</v>
      </c>
      <c r="P12" s="4">
        <f t="shared" si="0"/>
        <v>0</v>
      </c>
      <c r="Q12" s="4">
        <f t="shared" si="1"/>
        <v>0</v>
      </c>
    </row>
    <row r="13" spans="1:19" x14ac:dyDescent="0.3">
      <c r="C13" s="1">
        <f t="shared" ref="C13" si="14">E13*1.496*10^8</f>
        <v>0</v>
      </c>
      <c r="D13" s="1">
        <f t="shared" si="3"/>
        <v>0</v>
      </c>
      <c r="L13" s="4">
        <f t="shared" si="4"/>
        <v>0</v>
      </c>
      <c r="M13" s="4">
        <f t="shared" si="5"/>
        <v>0</v>
      </c>
      <c r="P13" s="4">
        <f t="shared" si="0"/>
        <v>0</v>
      </c>
      <c r="Q13" s="4">
        <f t="shared" si="1"/>
        <v>0</v>
      </c>
    </row>
    <row r="14" spans="1:19" x14ac:dyDescent="0.3">
      <c r="C14" s="1">
        <f t="shared" ref="C14" si="15">E14*1.496 * 10 ^ 8</f>
        <v>0</v>
      </c>
      <c r="D14" s="1">
        <f t="shared" si="3"/>
        <v>0</v>
      </c>
      <c r="L14" s="4">
        <f t="shared" si="4"/>
        <v>0</v>
      </c>
      <c r="M14" s="4">
        <f t="shared" si="5"/>
        <v>0</v>
      </c>
      <c r="P14" s="4">
        <f t="shared" si="0"/>
        <v>0</v>
      </c>
      <c r="Q14" s="4">
        <f t="shared" si="1"/>
        <v>0</v>
      </c>
    </row>
    <row r="15" spans="1:19" x14ac:dyDescent="0.3">
      <c r="L15" s="4">
        <f t="shared" si="4"/>
        <v>0</v>
      </c>
      <c r="M15" s="4">
        <f t="shared" si="5"/>
        <v>0</v>
      </c>
      <c r="P15" s="4">
        <f t="shared" si="0"/>
        <v>0</v>
      </c>
      <c r="Q15" s="4">
        <f t="shared" si="1"/>
        <v>0</v>
      </c>
    </row>
    <row r="16" spans="1:19" x14ac:dyDescent="0.3">
      <c r="L16" s="4">
        <f t="shared" si="4"/>
        <v>0</v>
      </c>
      <c r="M16" s="4">
        <f t="shared" si="5"/>
        <v>0</v>
      </c>
      <c r="P16" s="4">
        <f t="shared" si="0"/>
        <v>0</v>
      </c>
      <c r="Q16" s="4">
        <f t="shared" si="1"/>
        <v>0</v>
      </c>
    </row>
    <row r="17" spans="12:17" x14ac:dyDescent="0.3">
      <c r="L17" s="4">
        <f t="shared" si="4"/>
        <v>0</v>
      </c>
      <c r="M17" s="4">
        <f t="shared" si="5"/>
        <v>0</v>
      </c>
      <c r="P17" s="4">
        <f t="shared" si="0"/>
        <v>0</v>
      </c>
      <c r="Q17" s="4">
        <f t="shared" si="1"/>
        <v>0</v>
      </c>
    </row>
    <row r="18" spans="12:17" x14ac:dyDescent="0.3">
      <c r="L18" s="4">
        <f t="shared" si="4"/>
        <v>0</v>
      </c>
      <c r="M18" s="4">
        <f t="shared" si="5"/>
        <v>0</v>
      </c>
      <c r="P18" s="4">
        <f t="shared" si="0"/>
        <v>0</v>
      </c>
      <c r="Q18" s="4">
        <f t="shared" si="1"/>
        <v>0</v>
      </c>
    </row>
    <row r="19" spans="12:17" x14ac:dyDescent="0.3">
      <c r="L19" s="4">
        <f t="shared" si="4"/>
        <v>0</v>
      </c>
      <c r="M19" s="4">
        <f t="shared" si="5"/>
        <v>0</v>
      </c>
      <c r="P19" s="4">
        <f t="shared" si="0"/>
        <v>0</v>
      </c>
      <c r="Q19" s="4">
        <f t="shared" si="1"/>
        <v>0</v>
      </c>
    </row>
    <row r="20" spans="12:17" x14ac:dyDescent="0.3">
      <c r="L20" s="4">
        <f t="shared" si="4"/>
        <v>0</v>
      </c>
      <c r="M20" s="4">
        <f t="shared" si="5"/>
        <v>0</v>
      </c>
      <c r="P20" s="4">
        <f t="shared" si="0"/>
        <v>0</v>
      </c>
      <c r="Q20" s="4">
        <f t="shared" si="1"/>
        <v>0</v>
      </c>
    </row>
    <row r="21" spans="12:17" x14ac:dyDescent="0.3">
      <c r="L21" s="4">
        <f t="shared" si="4"/>
        <v>0</v>
      </c>
      <c r="M21" s="4">
        <f t="shared" si="5"/>
        <v>0</v>
      </c>
      <c r="P21" s="4">
        <f t="shared" si="0"/>
        <v>0</v>
      </c>
      <c r="Q21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Chan</dc:creator>
  <cp:lastModifiedBy>Ryan Chan</cp:lastModifiedBy>
  <dcterms:created xsi:type="dcterms:W3CDTF">2024-03-23T13:46:11Z</dcterms:created>
  <dcterms:modified xsi:type="dcterms:W3CDTF">2024-04-02T05:40:38Z</dcterms:modified>
</cp:coreProperties>
</file>