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VH\SourceCode\LP+nestfuse\"/>
    </mc:Choice>
  </mc:AlternateContent>
  <xr:revisionPtr revIDLastSave="0" documentId="13_ncr:1_{43B7BE66-C8EA-4E06-86DA-437E136EFFDD}" xr6:coauthVersionLast="47" xr6:coauthVersionMax="47" xr10:uidLastSave="{00000000-0000-0000-0000-000000000000}"/>
  <bookViews>
    <workbookView xWindow="20" yWindow="20" windowWidth="19180" windowHeight="11260" xr2:uid="{64400DBC-459C-4AE6-A8EE-BC279A45DF25}"/>
  </bookViews>
  <sheets>
    <sheet name="So sánh tổng quan" sheetId="1" r:id="rId1"/>
    <sheet name="So sánh với các model khác" sheetId="2" r:id="rId2"/>
    <sheet name="Ssánh các pp tổng hợp TP cơ sở" sheetId="4" r:id="rId3"/>
    <sheet name="SS việc thay đổi NestFuse" sheetId="5" r:id="rId4"/>
    <sheet name="Test Mask" sheetId="6" r:id="rId5"/>
    <sheet name="Final Table" sheetId="3" r:id="rId6"/>
    <sheet name="SS các kỹ thuật TH chi tiế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7" l="1"/>
  <c r="AB16" i="7"/>
  <c r="AA16" i="7"/>
  <c r="Z16" i="7"/>
  <c r="Y16" i="7"/>
  <c r="X16" i="7"/>
  <c r="W16" i="7"/>
  <c r="AC14" i="7"/>
  <c r="AB14" i="7"/>
  <c r="AA14" i="7"/>
  <c r="Z14" i="7"/>
  <c r="Y14" i="7"/>
  <c r="X14" i="7"/>
  <c r="W14" i="7"/>
  <c r="AC12" i="7"/>
  <c r="AB12" i="7"/>
  <c r="AA12" i="7"/>
  <c r="Z12" i="7"/>
  <c r="Y12" i="7"/>
  <c r="X12" i="7"/>
  <c r="W12" i="7"/>
  <c r="AC10" i="7"/>
  <c r="AB10" i="7"/>
  <c r="AA10" i="7"/>
  <c r="Z10" i="7"/>
  <c r="Y10" i="7"/>
  <c r="X10" i="7"/>
  <c r="W10" i="7"/>
  <c r="AC8" i="7"/>
  <c r="AB8" i="7"/>
  <c r="AA8" i="7"/>
  <c r="Z8" i="7"/>
  <c r="Y8" i="7"/>
  <c r="X8" i="7"/>
  <c r="W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D16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D14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D18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D12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D10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D8" i="7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D36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D34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D32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D30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D28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D26" i="2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2" i="6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D48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D46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D44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D42" i="5"/>
  <c r="T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D35" i="5"/>
  <c r="Y44" i="5"/>
  <c r="Z44" i="5"/>
  <c r="AA44" i="5"/>
  <c r="AB44" i="5"/>
  <c r="AC44" i="5"/>
  <c r="AD44" i="5"/>
  <c r="AE44" i="5"/>
  <c r="AF44" i="5"/>
  <c r="AG44" i="5"/>
  <c r="X44" i="5"/>
  <c r="Y39" i="5"/>
  <c r="Z39" i="5"/>
  <c r="AA39" i="5"/>
  <c r="AB39" i="5"/>
  <c r="AC39" i="5"/>
  <c r="AD39" i="5"/>
  <c r="AE39" i="5"/>
  <c r="AF39" i="5"/>
  <c r="AG39" i="5"/>
  <c r="X39" i="5"/>
  <c r="Y37" i="5"/>
  <c r="Z37" i="5"/>
  <c r="AA37" i="5"/>
  <c r="AB37" i="5"/>
  <c r="AC37" i="5"/>
  <c r="AD37" i="5"/>
  <c r="AE37" i="5"/>
  <c r="AF37" i="5"/>
  <c r="AG37" i="5"/>
  <c r="X37" i="5"/>
  <c r="Y52" i="5"/>
  <c r="Z52" i="5"/>
  <c r="AA52" i="5"/>
  <c r="AB52" i="5"/>
  <c r="AC52" i="5"/>
  <c r="AD52" i="5"/>
  <c r="AE52" i="5"/>
  <c r="AF52" i="5"/>
  <c r="AG52" i="5"/>
  <c r="X52" i="5"/>
  <c r="Y51" i="5"/>
  <c r="Z51" i="5"/>
  <c r="AA51" i="5"/>
  <c r="AB51" i="5"/>
  <c r="AC51" i="5"/>
  <c r="AD51" i="5"/>
  <c r="AE51" i="5"/>
  <c r="AF51" i="5"/>
  <c r="AG51" i="5"/>
  <c r="X51" i="5"/>
  <c r="Y49" i="5"/>
  <c r="Z49" i="5"/>
  <c r="AA49" i="5"/>
  <c r="AB49" i="5"/>
  <c r="AC49" i="5"/>
  <c r="AD49" i="5"/>
  <c r="AE49" i="5"/>
  <c r="AF49" i="5"/>
  <c r="AG49" i="5"/>
  <c r="X49" i="5"/>
  <c r="Y48" i="5"/>
  <c r="Z48" i="5"/>
  <c r="AA48" i="5"/>
  <c r="AB48" i="5"/>
  <c r="AC48" i="5"/>
  <c r="AD48" i="5"/>
  <c r="AE48" i="5"/>
  <c r="AF48" i="5"/>
  <c r="AG48" i="5"/>
  <c r="X4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D28" i="5"/>
  <c r="D32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D26" i="5"/>
  <c r="AG21" i="5"/>
  <c r="AF21" i="5"/>
  <c r="AE21" i="5"/>
  <c r="AD21" i="5"/>
  <c r="AC21" i="5"/>
  <c r="AB21" i="5"/>
  <c r="AA21" i="5"/>
  <c r="Z21" i="5"/>
  <c r="Y21" i="5"/>
  <c r="X21" i="5"/>
  <c r="AG19" i="5"/>
  <c r="AF19" i="5"/>
  <c r="AE19" i="5"/>
  <c r="AD19" i="5"/>
  <c r="AC19" i="5"/>
  <c r="AB19" i="5"/>
  <c r="AA19" i="5"/>
  <c r="Z19" i="5"/>
  <c r="Y19" i="5"/>
  <c r="X19" i="5"/>
  <c r="AG15" i="5"/>
  <c r="AF15" i="5"/>
  <c r="AE15" i="5"/>
  <c r="AD15" i="5"/>
  <c r="AC15" i="5"/>
  <c r="AB15" i="5"/>
  <c r="AA15" i="5"/>
  <c r="Z15" i="5"/>
  <c r="Y15" i="5"/>
  <c r="X15" i="5"/>
  <c r="AG13" i="5"/>
  <c r="AF13" i="5"/>
  <c r="AE13" i="5"/>
  <c r="AD13" i="5"/>
  <c r="AC13" i="5"/>
  <c r="AB13" i="5"/>
  <c r="AA13" i="5"/>
  <c r="Z13" i="5"/>
  <c r="Y13" i="5"/>
  <c r="X13" i="5"/>
  <c r="AG11" i="5"/>
  <c r="AF11" i="5"/>
  <c r="AE11" i="5"/>
  <c r="AD11" i="5"/>
  <c r="AC11" i="5"/>
  <c r="AB11" i="5"/>
  <c r="AA11" i="5"/>
  <c r="Z11" i="5"/>
  <c r="Y11" i="5"/>
  <c r="X1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D21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D19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D15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D13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D11" i="5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D52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D48" i="2"/>
  <c r="AG38" i="4"/>
  <c r="AF38" i="4"/>
  <c r="AE38" i="4"/>
  <c r="AD38" i="4"/>
  <c r="AC38" i="4"/>
  <c r="AB38" i="4"/>
  <c r="AA38" i="4"/>
  <c r="Z38" i="4"/>
  <c r="Y38" i="4"/>
  <c r="X38" i="4"/>
  <c r="AG36" i="4"/>
  <c r="AF36" i="4"/>
  <c r="AE36" i="4"/>
  <c r="AD36" i="4"/>
  <c r="AC36" i="4"/>
  <c r="AB36" i="4"/>
  <c r="AA36" i="4"/>
  <c r="Z36" i="4"/>
  <c r="Y36" i="4"/>
  <c r="X36" i="4"/>
  <c r="AG34" i="4"/>
  <c r="AF34" i="4"/>
  <c r="AE34" i="4"/>
  <c r="AD34" i="4"/>
  <c r="AC34" i="4"/>
  <c r="AB34" i="4"/>
  <c r="AA34" i="4"/>
  <c r="Z34" i="4"/>
  <c r="Y34" i="4"/>
  <c r="X34" i="4"/>
  <c r="AG32" i="4"/>
  <c r="AF32" i="4"/>
  <c r="AE32" i="4"/>
  <c r="AD32" i="4"/>
  <c r="AC32" i="4"/>
  <c r="AB32" i="4"/>
  <c r="AA32" i="4"/>
  <c r="Z32" i="4"/>
  <c r="Y32" i="4"/>
  <c r="X32" i="4"/>
  <c r="AG28" i="4"/>
  <c r="AF28" i="4"/>
  <c r="AE28" i="4"/>
  <c r="AD28" i="4"/>
  <c r="AC28" i="4"/>
  <c r="AB28" i="4"/>
  <c r="AA28" i="4"/>
  <c r="Z28" i="4"/>
  <c r="Y28" i="4"/>
  <c r="X28" i="4"/>
  <c r="AG26" i="4"/>
  <c r="AF26" i="4"/>
  <c r="AE26" i="4"/>
  <c r="AD26" i="4"/>
  <c r="AC26" i="4"/>
  <c r="AB26" i="4"/>
  <c r="AA26" i="4"/>
  <c r="Z26" i="4"/>
  <c r="Y26" i="4"/>
  <c r="X26" i="4"/>
  <c r="AG24" i="4"/>
  <c r="AF24" i="4"/>
  <c r="AE24" i="4"/>
  <c r="AD24" i="4"/>
  <c r="AC24" i="4"/>
  <c r="AB24" i="4"/>
  <c r="AA24" i="4"/>
  <c r="Z24" i="4"/>
  <c r="Y24" i="4"/>
  <c r="X24" i="4"/>
  <c r="AG19" i="4"/>
  <c r="AF19" i="4"/>
  <c r="AE19" i="4"/>
  <c r="AD19" i="4"/>
  <c r="AC19" i="4"/>
  <c r="AB19" i="4"/>
  <c r="AA19" i="4"/>
  <c r="Z19" i="4"/>
  <c r="Y19" i="4"/>
  <c r="X19" i="4"/>
  <c r="AG17" i="4"/>
  <c r="AF17" i="4"/>
  <c r="AE17" i="4"/>
  <c r="AD17" i="4"/>
  <c r="AC17" i="4"/>
  <c r="AB17" i="4"/>
  <c r="AA17" i="4"/>
  <c r="Z17" i="4"/>
  <c r="Y17" i="4"/>
  <c r="X17" i="4"/>
  <c r="AG15" i="4"/>
  <c r="AF15" i="4"/>
  <c r="AE15" i="4"/>
  <c r="AD15" i="4"/>
  <c r="AC15" i="4"/>
  <c r="AB15" i="4"/>
  <c r="AA15" i="4"/>
  <c r="Z15" i="4"/>
  <c r="Y15" i="4"/>
  <c r="X15" i="4"/>
  <c r="AG13" i="4"/>
  <c r="AF13" i="4"/>
  <c r="AE13" i="4"/>
  <c r="AD13" i="4"/>
  <c r="AC13" i="4"/>
  <c r="AB13" i="4"/>
  <c r="AA13" i="4"/>
  <c r="Z13" i="4"/>
  <c r="Y13" i="4"/>
  <c r="X13" i="4"/>
  <c r="AG9" i="4"/>
  <c r="AF9" i="4"/>
  <c r="AE9" i="4"/>
  <c r="AD9" i="4"/>
  <c r="AC9" i="4"/>
  <c r="AB9" i="4"/>
  <c r="AA9" i="4"/>
  <c r="Z9" i="4"/>
  <c r="Y9" i="4"/>
  <c r="X9" i="4"/>
  <c r="AG7" i="4"/>
  <c r="AF7" i="4"/>
  <c r="AE7" i="4"/>
  <c r="AD7" i="4"/>
  <c r="AC7" i="4"/>
  <c r="AB7" i="4"/>
  <c r="AA7" i="4"/>
  <c r="Z7" i="4"/>
  <c r="Y7" i="4"/>
  <c r="X7" i="4"/>
  <c r="AG5" i="4"/>
  <c r="AF5" i="4"/>
  <c r="AE5" i="4"/>
  <c r="AD5" i="4"/>
  <c r="AC5" i="4"/>
  <c r="AB5" i="4"/>
  <c r="AA5" i="4"/>
  <c r="Z5" i="4"/>
  <c r="Y5" i="4"/>
  <c r="X5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D19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D17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D15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D13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D9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D5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D7" i="4"/>
  <c r="AH7" i="2"/>
  <c r="AH6" i="2"/>
  <c r="AF16" i="2"/>
  <c r="AE16" i="2"/>
  <c r="AD16" i="2"/>
  <c r="AC16" i="2"/>
  <c r="AB16" i="2"/>
  <c r="AA16" i="2"/>
  <c r="Z16" i="2"/>
  <c r="Y16" i="2"/>
  <c r="X16" i="2"/>
  <c r="W16" i="2"/>
  <c r="AF14" i="2"/>
  <c r="AE14" i="2"/>
  <c r="AD14" i="2"/>
  <c r="AC14" i="2"/>
  <c r="AB14" i="2"/>
  <c r="AA14" i="2"/>
  <c r="Z14" i="2"/>
  <c r="Y14" i="2"/>
  <c r="X14" i="2"/>
  <c r="W14" i="2"/>
  <c r="AF12" i="2"/>
  <c r="AE12" i="2"/>
  <c r="AD12" i="2"/>
  <c r="AC12" i="2"/>
  <c r="AB12" i="2"/>
  <c r="AA12" i="2"/>
  <c r="Z12" i="2"/>
  <c r="Y12" i="2"/>
  <c r="X12" i="2"/>
  <c r="W12" i="2"/>
  <c r="AF10" i="2"/>
  <c r="AE10" i="2"/>
  <c r="AD10" i="2"/>
  <c r="AC10" i="2"/>
  <c r="AB10" i="2"/>
  <c r="AA10" i="2"/>
  <c r="Z10" i="2"/>
  <c r="Y10" i="2"/>
  <c r="X10" i="2"/>
  <c r="W10" i="2"/>
  <c r="AF8" i="2"/>
  <c r="AE8" i="2"/>
  <c r="AD8" i="2"/>
  <c r="AC8" i="2"/>
  <c r="AB8" i="2"/>
  <c r="AA8" i="2"/>
  <c r="Z8" i="2"/>
  <c r="Y8" i="2"/>
  <c r="X8" i="2"/>
  <c r="W8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D24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D22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D20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6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4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D12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D10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D8" i="2"/>
  <c r="U91" i="1"/>
  <c r="V91" i="1"/>
  <c r="U92" i="1"/>
  <c r="V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D92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D91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D100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D112" i="1"/>
  <c r="T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D110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D108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D106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D104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D98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D115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D114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D96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D94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D90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D88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D86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D84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D82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D7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D80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D76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D74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D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O66" i="1"/>
  <c r="P66" i="1"/>
  <c r="Q66" i="1"/>
  <c r="R66" i="1"/>
  <c r="S66" i="1"/>
  <c r="T66" i="1"/>
  <c r="N66" i="1"/>
  <c r="M66" i="1"/>
  <c r="L66" i="1"/>
  <c r="K66" i="1"/>
  <c r="J66" i="1"/>
  <c r="I66" i="1"/>
  <c r="H66" i="1"/>
  <c r="G66" i="1"/>
  <c r="F66" i="1"/>
  <c r="E66" i="1"/>
  <c r="E58" i="1"/>
  <c r="F58" i="1"/>
  <c r="G58" i="1"/>
  <c r="H58" i="1"/>
  <c r="I58" i="1"/>
  <c r="J58" i="1"/>
  <c r="K58" i="1"/>
  <c r="L58" i="1"/>
  <c r="M58" i="1"/>
  <c r="N58" i="1"/>
  <c r="D58" i="1"/>
  <c r="E56" i="1"/>
  <c r="F56" i="1"/>
  <c r="G56" i="1"/>
  <c r="H56" i="1"/>
  <c r="I56" i="1"/>
  <c r="J56" i="1"/>
  <c r="K56" i="1"/>
  <c r="L56" i="1"/>
  <c r="M56" i="1"/>
  <c r="N56" i="1"/>
  <c r="D56" i="1"/>
  <c r="E40" i="1"/>
  <c r="F40" i="1"/>
  <c r="G40" i="1"/>
  <c r="H40" i="1"/>
  <c r="I40" i="1"/>
  <c r="J40" i="1"/>
  <c r="K40" i="1"/>
  <c r="L40" i="1"/>
  <c r="M40" i="1"/>
  <c r="N40" i="1"/>
  <c r="D40" i="1"/>
  <c r="E50" i="1"/>
  <c r="F50" i="1"/>
  <c r="G50" i="1"/>
  <c r="H50" i="1"/>
  <c r="I50" i="1"/>
  <c r="J50" i="1"/>
  <c r="K50" i="1"/>
  <c r="L50" i="1"/>
  <c r="M50" i="1"/>
  <c r="N50" i="1"/>
  <c r="D50" i="1"/>
  <c r="E48" i="1"/>
  <c r="F48" i="1"/>
  <c r="G48" i="1"/>
  <c r="H48" i="1"/>
  <c r="I48" i="1"/>
  <c r="J48" i="1"/>
  <c r="K48" i="1"/>
  <c r="L48" i="1"/>
  <c r="M48" i="1"/>
  <c r="N48" i="1"/>
  <c r="D48" i="1"/>
  <c r="E46" i="1"/>
  <c r="F46" i="1"/>
  <c r="G46" i="1"/>
  <c r="H46" i="1"/>
  <c r="I46" i="1"/>
  <c r="J46" i="1"/>
  <c r="K46" i="1"/>
  <c r="L46" i="1"/>
  <c r="M46" i="1"/>
  <c r="N46" i="1"/>
  <c r="D46" i="1"/>
  <c r="E44" i="1"/>
  <c r="F44" i="1"/>
  <c r="G44" i="1"/>
  <c r="H44" i="1"/>
  <c r="I44" i="1"/>
  <c r="J44" i="1"/>
  <c r="K44" i="1"/>
  <c r="L44" i="1"/>
  <c r="M44" i="1"/>
  <c r="N44" i="1"/>
  <c r="D44" i="1"/>
  <c r="E36" i="1"/>
  <c r="E41" i="1" s="1"/>
  <c r="F36" i="1"/>
  <c r="F41" i="1" s="1"/>
  <c r="G36" i="1"/>
  <c r="G41" i="1" s="1"/>
  <c r="H36" i="1"/>
  <c r="H41" i="1" s="1"/>
  <c r="I36" i="1"/>
  <c r="I41" i="1" s="1"/>
  <c r="J36" i="1"/>
  <c r="J41" i="1" s="1"/>
  <c r="K36" i="1"/>
  <c r="K41" i="1" s="1"/>
  <c r="L36" i="1"/>
  <c r="L41" i="1" s="1"/>
  <c r="M36" i="1"/>
  <c r="M41" i="1" s="1"/>
  <c r="N36" i="1"/>
  <c r="N41" i="1" s="1"/>
  <c r="D36" i="1"/>
  <c r="D41" i="1" s="1"/>
  <c r="E35" i="1"/>
  <c r="F35" i="1"/>
  <c r="G35" i="1"/>
  <c r="H35" i="1"/>
  <c r="I35" i="1"/>
  <c r="J35" i="1"/>
  <c r="K35" i="1"/>
  <c r="L35" i="1"/>
  <c r="M35" i="1"/>
  <c r="N35" i="1"/>
  <c r="D35" i="1"/>
  <c r="E38" i="1"/>
  <c r="F38" i="1"/>
  <c r="G38" i="1"/>
  <c r="H38" i="1"/>
  <c r="I38" i="1"/>
  <c r="J38" i="1"/>
  <c r="K38" i="1"/>
  <c r="L38" i="1"/>
  <c r="M38" i="1"/>
  <c r="N38" i="1"/>
  <c r="D38" i="1"/>
  <c r="U100" i="1" l="1"/>
  <c r="V100" i="1"/>
  <c r="V110" i="1"/>
  <c r="U110" i="1"/>
  <c r="U112" i="1"/>
  <c r="V112" i="1"/>
  <c r="U104" i="1"/>
  <c r="V104" i="1"/>
  <c r="U106" i="1"/>
  <c r="V106" i="1"/>
  <c r="U108" i="1"/>
  <c r="V108" i="1"/>
  <c r="U98" i="1"/>
  <c r="V98" i="1"/>
  <c r="U114" i="1"/>
  <c r="V114" i="1"/>
  <c r="V115" i="1"/>
  <c r="U94" i="1"/>
  <c r="U115" i="1"/>
  <c r="V96" i="1"/>
  <c r="U96" i="1"/>
  <c r="V94" i="1"/>
  <c r="U88" i="1"/>
  <c r="V88" i="1"/>
  <c r="V90" i="1"/>
  <c r="U90" i="1"/>
  <c r="V86" i="1"/>
  <c r="V80" i="1"/>
  <c r="U86" i="1"/>
  <c r="V72" i="1"/>
  <c r="V74" i="1"/>
  <c r="V70" i="1"/>
  <c r="V84" i="1"/>
  <c r="V76" i="1"/>
  <c r="V78" i="1"/>
  <c r="V82" i="1"/>
  <c r="U84" i="1"/>
  <c r="U82" i="1"/>
  <c r="U78" i="1"/>
  <c r="U80" i="1"/>
  <c r="U76" i="1"/>
  <c r="U74" i="1"/>
  <c r="O56" i="1"/>
  <c r="O58" i="1"/>
  <c r="O41" i="1"/>
  <c r="O40" i="1"/>
  <c r="O48" i="1"/>
  <c r="O46" i="1"/>
  <c r="O50" i="1"/>
  <c r="O44" i="1"/>
  <c r="O38" i="1"/>
  <c r="D66" i="1"/>
  <c r="U72" i="1"/>
  <c r="D68" i="1"/>
  <c r="U70" i="1"/>
  <c r="U68" i="1" l="1"/>
  <c r="V68" i="1"/>
  <c r="U66" i="1"/>
  <c r="V66" i="1"/>
</calcChain>
</file>

<file path=xl/sharedStrings.xml><?xml version="1.0" encoding="utf-8"?>
<sst xmlns="http://schemas.openxmlformats.org/spreadsheetml/2006/main" count="649" uniqueCount="193">
  <si>
    <t>pp1</t>
  </si>
  <si>
    <t>pp3</t>
  </si>
  <si>
    <t>MI</t>
  </si>
  <si>
    <t>NCIE</t>
  </si>
  <si>
    <t>QG</t>
  </si>
  <si>
    <t>SSIM</t>
  </si>
  <si>
    <t>PSNR</t>
  </si>
  <si>
    <t>EN</t>
  </si>
  <si>
    <t>AG</t>
  </si>
  <si>
    <t>SD</t>
  </si>
  <si>
    <t>CC</t>
  </si>
  <si>
    <t>VIF</t>
  </si>
  <si>
    <t>ALI</t>
  </si>
  <si>
    <t>pp5</t>
  </si>
  <si>
    <t>Time</t>
  </si>
  <si>
    <t>20m10s</t>
  </si>
  <si>
    <t>3m28s</t>
  </si>
  <si>
    <t>17m06s</t>
  </si>
  <si>
    <t>5m47s</t>
  </si>
  <si>
    <t>pp8</t>
  </si>
  <si>
    <t>pp10.2</t>
  </si>
  <si>
    <t>1m47s</t>
  </si>
  <si>
    <t>Best</t>
  </si>
  <si>
    <t>Second</t>
  </si>
  <si>
    <t>Third</t>
  </si>
  <si>
    <t>pp2_1</t>
  </si>
  <si>
    <t>3m58s</t>
  </si>
  <si>
    <t>pp2_3</t>
  </si>
  <si>
    <t>2m20s</t>
  </si>
  <si>
    <t>pp2_2</t>
  </si>
  <si>
    <t>16s</t>
  </si>
  <si>
    <t>Score</t>
  </si>
  <si>
    <t>lp_original_pp2_3</t>
  </si>
  <si>
    <t>constrast_pyramid_pp2_3</t>
  </si>
  <si>
    <t>3m57s</t>
  </si>
  <si>
    <t>2m58s</t>
  </si>
  <si>
    <t>constrast_pyramid_nonsubtract_1</t>
  </si>
  <si>
    <t>wavelets</t>
  </si>
  <si>
    <t>dual-tree-complex-wavelets_levels=2</t>
  </si>
  <si>
    <t>dual-tree-complex-wavelets_levels=1</t>
  </si>
  <si>
    <t>Khi levels=1 thì ảnh kết quả gần như tương đương với ảnh tần số thấp (kết quả của NestFuse)</t>
  </si>
  <si>
    <t>NestFuse</t>
  </si>
  <si>
    <t>clahe_laplacian_pyramid</t>
  </si>
  <si>
    <t>multilevel_guided_filtering</t>
  </si>
  <si>
    <t>Score_3</t>
  </si>
  <si>
    <t>Score_4</t>
  </si>
  <si>
    <t>Fourth</t>
  </si>
  <si>
    <t>clahe_multilevel_guided_filtering</t>
  </si>
  <si>
    <t>Best compare with NestFuse</t>
  </si>
  <si>
    <t>Mean</t>
  </si>
  <si>
    <t>Max</t>
  </si>
  <si>
    <t>attention_fusion_weight_1</t>
  </si>
  <si>
    <t>attention_fusion_weight_3_mscoco</t>
  </si>
  <si>
    <t>attention_fusion_weight_3_vis</t>
  </si>
  <si>
    <t>attention_fusion_weight_3_2888</t>
  </si>
  <si>
    <t>Best compare with Max</t>
  </si>
  <si>
    <t>Thực hiện so sánh giữa phương pháp lựa chọn, NestFuse gốc và phương pháp tốt nhất là Multilevel_guided_filtering + new_fusion_strategy</t>
  </si>
  <si>
    <t>Multilevel_Guided_Filtering</t>
  </si>
  <si>
    <t>Choice</t>
  </si>
  <si>
    <t>NMI</t>
  </si>
  <si>
    <t>QM</t>
  </si>
  <si>
    <t>Qs_Piella</t>
  </si>
  <si>
    <t>Qw_Piella</t>
  </si>
  <si>
    <t>Qe_Piella</t>
  </si>
  <si>
    <t>Yang</t>
  </si>
  <si>
    <t>LP_Original</t>
  </si>
  <si>
    <t>truyền thông tin</t>
  </si>
  <si>
    <t>tương quan phi tuyến</t>
  </si>
  <si>
    <t xml:space="preserve">bảo toàn thông tin cạnh </t>
  </si>
  <si>
    <t>bảo toàn đặc điểm cấu trúc</t>
  </si>
  <si>
    <t xml:space="preserve">độ biến dạng </t>
  </si>
  <si>
    <t>lượng thông tin hình ảnh</t>
  </si>
  <si>
    <t>độ sắc nét</t>
  </si>
  <si>
    <t>độ tương phản</t>
  </si>
  <si>
    <t>cường độ sáng trung bình</t>
  </si>
  <si>
    <t>tương quan tuyến tính</t>
  </si>
  <si>
    <t>thông tin thị giác</t>
  </si>
  <si>
    <t>PP anh Hoàng</t>
  </si>
  <si>
    <t>dựa trên thông tin</t>
  </si>
  <si>
    <t>dựa trên đặc trưng</t>
  </si>
  <si>
    <t>dựa trên tương đồng cấu trúc</t>
  </si>
  <si>
    <t>dựa trên chất lượng ảnh</t>
  </si>
  <si>
    <t>dựa trên 
thị giác</t>
  </si>
  <si>
    <t>Loss with Algebra</t>
  </si>
  <si>
    <t>Loss with Algebra 0.01</t>
  </si>
  <si>
    <t>Energy + Entropy</t>
  </si>
  <si>
    <t>Mssim + Algebra 0.01</t>
  </si>
  <si>
    <t>Fused base with mask</t>
  </si>
  <si>
    <t>Energy caculate weight in RE1 &lt; RE2</t>
  </si>
  <si>
    <t>Add mask IR to fused 0.2</t>
  </si>
  <si>
    <t>Add mask IR to fused 0.1</t>
  </si>
  <si>
    <t>Add mask IR to fused 0.3</t>
  </si>
  <si>
    <t>Add mask IR to fused 0.4</t>
  </si>
  <si>
    <t>Add mask IR to fused 0.5</t>
  </si>
  <si>
    <t>Add mask 0.3 with loss algebra 0.01</t>
  </si>
  <si>
    <t>Re-train in MSRS augment</t>
  </si>
  <si>
    <t>LP-NestFuse</t>
  </si>
  <si>
    <t>BTSFusion</t>
  </si>
  <si>
    <t>CrossFuse</t>
  </si>
  <si>
    <t>DAFNet</t>
  </si>
  <si>
    <t>MPCFusion</t>
  </si>
  <si>
    <t>SFDFusion</t>
  </si>
  <si>
    <t>SwinFusion</t>
  </si>
  <si>
    <t>PSLPT</t>
  </si>
  <si>
    <t>PP1</t>
  </si>
  <si>
    <t>PP2</t>
  </si>
  <si>
    <t>PP2.1</t>
  </si>
  <si>
    <t>PP2.2</t>
  </si>
  <si>
    <t>PP2.3</t>
  </si>
  <si>
    <t>PP3</t>
  </si>
  <si>
    <t>PP4</t>
  </si>
  <si>
    <t>PP5</t>
  </si>
  <si>
    <t>PP6</t>
  </si>
  <si>
    <t>No mask</t>
  </si>
  <si>
    <t>mask</t>
  </si>
  <si>
    <t>Sử dụng NestFuse gốc huấn luyện trên MSCOCO</t>
  </si>
  <si>
    <t>Sử dụng NestFuse gốc huấn luyện trên bộ dữ liệu MSRS</t>
  </si>
  <si>
    <t>Sử dụng NestFuse gốc huấn luyện trên bộ dữ liệu MSRS được tăng cường dữ liệu</t>
  </si>
  <si>
    <t>MSCOCO kết hợp chiến lược tổng hợp mới</t>
  </si>
  <si>
    <t>MSRS kết hợp chiến lược tổng hợp mới</t>
  </si>
  <si>
    <t>MSRS tăng cường kết hợp chiến lược tổng hợp mới</t>
  </si>
  <si>
    <t>choice</t>
  </si>
  <si>
    <t>Re-train MSRS</t>
  </si>
  <si>
    <t>train MSCOCO</t>
  </si>
  <si>
    <t>MSCOCO</t>
  </si>
  <si>
    <t>MSRS</t>
  </si>
  <si>
    <t>MSRS++</t>
  </si>
  <si>
    <t>LP-NF</t>
  </si>
  <si>
    <t>LP-NF-FS</t>
  </si>
  <si>
    <t>NF</t>
  </si>
  <si>
    <t>NF-FS</t>
  </si>
  <si>
    <t>Effect of LP</t>
  </si>
  <si>
    <t>Effect of FS</t>
  </si>
  <si>
    <t>không dùng U2Net</t>
  </si>
  <si>
    <t>test</t>
  </si>
  <si>
    <t>test_2</t>
  </si>
  <si>
    <t>non_U2Net</t>
  </si>
  <si>
    <t>mask_0.3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</si>
  <si>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</si>
  <si>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</si>
  <si>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</si>
  <si>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</si>
  <si>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</si>
  <si>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</si>
  <si>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</si>
  <si>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</si>
  <si>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</si>
  <si>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</si>
  <si>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</si>
  <si>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</si>
  <si>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</si>
  <si>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</si>
  <si>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</si>
  <si>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</si>
  <si>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</si>
  <si>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</si>
  <si>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</si>
  <si>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</si>
  <si>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</si>
  <si>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</si>
  <si>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</si>
  <si>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</si>
  <si>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</si>
  <si>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</si>
  <si>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</si>
  <si>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</si>
  <si>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</si>
  <si>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</si>
  <si>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</si>
  <si>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</si>
  <si>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</si>
  <si>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</si>
  <si>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</si>
  <si>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</si>
  <si>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</si>
  <si>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</si>
  <si>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</si>
  <si>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</si>
  <si>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</si>
  <si>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</si>
  <si>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Average</t>
  </si>
  <si>
    <t xml:space="preserve">MI </t>
  </si>
  <si>
    <t xml:space="preserve">SSIM </t>
  </si>
  <si>
    <t>SeAFusion</t>
  </si>
  <si>
    <t xml:space="preserve">DATFuse </t>
  </si>
  <si>
    <t>LENFusion</t>
  </si>
  <si>
    <t>LDFusion</t>
  </si>
  <si>
    <t xml:space="preserve">FECFusion </t>
  </si>
  <si>
    <t>LiMFusion</t>
  </si>
  <si>
    <t>PP2_3</t>
  </si>
  <si>
    <t>PP10 (VGG)</t>
  </si>
  <si>
    <t>PP11 (Max_abs)</t>
  </si>
  <si>
    <t>PP12 (AG)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</si>
</sst>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00%"/>
    <numFmt numFmtId="167" formatCode="0.000%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</font>
    <font>
      <sz val="11"/>
      <name val="Aptos Narrow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3" borderId="4" xfId="0" applyFont="1" applyFill="1" applyBorder="1"/>
    <xf numFmtId="0" fontId="1" fillId="0" borderId="6" xfId="0" applyFont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0" borderId="1" xfId="0" applyFont="1" applyBorder="1"/>
    <xf numFmtId="0" fontId="0" fillId="9" borderId="1" xfId="0" applyFill="1" applyBorder="1"/>
    <xf numFmtId="0" fontId="0" fillId="0" borderId="7" xfId="0" applyBorder="1"/>
    <xf numFmtId="0" fontId="0" fillId="7" borderId="0" xfId="0" applyFill="1"/>
    <xf numFmtId="0" fontId="0" fillId="5" borderId="8" xfId="0" applyFill="1" applyBorder="1"/>
    <xf numFmtId="0" fontId="1" fillId="0" borderId="9" xfId="0" applyFont="1" applyBorder="1"/>
    <xf numFmtId="0" fontId="0" fillId="3" borderId="10" xfId="0" applyFill="1" applyBorder="1"/>
    <xf numFmtId="0" fontId="2" fillId="2" borderId="10" xfId="0" applyFont="1" applyFill="1" applyBorder="1"/>
    <xf numFmtId="0" fontId="2" fillId="5" borderId="10" xfId="0" applyFont="1" applyFill="1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1" fillId="0" borderId="13" xfId="0" applyFont="1" applyBorder="1"/>
    <xf numFmtId="0" fontId="0" fillId="5" borderId="13" xfId="0" applyFill="1" applyBorder="1"/>
    <xf numFmtId="0" fontId="2" fillId="5" borderId="13" xfId="0" applyFont="1" applyFill="1" applyBorder="1"/>
    <xf numFmtId="0" fontId="1" fillId="0" borderId="2" xfId="0" applyFont="1" applyBorder="1"/>
    <xf numFmtId="0" fontId="0" fillId="5" borderId="3" xfId="0" applyFill="1" applyBorder="1"/>
    <xf numFmtId="0" fontId="0" fillId="0" borderId="14" xfId="0" applyBorder="1"/>
    <xf numFmtId="0" fontId="0" fillId="0" borderId="10" xfId="0" applyBorder="1"/>
    <xf numFmtId="0" fontId="0" fillId="7" borderId="10" xfId="0" applyFill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0" borderId="20" xfId="0" applyBorder="1"/>
    <xf numFmtId="0" fontId="0" fillId="4" borderId="12" xfId="0" applyFill="1" applyBorder="1"/>
    <xf numFmtId="0" fontId="0" fillId="2" borderId="12" xfId="0" applyFill="1" applyBorder="1"/>
    <xf numFmtId="0" fontId="0" fillId="3" borderId="21" xfId="0" applyFill="1" applyBorder="1"/>
    <xf numFmtId="0" fontId="1" fillId="0" borderId="22" xfId="0" applyFont="1" applyBorder="1"/>
    <xf numFmtId="0" fontId="1" fillId="4" borderId="23" xfId="0" applyFont="1" applyFill="1" applyBorder="1"/>
    <xf numFmtId="0" fontId="1" fillId="3" borderId="23" xfId="0" applyFont="1" applyFill="1" applyBorder="1"/>
    <xf numFmtId="0" fontId="1" fillId="2" borderId="23" xfId="0" applyFont="1" applyFill="1" applyBorder="1"/>
    <xf numFmtId="0" fontId="1" fillId="0" borderId="23" xfId="0" applyFont="1" applyBorder="1"/>
    <xf numFmtId="0" fontId="1" fillId="0" borderId="24" xfId="0" applyFont="1" applyBorder="1"/>
    <xf numFmtId="0" fontId="5" fillId="0" borderId="1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0" fillId="2" borderId="14" xfId="0" applyFill="1" applyBorder="1"/>
    <xf numFmtId="0" fontId="0" fillId="2" borderId="10" xfId="0" applyFill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7" xfId="0" applyBorder="1"/>
    <xf numFmtId="0" fontId="0" fillId="7" borderId="28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0" fillId="10" borderId="10" xfId="0" applyFill="1" applyBorder="1"/>
    <xf numFmtId="0" fontId="2" fillId="10" borderId="1" xfId="0" applyFont="1" applyFill="1" applyBorder="1"/>
    <xf numFmtId="0" fontId="5" fillId="0" borderId="32" xfId="0" applyFont="1" applyBorder="1" applyAlignment="1">
      <alignment horizontal="center"/>
    </xf>
    <xf numFmtId="0" fontId="0" fillId="0" borderId="8" xfId="0" applyBorder="1"/>
    <xf numFmtId="0" fontId="0" fillId="3" borderId="15" xfId="0" applyFill="1" applyBorder="1"/>
    <xf numFmtId="0" fontId="5" fillId="0" borderId="0" xfId="0" applyFont="1" applyAlignment="1">
      <alignment horizontal="center"/>
    </xf>
    <xf numFmtId="0" fontId="0" fillId="0" borderId="11" xfId="0" applyBorder="1"/>
    <xf numFmtId="0" fontId="0" fillId="4" borderId="14" xfId="0" applyFill="1" applyBorder="1"/>
    <xf numFmtId="0" fontId="0" fillId="4" borderId="15" xfId="0" applyFill="1" applyBorder="1"/>
    <xf numFmtId="0" fontId="0" fillId="10" borderId="5" xfId="0" applyFill="1" applyBorder="1"/>
    <xf numFmtId="0" fontId="1" fillId="2" borderId="9" xfId="0" applyFont="1" applyFill="1" applyBorder="1"/>
    <xf numFmtId="0" fontId="1" fillId="4" borderId="6" xfId="0" applyFont="1" applyFill="1" applyBorder="1"/>
    <xf numFmtId="0" fontId="1" fillId="10" borderId="2" xfId="0" applyFont="1" applyFill="1" applyBorder="1"/>
    <xf numFmtId="0" fontId="1" fillId="6" borderId="16" xfId="0" applyFont="1" applyFill="1" applyBorder="1"/>
    <xf numFmtId="0" fontId="0" fillId="6" borderId="17" xfId="0" applyFill="1" applyBorder="1"/>
    <xf numFmtId="10" fontId="0" fillId="6" borderId="17" xfId="1" applyNumberFormat="1" applyFont="1" applyFill="1" applyBorder="1"/>
    <xf numFmtId="10" fontId="1" fillId="6" borderId="18" xfId="0" applyNumberFormat="1" applyFont="1" applyFill="1" applyBorder="1" applyAlignment="1">
      <alignment horizontal="center"/>
    </xf>
    <xf numFmtId="0" fontId="0" fillId="11" borderId="33" xfId="0" applyFill="1" applyBorder="1"/>
    <xf numFmtId="0" fontId="0" fillId="11" borderId="32" xfId="0" applyFill="1" applyBorder="1"/>
    <xf numFmtId="0" fontId="0" fillId="11" borderId="26" xfId="0" applyFill="1" applyBorder="1"/>
    <xf numFmtId="0" fontId="0" fillId="12" borderId="34" xfId="0" applyFill="1" applyBorder="1"/>
    <xf numFmtId="0" fontId="0" fillId="12" borderId="35" xfId="0" applyFill="1" applyBorder="1"/>
    <xf numFmtId="0" fontId="0" fillId="12" borderId="36" xfId="0" applyFill="1" applyBorder="1"/>
    <xf numFmtId="10" fontId="0" fillId="12" borderId="17" xfId="1" applyNumberFormat="1" applyFont="1" applyFill="1" applyBorder="1"/>
    <xf numFmtId="0" fontId="1" fillId="0" borderId="37" xfId="0" applyFont="1" applyBorder="1"/>
    <xf numFmtId="0" fontId="0" fillId="13" borderId="14" xfId="0" applyFill="1" applyBorder="1"/>
    <xf numFmtId="0" fontId="1" fillId="0" borderId="38" xfId="0" applyFont="1" applyBorder="1" applyAlignment="1">
      <alignment horizontal="center"/>
    </xf>
    <xf numFmtId="0" fontId="1" fillId="0" borderId="34" xfId="0" applyFont="1" applyBorder="1"/>
    <xf numFmtId="0" fontId="0" fillId="0" borderId="35" xfId="0" applyBorder="1"/>
    <xf numFmtId="10" fontId="0" fillId="0" borderId="35" xfId="1" applyNumberFormat="1" applyFont="1" applyFill="1" applyBorder="1"/>
    <xf numFmtId="10" fontId="0" fillId="14" borderId="35" xfId="1" applyNumberFormat="1" applyFont="1" applyFill="1" applyBorder="1"/>
    <xf numFmtId="10" fontId="1" fillId="0" borderId="36" xfId="0" applyNumberFormat="1" applyFont="1" applyBorder="1" applyAlignment="1">
      <alignment horizontal="center"/>
    </xf>
    <xf numFmtId="10" fontId="0" fillId="0" borderId="35" xfId="1" applyNumberFormat="1" applyFont="1" applyBorder="1"/>
    <xf numFmtId="10" fontId="0" fillId="0" borderId="0" xfId="1" applyNumberFormat="1" applyFont="1" applyFill="1" applyBorder="1"/>
    <xf numFmtId="10" fontId="1" fillId="0" borderId="0" xfId="0" applyNumberFormat="1" applyFont="1" applyAlignment="1">
      <alignment horizontal="center"/>
    </xf>
    <xf numFmtId="0" fontId="0" fillId="6" borderId="32" xfId="0" applyFill="1" applyBorder="1"/>
    <xf numFmtId="10" fontId="0" fillId="6" borderId="32" xfId="1" applyNumberFormat="1" applyFont="1" applyFill="1" applyBorder="1"/>
    <xf numFmtId="10" fontId="0" fillId="12" borderId="32" xfId="1" applyNumberFormat="1" applyFont="1" applyFill="1" applyBorder="1"/>
    <xf numFmtId="10" fontId="1" fillId="6" borderId="26" xfId="0" applyNumberFormat="1" applyFont="1" applyFill="1" applyBorder="1" applyAlignment="1">
      <alignment horizontal="center"/>
    </xf>
    <xf numFmtId="0" fontId="1" fillId="6" borderId="33" xfId="0" applyFont="1" applyFill="1" applyBorder="1"/>
    <xf numFmtId="0" fontId="5" fillId="0" borderId="39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2" borderId="35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35" xfId="0" applyFill="1" applyBorder="1"/>
    <xf numFmtId="0" fontId="0" fillId="3" borderId="38" xfId="0" applyFill="1" applyBorder="1"/>
    <xf numFmtId="0" fontId="0" fillId="4" borderId="35" xfId="0" applyFill="1" applyBorder="1"/>
    <xf numFmtId="0" fontId="0" fillId="4" borderId="36" xfId="0" applyFill="1" applyBorder="1"/>
    <xf numFmtId="10" fontId="0" fillId="0" borderId="0" xfId="0" applyNumberFormat="1"/>
    <xf numFmtId="0" fontId="5" fillId="0" borderId="37" xfId="0" applyFont="1" applyBorder="1" applyAlignment="1">
      <alignment horizontal="center"/>
    </xf>
    <xf numFmtId="10" fontId="0" fillId="0" borderId="1" xfId="1" applyNumberFormat="1" applyFont="1" applyFill="1" applyBorder="1"/>
    <xf numFmtId="0" fontId="8" fillId="0" borderId="40" xfId="0" applyFont="1" applyBorder="1" applyAlignment="1">
      <alignment horizontal="center" vertical="top"/>
    </xf>
    <xf numFmtId="10" fontId="7" fillId="0" borderId="1" xfId="1" applyNumberFormat="1" applyFont="1" applyFill="1" applyBorder="1"/>
    <xf numFmtId="0" fontId="0" fillId="2" borderId="3" xfId="0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0" fontId="7" fillId="0" borderId="4" xfId="1" applyNumberFormat="1" applyFont="1" applyFill="1" applyBorder="1"/>
    <xf numFmtId="10" fontId="7" fillId="0" borderId="5" xfId="1" applyNumberFormat="1" applyFont="1" applyFill="1" applyBorder="1"/>
    <xf numFmtId="0" fontId="8" fillId="8" borderId="40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/>
    <xf numFmtId="0" fontId="0" fillId="2" borderId="43" xfId="0" applyFill="1" applyBorder="1"/>
    <xf numFmtId="0" fontId="0" fillId="3" borderId="4" xfId="0" applyFill="1" applyBorder="1"/>
    <xf numFmtId="0" fontId="0" fillId="3" borderId="5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26" xfId="0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top"/>
    </xf>
    <xf numFmtId="0" fontId="8" fillId="14" borderId="40" xfId="0" applyFont="1" applyFill="1" applyBorder="1" applyAlignment="1">
      <alignment horizontal="center" vertical="top"/>
    </xf>
    <xf numFmtId="0" fontId="8" fillId="14" borderId="41" xfId="0" applyFont="1" applyFill="1" applyBorder="1" applyAlignment="1">
      <alignment horizontal="center" vertical="top"/>
    </xf>
    <xf numFmtId="0" fontId="0" fillId="14" borderId="1" xfId="0" applyFill="1" applyBorder="1"/>
    <xf numFmtId="0" fontId="0" fillId="0" borderId="3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15" borderId="1" xfId="0" applyFill="1" applyBorder="1"/>
    <xf numFmtId="10" fontId="0" fillId="0" borderId="0" xfId="1" applyNumberFormat="1" applyFont="1"/>
    <xf numFmtId="10" fontId="7" fillId="0" borderId="0" xfId="1" applyNumberFormat="1" applyFont="1"/>
    <xf numFmtId="0" fontId="1" fillId="4" borderId="30" xfId="0" applyFont="1" applyFill="1" applyBorder="1"/>
    <xf numFmtId="10" fontId="9" fillId="0" borderId="1" xfId="1" applyNumberFormat="1" applyFont="1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10" fontId="0" fillId="0" borderId="1" xfId="1" applyNumberFormat="1" applyFont="1" applyBorder="1"/>
    <xf numFmtId="10" fontId="7" fillId="0" borderId="1" xfId="1" applyNumberFormat="1" applyFont="1" applyBorder="1"/>
    <xf numFmtId="0" fontId="0" fillId="13" borderId="1" xfId="0" applyFill="1" applyBorder="1"/>
    <xf numFmtId="0" fontId="0" fillId="20" borderId="1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7" borderId="4" xfId="0" applyFill="1" applyBorder="1"/>
    <xf numFmtId="0" fontId="0" fillId="17" borderId="5" xfId="0" applyFill="1" applyBorder="1"/>
    <xf numFmtId="0" fontId="0" fillId="18" borderId="4" xfId="0" applyFill="1" applyBorder="1"/>
    <xf numFmtId="0" fontId="0" fillId="18" borderId="5" xfId="0" applyFill="1" applyBorder="1"/>
    <xf numFmtId="10" fontId="9" fillId="0" borderId="4" xfId="1" applyNumberFormat="1" applyFont="1" applyFill="1" applyBorder="1"/>
    <xf numFmtId="0" fontId="0" fillId="19" borderId="4" xfId="0" applyFill="1" applyBorder="1"/>
    <xf numFmtId="0" fontId="0" fillId="19" borderId="5" xfId="0" applyFill="1" applyBorder="1"/>
    <xf numFmtId="10" fontId="9" fillId="0" borderId="5" xfId="1" applyNumberFormat="1" applyFont="1" applyFill="1" applyBorder="1"/>
    <xf numFmtId="0" fontId="0" fillId="9" borderId="4" xfId="0" applyFill="1" applyBorder="1"/>
    <xf numFmtId="0" fontId="0" fillId="9" borderId="5" xfId="0" applyFill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0" fontId="0" fillId="7" borderId="4" xfId="0" applyFill="1" applyBorder="1"/>
    <xf numFmtId="0" fontId="0" fillId="7" borderId="5" xfId="0" applyFill="1" applyBorder="1"/>
    <xf numFmtId="0" fontId="0" fillId="13" borderId="4" xfId="0" applyFill="1" applyBorder="1"/>
    <xf numFmtId="0" fontId="0" fillId="13" borderId="5" xfId="0" applyFill="1" applyBorder="1"/>
    <xf numFmtId="0" fontId="0" fillId="20" borderId="4" xfId="0" applyFill="1" applyBorder="1"/>
    <xf numFmtId="0" fontId="0" fillId="20" borderId="5" xfId="0" applyFill="1" applyBorder="1"/>
    <xf numFmtId="10" fontId="7" fillId="0" borderId="4" xfId="1" applyNumberFormat="1" applyFont="1" applyBorder="1"/>
    <xf numFmtId="0" fontId="0" fillId="21" borderId="1" xfId="0" applyFill="1" applyBorder="1"/>
    <xf numFmtId="10" fontId="9" fillId="0" borderId="1" xfId="1" applyNumberFormat="1" applyFont="1" applyBorder="1"/>
    <xf numFmtId="0" fontId="0" fillId="21" borderId="4" xfId="0" applyFill="1" applyBorder="1"/>
    <xf numFmtId="0" fontId="0" fillId="21" borderId="5" xfId="0" applyFill="1" applyBorder="1"/>
    <xf numFmtId="10" fontId="7" fillId="0" borderId="5" xfId="1" applyNumberFormat="1" applyFont="1" applyBorder="1"/>
    <xf numFmtId="10" fontId="9" fillId="0" borderId="4" xfId="1" applyNumberFormat="1" applyFont="1" applyBorder="1"/>
    <xf numFmtId="0" fontId="8" fillId="0" borderId="39" xfId="0" applyFont="1" applyBorder="1" applyAlignment="1">
      <alignment horizontal="center" vertical="top"/>
    </xf>
    <xf numFmtId="0" fontId="8" fillId="0" borderId="41" xfId="0" applyFont="1" applyBorder="1" applyAlignment="1">
      <alignment horizontal="center" vertical="top"/>
    </xf>
    <xf numFmtId="0" fontId="0" fillId="0" borderId="38" xfId="0" applyBorder="1"/>
    <xf numFmtId="0" fontId="8" fillId="4" borderId="39" xfId="0" applyFont="1" applyFill="1" applyBorder="1" applyAlignment="1">
      <alignment horizontal="center" vertical="top"/>
    </xf>
    <xf numFmtId="0" fontId="8" fillId="4" borderId="40" xfId="0" applyFont="1" applyFill="1" applyBorder="1" applyAlignment="1">
      <alignment horizontal="center" vertical="top"/>
    </xf>
    <xf numFmtId="0" fontId="8" fillId="4" borderId="41" xfId="0" applyFont="1" applyFill="1" applyBorder="1" applyAlignment="1">
      <alignment horizontal="center" vertical="top"/>
    </xf>
    <xf numFmtId="0" fontId="8" fillId="22" borderId="40" xfId="0" applyFont="1" applyFill="1" applyBorder="1" applyAlignment="1">
      <alignment horizontal="center" vertical="top"/>
    </xf>
    <xf numFmtId="0" fontId="0" fillId="0" borderId="36" xfId="0" applyBorder="1"/>
    <xf numFmtId="0" fontId="0" fillId="0" borderId="31" xfId="0" applyBorder="1"/>
    <xf numFmtId="0" fontId="0" fillId="0" borderId="15" xfId="0" applyBorder="1"/>
    <xf numFmtId="0" fontId="0" fillId="2" borderId="38" xfId="0" applyFill="1" applyBorder="1"/>
    <xf numFmtId="0" fontId="0" fillId="15" borderId="0" xfId="0" applyFill="1"/>
    <xf numFmtId="0" fontId="0" fillId="15" borderId="15" xfId="0" applyFill="1" applyBorder="1"/>
    <xf numFmtId="0" fontId="0" fillId="23" borderId="0" xfId="0" applyFill="1"/>
    <xf numFmtId="0" fontId="0" fillId="23" borderId="14" xfId="0" applyFill="1" applyBorder="1"/>
    <xf numFmtId="0" fontId="0" fillId="23" borderId="15" xfId="0" applyFill="1" applyBorder="1"/>
    <xf numFmtId="0" fontId="1" fillId="0" borderId="42" xfId="0" applyFont="1" applyBorder="1"/>
    <xf numFmtId="164" fontId="0" fillId="3" borderId="14" xfId="0" applyNumberFormat="1" applyFill="1" applyBorder="1"/>
    <xf numFmtId="164" fontId="0" fillId="2" borderId="14" xfId="0" applyNumberFormat="1" applyFill="1" applyBorder="1"/>
    <xf numFmtId="164" fontId="0" fillId="23" borderId="14" xfId="0" applyNumberFormat="1" applyFill="1" applyBorder="1"/>
    <xf numFmtId="164" fontId="0" fillId="2" borderId="38" xfId="0" applyNumberFormat="1" applyFill="1" applyBorder="1"/>
    <xf numFmtId="164" fontId="0" fillId="0" borderId="0" xfId="0" applyNumberFormat="1"/>
    <xf numFmtId="164" fontId="0" fillId="15" borderId="0" xfId="0" applyNumberFormat="1" applyFill="1"/>
    <xf numFmtId="164" fontId="0" fillId="2" borderId="0" xfId="0" applyNumberFormat="1" applyFill="1"/>
    <xf numFmtId="164" fontId="0" fillId="23" borderId="0" xfId="0" applyNumberFormat="1" applyFill="1"/>
    <xf numFmtId="164" fontId="0" fillId="0" borderId="15" xfId="0" applyNumberFormat="1" applyBorder="1"/>
    <xf numFmtId="164" fontId="0" fillId="3" borderId="0" xfId="0" applyNumberFormat="1" applyFill="1"/>
    <xf numFmtId="164" fontId="0" fillId="15" borderId="15" xfId="0" applyNumberFormat="1" applyFill="1" applyBorder="1"/>
    <xf numFmtId="164" fontId="0" fillId="23" borderId="15" xfId="0" applyNumberFormat="1" applyFill="1" applyBorder="1"/>
    <xf numFmtId="164" fontId="0" fillId="3" borderId="15" xfId="0" applyNumberFormat="1" applyFill="1" applyBorder="1"/>
    <xf numFmtId="164" fontId="0" fillId="0" borderId="35" xfId="0" applyNumberFormat="1" applyBorder="1"/>
    <xf numFmtId="164" fontId="0" fillId="0" borderId="36" xfId="0" applyNumberFormat="1" applyBorder="1"/>
    <xf numFmtId="165" fontId="0" fillId="0" borderId="0" xfId="1" applyNumberFormat="1" applyFont="1"/>
    <xf numFmtId="0" fontId="8" fillId="4" borderId="16" xfId="0" applyFont="1" applyFill="1" applyBorder="1" applyAlignment="1">
      <alignment horizontal="center" vertical="top"/>
    </xf>
    <xf numFmtId="0" fontId="8" fillId="0" borderId="17" xfId="0" applyFont="1" applyBorder="1" applyAlignment="1">
      <alignment horizontal="center" vertical="top"/>
    </xf>
    <xf numFmtId="0" fontId="8" fillId="4" borderId="17" xfId="0" applyFont="1" applyFill="1" applyBorder="1" applyAlignment="1">
      <alignment horizontal="center" vertical="top"/>
    </xf>
    <xf numFmtId="0" fontId="8" fillId="22" borderId="17" xfId="0" applyFont="1" applyFill="1" applyBorder="1" applyAlignment="1">
      <alignment horizontal="center" vertical="top"/>
    </xf>
    <xf numFmtId="0" fontId="8" fillId="4" borderId="18" xfId="0" applyFont="1" applyFill="1" applyBorder="1" applyAlignment="1">
      <alignment horizontal="center" vertical="top"/>
    </xf>
    <xf numFmtId="0" fontId="0" fillId="0" borderId="37" xfId="0" applyBorder="1"/>
    <xf numFmtId="10" fontId="0" fillId="0" borderId="34" xfId="1" applyNumberFormat="1" applyFont="1" applyFill="1" applyBorder="1"/>
    <xf numFmtId="10" fontId="0" fillId="0" borderId="36" xfId="1" applyNumberFormat="1" applyFont="1" applyFill="1" applyBorder="1"/>
    <xf numFmtId="0" fontId="0" fillId="0" borderId="44" xfId="0" applyBorder="1"/>
    <xf numFmtId="10" fontId="0" fillId="0" borderId="34" xfId="1" applyNumberFormat="1" applyFont="1" applyBorder="1"/>
    <xf numFmtId="10" fontId="0" fillId="0" borderId="36" xfId="1" applyNumberFormat="1" applyFont="1" applyBorder="1"/>
    <xf numFmtId="166" fontId="0" fillId="0" borderId="34" xfId="1" applyNumberFormat="1" applyFont="1" applyFill="1" applyBorder="1"/>
    <xf numFmtId="166" fontId="0" fillId="0" borderId="35" xfId="1" applyNumberFormat="1" applyFont="1" applyFill="1" applyBorder="1"/>
    <xf numFmtId="166" fontId="0" fillId="0" borderId="36" xfId="1" applyNumberFormat="1" applyFont="1" applyFill="1" applyBorder="1"/>
    <xf numFmtId="166" fontId="0" fillId="0" borderId="34" xfId="1" applyNumberFormat="1" applyFont="1" applyBorder="1"/>
    <xf numFmtId="166" fontId="0" fillId="0" borderId="35" xfId="1" applyNumberFormat="1" applyFont="1" applyBorder="1"/>
    <xf numFmtId="166" fontId="0" fillId="0" borderId="36" xfId="1" applyNumberFormat="1" applyFont="1" applyBorder="1"/>
    <xf numFmtId="0" fontId="0" fillId="2" borderId="44" xfId="0" applyFill="1" applyBorder="1"/>
    <xf numFmtId="0" fontId="0" fillId="3" borderId="44" xfId="0" applyFill="1" applyBorder="1"/>
    <xf numFmtId="0" fontId="0" fillId="15" borderId="44" xfId="0" applyFill="1" applyBorder="1"/>
    <xf numFmtId="0" fontId="0" fillId="23" borderId="44" xfId="0" applyFill="1" applyBorder="1"/>
    <xf numFmtId="0" fontId="8" fillId="0" borderId="1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164" fontId="0" fillId="0" borderId="37" xfId="0" applyNumberFormat="1" applyBorder="1"/>
    <xf numFmtId="164" fontId="0" fillId="0" borderId="14" xfId="0" applyNumberFormat="1" applyBorder="1"/>
    <xf numFmtId="164" fontId="0" fillId="0" borderId="38" xfId="0" applyNumberFormat="1" applyBorder="1"/>
    <xf numFmtId="164" fontId="0" fillId="23" borderId="44" xfId="0" applyNumberFormat="1" applyFill="1" applyBorder="1"/>
    <xf numFmtId="164" fontId="0" fillId="3" borderId="44" xfId="0" applyNumberFormat="1" applyFill="1" applyBorder="1"/>
    <xf numFmtId="164" fontId="0" fillId="15" borderId="44" xfId="0" applyNumberFormat="1" applyFill="1" applyBorder="1"/>
    <xf numFmtId="164" fontId="0" fillId="2" borderId="15" xfId="0" applyNumberFormat="1" applyFill="1" applyBorder="1"/>
    <xf numFmtId="164" fontId="0" fillId="2" borderId="44" xfId="0" applyNumberFormat="1" applyFill="1" applyBorder="1"/>
    <xf numFmtId="164" fontId="0" fillId="0" borderId="44" xfId="0" applyNumberFormat="1" applyBorder="1"/>
    <xf numFmtId="164" fontId="0" fillId="0" borderId="34" xfId="0" applyNumberFormat="1" applyBorder="1"/>
    <xf numFmtId="10" fontId="0" fillId="2" borderId="0" xfId="1" applyNumberFormat="1" applyFont="1" applyFill="1"/>
    <xf numFmtId="10" fontId="0" fillId="0" borderId="31" xfId="1" applyNumberFormat="1" applyFont="1" applyFill="1" applyBorder="1"/>
    <xf numFmtId="10" fontId="0" fillId="0" borderId="31" xfId="1" applyNumberFormat="1" applyFont="1" applyBorder="1"/>
    <xf numFmtId="0" fontId="0" fillId="0" borderId="34" xfId="0" applyBorder="1"/>
    <xf numFmtId="0" fontId="0" fillId="3" borderId="34" xfId="0" applyFill="1" applyBorder="1"/>
    <xf numFmtId="0" fontId="0" fillId="15" borderId="14" xfId="0" applyFill="1" applyBorder="1"/>
    <xf numFmtId="0" fontId="0" fillId="15" borderId="35" xfId="0" applyFill="1" applyBorder="1"/>
    <xf numFmtId="0" fontId="0" fillId="15" borderId="36" xfId="0" applyFill="1" applyBorder="1"/>
    <xf numFmtId="0" fontId="0" fillId="23" borderId="37" xfId="0" applyFill="1" applyBorder="1"/>
    <xf numFmtId="0" fontId="0" fillId="23" borderId="35" xfId="0" applyFill="1" applyBorder="1"/>
    <xf numFmtId="10" fontId="0" fillId="0" borderId="0" xfId="1" applyNumberFormat="1" applyFont="1" applyBorder="1"/>
    <xf numFmtId="10" fontId="0" fillId="0" borderId="15" xfId="1" applyNumberFormat="1" applyFont="1" applyFill="1" applyBorder="1"/>
    <xf numFmtId="10" fontId="0" fillId="9" borderId="0" xfId="1" applyNumberFormat="1" applyFont="1" applyFill="1"/>
    <xf numFmtId="0" fontId="1" fillId="0" borderId="33" xfId="0" applyFont="1" applyBorder="1"/>
    <xf numFmtId="164" fontId="0" fillId="0" borderId="1" xfId="0" applyNumberFormat="1" applyBorder="1"/>
    <xf numFmtId="167" fontId="0" fillId="0" borderId="0" xfId="1" applyNumberFormat="1" applyFont="1"/>
    <xf numFmtId="0" fontId="10" fillId="4" borderId="39" xfId="0" applyFont="1" applyFill="1" applyBorder="1" applyAlignment="1">
      <alignment horizontal="center" vertical="top"/>
    </xf>
    <xf numFmtId="0" fontId="10" fillId="4" borderId="40" xfId="0" applyFont="1" applyFill="1" applyBorder="1" applyAlignment="1">
      <alignment horizontal="center" vertical="top"/>
    </xf>
    <xf numFmtId="0" fontId="10" fillId="4" borderId="41" xfId="0" applyFont="1" applyFill="1" applyBorder="1" applyAlignment="1">
      <alignment horizontal="center" vertical="top"/>
    </xf>
    <xf numFmtId="10" fontId="0" fillId="0" borderId="14" xfId="1" applyNumberFormat="1" applyFont="1" applyBorder="1"/>
    <xf numFmtId="10" fontId="0" fillId="0" borderId="38" xfId="1" applyNumberFormat="1" applyFont="1" applyBorder="1"/>
    <xf numFmtId="0" fontId="1" fillId="2" borderId="29" xfId="0" applyFont="1" applyFill="1" applyBorder="1"/>
    <xf numFmtId="0" fontId="1" fillId="2" borderId="31" xfId="0" applyFont="1" applyFill="1" applyBorder="1"/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1" fillId="5" borderId="39" xfId="0" applyFont="1" applyFill="1" applyBorder="1" applyAlignment="1">
      <alignment horizontal="center" vertical="top"/>
    </xf>
    <xf numFmtId="0" fontId="11" fillId="5" borderId="40" xfId="0" applyFont="1" applyFill="1" applyBorder="1" applyAlignment="1">
      <alignment horizontal="center" vertical="top"/>
    </xf>
    <xf numFmtId="0" fontId="11" fillId="5" borderId="41" xfId="0" applyFont="1" applyFill="1" applyBorder="1" applyAlignment="1">
      <alignment horizontal="center" vertical="top"/>
    </xf>
    <xf numFmtId="164" fontId="0" fillId="3" borderId="2" xfId="0" applyNumberFormat="1" applyFill="1" applyBorder="1"/>
    <xf numFmtId="164" fontId="0" fillId="23" borderId="3" xfId="0" applyNumberFormat="1" applyFill="1" applyBorder="1"/>
    <xf numFmtId="164" fontId="0" fillId="2" borderId="3" xfId="0" applyNumberFormat="1" applyFill="1" applyBorder="1"/>
    <xf numFmtId="164" fontId="0" fillId="2" borderId="43" xfId="0" applyNumberFormat="1" applyFill="1" applyBorder="1"/>
    <xf numFmtId="164" fontId="0" fillId="2" borderId="4" xfId="0" applyNumberFormat="1" applyFill="1" applyBorder="1"/>
    <xf numFmtId="164" fontId="0" fillId="3" borderId="1" xfId="0" applyNumberFormat="1" applyFill="1" applyBorder="1"/>
    <xf numFmtId="164" fontId="0" fillId="3" borderId="5" xfId="0" applyNumberFormat="1" applyFill="1" applyBorder="1"/>
    <xf numFmtId="164" fontId="0" fillId="0" borderId="4" xfId="0" applyNumberFormat="1" applyBorder="1"/>
    <xf numFmtId="164" fontId="0" fillId="15" borderId="1" xfId="0" applyNumberFormat="1" applyFill="1" applyBorder="1"/>
    <xf numFmtId="164" fontId="0" fillId="23" borderId="1" xfId="0" applyNumberFormat="1" applyFill="1" applyBorder="1"/>
    <xf numFmtId="164" fontId="0" fillId="0" borderId="5" xfId="0" applyNumberFormat="1" applyBorder="1"/>
    <xf numFmtId="164" fontId="0" fillId="23" borderId="4" xfId="0" applyNumberFormat="1" applyFill="1" applyBorder="1"/>
    <xf numFmtId="164" fontId="0" fillId="23" borderId="5" xfId="0" applyNumberFormat="1" applyFill="1" applyBorder="1"/>
    <xf numFmtId="164" fontId="0" fillId="15" borderId="9" xfId="0" applyNumberFormat="1" applyFill="1" applyBorder="1"/>
    <xf numFmtId="164" fontId="0" fillId="2" borderId="10" xfId="0" applyNumberFormat="1" applyFill="1" applyBorder="1"/>
    <xf numFmtId="164" fontId="0" fillId="0" borderId="10" xfId="0" applyNumberFormat="1" applyBorder="1"/>
    <xf numFmtId="164" fontId="0" fillId="15" borderId="10" xfId="0" applyNumberFormat="1" applyFill="1" applyBorder="1"/>
    <xf numFmtId="164" fontId="0" fillId="15" borderId="11" xfId="0" applyNumberFormat="1" applyFill="1" applyBorder="1"/>
    <xf numFmtId="0" fontId="4" fillId="8" borderId="0" xfId="0" applyFont="1" applyFill="1"/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38101</xdr:colOff>
      <xdr:row>13</xdr:row>
      <xdr:rowOff>114300</xdr:rowOff>
    </xdr:from>
    <xdr:to>
      <xdr:col>14</xdr:col>
      <xdr:colOff>209551</xdr:colOff>
      <xdr:row>14</xdr:row>
      <xdr:rowOff>69850</xdr:rowOff>
    </xdr:to>
    <xdr:sp macro="" textlink="">
      <xdr:nvSpPr>
        <xdr:cNvPr id="32" name="Freeform: Shape 31">
          <a:extLst>
            <a:ext uri="{FF2B5EF4-FFF2-40B4-BE49-F238E27FC236}">
              <a16:creationId xmlns:a16="http://schemas.microsoft.com/office/drawing/2014/main" id="{EB799896-B941-4E44-C95A-A48B3C8398FC}"/>
            </a:ext>
          </a:extLst>
        </xdr:cNvPr>
        <xdr:cNvSpPr/>
      </xdr:nvSpPr>
      <xdr:spPr>
        <a:xfrm>
          <a:off x="10229851" y="2514600"/>
          <a:ext cx="171450" cy="139700"/>
        </a:xfrm>
        <a:custGeom>
          <a:avLst/>
          <a:gdLst>
            <a:gd name="connsiteX0" fmla="*/ 0 w 274167"/>
            <a:gd name="connsiteY0" fmla="*/ 212655 h 219100"/>
            <a:gd name="connsiteX1" fmla="*/ 254000 w 274167"/>
            <a:gd name="connsiteY1" fmla="*/ 180905 h 219100"/>
            <a:gd name="connsiteX2" fmla="*/ 273050 w 274167"/>
            <a:gd name="connsiteY2" fmla="*/ 155505 h 219100"/>
            <a:gd name="connsiteX3" fmla="*/ 266700 w 274167"/>
            <a:gd name="connsiteY3" fmla="*/ 28505 h 219100"/>
            <a:gd name="connsiteX4" fmla="*/ 222250 w 274167"/>
            <a:gd name="connsiteY4" fmla="*/ 3105 h 219100"/>
            <a:gd name="connsiteX5" fmla="*/ 6350 w 274167"/>
            <a:gd name="connsiteY5" fmla="*/ 3105 h 2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4167" h="219100">
              <a:moveTo>
                <a:pt x="0" y="212655"/>
              </a:moveTo>
              <a:cubicBezTo>
                <a:pt x="74142" y="208536"/>
                <a:pt x="190431" y="244474"/>
                <a:pt x="254000" y="180905"/>
              </a:cubicBezTo>
              <a:cubicBezTo>
                <a:pt x="261484" y="173421"/>
                <a:pt x="266700" y="163972"/>
                <a:pt x="273050" y="155505"/>
              </a:cubicBezTo>
              <a:cubicBezTo>
                <a:pt x="270933" y="113172"/>
                <a:pt x="280104" y="68716"/>
                <a:pt x="266700" y="28505"/>
              </a:cubicBezTo>
              <a:cubicBezTo>
                <a:pt x="261304" y="12316"/>
                <a:pt x="239234" y="4762"/>
                <a:pt x="222250" y="3105"/>
              </a:cubicBezTo>
              <a:cubicBezTo>
                <a:pt x="150623" y="-3883"/>
                <a:pt x="78317" y="3105"/>
                <a:pt x="6350" y="3105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38101</xdr:colOff>
      <xdr:row>14</xdr:row>
      <xdr:rowOff>146050</xdr:rowOff>
    </xdr:from>
    <xdr:to>
      <xdr:col>14</xdr:col>
      <xdr:colOff>177801</xdr:colOff>
      <xdr:row>15</xdr:row>
      <xdr:rowOff>120650</xdr:rowOff>
    </xdr:to>
    <xdr:sp macro="" textlink="">
      <xdr:nvSpPr>
        <xdr:cNvPr id="33" name="Freeform: Shape 32">
          <a:extLst>
            <a:ext uri="{FF2B5EF4-FFF2-40B4-BE49-F238E27FC236}">
              <a16:creationId xmlns:a16="http://schemas.microsoft.com/office/drawing/2014/main" id="{44668C08-7D43-03D2-6FD1-BE30CEF46F4E}"/>
            </a:ext>
          </a:extLst>
        </xdr:cNvPr>
        <xdr:cNvSpPr/>
      </xdr:nvSpPr>
      <xdr:spPr>
        <a:xfrm>
          <a:off x="10229851" y="2730500"/>
          <a:ext cx="139700" cy="158750"/>
        </a:xfrm>
        <a:custGeom>
          <a:avLst/>
          <a:gdLst>
            <a:gd name="connsiteX0" fmla="*/ 0 w 274167"/>
            <a:gd name="connsiteY0" fmla="*/ 212655 h 219100"/>
            <a:gd name="connsiteX1" fmla="*/ 254000 w 274167"/>
            <a:gd name="connsiteY1" fmla="*/ 180905 h 219100"/>
            <a:gd name="connsiteX2" fmla="*/ 273050 w 274167"/>
            <a:gd name="connsiteY2" fmla="*/ 155505 h 219100"/>
            <a:gd name="connsiteX3" fmla="*/ 266700 w 274167"/>
            <a:gd name="connsiteY3" fmla="*/ 28505 h 219100"/>
            <a:gd name="connsiteX4" fmla="*/ 222250 w 274167"/>
            <a:gd name="connsiteY4" fmla="*/ 3105 h 219100"/>
            <a:gd name="connsiteX5" fmla="*/ 6350 w 274167"/>
            <a:gd name="connsiteY5" fmla="*/ 3105 h 2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4167" h="219100">
              <a:moveTo>
                <a:pt x="0" y="212655"/>
              </a:moveTo>
              <a:cubicBezTo>
                <a:pt x="74142" y="208536"/>
                <a:pt x="190431" y="244474"/>
                <a:pt x="254000" y="180905"/>
              </a:cubicBezTo>
              <a:cubicBezTo>
                <a:pt x="261484" y="173421"/>
                <a:pt x="266700" y="163972"/>
                <a:pt x="273050" y="155505"/>
              </a:cubicBezTo>
              <a:cubicBezTo>
                <a:pt x="270933" y="113172"/>
                <a:pt x="280104" y="68716"/>
                <a:pt x="266700" y="28505"/>
              </a:cubicBezTo>
              <a:cubicBezTo>
                <a:pt x="261304" y="12316"/>
                <a:pt x="239234" y="4762"/>
                <a:pt x="222250" y="3105"/>
              </a:cubicBezTo>
              <a:cubicBezTo>
                <a:pt x="150623" y="-3883"/>
                <a:pt x="78317" y="3105"/>
                <a:pt x="6350" y="3105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247651</xdr:colOff>
      <xdr:row>13</xdr:row>
      <xdr:rowOff>120651</xdr:rowOff>
    </xdr:from>
    <xdr:to>
      <xdr:col>14</xdr:col>
      <xdr:colOff>425451</xdr:colOff>
      <xdr:row>16</xdr:row>
      <xdr:rowOff>120650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6DEF48A4-BFB9-9C71-FCAC-586F7222176A}"/>
            </a:ext>
          </a:extLst>
        </xdr:cNvPr>
        <xdr:cNvSpPr/>
      </xdr:nvSpPr>
      <xdr:spPr>
        <a:xfrm>
          <a:off x="10439401" y="2520951"/>
          <a:ext cx="177800" cy="552449"/>
        </a:xfrm>
        <a:custGeom>
          <a:avLst/>
          <a:gdLst>
            <a:gd name="connsiteX0" fmla="*/ 0 w 274167"/>
            <a:gd name="connsiteY0" fmla="*/ 212655 h 219100"/>
            <a:gd name="connsiteX1" fmla="*/ 254000 w 274167"/>
            <a:gd name="connsiteY1" fmla="*/ 180905 h 219100"/>
            <a:gd name="connsiteX2" fmla="*/ 273050 w 274167"/>
            <a:gd name="connsiteY2" fmla="*/ 155505 h 219100"/>
            <a:gd name="connsiteX3" fmla="*/ 266700 w 274167"/>
            <a:gd name="connsiteY3" fmla="*/ 28505 h 219100"/>
            <a:gd name="connsiteX4" fmla="*/ 222250 w 274167"/>
            <a:gd name="connsiteY4" fmla="*/ 3105 h 219100"/>
            <a:gd name="connsiteX5" fmla="*/ 6350 w 274167"/>
            <a:gd name="connsiteY5" fmla="*/ 3105 h 2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4167" h="219100">
              <a:moveTo>
                <a:pt x="0" y="212655"/>
              </a:moveTo>
              <a:cubicBezTo>
                <a:pt x="74142" y="208536"/>
                <a:pt x="190431" y="244474"/>
                <a:pt x="254000" y="180905"/>
              </a:cubicBezTo>
              <a:cubicBezTo>
                <a:pt x="261484" y="173421"/>
                <a:pt x="266700" y="163972"/>
                <a:pt x="273050" y="155505"/>
              </a:cubicBezTo>
              <a:cubicBezTo>
                <a:pt x="270933" y="113172"/>
                <a:pt x="280104" y="68716"/>
                <a:pt x="266700" y="28505"/>
              </a:cubicBezTo>
              <a:cubicBezTo>
                <a:pt x="261304" y="12316"/>
                <a:pt x="239234" y="4762"/>
                <a:pt x="222250" y="3105"/>
              </a:cubicBezTo>
              <a:cubicBezTo>
                <a:pt x="150623" y="-3883"/>
                <a:pt x="78317" y="3105"/>
                <a:pt x="6350" y="3105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457201</xdr:colOff>
      <xdr:row>13</xdr:row>
      <xdr:rowOff>101600</xdr:rowOff>
    </xdr:from>
    <xdr:to>
      <xdr:col>15</xdr:col>
      <xdr:colOff>6350</xdr:colOff>
      <xdr:row>18</xdr:row>
      <xdr:rowOff>126999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8F2C6E8F-9A15-814A-B3D2-CAA037421AAF}"/>
            </a:ext>
          </a:extLst>
        </xdr:cNvPr>
        <xdr:cNvSpPr/>
      </xdr:nvSpPr>
      <xdr:spPr>
        <a:xfrm>
          <a:off x="10648951" y="2501900"/>
          <a:ext cx="158749" cy="946149"/>
        </a:xfrm>
        <a:custGeom>
          <a:avLst/>
          <a:gdLst>
            <a:gd name="connsiteX0" fmla="*/ 0 w 274167"/>
            <a:gd name="connsiteY0" fmla="*/ 212655 h 219100"/>
            <a:gd name="connsiteX1" fmla="*/ 254000 w 274167"/>
            <a:gd name="connsiteY1" fmla="*/ 180905 h 219100"/>
            <a:gd name="connsiteX2" fmla="*/ 273050 w 274167"/>
            <a:gd name="connsiteY2" fmla="*/ 155505 h 219100"/>
            <a:gd name="connsiteX3" fmla="*/ 266700 w 274167"/>
            <a:gd name="connsiteY3" fmla="*/ 28505 h 219100"/>
            <a:gd name="connsiteX4" fmla="*/ 222250 w 274167"/>
            <a:gd name="connsiteY4" fmla="*/ 3105 h 219100"/>
            <a:gd name="connsiteX5" fmla="*/ 6350 w 274167"/>
            <a:gd name="connsiteY5" fmla="*/ 3105 h 2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4167" h="219100">
              <a:moveTo>
                <a:pt x="0" y="212655"/>
              </a:moveTo>
              <a:cubicBezTo>
                <a:pt x="74142" y="208536"/>
                <a:pt x="190431" y="244474"/>
                <a:pt x="254000" y="180905"/>
              </a:cubicBezTo>
              <a:cubicBezTo>
                <a:pt x="261484" y="173421"/>
                <a:pt x="266700" y="163972"/>
                <a:pt x="273050" y="155505"/>
              </a:cubicBezTo>
              <a:cubicBezTo>
                <a:pt x="270933" y="113172"/>
                <a:pt x="280104" y="68716"/>
                <a:pt x="266700" y="28505"/>
              </a:cubicBezTo>
              <a:cubicBezTo>
                <a:pt x="261304" y="12316"/>
                <a:pt x="239234" y="4762"/>
                <a:pt x="222250" y="3105"/>
              </a:cubicBezTo>
              <a:cubicBezTo>
                <a:pt x="150623" y="-3883"/>
                <a:pt x="78317" y="3105"/>
                <a:pt x="6350" y="3105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12701</xdr:colOff>
      <xdr:row>13</xdr:row>
      <xdr:rowOff>127000</xdr:rowOff>
    </xdr:from>
    <xdr:to>
      <xdr:col>15</xdr:col>
      <xdr:colOff>209550</xdr:colOff>
      <xdr:row>19</xdr:row>
      <xdr:rowOff>165100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BD059C4B-DCBA-9B38-4739-C5DF285D1918}"/>
            </a:ext>
          </a:extLst>
        </xdr:cNvPr>
        <xdr:cNvSpPr/>
      </xdr:nvSpPr>
      <xdr:spPr>
        <a:xfrm>
          <a:off x="10814051" y="2527300"/>
          <a:ext cx="196849" cy="1143000"/>
        </a:xfrm>
        <a:custGeom>
          <a:avLst/>
          <a:gdLst>
            <a:gd name="connsiteX0" fmla="*/ 0 w 274167"/>
            <a:gd name="connsiteY0" fmla="*/ 212655 h 219100"/>
            <a:gd name="connsiteX1" fmla="*/ 254000 w 274167"/>
            <a:gd name="connsiteY1" fmla="*/ 180905 h 219100"/>
            <a:gd name="connsiteX2" fmla="*/ 273050 w 274167"/>
            <a:gd name="connsiteY2" fmla="*/ 155505 h 219100"/>
            <a:gd name="connsiteX3" fmla="*/ 266700 w 274167"/>
            <a:gd name="connsiteY3" fmla="*/ 28505 h 219100"/>
            <a:gd name="connsiteX4" fmla="*/ 222250 w 274167"/>
            <a:gd name="connsiteY4" fmla="*/ 3105 h 219100"/>
            <a:gd name="connsiteX5" fmla="*/ 6350 w 274167"/>
            <a:gd name="connsiteY5" fmla="*/ 3105 h 2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4167" h="219100">
              <a:moveTo>
                <a:pt x="0" y="212655"/>
              </a:moveTo>
              <a:cubicBezTo>
                <a:pt x="74142" y="208536"/>
                <a:pt x="190431" y="244474"/>
                <a:pt x="254000" y="180905"/>
              </a:cubicBezTo>
              <a:cubicBezTo>
                <a:pt x="261484" y="173421"/>
                <a:pt x="266700" y="163972"/>
                <a:pt x="273050" y="155505"/>
              </a:cubicBezTo>
              <a:cubicBezTo>
                <a:pt x="270933" y="113172"/>
                <a:pt x="280104" y="68716"/>
                <a:pt x="266700" y="28505"/>
              </a:cubicBezTo>
              <a:cubicBezTo>
                <a:pt x="261304" y="12316"/>
                <a:pt x="239234" y="4762"/>
                <a:pt x="222250" y="3105"/>
              </a:cubicBezTo>
              <a:cubicBezTo>
                <a:pt x="150623" y="-3883"/>
                <a:pt x="78317" y="3105"/>
                <a:pt x="6350" y="3105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393701</xdr:colOff>
      <xdr:row>4</xdr:row>
      <xdr:rowOff>76200</xdr:rowOff>
    </xdr:from>
    <xdr:to>
      <xdr:col>15</xdr:col>
      <xdr:colOff>565150</xdr:colOff>
      <xdr:row>13</xdr:row>
      <xdr:rowOff>127000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F90FB79F-A64C-9A38-67AB-B3FE4A2653F1}"/>
            </a:ext>
          </a:extLst>
        </xdr:cNvPr>
        <xdr:cNvSpPr/>
      </xdr:nvSpPr>
      <xdr:spPr>
        <a:xfrm>
          <a:off x="11195051" y="819150"/>
          <a:ext cx="171449" cy="1708150"/>
        </a:xfrm>
        <a:custGeom>
          <a:avLst/>
          <a:gdLst>
            <a:gd name="connsiteX0" fmla="*/ 0 w 274167"/>
            <a:gd name="connsiteY0" fmla="*/ 212655 h 219100"/>
            <a:gd name="connsiteX1" fmla="*/ 254000 w 274167"/>
            <a:gd name="connsiteY1" fmla="*/ 180905 h 219100"/>
            <a:gd name="connsiteX2" fmla="*/ 273050 w 274167"/>
            <a:gd name="connsiteY2" fmla="*/ 155505 h 219100"/>
            <a:gd name="connsiteX3" fmla="*/ 266700 w 274167"/>
            <a:gd name="connsiteY3" fmla="*/ 28505 h 219100"/>
            <a:gd name="connsiteX4" fmla="*/ 222250 w 274167"/>
            <a:gd name="connsiteY4" fmla="*/ 3105 h 219100"/>
            <a:gd name="connsiteX5" fmla="*/ 6350 w 274167"/>
            <a:gd name="connsiteY5" fmla="*/ 3105 h 2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4167" h="219100">
              <a:moveTo>
                <a:pt x="0" y="212655"/>
              </a:moveTo>
              <a:cubicBezTo>
                <a:pt x="74142" y="208536"/>
                <a:pt x="190431" y="244474"/>
                <a:pt x="254000" y="180905"/>
              </a:cubicBezTo>
              <a:cubicBezTo>
                <a:pt x="261484" y="173421"/>
                <a:pt x="266700" y="163972"/>
                <a:pt x="273050" y="155505"/>
              </a:cubicBezTo>
              <a:cubicBezTo>
                <a:pt x="270933" y="113172"/>
                <a:pt x="280104" y="68716"/>
                <a:pt x="266700" y="28505"/>
              </a:cubicBezTo>
              <a:cubicBezTo>
                <a:pt x="261304" y="12316"/>
                <a:pt x="239234" y="4762"/>
                <a:pt x="222250" y="3105"/>
              </a:cubicBezTo>
              <a:cubicBezTo>
                <a:pt x="150623" y="-3883"/>
                <a:pt x="78317" y="3105"/>
                <a:pt x="6350" y="3105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241301</xdr:colOff>
      <xdr:row>13</xdr:row>
      <xdr:rowOff>114300</xdr:rowOff>
    </xdr:from>
    <xdr:to>
      <xdr:col>15</xdr:col>
      <xdr:colOff>438150</xdr:colOff>
      <xdr:row>21</xdr:row>
      <xdr:rowOff>88900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3A7AC0D9-DEC2-776A-3F9F-920388EEECC6}"/>
            </a:ext>
          </a:extLst>
        </xdr:cNvPr>
        <xdr:cNvSpPr/>
      </xdr:nvSpPr>
      <xdr:spPr>
        <a:xfrm>
          <a:off x="11042651" y="2514600"/>
          <a:ext cx="196849" cy="1263650"/>
        </a:xfrm>
        <a:custGeom>
          <a:avLst/>
          <a:gdLst>
            <a:gd name="connsiteX0" fmla="*/ 0 w 274167"/>
            <a:gd name="connsiteY0" fmla="*/ 212655 h 219100"/>
            <a:gd name="connsiteX1" fmla="*/ 254000 w 274167"/>
            <a:gd name="connsiteY1" fmla="*/ 180905 h 219100"/>
            <a:gd name="connsiteX2" fmla="*/ 273050 w 274167"/>
            <a:gd name="connsiteY2" fmla="*/ 155505 h 219100"/>
            <a:gd name="connsiteX3" fmla="*/ 266700 w 274167"/>
            <a:gd name="connsiteY3" fmla="*/ 28505 h 219100"/>
            <a:gd name="connsiteX4" fmla="*/ 222250 w 274167"/>
            <a:gd name="connsiteY4" fmla="*/ 3105 h 219100"/>
            <a:gd name="connsiteX5" fmla="*/ 6350 w 274167"/>
            <a:gd name="connsiteY5" fmla="*/ 3105 h 2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4167" h="219100">
              <a:moveTo>
                <a:pt x="0" y="212655"/>
              </a:moveTo>
              <a:cubicBezTo>
                <a:pt x="74142" y="208536"/>
                <a:pt x="190431" y="244474"/>
                <a:pt x="254000" y="180905"/>
              </a:cubicBezTo>
              <a:cubicBezTo>
                <a:pt x="261484" y="173421"/>
                <a:pt x="266700" y="163972"/>
                <a:pt x="273050" y="155505"/>
              </a:cubicBezTo>
              <a:cubicBezTo>
                <a:pt x="270933" y="113172"/>
                <a:pt x="280104" y="68716"/>
                <a:pt x="266700" y="28505"/>
              </a:cubicBezTo>
              <a:cubicBezTo>
                <a:pt x="261304" y="12316"/>
                <a:pt x="239234" y="4762"/>
                <a:pt x="222250" y="3105"/>
              </a:cubicBezTo>
              <a:cubicBezTo>
                <a:pt x="150623" y="-3883"/>
                <a:pt x="78317" y="3105"/>
                <a:pt x="6350" y="3105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B695-41F6-43BF-B1A1-693BCAB42411}">
  <dimension ref="A1:Z115"/>
  <sheetViews>
    <sheetView tabSelected="1" topLeftCell="B54" zoomScale="85" zoomScaleNormal="85" workbookViewId="0">
      <selection activeCell="P63" sqref="P63"/>
    </sheetView>
  </sheetViews>
  <sheetFormatPr defaultRowHeight="14.5" x14ac:dyDescent="0.35"/>
  <cols>
    <col min="2" max="2" width="32.453125" style="3" bestFit="1" customWidth="1"/>
    <col min="4" max="4" width="10" bestFit="1" customWidth="1"/>
    <col min="9" max="9" width="9.26953125" customWidth="1"/>
    <col min="10" max="10" width="9.36328125" customWidth="1"/>
    <col min="12" max="12" width="8.90625" customWidth="1"/>
    <col min="15" max="15" width="8.7265625" style="2"/>
  </cols>
  <sheetData>
    <row r="1" spans="1:19" ht="15" thickBot="1" x14ac:dyDescent="0.4"/>
    <row r="2" spans="1:19" s="2" customFormat="1" ht="15" thickBot="1" x14ac:dyDescent="0.4">
      <c r="A2"/>
      <c r="B2" s="38"/>
      <c r="C2" s="39" t="s">
        <v>14</v>
      </c>
      <c r="D2" s="39" t="s">
        <v>2</v>
      </c>
      <c r="E2" s="39" t="s">
        <v>3</v>
      </c>
      <c r="F2" s="39" t="s">
        <v>4</v>
      </c>
      <c r="G2" s="39" t="s">
        <v>5</v>
      </c>
      <c r="H2" s="39" t="s">
        <v>6</v>
      </c>
      <c r="I2" s="39" t="s">
        <v>7</v>
      </c>
      <c r="J2" s="39" t="s">
        <v>8</v>
      </c>
      <c r="K2" s="39" t="s">
        <v>9</v>
      </c>
      <c r="L2" s="39" t="s">
        <v>12</v>
      </c>
      <c r="M2" s="39" t="s">
        <v>10</v>
      </c>
      <c r="N2" s="39" t="s">
        <v>11</v>
      </c>
      <c r="O2" s="40" t="s">
        <v>31</v>
      </c>
    </row>
    <row r="3" spans="1:19" x14ac:dyDescent="0.35">
      <c r="B3" s="46" t="s">
        <v>0</v>
      </c>
      <c r="C3" s="42" t="s">
        <v>15</v>
      </c>
      <c r="D3" s="23">
        <v>2.1896469779999999</v>
      </c>
      <c r="E3" s="23">
        <v>0.80493995900000004</v>
      </c>
      <c r="F3" s="23">
        <v>0.390516525</v>
      </c>
      <c r="G3" s="23">
        <v>0.46942866500000002</v>
      </c>
      <c r="H3" s="23">
        <v>7.4365985659999998</v>
      </c>
      <c r="I3" s="23">
        <v>6.951882157</v>
      </c>
      <c r="J3" s="23">
        <v>3.450066375</v>
      </c>
      <c r="K3" s="23">
        <v>0.15738449299999999</v>
      </c>
      <c r="L3" s="23">
        <v>0.459888782</v>
      </c>
      <c r="M3" s="23">
        <v>0.499631196</v>
      </c>
      <c r="N3" s="23">
        <v>0.68537308200000002</v>
      </c>
      <c r="O3" s="41">
        <v>0</v>
      </c>
      <c r="R3" s="4" t="s">
        <v>22</v>
      </c>
      <c r="S3">
        <v>3</v>
      </c>
    </row>
    <row r="4" spans="1:19" x14ac:dyDescent="0.35">
      <c r="B4" s="47" t="s">
        <v>25</v>
      </c>
      <c r="C4" s="29" t="s">
        <v>26</v>
      </c>
      <c r="D4" s="10">
        <v>2.1802695546888922</v>
      </c>
      <c r="E4" s="10">
        <v>0.80497178004349745</v>
      </c>
      <c r="F4" s="7">
        <v>0.51037440627520103</v>
      </c>
      <c r="G4" s="9">
        <v>0.4708066793960472</v>
      </c>
      <c r="H4" s="9">
        <v>7.43665779434758</v>
      </c>
      <c r="I4" s="9">
        <v>6.965281892251487</v>
      </c>
      <c r="J4" s="9">
        <v>4.2568712593482321</v>
      </c>
      <c r="K4" s="7">
        <v>0.15876163906159491</v>
      </c>
      <c r="L4" s="9">
        <v>0.46003574136558922</v>
      </c>
      <c r="M4" s="9">
        <v>0.50056146345525898</v>
      </c>
      <c r="N4" s="9">
        <v>0.69055675217038759</v>
      </c>
      <c r="O4" s="13">
        <v>13</v>
      </c>
      <c r="R4" s="11"/>
    </row>
    <row r="5" spans="1:19" x14ac:dyDescent="0.35">
      <c r="B5" s="48" t="s">
        <v>29</v>
      </c>
      <c r="C5" s="29" t="s">
        <v>16</v>
      </c>
      <c r="D5" s="10">
        <v>2.1796586100000002</v>
      </c>
      <c r="E5" s="10">
        <v>0.80497001300000004</v>
      </c>
      <c r="F5" s="8">
        <v>0.50895443799999995</v>
      </c>
      <c r="G5" s="8">
        <v>0.47085370700000001</v>
      </c>
      <c r="H5" s="8">
        <v>7.4366595889999996</v>
      </c>
      <c r="I5" s="8">
        <v>6.9660469090000001</v>
      </c>
      <c r="J5" s="8">
        <v>4.2866960049999996</v>
      </c>
      <c r="K5" s="8">
        <v>0.15873482799999999</v>
      </c>
      <c r="L5" s="8">
        <v>0.46005737400000002</v>
      </c>
      <c r="M5" s="8">
        <v>0.50068590099999999</v>
      </c>
      <c r="N5" s="8">
        <v>0.69091177299999995</v>
      </c>
      <c r="O5" s="13">
        <v>18</v>
      </c>
      <c r="R5" s="5" t="s">
        <v>23</v>
      </c>
      <c r="S5">
        <v>2</v>
      </c>
    </row>
    <row r="6" spans="1:19" x14ac:dyDescent="0.35">
      <c r="B6" s="49" t="s">
        <v>27</v>
      </c>
      <c r="C6" s="43" t="s">
        <v>28</v>
      </c>
      <c r="D6" s="10">
        <v>2.179373526066342</v>
      </c>
      <c r="E6" s="10">
        <v>0.80496889315194586</v>
      </c>
      <c r="F6" s="9">
        <v>0.50792314759385482</v>
      </c>
      <c r="G6" s="7">
        <v>0.47090023610712778</v>
      </c>
      <c r="H6" s="7">
        <v>7.4366603787380159</v>
      </c>
      <c r="I6" s="7">
        <v>6.9664815654980048</v>
      </c>
      <c r="J6" s="7">
        <v>4.2981342518799384</v>
      </c>
      <c r="K6" s="10">
        <v>0.15872511309142759</v>
      </c>
      <c r="L6" s="7">
        <v>0.46006629452885711</v>
      </c>
      <c r="M6" s="7">
        <v>0.50075784327951578</v>
      </c>
      <c r="N6" s="7">
        <v>0.69116399663412964</v>
      </c>
      <c r="O6" s="13">
        <v>23</v>
      </c>
      <c r="R6" s="11"/>
    </row>
    <row r="7" spans="1:19" x14ac:dyDescent="0.35">
      <c r="B7" s="50" t="s">
        <v>1</v>
      </c>
      <c r="C7" s="29" t="s">
        <v>17</v>
      </c>
      <c r="D7" s="9">
        <v>2.2030110884883092</v>
      </c>
      <c r="E7" s="9">
        <v>0.80501529471337285</v>
      </c>
      <c r="F7" s="10">
        <v>0.49190045800840398</v>
      </c>
      <c r="G7" s="10">
        <v>0.47046885158753798</v>
      </c>
      <c r="H7" s="10">
        <v>7.4366375663315676</v>
      </c>
      <c r="I7" s="10">
        <v>6.9559931901893837</v>
      </c>
      <c r="J7" s="10">
        <v>3.8293447622786001</v>
      </c>
      <c r="K7" s="10">
        <v>0.1583164025319497</v>
      </c>
      <c r="L7" s="10">
        <v>0.45989426832222569</v>
      </c>
      <c r="M7" s="10">
        <v>0.50035869343081207</v>
      </c>
      <c r="N7" s="10">
        <v>0.6884923280409796</v>
      </c>
      <c r="O7" s="13">
        <v>2</v>
      </c>
      <c r="R7" s="6" t="s">
        <v>24</v>
      </c>
      <c r="S7">
        <v>1</v>
      </c>
    </row>
    <row r="8" spans="1:19" x14ac:dyDescent="0.35">
      <c r="B8" s="50" t="s">
        <v>13</v>
      </c>
      <c r="C8" s="44" t="s">
        <v>30</v>
      </c>
      <c r="D8" s="8">
        <v>2.2043260185811961</v>
      </c>
      <c r="E8" s="8">
        <v>0.80502506731605938</v>
      </c>
      <c r="F8" s="10">
        <v>0.48878112938665302</v>
      </c>
      <c r="G8" s="10">
        <v>0.4704389442271763</v>
      </c>
      <c r="H8" s="10">
        <v>7.4366322180798221</v>
      </c>
      <c r="I8" s="10">
        <v>6.9562271547235142</v>
      </c>
      <c r="J8" s="10">
        <v>3.8581068495116781</v>
      </c>
      <c r="K8" s="10">
        <v>0.1585045252336359</v>
      </c>
      <c r="L8" s="10">
        <v>0.45983344310568169</v>
      </c>
      <c r="M8" s="10">
        <v>0.4999741143959005</v>
      </c>
      <c r="N8" s="10">
        <v>0.68766113825273023</v>
      </c>
      <c r="O8" s="13">
        <v>7</v>
      </c>
    </row>
    <row r="9" spans="1:19" x14ac:dyDescent="0.35">
      <c r="B9" s="50" t="s">
        <v>19</v>
      </c>
      <c r="C9" s="29" t="s">
        <v>18</v>
      </c>
      <c r="D9" s="10">
        <v>2.19092541356085</v>
      </c>
      <c r="E9" s="10">
        <v>0.80500327341758648</v>
      </c>
      <c r="F9" s="10">
        <v>0.50457797817470362</v>
      </c>
      <c r="G9" s="10">
        <v>0.47063821784129328</v>
      </c>
      <c r="H9" s="10">
        <v>7.4366424409404326</v>
      </c>
      <c r="I9" s="10">
        <v>6.9625608392482317</v>
      </c>
      <c r="J9" s="10">
        <v>4.1266717713853884</v>
      </c>
      <c r="K9" s="9">
        <v>0.15873106125748981</v>
      </c>
      <c r="L9" s="10">
        <v>0.45989842968474492</v>
      </c>
      <c r="M9" s="10">
        <v>0.50009186916707193</v>
      </c>
      <c r="N9" s="10">
        <v>0.68717328229563202</v>
      </c>
      <c r="O9" s="13">
        <v>1</v>
      </c>
      <c r="R9" s="69" t="s">
        <v>46</v>
      </c>
      <c r="S9">
        <v>0.5</v>
      </c>
    </row>
    <row r="10" spans="1:19" ht="15" thickBot="1" x14ac:dyDescent="0.4">
      <c r="B10" s="51" t="s">
        <v>20</v>
      </c>
      <c r="C10" s="45" t="s">
        <v>21</v>
      </c>
      <c r="D10" s="26">
        <v>2.2188530000000002</v>
      </c>
      <c r="E10" s="26">
        <v>0.80503800000000003</v>
      </c>
      <c r="F10" s="27">
        <v>0.47006100000000001</v>
      </c>
      <c r="G10" s="27">
        <v>0.47027999999999998</v>
      </c>
      <c r="H10" s="27">
        <v>7.4365889999999997</v>
      </c>
      <c r="I10" s="27">
        <v>6.9500130000000002</v>
      </c>
      <c r="J10" s="27">
        <v>3.6961330000000001</v>
      </c>
      <c r="K10" s="27">
        <v>0.158334</v>
      </c>
      <c r="L10" s="27">
        <v>0.45931499999999997</v>
      </c>
      <c r="M10" s="27">
        <v>0.49990899999999999</v>
      </c>
      <c r="N10" s="27">
        <v>0.68794</v>
      </c>
      <c r="O10" s="28">
        <v>8</v>
      </c>
    </row>
    <row r="11" spans="1:19" ht="15" thickBot="1" x14ac:dyDescent="0.4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59"/>
    </row>
    <row r="12" spans="1:19" x14ac:dyDescent="0.35">
      <c r="B12" s="33" t="s">
        <v>41</v>
      </c>
      <c r="C12" s="34"/>
      <c r="D12" s="35">
        <v>3.094076329919011</v>
      </c>
      <c r="E12" s="35">
        <v>0.80837941309746031</v>
      </c>
      <c r="F12" s="35">
        <v>0.49636258589076893</v>
      </c>
      <c r="G12" s="35">
        <v>0.47487050037989831</v>
      </c>
      <c r="H12" s="35">
        <v>7.4368246841042787</v>
      </c>
      <c r="I12" s="35">
        <v>6.8293024709993704</v>
      </c>
      <c r="J12" s="35">
        <v>3.5999716052119068</v>
      </c>
      <c r="K12" s="35">
        <v>0.14729417854083249</v>
      </c>
      <c r="L12" s="35">
        <v>0.46515346266815882</v>
      </c>
      <c r="M12" s="35">
        <v>0.51191116438310336</v>
      </c>
      <c r="N12" s="61">
        <v>0.80947357944711362</v>
      </c>
      <c r="O12" s="60"/>
    </row>
    <row r="13" spans="1:19" x14ac:dyDescent="0.35">
      <c r="B13" s="12"/>
      <c r="C13" s="1"/>
      <c r="D13" s="1"/>
      <c r="E13" s="1"/>
      <c r="F13" s="20"/>
      <c r="G13" s="1"/>
      <c r="H13" s="20"/>
      <c r="I13" s="20"/>
      <c r="J13" s="20"/>
      <c r="K13" s="20"/>
      <c r="L13" s="20"/>
      <c r="M13" s="1"/>
      <c r="N13" s="1"/>
    </row>
    <row r="14" spans="1:19" x14ac:dyDescent="0.35">
      <c r="B14" s="12" t="s">
        <v>32</v>
      </c>
      <c r="C14" s="1" t="s">
        <v>35</v>
      </c>
      <c r="D14" s="16">
        <v>2.4983602942546459</v>
      </c>
      <c r="E14" s="16">
        <v>0.80586329138639312</v>
      </c>
      <c r="F14" s="1">
        <v>0.50620184709429694</v>
      </c>
      <c r="G14" s="1">
        <v>0.4415229145698959</v>
      </c>
      <c r="H14" s="16">
        <v>7.441265279100743</v>
      </c>
      <c r="I14" s="1">
        <v>6.8869578816911297</v>
      </c>
      <c r="J14" s="1">
        <v>4.2611099336462894</v>
      </c>
      <c r="K14" s="1">
        <v>0.15746071168462</v>
      </c>
      <c r="L14" s="16">
        <v>0.52292976146070003</v>
      </c>
      <c r="M14" s="1">
        <v>0.47044704164611401</v>
      </c>
      <c r="N14" s="16">
        <v>0.71828952802252344</v>
      </c>
    </row>
    <row r="15" spans="1:19" x14ac:dyDescent="0.35">
      <c r="B15" s="12" t="s">
        <v>33</v>
      </c>
      <c r="C15" s="1" t="s">
        <v>34</v>
      </c>
      <c r="D15" s="1">
        <v>1.6275828872159741</v>
      </c>
      <c r="E15" s="1">
        <v>0.80378415058811226</v>
      </c>
      <c r="F15" s="1">
        <v>0.50069986901376384</v>
      </c>
      <c r="G15" s="17">
        <v>0.45274493110923703</v>
      </c>
      <c r="H15" s="1">
        <v>7.4370642811275776</v>
      </c>
      <c r="I15" s="17">
        <v>7.3282115264150223</v>
      </c>
      <c r="J15" s="17">
        <v>4.950167402229539</v>
      </c>
      <c r="K15" s="17">
        <v>0.19949915858931741</v>
      </c>
      <c r="L15" s="1">
        <v>0.45457910269135288</v>
      </c>
      <c r="M15" s="17">
        <v>0.48787949573237799</v>
      </c>
      <c r="N15" s="17">
        <v>0.7299813534095303</v>
      </c>
    </row>
    <row r="16" spans="1:19" x14ac:dyDescent="0.35">
      <c r="B16" s="12" t="s">
        <v>36</v>
      </c>
      <c r="C16" s="1"/>
      <c r="D16" s="18">
        <v>1.7765439999999999</v>
      </c>
      <c r="E16" s="18">
        <v>0.80395799999999995</v>
      </c>
      <c r="F16" s="19">
        <v>0.30332999999999999</v>
      </c>
      <c r="G16" s="19">
        <v>0.43834800000000002</v>
      </c>
      <c r="H16" s="18">
        <v>7.442037</v>
      </c>
      <c r="I16" s="19">
        <v>7.2354580000000004</v>
      </c>
      <c r="J16" s="19">
        <v>3.9374370000000001</v>
      </c>
      <c r="K16" s="18">
        <v>0.20486499999999999</v>
      </c>
      <c r="L16" s="18">
        <v>0.51712599999999997</v>
      </c>
      <c r="M16" s="19">
        <v>0.484734</v>
      </c>
      <c r="N16" s="19">
        <v>0.51614300000000002</v>
      </c>
    </row>
    <row r="17" spans="1:26" x14ac:dyDescent="0.35">
      <c r="B17" s="12" t="s">
        <v>37</v>
      </c>
      <c r="C17" s="1"/>
      <c r="D17" s="1">
        <v>2.095184404424578</v>
      </c>
      <c r="E17" s="1">
        <v>0.80488377967514502</v>
      </c>
      <c r="F17" s="1">
        <v>0.3004101058642562</v>
      </c>
      <c r="G17" s="1">
        <v>0.29399312961570678</v>
      </c>
      <c r="H17" s="1">
        <v>3.554182659753474</v>
      </c>
      <c r="I17" s="1">
        <v>6.0513264052212952</v>
      </c>
      <c r="J17" s="1">
        <v>4.0048355168218563</v>
      </c>
      <c r="K17" s="1">
        <v>8.2101085904758203E-2</v>
      </c>
      <c r="L17" s="1">
        <v>0.23089200342542029</v>
      </c>
      <c r="M17" s="17">
        <v>0.50739376855927953</v>
      </c>
      <c r="N17" s="1">
        <v>0.56833407012325321</v>
      </c>
    </row>
    <row r="18" spans="1:26" x14ac:dyDescent="0.35">
      <c r="B18" s="12" t="s">
        <v>38</v>
      </c>
      <c r="C18" s="1"/>
      <c r="D18" s="1">
        <v>2.0239629362010061</v>
      </c>
      <c r="E18" s="1">
        <v>0.80468694965252086</v>
      </c>
      <c r="F18" s="1">
        <v>0.46065323088933269</v>
      </c>
      <c r="G18" s="1">
        <v>0.29227898575218858</v>
      </c>
      <c r="H18" s="1">
        <v>4.0984611865636742</v>
      </c>
      <c r="I18" s="1">
        <v>6.1414007211969386</v>
      </c>
      <c r="J18" s="1">
        <v>4.1100828456430269</v>
      </c>
      <c r="K18" s="1">
        <v>8.6156769684182496E-2</v>
      </c>
      <c r="L18" s="1">
        <v>0.21425300520904481</v>
      </c>
      <c r="M18" s="17">
        <v>0.50836759395639586</v>
      </c>
      <c r="N18" s="1">
        <v>0.5686878781382334</v>
      </c>
    </row>
    <row r="19" spans="1:26" x14ac:dyDescent="0.35">
      <c r="B19" s="15" t="s">
        <v>39</v>
      </c>
      <c r="C19" s="21"/>
      <c r="D19" s="22">
        <v>2.7982381662836322</v>
      </c>
      <c r="E19" s="22">
        <v>0.80740212000670297</v>
      </c>
      <c r="F19" s="22">
        <v>0.50842718422451905</v>
      </c>
      <c r="G19" s="22">
        <v>0.47862915171737569</v>
      </c>
      <c r="H19">
        <v>7.4221372113513606</v>
      </c>
      <c r="I19" s="22">
        <v>6.9038506330804292</v>
      </c>
      <c r="J19">
        <v>4.1147011242047844</v>
      </c>
      <c r="K19">
        <v>0.15291602202796739</v>
      </c>
      <c r="L19">
        <v>0.44888483542337437</v>
      </c>
      <c r="M19" s="22">
        <v>0.51083955554124061</v>
      </c>
      <c r="N19" s="62">
        <v>0.82101505173786704</v>
      </c>
      <c r="R19" s="309" t="s">
        <v>40</v>
      </c>
      <c r="S19" s="309"/>
      <c r="T19" s="309"/>
      <c r="U19" s="309"/>
      <c r="V19" s="309"/>
      <c r="W19" s="309"/>
      <c r="X19" s="309"/>
      <c r="Y19" s="309"/>
      <c r="Z19" s="309"/>
    </row>
    <row r="20" spans="1:26" x14ac:dyDescent="0.35">
      <c r="B20" s="12" t="s">
        <v>42</v>
      </c>
      <c r="C20" s="1"/>
      <c r="D20" s="1">
        <v>1.33464311984821</v>
      </c>
      <c r="E20" s="1">
        <v>0.80329638038665241</v>
      </c>
      <c r="F20" s="1">
        <v>0.30722778555139751</v>
      </c>
      <c r="G20" s="1">
        <v>0.41776663154861071</v>
      </c>
      <c r="H20" s="17">
        <v>7.4427690037022618</v>
      </c>
      <c r="I20" s="17">
        <v>7.5258036113990672</v>
      </c>
      <c r="J20" s="17">
        <v>6.1217592988740188</v>
      </c>
      <c r="K20" s="17">
        <v>0.22175997903321579</v>
      </c>
      <c r="L20" s="17">
        <v>0.52432090991498537</v>
      </c>
      <c r="M20" s="1">
        <v>0.46549493610280579</v>
      </c>
      <c r="N20" s="17">
        <v>0.80578329332758192</v>
      </c>
    </row>
    <row r="21" spans="1:26" ht="15" thickBot="1" x14ac:dyDescent="0.4">
      <c r="B21" s="24" t="s">
        <v>43</v>
      </c>
      <c r="C21" s="21"/>
      <c r="D21" s="22">
        <v>2.6961382329440862</v>
      </c>
      <c r="E21" s="22">
        <v>0.80697800004288178</v>
      </c>
      <c r="F21" s="22">
        <v>0.59394116912927974</v>
      </c>
      <c r="G21" s="22">
        <v>0.4866997884676601</v>
      </c>
      <c r="H21">
        <v>7.4343706549794089</v>
      </c>
      <c r="I21" s="22">
        <v>7.0675664468811714</v>
      </c>
      <c r="J21" s="22">
        <v>4.5288489895597994</v>
      </c>
      <c r="K21" s="22">
        <v>0.17181117439190191</v>
      </c>
      <c r="L21">
        <v>0.42254056119590971</v>
      </c>
      <c r="M21" s="22">
        <v>0.51111203585060272</v>
      </c>
      <c r="N21" s="22">
        <v>0.84392125699755538</v>
      </c>
    </row>
    <row r="22" spans="1:26" ht="15" thickBot="1" x14ac:dyDescent="0.4">
      <c r="B22" s="24" t="s">
        <v>47</v>
      </c>
      <c r="C22" s="36"/>
      <c r="D22" s="36">
        <v>1.573096568739812</v>
      </c>
      <c r="E22" s="36">
        <v>0.80362758558010938</v>
      </c>
      <c r="F22" s="36">
        <v>0.33766873826100308</v>
      </c>
      <c r="G22" s="37">
        <v>0.44252220516428781</v>
      </c>
      <c r="H22" s="37">
        <v>7.4448666057390227</v>
      </c>
      <c r="I22" s="37">
        <v>7.3786429459422651</v>
      </c>
      <c r="J22" s="37">
        <v>6.0900568860009434</v>
      </c>
      <c r="K22" s="37">
        <v>0.19209638117705749</v>
      </c>
      <c r="L22" s="37">
        <v>0.55964072882719562</v>
      </c>
      <c r="M22" s="37">
        <v>0.48451298278162491</v>
      </c>
      <c r="N22" s="37">
        <v>0.7897407709683939</v>
      </c>
    </row>
    <row r="23" spans="1:26" ht="15" thickBot="1" x14ac:dyDescent="0.4"/>
    <row r="24" spans="1:26" ht="15" thickBot="1" x14ac:dyDescent="0.4">
      <c r="A24" s="2"/>
      <c r="B24" s="38"/>
      <c r="C24" s="52" t="s">
        <v>14</v>
      </c>
      <c r="D24" s="53" t="s">
        <v>2</v>
      </c>
      <c r="E24" s="53" t="s">
        <v>3</v>
      </c>
      <c r="F24" s="53" t="s">
        <v>4</v>
      </c>
      <c r="G24" s="72" t="s">
        <v>5</v>
      </c>
      <c r="H24" s="52" t="s">
        <v>6</v>
      </c>
      <c r="I24" s="53" t="s">
        <v>7</v>
      </c>
      <c r="J24" s="53" t="s">
        <v>8</v>
      </c>
      <c r="K24" s="53" t="s">
        <v>9</v>
      </c>
      <c r="L24" s="53" t="s">
        <v>12</v>
      </c>
      <c r="M24" s="53" t="s">
        <v>10</v>
      </c>
      <c r="N24" s="54" t="s">
        <v>11</v>
      </c>
      <c r="O24" s="54" t="s">
        <v>44</v>
      </c>
      <c r="P24" s="54" t="s">
        <v>45</v>
      </c>
      <c r="Q24" s="75"/>
    </row>
    <row r="25" spans="1:26" x14ac:dyDescent="0.35">
      <c r="B25" s="82" t="s">
        <v>41</v>
      </c>
      <c r="C25" s="34"/>
      <c r="D25" s="57">
        <v>3.094076329919011</v>
      </c>
      <c r="E25" s="57">
        <v>0.80837941309746031</v>
      </c>
      <c r="F25" s="35">
        <v>0.49636258589076893</v>
      </c>
      <c r="G25" s="77">
        <v>0.47487050037989831</v>
      </c>
      <c r="H25" s="73">
        <v>7.4368246841042787</v>
      </c>
      <c r="I25" s="73">
        <v>6.8293024709993704</v>
      </c>
      <c r="J25" s="73">
        <v>3.5999716052119068</v>
      </c>
      <c r="K25" s="73">
        <v>0.14729417854083249</v>
      </c>
      <c r="L25" s="73">
        <v>0.46515346266815882</v>
      </c>
      <c r="M25" s="4">
        <v>0.51191116438310336</v>
      </c>
      <c r="N25" s="78">
        <v>0.80947357944711362</v>
      </c>
      <c r="O25" s="65">
        <v>11</v>
      </c>
      <c r="P25" s="65">
        <v>11</v>
      </c>
      <c r="Q25" s="2"/>
    </row>
    <row r="26" spans="1:26" x14ac:dyDescent="0.35">
      <c r="B26" s="12" t="s">
        <v>32</v>
      </c>
      <c r="C26" s="1" t="s">
        <v>35</v>
      </c>
      <c r="D26" s="68">
        <v>2.4983602942546459</v>
      </c>
      <c r="E26" s="68">
        <v>0.80586329138639312</v>
      </c>
      <c r="F26" s="9">
        <v>0.50620184709429694</v>
      </c>
      <c r="G26" s="1">
        <v>0.4415229145698959</v>
      </c>
      <c r="H26" s="68">
        <v>7.441265279100743</v>
      </c>
      <c r="I26" s="1">
        <v>6.8869578816911297</v>
      </c>
      <c r="J26" s="1">
        <v>4.2611099336462894</v>
      </c>
      <c r="K26" s="1">
        <v>0.15746071168462</v>
      </c>
      <c r="L26" s="9">
        <v>0.52292976146070003</v>
      </c>
      <c r="M26" s="1">
        <v>0.47044704164611401</v>
      </c>
      <c r="N26" s="55">
        <v>0.71828952802252344</v>
      </c>
      <c r="O26" s="66">
        <v>2</v>
      </c>
      <c r="P26" s="66">
        <v>3.5</v>
      </c>
      <c r="Q26" s="2"/>
    </row>
    <row r="27" spans="1:26" x14ac:dyDescent="0.35">
      <c r="B27" s="12" t="s">
        <v>33</v>
      </c>
      <c r="C27" s="1" t="s">
        <v>34</v>
      </c>
      <c r="D27" s="1">
        <v>1.6275828872159741</v>
      </c>
      <c r="E27" s="1">
        <v>0.80378415058811226</v>
      </c>
      <c r="F27" s="68">
        <v>0.50069986901376384</v>
      </c>
      <c r="G27" s="68">
        <v>0.45274493110923703</v>
      </c>
      <c r="H27" s="1">
        <v>7.4370642811275776</v>
      </c>
      <c r="I27" s="9">
        <v>7.3282115264150223</v>
      </c>
      <c r="J27" s="9">
        <v>4.950167402229539</v>
      </c>
      <c r="K27" s="9">
        <v>0.19949915858931741</v>
      </c>
      <c r="L27" s="1">
        <v>0.45457910269135288</v>
      </c>
      <c r="M27" s="1">
        <v>0.48787949573237799</v>
      </c>
      <c r="N27" s="55">
        <v>0.7299813534095303</v>
      </c>
      <c r="O27" s="66">
        <v>3</v>
      </c>
      <c r="P27" s="66">
        <v>4</v>
      </c>
      <c r="Q27" s="2"/>
    </row>
    <row r="28" spans="1:26" x14ac:dyDescent="0.35">
      <c r="B28" s="12" t="s">
        <v>36</v>
      </c>
      <c r="C28" s="1"/>
      <c r="D28" s="19">
        <v>1.7765439999999999</v>
      </c>
      <c r="E28" s="19">
        <v>0.80395799999999995</v>
      </c>
      <c r="F28" s="19">
        <v>0.30332999999999999</v>
      </c>
      <c r="G28" s="19">
        <v>0.43834800000000002</v>
      </c>
      <c r="H28" s="64">
        <v>7.442037</v>
      </c>
      <c r="I28" s="71">
        <v>7.2354580000000004</v>
      </c>
      <c r="J28" s="19">
        <v>3.9374370000000001</v>
      </c>
      <c r="K28" s="63">
        <v>0.20486499999999999</v>
      </c>
      <c r="L28" s="71">
        <v>0.51712599999999997</v>
      </c>
      <c r="M28" s="19">
        <v>0.484734</v>
      </c>
      <c r="N28" s="56">
        <v>0.51614300000000002</v>
      </c>
      <c r="O28" s="66">
        <v>3</v>
      </c>
      <c r="P28" s="66">
        <v>4</v>
      </c>
      <c r="Q28" s="2"/>
    </row>
    <row r="29" spans="1:26" x14ac:dyDescent="0.35">
      <c r="B29" s="12" t="s">
        <v>37</v>
      </c>
      <c r="C29" s="1"/>
      <c r="D29" s="1">
        <v>2.095184404424578</v>
      </c>
      <c r="E29" s="1">
        <v>0.80488377967514502</v>
      </c>
      <c r="F29" s="1">
        <v>0.3004101058642562</v>
      </c>
      <c r="G29" s="1">
        <v>0.29399312961570678</v>
      </c>
      <c r="H29" s="1">
        <v>3.554182659753474</v>
      </c>
      <c r="I29" s="1">
        <v>6.0513264052212952</v>
      </c>
      <c r="J29" s="1">
        <v>4.0048355168218563</v>
      </c>
      <c r="K29" s="1">
        <v>8.2101085904758203E-2</v>
      </c>
      <c r="L29" s="1">
        <v>0.23089200342542029</v>
      </c>
      <c r="M29" s="1">
        <v>0.50739376855927953</v>
      </c>
      <c r="N29" s="55">
        <v>0.56833407012325321</v>
      </c>
      <c r="O29" s="66">
        <v>0</v>
      </c>
      <c r="P29" s="66">
        <v>0</v>
      </c>
      <c r="Q29" s="2"/>
    </row>
    <row r="30" spans="1:26" x14ac:dyDescent="0.35">
      <c r="B30" s="12" t="s">
        <v>38</v>
      </c>
      <c r="C30" s="1"/>
      <c r="D30" s="1">
        <v>2.0239629362010061</v>
      </c>
      <c r="E30" s="1">
        <v>0.80468694965252086</v>
      </c>
      <c r="F30" s="1">
        <v>0.46065323088933269</v>
      </c>
      <c r="G30" s="1">
        <v>0.29227898575218858</v>
      </c>
      <c r="H30" s="1">
        <v>4.0984611865636742</v>
      </c>
      <c r="I30" s="1">
        <v>6.1414007211969386</v>
      </c>
      <c r="J30" s="1">
        <v>4.1100828456430269</v>
      </c>
      <c r="K30" s="1">
        <v>8.6156769684182496E-2</v>
      </c>
      <c r="L30" s="1">
        <v>0.21425300520904481</v>
      </c>
      <c r="M30" s="68">
        <v>0.50836759395639586</v>
      </c>
      <c r="N30" s="55">
        <v>0.5686878781382334</v>
      </c>
      <c r="O30" s="66">
        <v>0</v>
      </c>
      <c r="P30" s="66">
        <v>0.5</v>
      </c>
      <c r="Q30" s="2"/>
    </row>
    <row r="31" spans="1:26" x14ac:dyDescent="0.35">
      <c r="B31" s="81" t="s">
        <v>39</v>
      </c>
      <c r="C31" s="21"/>
      <c r="D31" s="5">
        <v>2.7982381662836322</v>
      </c>
      <c r="E31" s="5">
        <v>0.80740212000670297</v>
      </c>
      <c r="F31" s="5">
        <v>0.50842718422451905</v>
      </c>
      <c r="G31" s="5">
        <v>0.47862915171737569</v>
      </c>
      <c r="H31">
        <v>7.4221372113513606</v>
      </c>
      <c r="I31">
        <v>6.9038506330804292</v>
      </c>
      <c r="J31">
        <v>4.1147011242047844</v>
      </c>
      <c r="K31">
        <v>0.15291602202796739</v>
      </c>
      <c r="L31">
        <v>0.44888483542337437</v>
      </c>
      <c r="M31" s="6">
        <v>0.51083955554124061</v>
      </c>
      <c r="N31" s="74">
        <v>0.82101505173786704</v>
      </c>
      <c r="O31" s="66">
        <v>11</v>
      </c>
      <c r="P31" s="66">
        <v>11</v>
      </c>
      <c r="Q31" s="2"/>
    </row>
    <row r="32" spans="1:26" x14ac:dyDescent="0.35">
      <c r="B32" s="14" t="s">
        <v>42</v>
      </c>
      <c r="C32" s="1"/>
      <c r="D32" s="1">
        <v>1.33464311984821</v>
      </c>
      <c r="E32" s="1">
        <v>0.80329638038665241</v>
      </c>
      <c r="F32" s="1">
        <v>0.30722778555139751</v>
      </c>
      <c r="G32" s="1">
        <v>0.41776663154861071</v>
      </c>
      <c r="H32" s="8">
        <v>7.4427690037022618</v>
      </c>
      <c r="I32" s="7">
        <v>7.5258036113990672</v>
      </c>
      <c r="J32" s="7">
        <v>6.1217592988740188</v>
      </c>
      <c r="K32" s="7">
        <v>0.22175997903321579</v>
      </c>
      <c r="L32" s="8">
        <v>0.52432090991498537</v>
      </c>
      <c r="M32" s="1">
        <v>0.46549493610280579</v>
      </c>
      <c r="N32" s="79">
        <v>0.80578329332758192</v>
      </c>
      <c r="O32" s="66">
        <v>13</v>
      </c>
      <c r="P32" s="66">
        <v>13.5</v>
      </c>
      <c r="Q32" s="2"/>
    </row>
    <row r="33" spans="2:17" ht="15" thickBot="1" x14ac:dyDescent="0.4">
      <c r="B33" s="80" t="s">
        <v>43</v>
      </c>
      <c r="C33" s="21"/>
      <c r="D33" s="6">
        <v>2.6961382329440862</v>
      </c>
      <c r="E33" s="6">
        <v>0.80697800004288178</v>
      </c>
      <c r="F33" s="4">
        <v>0.59394116912927974</v>
      </c>
      <c r="G33" s="4">
        <v>0.4866997884676601</v>
      </c>
      <c r="H33">
        <v>7.4343706549794089</v>
      </c>
      <c r="I33">
        <v>7.0675664468811714</v>
      </c>
      <c r="J33" s="69">
        <v>4.5288489895597994</v>
      </c>
      <c r="K33">
        <v>0.17181117439190191</v>
      </c>
      <c r="L33">
        <v>0.42254056119590971</v>
      </c>
      <c r="M33" s="5">
        <v>0.51111203585060272</v>
      </c>
      <c r="N33" s="4">
        <v>0.84392125699755538</v>
      </c>
      <c r="O33" s="66">
        <v>13</v>
      </c>
      <c r="P33" s="66">
        <v>13.5</v>
      </c>
      <c r="Q33" s="2"/>
    </row>
    <row r="34" spans="2:17" ht="15" thickBot="1" x14ac:dyDescent="0.4">
      <c r="B34" s="24" t="s">
        <v>47</v>
      </c>
      <c r="C34" s="36"/>
      <c r="D34" s="36">
        <v>1.573096568739812</v>
      </c>
      <c r="E34" s="36">
        <v>0.80362758558010938</v>
      </c>
      <c r="F34" s="36">
        <v>0.33766873826100308</v>
      </c>
      <c r="G34" s="36">
        <v>0.44252220516428781</v>
      </c>
      <c r="H34" s="58">
        <v>7.4448666057390227</v>
      </c>
      <c r="I34" s="25">
        <v>7.3786429459422651</v>
      </c>
      <c r="J34" s="25">
        <v>6.0900568860009434</v>
      </c>
      <c r="K34" s="70">
        <v>0.19209638117705749</v>
      </c>
      <c r="L34" s="58">
        <v>0.55964072882719562</v>
      </c>
      <c r="M34" s="36">
        <v>0.48451298278162491</v>
      </c>
      <c r="N34" s="76">
        <v>0.7897407709683939</v>
      </c>
      <c r="O34" s="67">
        <v>10</v>
      </c>
      <c r="P34" s="67">
        <v>10.5</v>
      </c>
      <c r="Q34" s="2"/>
    </row>
    <row r="35" spans="2:17" ht="15" thickBot="1" x14ac:dyDescent="0.4">
      <c r="C35" s="65" t="s">
        <v>49</v>
      </c>
      <c r="D35" s="87">
        <f>AVERAGE(D25:D34)</f>
        <v>2.1517826939830953</v>
      </c>
      <c r="E35" s="88">
        <f t="shared" ref="E35:N35" si="0">AVERAGE(E25:E34)</f>
        <v>0.80528596704159772</v>
      </c>
      <c r="F35" s="88">
        <f t="shared" si="0"/>
        <v>0.43149225159186183</v>
      </c>
      <c r="G35" s="88">
        <f t="shared" si="0"/>
        <v>0.42193762383248617</v>
      </c>
      <c r="H35" s="88">
        <f t="shared" si="0"/>
        <v>6.7153978566421797</v>
      </c>
      <c r="I35" s="88">
        <f t="shared" si="0"/>
        <v>6.9348520642826701</v>
      </c>
      <c r="J35" s="88">
        <f t="shared" si="0"/>
        <v>4.5718970602192162</v>
      </c>
      <c r="K35" s="88">
        <f t="shared" si="0"/>
        <v>0.16159604610338532</v>
      </c>
      <c r="L35" s="88">
        <f t="shared" si="0"/>
        <v>0.43603203708161431</v>
      </c>
      <c r="M35" s="88">
        <f t="shared" si="0"/>
        <v>0.49426925745535444</v>
      </c>
      <c r="N35" s="89">
        <f t="shared" si="0"/>
        <v>0.71713697821720523</v>
      </c>
    </row>
    <row r="36" spans="2:17" ht="15" thickBot="1" x14ac:dyDescent="0.4">
      <c r="C36" s="67" t="s">
        <v>50</v>
      </c>
      <c r="D36" s="90">
        <f>MAX(D25:D34)</f>
        <v>3.094076329919011</v>
      </c>
      <c r="E36" s="91">
        <f t="shared" ref="E36:N36" si="1">MAX(E25:E34)</f>
        <v>0.80837941309746031</v>
      </c>
      <c r="F36" s="91">
        <f t="shared" si="1"/>
        <v>0.59394116912927974</v>
      </c>
      <c r="G36" s="91">
        <f t="shared" si="1"/>
        <v>0.4866997884676601</v>
      </c>
      <c r="H36" s="91">
        <f t="shared" si="1"/>
        <v>7.4448666057390227</v>
      </c>
      <c r="I36" s="91">
        <f t="shared" si="1"/>
        <v>7.5258036113990672</v>
      </c>
      <c r="J36" s="91">
        <f t="shared" si="1"/>
        <v>6.1217592988740188</v>
      </c>
      <c r="K36" s="91">
        <f t="shared" si="1"/>
        <v>0.22175997903321579</v>
      </c>
      <c r="L36" s="91">
        <f t="shared" si="1"/>
        <v>0.55964072882719562</v>
      </c>
      <c r="M36" s="91">
        <f t="shared" si="1"/>
        <v>0.51191116438310336</v>
      </c>
      <c r="N36" s="92">
        <f t="shared" si="1"/>
        <v>0.84392125699755538</v>
      </c>
    </row>
    <row r="37" spans="2:17" ht="15" thickBot="1" x14ac:dyDescent="0.4"/>
    <row r="38" spans="2:17" ht="15" thickBot="1" x14ac:dyDescent="0.4">
      <c r="B38" s="83" t="s">
        <v>48</v>
      </c>
      <c r="C38" s="84"/>
      <c r="D38" s="85">
        <f>(D33-D25)/D25</f>
        <v>-0.1286128894516772</v>
      </c>
      <c r="E38" s="93">
        <f t="shared" ref="E38:N38" si="2">(E33-E25)/E25</f>
        <v>-1.7336080457674501E-3</v>
      </c>
      <c r="F38" s="85">
        <f t="shared" si="2"/>
        <v>0.19658730535339797</v>
      </c>
      <c r="G38" s="85">
        <f t="shared" si="2"/>
        <v>2.4910555779519498E-2</v>
      </c>
      <c r="H38" s="93">
        <f t="shared" si="2"/>
        <v>-3.2998345787485489E-4</v>
      </c>
      <c r="I38" s="85">
        <f t="shared" si="2"/>
        <v>3.4888479005519071E-2</v>
      </c>
      <c r="J38" s="85">
        <f t="shared" si="2"/>
        <v>0.25802353079760348</v>
      </c>
      <c r="K38" s="85">
        <f t="shared" si="2"/>
        <v>0.16644918416971169</v>
      </c>
      <c r="L38" s="85">
        <f t="shared" si="2"/>
        <v>-9.1610414394892328E-2</v>
      </c>
      <c r="M38" s="93">
        <f t="shared" si="2"/>
        <v>-1.5610687714999439E-3</v>
      </c>
      <c r="N38" s="85">
        <f t="shared" si="2"/>
        <v>4.255565397695895E-2</v>
      </c>
      <c r="O38" s="86">
        <f xml:space="preserve"> AVERAGE(D38:M38)</f>
        <v>4.5701109098404004E-2</v>
      </c>
    </row>
    <row r="39" spans="2:17" ht="15" thickBot="1" x14ac:dyDescent="0.4"/>
    <row r="40" spans="2:17" ht="15" thickBot="1" x14ac:dyDescent="0.4">
      <c r="B40" s="83" t="s">
        <v>48</v>
      </c>
      <c r="C40" s="105"/>
      <c r="D40" s="106">
        <f>(D47-D25)/D25</f>
        <v>0.12115723588021574</v>
      </c>
      <c r="E40" s="106">
        <f t="shared" ref="E40:N40" si="3">(E47-E25)/E25</f>
        <v>1.5739064213134732E-3</v>
      </c>
      <c r="F40" s="106">
        <f t="shared" si="3"/>
        <v>9.8596012334460789E-2</v>
      </c>
      <c r="G40" s="107">
        <f t="shared" si="3"/>
        <v>-6.6515021194688398E-2</v>
      </c>
      <c r="H40" s="106">
        <f t="shared" si="3"/>
        <v>4.4843800736464606E-5</v>
      </c>
      <c r="I40" s="106">
        <f t="shared" si="3"/>
        <v>4.3987835234974564E-2</v>
      </c>
      <c r="J40" s="106">
        <f t="shared" si="3"/>
        <v>0.25957851215107441</v>
      </c>
      <c r="K40" s="106">
        <f t="shared" si="3"/>
        <v>0.3371304469006039</v>
      </c>
      <c r="L40" s="107">
        <f t="shared" si="3"/>
        <v>-1.5826878973654878E-2</v>
      </c>
      <c r="M40" s="107">
        <f t="shared" si="3"/>
        <v>-8.9586320199542352E-2</v>
      </c>
      <c r="N40" s="106">
        <f t="shared" si="3"/>
        <v>0.25381057474639357</v>
      </c>
      <c r="O40" s="108">
        <f>AVERAGE(D40:N40)</f>
        <v>8.5813740645626121E-2</v>
      </c>
    </row>
    <row r="41" spans="2:17" ht="15" thickBot="1" x14ac:dyDescent="0.4">
      <c r="B41" s="109" t="s">
        <v>55</v>
      </c>
      <c r="C41" s="105"/>
      <c r="D41" s="106">
        <f>(D47-D36)/D36</f>
        <v>0.12115723588021574</v>
      </c>
      <c r="E41" s="106">
        <f t="shared" ref="E41:N41" si="4">(E47-E36)/E36</f>
        <v>1.5739064213134732E-3</v>
      </c>
      <c r="F41" s="107">
        <f t="shared" si="4"/>
        <v>-8.1892305375909538E-2</v>
      </c>
      <c r="G41" s="107">
        <f t="shared" si="4"/>
        <v>-8.9203468984346682E-2</v>
      </c>
      <c r="H41" s="107">
        <f t="shared" si="4"/>
        <v>-1.035401513380489E-3</v>
      </c>
      <c r="I41" s="107">
        <f t="shared" si="4"/>
        <v>-5.263157650508192E-2</v>
      </c>
      <c r="J41" s="107">
        <f t="shared" si="4"/>
        <v>-0.25929023718509253</v>
      </c>
      <c r="K41" s="107">
        <f t="shared" si="4"/>
        <v>-0.11187071879790909</v>
      </c>
      <c r="L41" s="107">
        <f t="shared" si="4"/>
        <v>-0.18199031712774244</v>
      </c>
      <c r="M41" s="107">
        <f t="shared" si="4"/>
        <v>-8.9586320199542352E-2</v>
      </c>
      <c r="N41" s="106">
        <f t="shared" si="4"/>
        <v>0.20263179233029552</v>
      </c>
      <c r="O41" s="108">
        <f>AVERAGE(D41:N41)</f>
        <v>-4.9285219187016401E-2</v>
      </c>
    </row>
    <row r="42" spans="2:17" ht="15" thickBot="1" x14ac:dyDescent="0.4"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2:17" x14ac:dyDescent="0.35">
      <c r="B43" s="94" t="s">
        <v>51</v>
      </c>
      <c r="C43" s="35"/>
      <c r="D43" s="35">
        <v>1.919591898216825</v>
      </c>
      <c r="E43" s="35">
        <v>0.80457126082697594</v>
      </c>
      <c r="F43" s="95">
        <v>0.54189776720598659</v>
      </c>
      <c r="G43" s="95">
        <v>0.44922824584737642</v>
      </c>
      <c r="H43" s="95">
        <v>7.4264593691378069</v>
      </c>
      <c r="I43" s="35">
        <v>6.7942645105978077</v>
      </c>
      <c r="J43" s="95">
        <v>4.5832912466875264</v>
      </c>
      <c r="K43" s="35">
        <v>0.12977897240088329</v>
      </c>
      <c r="L43" s="35">
        <v>0.3233403279635611</v>
      </c>
      <c r="M43" s="95">
        <v>0.51066639360885768</v>
      </c>
      <c r="N43" s="95">
        <v>0.77254570076415929</v>
      </c>
      <c r="O43" s="96"/>
    </row>
    <row r="44" spans="2:17" ht="15" thickBot="1" x14ac:dyDescent="0.4">
      <c r="B44" s="97"/>
      <c r="C44" s="98"/>
      <c r="D44" s="99">
        <f>(D43-D33)/D33</f>
        <v>-0.2880217064684033</v>
      </c>
      <c r="E44" s="99">
        <f t="shared" ref="E44:N44" si="5">(E43-E33)/E33</f>
        <v>-2.9824099489427825E-3</v>
      </c>
      <c r="F44" s="99">
        <f t="shared" si="5"/>
        <v>-8.7623833181304803E-2</v>
      </c>
      <c r="G44" s="99">
        <f t="shared" si="5"/>
        <v>-7.6991080555551886E-2</v>
      </c>
      <c r="H44" s="99">
        <f t="shared" si="5"/>
        <v>-1.0641500415779117E-3</v>
      </c>
      <c r="I44" s="99">
        <f t="shared" si="5"/>
        <v>-3.8669878569584371E-2</v>
      </c>
      <c r="J44" s="100">
        <f t="shared" si="5"/>
        <v>1.2021212730482041E-2</v>
      </c>
      <c r="K44" s="99">
        <f t="shared" si="5"/>
        <v>-0.24464184090345029</v>
      </c>
      <c r="L44" s="99">
        <f t="shared" si="5"/>
        <v>-0.23477091276535392</v>
      </c>
      <c r="M44" s="99">
        <f t="shared" si="5"/>
        <v>-8.7190715633097963E-4</v>
      </c>
      <c r="N44" s="99">
        <f t="shared" si="5"/>
        <v>-8.4576085317877997E-2</v>
      </c>
      <c r="O44" s="101">
        <f>AVERAGE(D44:N44)</f>
        <v>-9.5290235652536012E-2</v>
      </c>
    </row>
    <row r="45" spans="2:17" x14ac:dyDescent="0.35">
      <c r="B45" s="94" t="s">
        <v>53</v>
      </c>
      <c r="C45" s="35"/>
      <c r="D45" s="57">
        <v>3.286150631717264</v>
      </c>
      <c r="E45" s="57">
        <v>0.80882941879098436</v>
      </c>
      <c r="F45" s="95">
        <v>0.55455790169718544</v>
      </c>
      <c r="G45" s="95">
        <v>0.4439995951894587</v>
      </c>
      <c r="H45" s="95">
        <v>7.4364099115807303</v>
      </c>
      <c r="I45" s="95">
        <v>7.1644992730436146</v>
      </c>
      <c r="J45" s="35">
        <v>4.5351440122573852</v>
      </c>
      <c r="K45" s="95">
        <v>0.1989963917536661</v>
      </c>
      <c r="L45" s="95">
        <v>0.44719289748174829</v>
      </c>
      <c r="M45" s="35">
        <v>0.4664760080558229</v>
      </c>
      <c r="N45" s="57">
        <v>0.99238364968121562</v>
      </c>
      <c r="O45" s="96"/>
    </row>
    <row r="46" spans="2:17" ht="15" thickBot="1" x14ac:dyDescent="0.4">
      <c r="B46" s="97"/>
      <c r="C46" s="98"/>
      <c r="D46" s="100">
        <f>(D45-D33)/D33</f>
        <v>0.21883610846202994</v>
      </c>
      <c r="E46" s="100">
        <f t="shared" ref="E46:N46" si="6">(E45-E33)/E33</f>
        <v>2.2942617370042199E-3</v>
      </c>
      <c r="F46" s="99">
        <f t="shared" si="6"/>
        <v>-6.6308364328120817E-2</v>
      </c>
      <c r="G46" s="99">
        <f t="shared" si="6"/>
        <v>-8.7734152120016215E-2</v>
      </c>
      <c r="H46" s="100">
        <f t="shared" si="6"/>
        <v>2.7430117436444586E-4</v>
      </c>
      <c r="I46" s="100">
        <f t="shared" si="6"/>
        <v>1.3715163046711557E-2</v>
      </c>
      <c r="J46" s="100">
        <f t="shared" si="6"/>
        <v>1.3899829100280116E-3</v>
      </c>
      <c r="K46" s="100">
        <f t="shared" si="6"/>
        <v>0.15822729492410434</v>
      </c>
      <c r="L46" s="100">
        <f t="shared" si="6"/>
        <v>5.834312383186472E-2</v>
      </c>
      <c r="M46" s="99">
        <f t="shared" si="6"/>
        <v>-8.733120072294065E-2</v>
      </c>
      <c r="N46" s="100">
        <f t="shared" si="6"/>
        <v>0.17591972171888343</v>
      </c>
      <c r="O46" s="101">
        <f>AVERAGE(D46:N46)</f>
        <v>3.5238749148537543E-2</v>
      </c>
    </row>
    <row r="47" spans="2:17" x14ac:dyDescent="0.35">
      <c r="B47" s="94" t="s">
        <v>52</v>
      </c>
      <c r="C47" s="35"/>
      <c r="D47" s="57">
        <v>3.4689460656544009</v>
      </c>
      <c r="E47" s="57">
        <v>0.80965172664659202</v>
      </c>
      <c r="F47" s="95">
        <v>0.54530195753162003</v>
      </c>
      <c r="G47" s="95">
        <v>0.44328447898239709</v>
      </c>
      <c r="H47" s="95">
        <v>7.4371581795885247</v>
      </c>
      <c r="I47" s="95">
        <v>7.1297087028634953</v>
      </c>
      <c r="J47" s="35">
        <v>4.5344468782789287</v>
      </c>
      <c r="K47" s="95">
        <v>0.19695153077816069</v>
      </c>
      <c r="L47" s="95">
        <v>0.45779153511033338</v>
      </c>
      <c r="M47" s="35">
        <v>0.4660509268969581</v>
      </c>
      <c r="N47" s="57">
        <v>1.014926533888606</v>
      </c>
      <c r="O47" s="96"/>
    </row>
    <row r="48" spans="2:17" ht="15" thickBot="1" x14ac:dyDescent="0.4">
      <c r="B48" s="97"/>
      <c r="C48" s="98"/>
      <c r="D48" s="100">
        <f>(D47-D33)/D33</f>
        <v>0.28663509284033867</v>
      </c>
      <c r="E48" s="100">
        <f t="shared" ref="E48:N48" si="7">(E47-E33)/E33</f>
        <v>3.3132583584288017E-3</v>
      </c>
      <c r="F48" s="102">
        <f t="shared" si="7"/>
        <v>-8.1892305375909538E-2</v>
      </c>
      <c r="G48" s="102">
        <f t="shared" si="7"/>
        <v>-8.9203468984346682E-2</v>
      </c>
      <c r="H48" s="100">
        <f t="shared" si="7"/>
        <v>3.7495098623429072E-4</v>
      </c>
      <c r="I48" s="100">
        <f t="shared" si="7"/>
        <v>8.7925959309157285E-3</v>
      </c>
      <c r="J48" s="100">
        <f t="shared" si="7"/>
        <v>1.2360510876017004E-3</v>
      </c>
      <c r="K48" s="100">
        <f t="shared" si="7"/>
        <v>0.14632550225699251</v>
      </c>
      <c r="L48" s="100">
        <f t="shared" si="7"/>
        <v>8.3426248629607069E-2</v>
      </c>
      <c r="M48" s="102">
        <f t="shared" si="7"/>
        <v>-8.816287974642005E-2</v>
      </c>
      <c r="N48" s="100">
        <f t="shared" si="7"/>
        <v>0.20263179233029552</v>
      </c>
      <c r="O48" s="101">
        <f>AVERAGE(D48:N48)</f>
        <v>4.3043348937612545E-2</v>
      </c>
    </row>
    <row r="49" spans="2:20" x14ac:dyDescent="0.35">
      <c r="B49" s="94" t="s">
        <v>54</v>
      </c>
      <c r="C49" s="35"/>
      <c r="D49" s="57">
        <v>3.355192424707047</v>
      </c>
      <c r="E49" s="57">
        <v>0.80913360192544703</v>
      </c>
      <c r="F49" s="95">
        <v>0.55227262110255138</v>
      </c>
      <c r="G49" s="95">
        <v>0.44313914737949978</v>
      </c>
      <c r="H49" s="95">
        <v>7.4367145265814258</v>
      </c>
      <c r="I49" s="95">
        <v>7.1495655551483352</v>
      </c>
      <c r="J49" s="35">
        <v>4.5319769323852537</v>
      </c>
      <c r="K49" s="95">
        <v>0.19876796411358541</v>
      </c>
      <c r="L49" s="95">
        <v>0.45129758734806791</v>
      </c>
      <c r="M49" s="35">
        <v>0.46557106378709651</v>
      </c>
      <c r="N49" s="57">
        <v>1.005895664387874</v>
      </c>
      <c r="O49" s="96"/>
    </row>
    <row r="50" spans="2:20" ht="15" thickBot="1" x14ac:dyDescent="0.4">
      <c r="B50" s="97"/>
      <c r="C50" s="98"/>
      <c r="D50" s="100">
        <f>(D49-D33)/D33</f>
        <v>0.24444376913245183</v>
      </c>
      <c r="E50" s="100">
        <f t="shared" ref="E50:N50" si="8">(E49-E33)/E33</f>
        <v>2.6712027867559019E-3</v>
      </c>
      <c r="F50" s="102">
        <f t="shared" si="8"/>
        <v>-7.0156019135387826E-2</v>
      </c>
      <c r="G50" s="102">
        <f t="shared" si="8"/>
        <v>-8.9502075242949924E-2</v>
      </c>
      <c r="H50" s="100">
        <f t="shared" si="8"/>
        <v>3.1527505296593004E-4</v>
      </c>
      <c r="I50" s="100">
        <f t="shared" si="8"/>
        <v>1.1602170122270165E-2</v>
      </c>
      <c r="J50" s="100">
        <f t="shared" si="8"/>
        <v>6.9067059481669514E-4</v>
      </c>
      <c r="K50" s="100">
        <f t="shared" si="8"/>
        <v>0.15689776766320779</v>
      </c>
      <c r="L50" s="100">
        <f t="shared" si="8"/>
        <v>6.805743351778501E-2</v>
      </c>
      <c r="M50" s="102">
        <f t="shared" si="8"/>
        <v>-8.9101740654015382E-2</v>
      </c>
      <c r="N50" s="100">
        <f t="shared" si="8"/>
        <v>0.19193071160048744</v>
      </c>
      <c r="O50" s="101">
        <f>AVERAGE(D50:N50)</f>
        <v>3.8895378676217056E-2</v>
      </c>
    </row>
    <row r="52" spans="2:20" x14ac:dyDescent="0.35">
      <c r="B52" s="3" t="s">
        <v>56</v>
      </c>
    </row>
    <row r="53" spans="2:20" ht="15" thickBot="1" x14ac:dyDescent="0.4"/>
    <row r="54" spans="2:20" ht="15" thickBot="1" x14ac:dyDescent="0.4">
      <c r="C54" s="110" t="s">
        <v>14</v>
      </c>
      <c r="D54" s="111" t="s">
        <v>2</v>
      </c>
      <c r="E54" s="111" t="s">
        <v>3</v>
      </c>
      <c r="F54" s="111" t="s">
        <v>4</v>
      </c>
      <c r="G54" s="112" t="s">
        <v>5</v>
      </c>
      <c r="H54" s="110" t="s">
        <v>6</v>
      </c>
      <c r="I54" s="111" t="s">
        <v>7</v>
      </c>
      <c r="J54" s="111" t="s">
        <v>8</v>
      </c>
      <c r="K54" s="111" t="s">
        <v>9</v>
      </c>
      <c r="L54" s="111" t="s">
        <v>12</v>
      </c>
      <c r="M54" s="111" t="s">
        <v>10</v>
      </c>
      <c r="N54" s="113" t="s">
        <v>11</v>
      </c>
    </row>
    <row r="55" spans="2:20" x14ac:dyDescent="0.35">
      <c r="B55" s="114" t="s">
        <v>41</v>
      </c>
      <c r="C55" s="35"/>
      <c r="D55" s="119">
        <v>3.09407633</v>
      </c>
      <c r="E55" s="119">
        <v>0.80837941300000005</v>
      </c>
      <c r="F55" s="77">
        <v>0.49636258599999999</v>
      </c>
      <c r="G55" s="57">
        <v>0.47487049999999997</v>
      </c>
      <c r="H55" s="77">
        <v>7.4368246840000003</v>
      </c>
      <c r="I55" s="77">
        <v>6.8293024710000001</v>
      </c>
      <c r="J55" s="77">
        <v>1.4117536E-2</v>
      </c>
      <c r="K55" s="77">
        <v>0.147294179</v>
      </c>
      <c r="L55" s="119">
        <v>0.46515346299999999</v>
      </c>
      <c r="M55" s="57">
        <v>0.51191116400000003</v>
      </c>
      <c r="N55" s="121">
        <v>0.80947357900000005</v>
      </c>
    </row>
    <row r="56" spans="2:20" x14ac:dyDescent="0.35">
      <c r="B56" s="115"/>
      <c r="D56" s="103">
        <f>(D55-D59)/D59</f>
        <v>0.22058609785234556</v>
      </c>
      <c r="E56" s="103">
        <f t="shared" ref="E56:N56" si="9">(E55-E59)/E59</f>
        <v>3.0381663382512553E-3</v>
      </c>
      <c r="F56" s="103">
        <f t="shared" si="9"/>
        <v>-1.5955879469738404E-2</v>
      </c>
      <c r="G56" s="103">
        <f t="shared" si="9"/>
        <v>9.2741094489683276E-2</v>
      </c>
      <c r="H56" s="103">
        <f t="shared" si="9"/>
        <v>-3.2739233494540916E-4</v>
      </c>
      <c r="I56" s="103">
        <f t="shared" si="9"/>
        <v>-2.4189793338491701E-2</v>
      </c>
      <c r="J56" s="103">
        <f t="shared" si="9"/>
        <v>-0.16168441753200016</v>
      </c>
      <c r="K56" s="103">
        <f t="shared" si="9"/>
        <v>-0.14314544913112287</v>
      </c>
      <c r="L56" s="103">
        <f t="shared" si="9"/>
        <v>-6.2806062239635321E-2</v>
      </c>
      <c r="M56" s="103">
        <f t="shared" si="9"/>
        <v>0.11580237247851426</v>
      </c>
      <c r="N56" s="103">
        <f t="shared" si="9"/>
        <v>5.7164421251668499E-2</v>
      </c>
      <c r="O56" s="104">
        <f>AVERAGE(D56:N56)</f>
        <v>7.3839234876844594E-3</v>
      </c>
    </row>
    <row r="57" spans="2:20" x14ac:dyDescent="0.35">
      <c r="B57" s="115" t="s">
        <v>57</v>
      </c>
      <c r="D57" s="4">
        <v>3.4689460656544009</v>
      </c>
      <c r="E57" s="4">
        <v>0.80965172664659202</v>
      </c>
      <c r="F57" s="4">
        <v>0.54530195753162003</v>
      </c>
      <c r="G57" s="5">
        <v>0.44328447898239709</v>
      </c>
      <c r="H57" s="5">
        <v>7.4371581795885247</v>
      </c>
      <c r="I57" s="4">
        <v>7.1297087028634953</v>
      </c>
      <c r="J57" s="4">
        <v>1.7782144620701601E-2</v>
      </c>
      <c r="K57" s="4">
        <v>0.19695153077816069</v>
      </c>
      <c r="L57" s="6">
        <v>0.45779153511033338</v>
      </c>
      <c r="M57" s="5">
        <v>0.4660509268969581</v>
      </c>
      <c r="N57" s="118">
        <v>1.014926533888606</v>
      </c>
    </row>
    <row r="58" spans="2:20" x14ac:dyDescent="0.35">
      <c r="B58" s="115"/>
      <c r="D58" s="103">
        <f>(D57-D59)/D59</f>
        <v>0.36846893558613392</v>
      </c>
      <c r="E58" s="103">
        <f t="shared" ref="E58:N58" si="10">(E57-E59)/E59</f>
        <v>4.6168546701926636E-3</v>
      </c>
      <c r="F58" s="103">
        <f t="shared" si="10"/>
        <v>8.1066946537813989E-2</v>
      </c>
      <c r="G58" s="103">
        <f t="shared" si="10"/>
        <v>2.0057398245445082E-2</v>
      </c>
      <c r="H58" s="103">
        <f t="shared" si="10"/>
        <v>-2.8256320170764408E-4</v>
      </c>
      <c r="I58" s="103">
        <f t="shared" si="10"/>
        <v>1.8733985252647269E-2</v>
      </c>
      <c r="J58" s="103">
        <f t="shared" si="10"/>
        <v>5.5924272141659313E-2</v>
      </c>
      <c r="K58" s="103">
        <f t="shared" si="10"/>
        <v>0.14572630496048802</v>
      </c>
      <c r="L58" s="103">
        <f t="shared" si="10"/>
        <v>-7.7638917925425419E-2</v>
      </c>
      <c r="M58" s="103">
        <f t="shared" si="10"/>
        <v>1.58417446184792E-2</v>
      </c>
      <c r="N58" s="103">
        <f t="shared" si="10"/>
        <v>0.32548393134312542</v>
      </c>
      <c r="O58" s="104">
        <f xml:space="preserve"> AVERAGE(D58:N58)</f>
        <v>8.7090808384441068E-2</v>
      </c>
    </row>
    <row r="59" spans="2:20" ht="15" thickBot="1" x14ac:dyDescent="0.4">
      <c r="B59" s="116" t="s">
        <v>58</v>
      </c>
      <c r="C59" s="98"/>
      <c r="D59" s="122">
        <v>2.534910347941953</v>
      </c>
      <c r="E59" s="122">
        <v>0.80593086098719091</v>
      </c>
      <c r="F59" s="120">
        <v>0.50441090561318558</v>
      </c>
      <c r="G59" s="122">
        <v>0.43456817208999299</v>
      </c>
      <c r="H59" s="117">
        <v>7.439260240780496</v>
      </c>
      <c r="I59" s="120">
        <v>6.9985970882234962</v>
      </c>
      <c r="J59" s="120">
        <v>1.6840359758598301E-2</v>
      </c>
      <c r="K59" s="120">
        <v>0.17190102900269261</v>
      </c>
      <c r="L59" s="117">
        <v>0.49632572753467508</v>
      </c>
      <c r="M59" s="122">
        <v>0.4587830037167781</v>
      </c>
      <c r="N59" s="123">
        <v>0.7657026312345947</v>
      </c>
    </row>
    <row r="60" spans="2:20" x14ac:dyDescent="0.35">
      <c r="D60" s="6"/>
      <c r="E60" s="6"/>
      <c r="F60" s="5"/>
      <c r="G60" s="6"/>
      <c r="H60" s="4"/>
      <c r="I60" s="5"/>
      <c r="J60" s="5"/>
      <c r="K60" s="5"/>
      <c r="L60" s="4"/>
      <c r="M60" s="6"/>
      <c r="N60" s="6"/>
    </row>
    <row r="61" spans="2:20" ht="26.5" customHeight="1" thickBot="1" x14ac:dyDescent="0.4"/>
    <row r="62" spans="2:20" ht="34" customHeight="1" thickBot="1" x14ac:dyDescent="0.4">
      <c r="D62" s="313" t="s">
        <v>78</v>
      </c>
      <c r="E62" s="314"/>
      <c r="F62" s="315"/>
      <c r="G62" s="313" t="s">
        <v>79</v>
      </c>
      <c r="H62" s="315"/>
      <c r="I62" s="313" t="s">
        <v>80</v>
      </c>
      <c r="J62" s="314"/>
      <c r="K62" s="314"/>
      <c r="L62" s="314"/>
      <c r="M62" s="314"/>
      <c r="N62" s="315"/>
      <c r="O62" s="313" t="s">
        <v>81</v>
      </c>
      <c r="P62" s="316"/>
      <c r="Q62" s="316"/>
      <c r="R62" s="317"/>
      <c r="S62" s="152"/>
      <c r="T62" s="146" t="s">
        <v>82</v>
      </c>
    </row>
    <row r="63" spans="2:20" s="139" customFormat="1" ht="55.5" customHeight="1" thickBot="1" x14ac:dyDescent="0.4">
      <c r="B63" s="138"/>
      <c r="D63" s="310" t="s">
        <v>66</v>
      </c>
      <c r="E63" s="311"/>
      <c r="F63" s="151" t="s">
        <v>67</v>
      </c>
      <c r="G63" s="310" t="s">
        <v>68</v>
      </c>
      <c r="H63" s="311"/>
      <c r="I63" s="310" t="s">
        <v>69</v>
      </c>
      <c r="J63" s="312"/>
      <c r="K63" s="312"/>
      <c r="L63" s="312"/>
      <c r="M63" s="311"/>
      <c r="N63" s="151" t="s">
        <v>70</v>
      </c>
      <c r="O63" s="151" t="s">
        <v>71</v>
      </c>
      <c r="P63" s="151" t="s">
        <v>72</v>
      </c>
      <c r="Q63" s="151" t="s">
        <v>73</v>
      </c>
      <c r="R63" s="151" t="s">
        <v>74</v>
      </c>
      <c r="S63" s="151" t="s">
        <v>75</v>
      </c>
      <c r="T63" s="151" t="s">
        <v>76</v>
      </c>
    </row>
    <row r="64" spans="2:20" ht="15" thickBot="1" x14ac:dyDescent="0.4">
      <c r="C64" s="125" t="s">
        <v>14</v>
      </c>
      <c r="D64" s="147" t="s">
        <v>2</v>
      </c>
      <c r="E64" s="148" t="s">
        <v>59</v>
      </c>
      <c r="F64" s="137" t="s">
        <v>3</v>
      </c>
      <c r="G64" s="127" t="s">
        <v>4</v>
      </c>
      <c r="H64" s="127" t="s">
        <v>60</v>
      </c>
      <c r="I64" s="148" t="s">
        <v>5</v>
      </c>
      <c r="J64" s="148" t="s">
        <v>61</v>
      </c>
      <c r="K64" s="148" t="s">
        <v>62</v>
      </c>
      <c r="L64" s="127" t="s">
        <v>63</v>
      </c>
      <c r="M64" s="127" t="s">
        <v>64</v>
      </c>
      <c r="N64" s="137" t="s">
        <v>6</v>
      </c>
      <c r="O64" s="137" t="s">
        <v>7</v>
      </c>
      <c r="P64" s="137" t="s">
        <v>8</v>
      </c>
      <c r="Q64" s="137" t="s">
        <v>9</v>
      </c>
      <c r="R64" s="137" t="s">
        <v>12</v>
      </c>
      <c r="S64" s="127" t="s">
        <v>10</v>
      </c>
      <c r="T64" s="149" t="s">
        <v>11</v>
      </c>
    </row>
    <row r="65" spans="2:22" x14ac:dyDescent="0.35">
      <c r="B65" s="114" t="s">
        <v>41</v>
      </c>
      <c r="C65" s="35"/>
      <c r="D65" s="140">
        <v>3.094076329919011</v>
      </c>
      <c r="E65" s="129">
        <v>0.45549872255494339</v>
      </c>
      <c r="F65" s="129">
        <v>0.80837941309746031</v>
      </c>
      <c r="G65" s="129">
        <v>0.49636258589076893</v>
      </c>
      <c r="H65" s="129">
        <v>0.95084617937799765</v>
      </c>
      <c r="I65" s="129">
        <v>0.47487050037989831</v>
      </c>
      <c r="J65" s="129">
        <v>0.61000263775338381</v>
      </c>
      <c r="K65" s="129">
        <v>0.70170933759918974</v>
      </c>
      <c r="L65" s="129">
        <v>0.30680714356853778</v>
      </c>
      <c r="M65" s="129">
        <v>0.83695297440105487</v>
      </c>
      <c r="N65" s="129">
        <v>7.4368246841042787</v>
      </c>
      <c r="O65" s="129">
        <v>6.8293024709993704</v>
      </c>
      <c r="P65" s="129">
        <v>1.4117535706713299E-2</v>
      </c>
      <c r="Q65" s="129">
        <v>0.14729417854083249</v>
      </c>
      <c r="R65" s="129">
        <v>0.46515346266815882</v>
      </c>
      <c r="S65" s="129">
        <v>0.51191116438310336</v>
      </c>
      <c r="T65" s="141">
        <v>0.80947357944711362</v>
      </c>
    </row>
    <row r="66" spans="2:22" x14ac:dyDescent="0.35">
      <c r="B66" s="115"/>
      <c r="D66" s="130">
        <f t="shared" ref="D66:T66" si="11">(D65-D101)/D101</f>
        <v>0.22058609782039612</v>
      </c>
      <c r="E66" s="126">
        <f t="shared" si="11"/>
        <v>0.23373866392593196</v>
      </c>
      <c r="F66" s="126">
        <f t="shared" si="11"/>
        <v>3.0381664591800682E-3</v>
      </c>
      <c r="G66" s="128">
        <f t="shared" si="11"/>
        <v>-1.5955879686290163E-2</v>
      </c>
      <c r="H66" s="128">
        <f t="shared" si="11"/>
        <v>-6.1117056560137982E-3</v>
      </c>
      <c r="I66" s="126">
        <f t="shared" si="11"/>
        <v>9.2741095363880616E-2</v>
      </c>
      <c r="J66" s="126">
        <f t="shared" si="11"/>
        <v>7.7554277974449748E-2</v>
      </c>
      <c r="K66" s="126">
        <f t="shared" si="11"/>
        <v>6.6729912419428203E-2</v>
      </c>
      <c r="L66" s="126">
        <f t="shared" si="11"/>
        <v>0.11085560721205755</v>
      </c>
      <c r="M66" s="126">
        <f t="shared" si="11"/>
        <v>0.12479745143468085</v>
      </c>
      <c r="N66" s="128">
        <f t="shared" si="11"/>
        <v>-3.2739232092810633E-4</v>
      </c>
      <c r="O66" s="128">
        <f t="shared" si="11"/>
        <v>-2.4189793338581678E-2</v>
      </c>
      <c r="P66" s="128">
        <f t="shared" si="11"/>
        <v>-0.16168443494770296</v>
      </c>
      <c r="Q66" s="128">
        <f t="shared" si="11"/>
        <v>-0.14314545180223839</v>
      </c>
      <c r="R66" s="128">
        <f t="shared" si="11"/>
        <v>-6.2806062908230861E-2</v>
      </c>
      <c r="S66" s="126">
        <f t="shared" si="11"/>
        <v>0.11580237331355679</v>
      </c>
      <c r="T66" s="131">
        <f t="shared" si="11"/>
        <v>5.7164421835594365E-2</v>
      </c>
      <c r="U66" s="124">
        <f>AVERAGE(D66:T66)</f>
        <v>4.0516902770539424E-2</v>
      </c>
      <c r="V66" s="154">
        <f t="shared" ref="V66:V80" si="12">AVERAGE(D66,F66,I66,O66,P66,Q66,R66,S66,T66)</f>
        <v>1.0834045755094897E-2</v>
      </c>
    </row>
    <row r="67" spans="2:22" x14ac:dyDescent="0.35">
      <c r="B67" s="115" t="s">
        <v>77</v>
      </c>
      <c r="D67" s="166">
        <v>2.1802695546888922</v>
      </c>
      <c r="E67" s="150">
        <v>0.3177890477588376</v>
      </c>
      <c r="F67" s="150">
        <v>0.80497178004349745</v>
      </c>
      <c r="G67" s="150">
        <v>0.51037440627520103</v>
      </c>
      <c r="H67" s="150">
        <v>0.956304799416831</v>
      </c>
      <c r="I67" s="150">
        <v>0.4708066793960472</v>
      </c>
      <c r="J67" s="150">
        <v>0.60884913810694719</v>
      </c>
      <c r="K67" s="150">
        <v>0.69577074810102002</v>
      </c>
      <c r="L67" s="150">
        <v>0.2599727941498487</v>
      </c>
      <c r="M67" s="150">
        <v>0.73708796489724682</v>
      </c>
      <c r="N67" s="150">
        <v>7.43665779434758</v>
      </c>
      <c r="O67" s="150">
        <v>6.965281892251487</v>
      </c>
      <c r="P67" s="150">
        <v>1.66936127817577E-2</v>
      </c>
      <c r="Q67" s="150">
        <v>0.15876163906159491</v>
      </c>
      <c r="R67" s="150">
        <v>0.46003574136558922</v>
      </c>
      <c r="S67" s="150">
        <v>0.50056146345525898</v>
      </c>
      <c r="T67" s="167">
        <v>0.69055675217038759</v>
      </c>
      <c r="U67" s="124"/>
      <c r="V67" s="154"/>
    </row>
    <row r="68" spans="2:22" x14ac:dyDescent="0.35">
      <c r="B68" s="115"/>
      <c r="D68" s="135">
        <f t="shared" ref="D68:T68" si="13">(D67-D101)/D101</f>
        <v>-0.13990269657504345</v>
      </c>
      <c r="E68" s="128">
        <f t="shared" si="13"/>
        <v>-0.13925414984014542</v>
      </c>
      <c r="F68" s="128">
        <f t="shared" si="13"/>
        <v>-1.1900288103109393E-3</v>
      </c>
      <c r="G68" s="126">
        <f t="shared" si="13"/>
        <v>1.1822703664120707E-2</v>
      </c>
      <c r="H68" s="128">
        <f t="shared" si="13"/>
        <v>-4.0598933981957259E-4</v>
      </c>
      <c r="I68" s="126">
        <f t="shared" si="13"/>
        <v>8.3389694951128926E-2</v>
      </c>
      <c r="J68" s="126">
        <f t="shared" si="13"/>
        <v>7.5516649935270158E-2</v>
      </c>
      <c r="K68" s="126">
        <f t="shared" si="13"/>
        <v>5.7702141637651964E-2</v>
      </c>
      <c r="L68" s="128">
        <f t="shared" si="13"/>
        <v>-5.8717366405023112E-2</v>
      </c>
      <c r="M68" s="128">
        <f t="shared" si="13"/>
        <v>-9.4130856122401334E-3</v>
      </c>
      <c r="N68" s="128">
        <f t="shared" si="13"/>
        <v>-3.498259704170429E-4</v>
      </c>
      <c r="O68" s="128">
        <f t="shared" si="13"/>
        <v>-4.760267743955225E-3</v>
      </c>
      <c r="P68" s="128">
        <f t="shared" si="13"/>
        <v>-8.7140048635644795E-3</v>
      </c>
      <c r="Q68" s="128">
        <f t="shared" si="13"/>
        <v>-7.6435784109773364E-2</v>
      </c>
      <c r="R68" s="128">
        <f t="shared" si="13"/>
        <v>-7.3117277940322981E-2</v>
      </c>
      <c r="S68" s="126">
        <f t="shared" si="13"/>
        <v>9.1063660597749826E-2</v>
      </c>
      <c r="T68" s="136">
        <f t="shared" si="13"/>
        <v>-9.8139768624073129E-2</v>
      </c>
      <c r="U68" s="124">
        <f>AVERAGE(D68:T68)</f>
        <v>-1.7112082061692194E-2</v>
      </c>
      <c r="V68" s="154">
        <f t="shared" si="12"/>
        <v>-2.5311830346462758E-2</v>
      </c>
    </row>
    <row r="69" spans="2:22" x14ac:dyDescent="0.35">
      <c r="B69" s="115" t="s">
        <v>57</v>
      </c>
      <c r="D69" s="142">
        <v>3.4689460656544009</v>
      </c>
      <c r="E69" s="8">
        <v>0.50061308675359306</v>
      </c>
      <c r="F69" s="8">
        <v>0.80965172664659202</v>
      </c>
      <c r="G69" s="8">
        <v>0.54530195753162003</v>
      </c>
      <c r="H69" s="8">
        <v>0.96121094048174882</v>
      </c>
      <c r="I69" s="8">
        <v>0.44328447898239709</v>
      </c>
      <c r="J69" s="8">
        <v>0.57896148999034414</v>
      </c>
      <c r="K69" s="8">
        <v>0.69318684905397654</v>
      </c>
      <c r="L69" s="8">
        <v>0.38443655591116849</v>
      </c>
      <c r="M69" s="8">
        <v>0.7739098781589604</v>
      </c>
      <c r="N69" s="8">
        <v>7.4371581795885247</v>
      </c>
      <c r="O69" s="8">
        <v>7.1297087028634953</v>
      </c>
      <c r="P69" s="8">
        <v>1.7782144620701601E-2</v>
      </c>
      <c r="Q69" s="8">
        <v>0.19695153077816069</v>
      </c>
      <c r="R69" s="8">
        <v>0.45779153511033338</v>
      </c>
      <c r="S69" s="8">
        <v>0.4660509268969581</v>
      </c>
      <c r="T69" s="143">
        <v>1.014926533888606</v>
      </c>
      <c r="V69" s="154"/>
    </row>
    <row r="70" spans="2:22" x14ac:dyDescent="0.35">
      <c r="B70" s="115"/>
      <c r="D70" s="130">
        <f t="shared" ref="D70:T70" si="14">(D69-D101)/D101</f>
        <v>0.36846893558613392</v>
      </c>
      <c r="E70" s="126">
        <f t="shared" si="14"/>
        <v>0.35593293726683289</v>
      </c>
      <c r="F70" s="126">
        <f t="shared" si="14"/>
        <v>4.6168546701926636E-3</v>
      </c>
      <c r="G70" s="126">
        <f t="shared" si="14"/>
        <v>8.1066946537813989E-2</v>
      </c>
      <c r="H70" s="126">
        <f t="shared" si="14"/>
        <v>4.7222388432204372E-3</v>
      </c>
      <c r="I70" s="126">
        <f t="shared" si="14"/>
        <v>2.0057398245445082E-2</v>
      </c>
      <c r="J70" s="126">
        <f t="shared" si="14"/>
        <v>2.2720873173955703E-2</v>
      </c>
      <c r="K70" s="126">
        <f t="shared" si="14"/>
        <v>5.3774130057267777E-2</v>
      </c>
      <c r="L70" s="126">
        <f t="shared" si="14"/>
        <v>0.39192816302796912</v>
      </c>
      <c r="M70" s="126">
        <f t="shared" si="14"/>
        <v>4.0072602903728785E-2</v>
      </c>
      <c r="N70" s="128">
        <f t="shared" si="14"/>
        <v>-2.8256320170764408E-4</v>
      </c>
      <c r="O70" s="126">
        <f t="shared" si="14"/>
        <v>1.8733985252647269E-2</v>
      </c>
      <c r="P70" s="126">
        <f t="shared" si="14"/>
        <v>5.5924272141659313E-2</v>
      </c>
      <c r="Q70" s="126">
        <f t="shared" si="14"/>
        <v>0.14572630496048802</v>
      </c>
      <c r="R70" s="128">
        <f t="shared" si="14"/>
        <v>-7.7638917925425419E-2</v>
      </c>
      <c r="S70" s="126">
        <f t="shared" si="14"/>
        <v>1.58417446184792E-2</v>
      </c>
      <c r="T70" s="131">
        <f t="shared" si="14"/>
        <v>0.32548393134312542</v>
      </c>
      <c r="U70" s="124">
        <f>AVERAGE(D70:T70)</f>
        <v>0.10747940220598981</v>
      </c>
      <c r="V70" s="154">
        <f t="shared" si="12"/>
        <v>9.7468278765860603E-2</v>
      </c>
    </row>
    <row r="71" spans="2:22" x14ac:dyDescent="0.35">
      <c r="B71" s="115" t="s">
        <v>65</v>
      </c>
      <c r="D71" s="144">
        <v>2.4983602942546459</v>
      </c>
      <c r="E71" s="16">
        <v>0.36646039128811231</v>
      </c>
      <c r="F71" s="16">
        <v>0.80586329138639312</v>
      </c>
      <c r="G71" s="16">
        <v>0.50620184709429694</v>
      </c>
      <c r="H71" s="16">
        <v>0.95632959824089558</v>
      </c>
      <c r="I71" s="16">
        <v>0.4415229145698959</v>
      </c>
      <c r="J71" s="16">
        <v>0.58809751980422098</v>
      </c>
      <c r="K71" s="16">
        <v>0.66684360979714108</v>
      </c>
      <c r="L71" s="16">
        <v>0.27050944501682339</v>
      </c>
      <c r="M71" s="16">
        <v>0.76088176618121883</v>
      </c>
      <c r="N71" s="16">
        <v>7.441265279100743</v>
      </c>
      <c r="O71" s="16">
        <v>6.8869578816911297</v>
      </c>
      <c r="P71" s="16">
        <v>1.6710235033906898E-2</v>
      </c>
      <c r="Q71" s="16">
        <v>0.15746071168462</v>
      </c>
      <c r="R71" s="16">
        <v>0.52292976146070003</v>
      </c>
      <c r="S71" s="16">
        <v>0.47044704164611401</v>
      </c>
      <c r="T71" s="145">
        <v>0.71828952802252344</v>
      </c>
      <c r="U71" s="124"/>
      <c r="V71" s="154"/>
    </row>
    <row r="72" spans="2:22" x14ac:dyDescent="0.35">
      <c r="B72" s="115"/>
      <c r="D72" s="135">
        <f t="shared" ref="D72:T72" si="15">(D71-D101)/D101</f>
        <v>-1.4418677061688371E-2</v>
      </c>
      <c r="E72" s="128">
        <f t="shared" si="15"/>
        <v>-7.4256388830277907E-3</v>
      </c>
      <c r="F72" s="128">
        <f t="shared" si="15"/>
        <v>-8.3840443478021718E-5</v>
      </c>
      <c r="G72" s="126">
        <f t="shared" si="15"/>
        <v>3.5505605869766252E-3</v>
      </c>
      <c r="H72" s="128">
        <f t="shared" si="15"/>
        <v>-3.8006794318798279E-4</v>
      </c>
      <c r="I72" s="126">
        <f t="shared" si="15"/>
        <v>1.6003800845457865E-2</v>
      </c>
      <c r="J72" s="126">
        <f t="shared" si="15"/>
        <v>3.8859439469180711E-2</v>
      </c>
      <c r="K72" s="126">
        <f t="shared" si="15"/>
        <v>1.3727461444544757E-2</v>
      </c>
      <c r="L72" s="128">
        <f t="shared" si="15"/>
        <v>-2.0567349555106088E-2</v>
      </c>
      <c r="M72" s="126">
        <f t="shared" si="15"/>
        <v>2.2563868724181698E-2</v>
      </c>
      <c r="N72" s="126">
        <f t="shared" si="15"/>
        <v>2.6952119637592485E-4</v>
      </c>
      <c r="O72" s="128">
        <f t="shared" si="15"/>
        <v>-1.595165504244005E-2</v>
      </c>
      <c r="P72" s="128">
        <f t="shared" si="15"/>
        <v>-7.7269563451555267E-3</v>
      </c>
      <c r="Q72" s="128">
        <f t="shared" si="15"/>
        <v>-8.4003670029493632E-2</v>
      </c>
      <c r="R72" s="126">
        <f t="shared" si="15"/>
        <v>5.3601964295043117E-2</v>
      </c>
      <c r="S72" s="126">
        <f t="shared" si="15"/>
        <v>2.5423866696980994E-2</v>
      </c>
      <c r="T72" s="136">
        <f t="shared" si="15"/>
        <v>-6.1921039941607456E-2</v>
      </c>
      <c r="U72" s="124">
        <f>AVERAGE(D72:T72)</f>
        <v>-2.2634359992025435E-3</v>
      </c>
      <c r="V72" s="154">
        <f t="shared" si="12"/>
        <v>-9.8973563362645643E-3</v>
      </c>
    </row>
    <row r="73" spans="2:22" x14ac:dyDescent="0.35">
      <c r="B73" s="115" t="s">
        <v>83</v>
      </c>
      <c r="D73" s="168">
        <v>2.438721636613753</v>
      </c>
      <c r="E73" s="153">
        <v>0.35200275628686428</v>
      </c>
      <c r="F73" s="153">
        <v>0.80560985438342314</v>
      </c>
      <c r="G73" s="153">
        <v>0.50586927464944076</v>
      </c>
      <c r="H73" s="153">
        <v>0.95465590147011559</v>
      </c>
      <c r="I73" s="153">
        <v>0.44138741179366969</v>
      </c>
      <c r="J73" s="153">
        <v>0.56978164957615252</v>
      </c>
      <c r="K73" s="153">
        <v>0.65984396933259437</v>
      </c>
      <c r="L73" s="153">
        <v>0.27753161323549208</v>
      </c>
      <c r="M73" s="153">
        <v>0.72646285599432914</v>
      </c>
      <c r="N73" s="153">
        <v>7.4352561113865629</v>
      </c>
      <c r="O73" s="153">
        <v>7.1049669982353576</v>
      </c>
      <c r="P73" s="153">
        <v>1.6828480819328601E-2</v>
      </c>
      <c r="Q73" s="153">
        <v>0.18302875126670071</v>
      </c>
      <c r="R73" s="153">
        <v>0.43615870616072711</v>
      </c>
      <c r="S73" s="153">
        <v>0.4610679309260976</v>
      </c>
      <c r="T73" s="169">
        <v>0.7517662441912657</v>
      </c>
      <c r="U73" s="124"/>
      <c r="V73" s="154"/>
    </row>
    <row r="74" spans="2:22" x14ac:dyDescent="0.35">
      <c r="B74" s="115"/>
      <c r="D74" s="135">
        <f t="shared" ref="D74:T74" si="16">(D73-D101)/D101</f>
        <v>-3.7945606796821789E-2</v>
      </c>
      <c r="E74" s="128">
        <f t="shared" si="16"/>
        <v>-4.6584789955766516E-2</v>
      </c>
      <c r="F74" s="128">
        <f t="shared" si="16"/>
        <v>-3.9830538735614011E-4</v>
      </c>
      <c r="G74" s="157">
        <f t="shared" si="16"/>
        <v>2.8912321681116679E-3</v>
      </c>
      <c r="H74" s="128">
        <f t="shared" si="16"/>
        <v>-2.1295282290227937E-3</v>
      </c>
      <c r="I74" s="157">
        <f t="shared" si="16"/>
        <v>1.5691990674053635E-2</v>
      </c>
      <c r="J74" s="157">
        <f t="shared" si="16"/>
        <v>6.5049165579876876E-3</v>
      </c>
      <c r="K74" s="157">
        <f t="shared" si="16"/>
        <v>3.0866940218682126E-3</v>
      </c>
      <c r="L74" s="157">
        <f t="shared" si="16"/>
        <v>4.8577916256494933E-3</v>
      </c>
      <c r="M74" s="128">
        <f t="shared" si="16"/>
        <v>-2.3692377018988828E-2</v>
      </c>
      <c r="N74" s="128">
        <f t="shared" si="16"/>
        <v>-5.3824295216656161E-4</v>
      </c>
      <c r="O74" s="157">
        <f t="shared" si="16"/>
        <v>1.5198747501959995E-2</v>
      </c>
      <c r="P74" s="128">
        <f t="shared" si="16"/>
        <v>-7.0538512478244338E-4</v>
      </c>
      <c r="Q74" s="157">
        <f t="shared" si="16"/>
        <v>6.4733308046886665E-2</v>
      </c>
      <c r="R74" s="128">
        <f t="shared" si="16"/>
        <v>-0.12122486914552397</v>
      </c>
      <c r="S74" s="157">
        <f t="shared" si="16"/>
        <v>4.9804094545971003E-3</v>
      </c>
      <c r="T74" s="136">
        <f t="shared" si="16"/>
        <v>-1.8200782490270944E-2</v>
      </c>
      <c r="U74" s="124">
        <f>AVERAGE(D74:T74)</f>
        <v>-7.8514586499756189E-3</v>
      </c>
      <c r="V74" s="154">
        <f t="shared" si="12"/>
        <v>-8.6522770296953225E-3</v>
      </c>
    </row>
    <row r="75" spans="2:22" x14ac:dyDescent="0.35">
      <c r="B75" s="115" t="s">
        <v>84</v>
      </c>
      <c r="D75" s="170">
        <v>2.49685388585115</v>
      </c>
      <c r="E75" s="158">
        <v>0.3598556146459676</v>
      </c>
      <c r="F75" s="158">
        <v>0.80577236457539403</v>
      </c>
      <c r="G75" s="158">
        <v>0.50005345309281324</v>
      </c>
      <c r="H75" s="158">
        <v>0.95386412362955764</v>
      </c>
      <c r="I75" s="158">
        <v>0.44109297734213182</v>
      </c>
      <c r="J75" s="158">
        <v>0.56414932585232302</v>
      </c>
      <c r="K75" s="158">
        <v>0.64655146424650023</v>
      </c>
      <c r="L75" s="158">
        <v>0.2747099608945201</v>
      </c>
      <c r="M75" s="158">
        <v>0.73120999549383792</v>
      </c>
      <c r="N75" s="158">
        <v>7.4361609075918453</v>
      </c>
      <c r="O75" s="158">
        <v>7.1263662735707998</v>
      </c>
      <c r="P75" s="158">
        <v>1.6835753170867301E-2</v>
      </c>
      <c r="Q75" s="158">
        <v>0.1847532428851022</v>
      </c>
      <c r="R75" s="158">
        <v>0.44674340656038819</v>
      </c>
      <c r="S75" s="158">
        <v>0.46038536761092969</v>
      </c>
      <c r="T75" s="171">
        <v>0.76235926390604447</v>
      </c>
      <c r="U75" s="124"/>
      <c r="V75" s="154"/>
    </row>
    <row r="76" spans="2:22" x14ac:dyDescent="0.35">
      <c r="B76" s="115"/>
      <c r="D76" s="135">
        <f t="shared" ref="D76:T76" si="17">(D75-D101)/D101</f>
        <v>-1.5012942024439004E-2</v>
      </c>
      <c r="E76" s="128">
        <f t="shared" si="17"/>
        <v>-2.5314971841641987E-2</v>
      </c>
      <c r="F76" s="128">
        <f t="shared" si="17"/>
        <v>-1.9666254199862611E-4</v>
      </c>
      <c r="G76" s="128">
        <f t="shared" si="17"/>
        <v>-8.6386960945565132E-3</v>
      </c>
      <c r="H76" s="128">
        <f t="shared" si="17"/>
        <v>-2.9571476111254665E-3</v>
      </c>
      <c r="I76" s="157">
        <f t="shared" si="17"/>
        <v>1.5014457273202319E-2</v>
      </c>
      <c r="J76" s="128">
        <f t="shared" si="17"/>
        <v>-3.4444412774174834E-3</v>
      </c>
      <c r="K76" s="128">
        <f t="shared" si="17"/>
        <v>-1.712040887181342E-2</v>
      </c>
      <c r="L76" s="128">
        <f t="shared" si="17"/>
        <v>-5.3585556474756765E-3</v>
      </c>
      <c r="M76" s="128">
        <f t="shared" si="17"/>
        <v>-1.7312603514421841E-2</v>
      </c>
      <c r="N76" s="128">
        <f t="shared" si="17"/>
        <v>-4.1661846586045275E-4</v>
      </c>
      <c r="O76" s="157">
        <f t="shared" si="17"/>
        <v>1.8256399637907445E-2</v>
      </c>
      <c r="P76" s="128">
        <f t="shared" si="17"/>
        <v>-2.7354449649735161E-4</v>
      </c>
      <c r="Q76" s="157">
        <f t="shared" si="17"/>
        <v>7.476519458303113E-2</v>
      </c>
      <c r="R76" s="128">
        <f t="shared" si="17"/>
        <v>-9.989875241924244E-2</v>
      </c>
      <c r="S76" s="157">
        <f t="shared" si="17"/>
        <v>3.4926400524217627E-3</v>
      </c>
      <c r="T76" s="136">
        <f t="shared" si="17"/>
        <v>-4.366404387509403E-3</v>
      </c>
      <c r="U76" s="124">
        <f>AVERAGE(D76:T76)</f>
        <v>-5.2225328027904125E-3</v>
      </c>
      <c r="V76" s="154">
        <f t="shared" si="12"/>
        <v>-9.1329048034713E-4</v>
      </c>
    </row>
    <row r="77" spans="2:22" x14ac:dyDescent="0.35">
      <c r="B77" s="115" t="s">
        <v>86</v>
      </c>
      <c r="D77" s="172">
        <v>2.4915562645487199</v>
      </c>
      <c r="E77" s="159">
        <v>0.36018442026117559</v>
      </c>
      <c r="F77" s="159">
        <v>0.80577322115238881</v>
      </c>
      <c r="G77" s="159">
        <v>0.50285795268541089</v>
      </c>
      <c r="H77" s="159">
        <v>0.95459649828413362</v>
      </c>
      <c r="I77" s="159">
        <v>0.43965884716128728</v>
      </c>
      <c r="J77" s="159">
        <v>0.56871628793233886</v>
      </c>
      <c r="K77" s="159">
        <v>0.65160533536971266</v>
      </c>
      <c r="L77" s="159">
        <v>0.2758702713368833</v>
      </c>
      <c r="M77" s="159">
        <v>0.73570141845994041</v>
      </c>
      <c r="N77" s="159">
        <v>7.4364062453009323</v>
      </c>
      <c r="O77" s="159">
        <v>7.0908086346617107</v>
      </c>
      <c r="P77" s="159">
        <v>1.6883404418551101E-2</v>
      </c>
      <c r="Q77" s="159">
        <v>0.1797314374200055</v>
      </c>
      <c r="R77" s="159">
        <v>0.45205481477046039</v>
      </c>
      <c r="S77" s="159">
        <v>0.4597419804883246</v>
      </c>
      <c r="T77" s="173">
        <v>0.76072232124533679</v>
      </c>
      <c r="U77" s="124"/>
      <c r="V77" s="154"/>
    </row>
    <row r="78" spans="2:22" x14ac:dyDescent="0.35">
      <c r="B78" s="115"/>
      <c r="D78" s="135">
        <f t="shared" ref="D78:T78" si="18">(D77-D101)/D101</f>
        <v>-1.7102807374797881E-2</v>
      </c>
      <c r="E78" s="128">
        <f t="shared" si="18"/>
        <v>-2.4424387125788892E-2</v>
      </c>
      <c r="F78" s="128">
        <f t="shared" si="18"/>
        <v>-1.9559970021374945E-4</v>
      </c>
      <c r="G78" s="128">
        <f t="shared" si="18"/>
        <v>-3.0787457418012094E-3</v>
      </c>
      <c r="H78" s="128">
        <f t="shared" si="18"/>
        <v>-2.1916204290806786E-3</v>
      </c>
      <c r="I78" s="157">
        <f t="shared" si="18"/>
        <v>1.1714330220760127E-2</v>
      </c>
      <c r="J78" s="157">
        <f t="shared" si="18"/>
        <v>4.622982077983992E-3</v>
      </c>
      <c r="K78" s="128">
        <f t="shared" si="18"/>
        <v>-9.4375760922347767E-3</v>
      </c>
      <c r="L78" s="128">
        <f t="shared" si="18"/>
        <v>-1.1574234769076638E-3</v>
      </c>
      <c r="M78" s="128">
        <f t="shared" si="18"/>
        <v>-1.1276492454296171E-2</v>
      </c>
      <c r="N78" s="128">
        <f t="shared" si="18"/>
        <v>-3.836396882473136E-4</v>
      </c>
      <c r="O78" s="157">
        <f t="shared" si="18"/>
        <v>1.3175718687017774E-2</v>
      </c>
      <c r="P78" s="157">
        <f t="shared" si="18"/>
        <v>2.5560415911436898E-3</v>
      </c>
      <c r="Q78" s="157">
        <f t="shared" si="18"/>
        <v>4.5551841444708495E-2</v>
      </c>
      <c r="R78" s="128">
        <f t="shared" si="18"/>
        <v>-8.9197295864784212E-2</v>
      </c>
      <c r="S78" s="157">
        <f t="shared" si="18"/>
        <v>2.090262201906899E-3</v>
      </c>
      <c r="T78" s="136">
        <f t="shared" si="18"/>
        <v>-6.5042351770788868E-3</v>
      </c>
      <c r="U78" s="124">
        <f>AVERAGE(D78:T78)</f>
        <v>-5.0140380530417916E-3</v>
      </c>
      <c r="V78" s="154">
        <f t="shared" si="12"/>
        <v>-4.2124159968153045E-3</v>
      </c>
    </row>
    <row r="79" spans="2:22" x14ac:dyDescent="0.35">
      <c r="B79" s="115" t="s">
        <v>85</v>
      </c>
      <c r="D79" s="174">
        <v>2.5373928120572922</v>
      </c>
      <c r="E79" s="160">
        <v>0.36621765071690882</v>
      </c>
      <c r="F79" s="160">
        <v>0.80583818869486312</v>
      </c>
      <c r="G79" s="160">
        <v>0.29863313600007191</v>
      </c>
      <c r="H79" s="160">
        <v>0.92610181666450497</v>
      </c>
      <c r="I79" s="160">
        <v>0.4357446717230995</v>
      </c>
      <c r="J79" s="160">
        <v>0.42899477811871989</v>
      </c>
      <c r="K79" s="160">
        <v>0.49715426088622972</v>
      </c>
      <c r="L79" s="160">
        <v>8.8314200168290197E-2</v>
      </c>
      <c r="M79" s="160">
        <v>0.73652864430743215</v>
      </c>
      <c r="N79" s="160">
        <v>7.4358973785617337</v>
      </c>
      <c r="O79" s="160">
        <v>7.1163145244498516</v>
      </c>
      <c r="P79" s="160">
        <v>1.19059597891956E-2</v>
      </c>
      <c r="Q79" s="160">
        <v>0.18254250955544901</v>
      </c>
      <c r="R79" s="160">
        <v>0.44527571138532179</v>
      </c>
      <c r="S79" s="160">
        <v>0.45507856477256159</v>
      </c>
      <c r="T79" s="175">
        <v>0.76152822971057277</v>
      </c>
      <c r="U79" s="124"/>
      <c r="V79" s="154"/>
    </row>
    <row r="80" spans="2:22" x14ac:dyDescent="0.35">
      <c r="B80" s="115"/>
      <c r="D80" s="176">
        <f t="shared" ref="D80:T80" si="19">(D79-D101)/D101</f>
        <v>9.7931041914543901E-4</v>
      </c>
      <c r="E80" s="128">
        <f t="shared" si="19"/>
        <v>-8.0831125776133789E-3</v>
      </c>
      <c r="F80" s="128">
        <f t="shared" si="19"/>
        <v>-1.1498789389237924E-4</v>
      </c>
      <c r="G80" s="128">
        <f t="shared" si="19"/>
        <v>-0.40795662291036422</v>
      </c>
      <c r="H80" s="128">
        <f t="shared" si="19"/>
        <v>-3.1976175625309911E-2</v>
      </c>
      <c r="I80" s="157">
        <f t="shared" si="19"/>
        <v>2.7072844001628186E-3</v>
      </c>
      <c r="J80" s="128">
        <f t="shared" si="19"/>
        <v>-0.24219154183819397</v>
      </c>
      <c r="K80" s="128">
        <f t="shared" si="19"/>
        <v>-0.24423220162842857</v>
      </c>
      <c r="L80" s="128">
        <f t="shared" si="19"/>
        <v>-0.68024106833914821</v>
      </c>
      <c r="M80" s="128">
        <f t="shared" si="19"/>
        <v>-1.0164767478725764E-2</v>
      </c>
      <c r="N80" s="128">
        <f t="shared" si="19"/>
        <v>-4.5204255664128173E-4</v>
      </c>
      <c r="O80" s="157">
        <f t="shared" si="19"/>
        <v>1.6820147629935413E-2</v>
      </c>
      <c r="P80" s="128">
        <f t="shared" si="19"/>
        <v>-0.29301036558220261</v>
      </c>
      <c r="Q80" s="157">
        <f t="shared" si="19"/>
        <v>6.1904693732750836E-2</v>
      </c>
      <c r="R80" s="128">
        <f t="shared" si="19"/>
        <v>-0.10285587330507011</v>
      </c>
      <c r="S80" s="128">
        <f t="shared" si="19"/>
        <v>-8.0744903673532504E-3</v>
      </c>
      <c r="T80" s="136">
        <f t="shared" si="19"/>
        <v>-5.4517267588479598E-3</v>
      </c>
      <c r="U80" s="124">
        <f>AVERAGE(D80:T80)</f>
        <v>-0.11484667886351749</v>
      </c>
      <c r="V80" s="154">
        <f t="shared" si="12"/>
        <v>-3.6344000858374644E-2</v>
      </c>
    </row>
    <row r="81" spans="2:22" x14ac:dyDescent="0.35">
      <c r="B81" s="115" t="s">
        <v>87</v>
      </c>
      <c r="D81" s="177">
        <v>2.5374973601495938</v>
      </c>
      <c r="E81" s="161">
        <v>0.36958151949260631</v>
      </c>
      <c r="F81" s="161">
        <v>0.80593383572996657</v>
      </c>
      <c r="G81" s="161">
        <v>0.50515036002822566</v>
      </c>
      <c r="H81" s="161">
        <v>0.95658485657080761</v>
      </c>
      <c r="I81" s="161">
        <v>0.43460053248694669</v>
      </c>
      <c r="J81" s="161">
        <v>0.56513211494031068</v>
      </c>
      <c r="K81" s="161">
        <v>0.65703506974894876</v>
      </c>
      <c r="L81" s="161">
        <v>0.27665614713035508</v>
      </c>
      <c r="M81" s="161">
        <v>0.74442755322402776</v>
      </c>
      <c r="N81" s="161">
        <v>7.4392608587882449</v>
      </c>
      <c r="O81" s="161">
        <v>6.9985526950722541</v>
      </c>
      <c r="P81" s="161">
        <v>1.67645470916589E-2</v>
      </c>
      <c r="Q81" s="161">
        <v>0.17190445987922609</v>
      </c>
      <c r="R81" s="161">
        <v>0.49633659939441832</v>
      </c>
      <c r="S81" s="161">
        <v>0.45882675664389178</v>
      </c>
      <c r="T81" s="178">
        <v>0.76644614504594188</v>
      </c>
      <c r="U81" s="124"/>
      <c r="V81" s="154"/>
    </row>
    <row r="82" spans="2:22" x14ac:dyDescent="0.35">
      <c r="B82" s="115"/>
      <c r="D82" s="176">
        <f t="shared" ref="D82:T82" si="20">(D81-D101)/D101</f>
        <v>1.0205537287506601E-3</v>
      </c>
      <c r="E82" s="157">
        <f t="shared" si="20"/>
        <v>1.028076462989457E-3</v>
      </c>
      <c r="F82" s="157">
        <f t="shared" si="20"/>
        <v>3.6910644816596861E-6</v>
      </c>
      <c r="G82" s="157">
        <f t="shared" si="20"/>
        <v>1.4659762642149274E-3</v>
      </c>
      <c r="H82" s="128">
        <f t="shared" si="20"/>
        <v>-1.1325479124440234E-4</v>
      </c>
      <c r="I82" s="157">
        <f t="shared" si="20"/>
        <v>7.4465639759277631E-5</v>
      </c>
      <c r="J82" s="128">
        <f t="shared" si="20"/>
        <v>-1.7083691351592221E-3</v>
      </c>
      <c r="K82" s="128">
        <f t="shared" si="20"/>
        <v>-1.1833606094536942E-3</v>
      </c>
      <c r="L82" s="157">
        <f t="shared" si="20"/>
        <v>1.6879944022080899E-3</v>
      </c>
      <c r="M82" s="157">
        <f t="shared" si="20"/>
        <v>4.5073051249593489E-4</v>
      </c>
      <c r="N82" s="157">
        <f t="shared" si="20"/>
        <v>8.3073817687963288E-8</v>
      </c>
      <c r="O82" s="157">
        <f t="shared" si="20"/>
        <v>-6.3431500174315641E-6</v>
      </c>
      <c r="P82" s="128">
        <f t="shared" si="20"/>
        <v>-4.5018436676029332E-3</v>
      </c>
      <c r="Q82" s="157">
        <f t="shared" si="20"/>
        <v>1.9958440931901899E-5</v>
      </c>
      <c r="R82" s="157">
        <f t="shared" si="20"/>
        <v>2.1904687063567348E-5</v>
      </c>
      <c r="S82" s="157">
        <f t="shared" si="20"/>
        <v>9.5367367054167832E-5</v>
      </c>
      <c r="T82" s="179">
        <f t="shared" si="20"/>
        <v>9.7102162251730406E-4</v>
      </c>
      <c r="U82" s="124">
        <f>AVERAGE(D82:T82)</f>
        <v>-3.9608711011355726E-5</v>
      </c>
      <c r="V82" s="154">
        <f>AVERAGE(D82,F82,I82,O82,P82,Q82,R82,S82,T82)</f>
        <v>-2.5569158522909186E-4</v>
      </c>
    </row>
    <row r="83" spans="2:22" x14ac:dyDescent="0.35">
      <c r="B83" s="115" t="s">
        <v>88</v>
      </c>
      <c r="D83" s="180">
        <v>2.560043092621096</v>
      </c>
      <c r="E83" s="20">
        <v>0.37290257886217099</v>
      </c>
      <c r="F83" s="20">
        <v>0.8059764814456184</v>
      </c>
      <c r="G83" s="20">
        <v>0.49680994491433661</v>
      </c>
      <c r="H83" s="20">
        <v>0.95348220785697602</v>
      </c>
      <c r="I83" s="20">
        <v>0.43453036036691878</v>
      </c>
      <c r="J83" s="20">
        <v>0.56220395618707797</v>
      </c>
      <c r="K83" s="20">
        <v>0.64882487516292087</v>
      </c>
      <c r="L83" s="20">
        <v>0.2602620314620176</v>
      </c>
      <c r="M83" s="20">
        <v>0.75400900816357774</v>
      </c>
      <c r="N83" s="20">
        <v>7.4392569765560292</v>
      </c>
      <c r="O83" s="20">
        <v>6.9969712387983831</v>
      </c>
      <c r="P83" s="20">
        <v>1.5937387604229102E-2</v>
      </c>
      <c r="Q83" s="20">
        <v>0.1714568486875363</v>
      </c>
      <c r="R83" s="20">
        <v>0.49638868403819109</v>
      </c>
      <c r="S83" s="20">
        <v>0.45899185316239077</v>
      </c>
      <c r="T83" s="181">
        <v>0.76930549120943614</v>
      </c>
    </row>
    <row r="84" spans="2:22" x14ac:dyDescent="0.35">
      <c r="B84" s="115"/>
      <c r="D84" s="182">
        <f t="shared" ref="D84:T84" si="21">(D83-D101)/D101</f>
        <v>9.9146483423162325E-3</v>
      </c>
      <c r="E84" s="162">
        <f t="shared" si="21"/>
        <v>1.0023314312270553E-2</v>
      </c>
      <c r="F84" s="162">
        <f t="shared" si="21"/>
        <v>5.6605920725762733E-5</v>
      </c>
      <c r="G84" s="163">
        <f t="shared" si="21"/>
        <v>-1.506898565091269E-2</v>
      </c>
      <c r="H84" s="163">
        <f t="shared" si="21"/>
        <v>-3.3563516296371862E-3</v>
      </c>
      <c r="I84" s="163">
        <f t="shared" si="21"/>
        <v>-8.7009876706709312E-5</v>
      </c>
      <c r="J84" s="163">
        <f t="shared" si="21"/>
        <v>-6.8808877372998692E-3</v>
      </c>
      <c r="K84" s="163">
        <f t="shared" si="21"/>
        <v>-1.3664397532326351E-2</v>
      </c>
      <c r="L84" s="163">
        <f t="shared" si="21"/>
        <v>-5.7670125828090488E-2</v>
      </c>
      <c r="M84" s="162">
        <f t="shared" si="21"/>
        <v>1.3327434971016431E-2</v>
      </c>
      <c r="N84" s="162">
        <f t="shared" si="21"/>
        <v>-4.3878347592036088E-7</v>
      </c>
      <c r="O84" s="163">
        <f t="shared" si="21"/>
        <v>-2.3231076237392384E-4</v>
      </c>
      <c r="P84" s="163">
        <f t="shared" si="21"/>
        <v>-5.3619528757879592E-2</v>
      </c>
      <c r="Q84" s="163">
        <f t="shared" si="21"/>
        <v>-2.583930519399908E-3</v>
      </c>
      <c r="R84" s="162">
        <f t="shared" si="21"/>
        <v>1.2684513419992157E-4</v>
      </c>
      <c r="S84" s="162">
        <f t="shared" si="21"/>
        <v>4.5522489700075829E-4</v>
      </c>
      <c r="T84" s="183">
        <f t="shared" si="21"/>
        <v>4.7052991956319989E-3</v>
      </c>
      <c r="U84" s="124">
        <f>AVERAGE(D84:T84)</f>
        <v>-6.7385055473494701E-3</v>
      </c>
      <c r="V84" s="124">
        <f>AVERAGE(D84,F84,I84,O84,P84,Q84,R84,S84,T84)</f>
        <v>-4.5849062696094959E-3</v>
      </c>
    </row>
    <row r="85" spans="2:22" x14ac:dyDescent="0.35">
      <c r="B85" s="115" t="s">
        <v>89</v>
      </c>
      <c r="D85" s="184">
        <v>2.5590715763794449</v>
      </c>
      <c r="E85" s="17">
        <v>0.3724352734956406</v>
      </c>
      <c r="F85" s="17">
        <v>0.80595212384048875</v>
      </c>
      <c r="G85" s="17">
        <v>0.49747762315144711</v>
      </c>
      <c r="H85" s="17">
        <v>0.95365832984981636</v>
      </c>
      <c r="I85" s="17">
        <v>0.43468863739263702</v>
      </c>
      <c r="J85" s="17">
        <v>0.56248520163012961</v>
      </c>
      <c r="K85" s="17">
        <v>0.64917117652115519</v>
      </c>
      <c r="L85" s="17">
        <v>0.26116128183495108</v>
      </c>
      <c r="M85" s="17">
        <v>0.75443688100629569</v>
      </c>
      <c r="N85" s="17">
        <v>7.439252694733602</v>
      </c>
      <c r="O85" s="17">
        <v>7.0042389839305006</v>
      </c>
      <c r="P85" s="17">
        <v>1.5951910596025302E-2</v>
      </c>
      <c r="Q85" s="17">
        <v>0.1715751392045122</v>
      </c>
      <c r="R85" s="17">
        <v>0.49632810651657661</v>
      </c>
      <c r="S85" s="17">
        <v>0.45898207448427147</v>
      </c>
      <c r="T85" s="185">
        <v>0.77110619208057263</v>
      </c>
      <c r="U85" s="124"/>
      <c r="V85" s="124"/>
    </row>
    <row r="86" spans="2:22" x14ac:dyDescent="0.35">
      <c r="B86" s="115"/>
      <c r="D86" s="182">
        <f t="shared" ref="D86:T86" si="22">(D85-D101)/D101</f>
        <v>9.5313936672782006E-3</v>
      </c>
      <c r="E86" s="162">
        <f t="shared" si="22"/>
        <v>8.7575968250407643E-3</v>
      </c>
      <c r="F86" s="162">
        <f t="shared" si="22"/>
        <v>2.6382974430087132E-5</v>
      </c>
      <c r="G86" s="163">
        <f t="shared" si="22"/>
        <v>-1.374530642494742E-2</v>
      </c>
      <c r="H86" s="163">
        <f t="shared" si="22"/>
        <v>-3.1722570927321158E-3</v>
      </c>
      <c r="I86" s="162">
        <f t="shared" si="22"/>
        <v>2.7720691569443402E-4</v>
      </c>
      <c r="J86" s="163">
        <f t="shared" si="22"/>
        <v>-6.3840747539376033E-3</v>
      </c>
      <c r="K86" s="163">
        <f t="shared" si="22"/>
        <v>-1.3137954462886917E-2</v>
      </c>
      <c r="L86" s="163">
        <f t="shared" si="22"/>
        <v>-5.4414212985117401E-2</v>
      </c>
      <c r="M86" s="162">
        <f t="shared" si="22"/>
        <v>1.3902461642463138E-2</v>
      </c>
      <c r="N86" s="162">
        <f t="shared" si="22"/>
        <v>-1.0143544720545915E-6</v>
      </c>
      <c r="O86" s="162">
        <f t="shared" si="22"/>
        <v>8.0614666566502895E-4</v>
      </c>
      <c r="P86" s="163">
        <f t="shared" si="22"/>
        <v>-5.2757136742246726E-2</v>
      </c>
      <c r="Q86" s="163">
        <f t="shared" si="22"/>
        <v>-1.8957989959170161E-3</v>
      </c>
      <c r="R86" s="162">
        <f t="shared" si="22"/>
        <v>4.793186751261906E-6</v>
      </c>
      <c r="S86" s="162">
        <f t="shared" si="22"/>
        <v>4.3391051080929539E-4</v>
      </c>
      <c r="T86" s="183">
        <f t="shared" si="22"/>
        <v>7.0569965748522997E-3</v>
      </c>
      <c r="U86" s="124">
        <f t="shared" ref="U86:U90" si="23">AVERAGE(D86:T86)</f>
        <v>-6.1594627558395733E-3</v>
      </c>
      <c r="V86" s="124">
        <f t="shared" ref="V86:V90" si="24">AVERAGE(D86,F86,I86,O86,P86,Q86,R86,S86,T86)</f>
        <v>-4.0573450269647928E-3</v>
      </c>
    </row>
    <row r="87" spans="2:22" x14ac:dyDescent="0.35">
      <c r="B87" s="115" t="s">
        <v>90</v>
      </c>
      <c r="D87" s="186">
        <v>2.5591959916178002</v>
      </c>
      <c r="E87" s="164">
        <v>0.37253009312596508</v>
      </c>
      <c r="F87" s="164">
        <v>0.80596108261131361</v>
      </c>
      <c r="G87" s="164">
        <v>0.49713437958793139</v>
      </c>
      <c r="H87" s="164">
        <v>0.95359568349428281</v>
      </c>
      <c r="I87" s="164">
        <v>0.4346499334556731</v>
      </c>
      <c r="J87" s="164">
        <v>0.56239096205034067</v>
      </c>
      <c r="K87" s="164">
        <v>0.64912136994218006</v>
      </c>
      <c r="L87" s="164">
        <v>0.26096003621344582</v>
      </c>
      <c r="M87" s="164">
        <v>0.75428881204912313</v>
      </c>
      <c r="N87" s="164">
        <v>7.4392553666452752</v>
      </c>
      <c r="O87" s="164">
        <v>7.0026476011739929</v>
      </c>
      <c r="P87" s="164">
        <v>1.5949047065604901E-2</v>
      </c>
      <c r="Q87" s="164">
        <v>0.17150767423016339</v>
      </c>
      <c r="R87" s="164">
        <v>0.49636274940146319</v>
      </c>
      <c r="S87" s="164">
        <v>0.45904411163301723</v>
      </c>
      <c r="T87" s="187">
        <v>0.77018547179867602</v>
      </c>
      <c r="U87" s="124"/>
      <c r="V87" s="124"/>
    </row>
    <row r="88" spans="2:22" x14ac:dyDescent="0.35">
      <c r="B88" s="115"/>
      <c r="D88" s="182">
        <f t="shared" ref="D88:T88" si="25">(D87-D101)/D101</f>
        <v>9.5804743925418292E-3</v>
      </c>
      <c r="E88" s="162">
        <f t="shared" si="25"/>
        <v>9.0144200349376209E-3</v>
      </c>
      <c r="F88" s="162">
        <f t="shared" si="25"/>
        <v>3.749902824874607E-5</v>
      </c>
      <c r="G88" s="163">
        <f t="shared" si="25"/>
        <v>-1.4425790450364087E-2</v>
      </c>
      <c r="H88" s="163">
        <f t="shared" si="25"/>
        <v>-3.2377392714466936E-3</v>
      </c>
      <c r="I88" s="162">
        <f t="shared" si="25"/>
        <v>1.8814393444161208E-4</v>
      </c>
      <c r="J88" s="163">
        <f t="shared" si="25"/>
        <v>-6.5505465953218959E-3</v>
      </c>
      <c r="K88" s="163">
        <f t="shared" si="25"/>
        <v>-1.3213669812222058E-2</v>
      </c>
      <c r="L88" s="163">
        <f t="shared" si="25"/>
        <v>-5.5142862339483054E-2</v>
      </c>
      <c r="M88" s="162">
        <f t="shared" si="25"/>
        <v>1.3703468878522633E-2</v>
      </c>
      <c r="N88" s="162">
        <f t="shared" si="25"/>
        <v>-6.5519084734367338E-7</v>
      </c>
      <c r="O88" s="162">
        <f t="shared" si="25"/>
        <v>5.7876070009979703E-4</v>
      </c>
      <c r="P88" s="163">
        <f t="shared" si="25"/>
        <v>-5.2927176483763459E-2</v>
      </c>
      <c r="Q88" s="163">
        <f t="shared" si="25"/>
        <v>-2.2882630477043756E-3</v>
      </c>
      <c r="R88" s="162">
        <f t="shared" si="25"/>
        <v>7.4591875323499573E-5</v>
      </c>
      <c r="S88" s="162">
        <f t="shared" si="25"/>
        <v>5.6913162458893814E-4</v>
      </c>
      <c r="T88" s="183">
        <f t="shared" si="25"/>
        <v>5.8545450690868526E-3</v>
      </c>
      <c r="U88" s="124">
        <f t="shared" si="23"/>
        <v>-6.3638628031389101E-3</v>
      </c>
      <c r="V88" s="124">
        <f t="shared" si="24"/>
        <v>-4.2591436563485068E-3</v>
      </c>
    </row>
    <row r="89" spans="2:22" x14ac:dyDescent="0.35">
      <c r="B89" s="156" t="s">
        <v>91</v>
      </c>
      <c r="D89" s="174">
        <v>2.5596385866608249</v>
      </c>
      <c r="E89" s="160">
        <v>0.37247131488516849</v>
      </c>
      <c r="F89" s="160">
        <v>0.80594669020002441</v>
      </c>
      <c r="G89" s="160">
        <v>0.49790807541287202</v>
      </c>
      <c r="H89" s="160">
        <v>0.95367437497874963</v>
      </c>
      <c r="I89" s="160">
        <v>0.43466916842953263</v>
      </c>
      <c r="J89" s="160">
        <v>0.56259603745721776</v>
      </c>
      <c r="K89" s="160">
        <v>0.64918040155093482</v>
      </c>
      <c r="L89" s="160">
        <v>0.26210401162386709</v>
      </c>
      <c r="M89" s="160">
        <v>0.75467128031368458</v>
      </c>
      <c r="N89" s="160">
        <v>7.4392499024357717</v>
      </c>
      <c r="O89" s="160">
        <v>7.0051130341042152</v>
      </c>
      <c r="P89" s="160">
        <v>1.5954026818918301E-2</v>
      </c>
      <c r="Q89" s="160">
        <v>0.17166705285327941</v>
      </c>
      <c r="R89" s="160">
        <v>0.49629271971862349</v>
      </c>
      <c r="S89" s="160">
        <v>0.45884752768794312</v>
      </c>
      <c r="T89" s="175">
        <v>0.77207253398122833</v>
      </c>
      <c r="U89" s="124"/>
      <c r="V89" s="124"/>
    </row>
    <row r="90" spans="2:22" x14ac:dyDescent="0.35">
      <c r="B90" s="115"/>
      <c r="D90" s="182">
        <f t="shared" ref="D90:T90" si="26">(D89-D101)/D101</f>
        <v>9.7550742727245815E-3</v>
      </c>
      <c r="E90" s="162">
        <f t="shared" si="26"/>
        <v>8.8552165406631661E-3</v>
      </c>
      <c r="F90" s="162">
        <f t="shared" si="26"/>
        <v>1.9640906682871636E-5</v>
      </c>
      <c r="G90" s="163">
        <f t="shared" si="26"/>
        <v>-1.2891930225831285E-2</v>
      </c>
      <c r="H90" s="163">
        <f t="shared" si="26"/>
        <v>-3.1554856462312187E-3</v>
      </c>
      <c r="I90" s="162">
        <f t="shared" si="26"/>
        <v>2.3240620465578773E-4</v>
      </c>
      <c r="J90" s="163">
        <f t="shared" si="26"/>
        <v>-6.1882860601845139E-3</v>
      </c>
      <c r="K90" s="163">
        <f t="shared" si="26"/>
        <v>-1.3123930685973026E-2</v>
      </c>
      <c r="L90" s="163">
        <f t="shared" si="26"/>
        <v>-5.1000874364893076E-2</v>
      </c>
      <c r="M90" s="162">
        <f t="shared" si="26"/>
        <v>1.4217475450446498E-2</v>
      </c>
      <c r="N90" s="162">
        <f t="shared" si="26"/>
        <v>-1.3897006408823557E-6</v>
      </c>
      <c r="O90" s="162">
        <f t="shared" si="26"/>
        <v>9.3103600601372792E-4</v>
      </c>
      <c r="P90" s="163">
        <f t="shared" si="26"/>
        <v>-5.2631472984266819E-2</v>
      </c>
      <c r="Q90" s="163">
        <f t="shared" si="26"/>
        <v>-1.3611096499575692E-3</v>
      </c>
      <c r="R90" s="163">
        <f t="shared" si="26"/>
        <v>-6.6504342250287503E-5</v>
      </c>
      <c r="S90" s="162">
        <f t="shared" si="26"/>
        <v>1.4064159012493207E-4</v>
      </c>
      <c r="T90" s="183">
        <f t="shared" si="26"/>
        <v>8.3190294597303358E-3</v>
      </c>
      <c r="U90" s="124">
        <f t="shared" si="23"/>
        <v>-5.7617919546580467E-3</v>
      </c>
      <c r="V90" s="124">
        <f t="shared" si="24"/>
        <v>-3.8512509485047149E-3</v>
      </c>
    </row>
    <row r="91" spans="2:22" x14ac:dyDescent="0.35">
      <c r="B91" s="115"/>
      <c r="D91" s="190">
        <f>(D89-D65)/D65</f>
        <v>-0.1727293338209841</v>
      </c>
      <c r="E91" s="190">
        <f t="shared" ref="E91:T91" si="27">(E89-E65)/E65</f>
        <v>-0.18227802529075135</v>
      </c>
      <c r="F91" s="190">
        <f t="shared" si="27"/>
        <v>-3.0093825473789079E-3</v>
      </c>
      <c r="G91" s="182">
        <f t="shared" si="27"/>
        <v>3.1136301688201762E-3</v>
      </c>
      <c r="H91" s="182">
        <f t="shared" si="27"/>
        <v>2.9743986588893533E-3</v>
      </c>
      <c r="I91" s="190">
        <f t="shared" si="27"/>
        <v>-8.4657463283578274E-2</v>
      </c>
      <c r="J91" s="190">
        <f t="shared" si="27"/>
        <v>-7.7715402134591965E-2</v>
      </c>
      <c r="K91" s="190">
        <f t="shared" si="27"/>
        <v>-7.4858539331934898E-2</v>
      </c>
      <c r="L91" s="190">
        <f t="shared" si="27"/>
        <v>-0.14570433864322468</v>
      </c>
      <c r="M91" s="190">
        <f t="shared" si="27"/>
        <v>-9.8311012212189339E-2</v>
      </c>
      <c r="N91" s="182">
        <f t="shared" si="27"/>
        <v>3.2610938599598164E-4</v>
      </c>
      <c r="O91" s="182">
        <f t="shared" si="27"/>
        <v>2.5743560759158676E-2</v>
      </c>
      <c r="P91" s="182">
        <f t="shared" si="27"/>
        <v>0.13008581315871554</v>
      </c>
      <c r="Q91" s="182">
        <f t="shared" si="27"/>
        <v>0.16547072364907034</v>
      </c>
      <c r="R91" s="182">
        <f t="shared" si="27"/>
        <v>6.6944050833992089E-2</v>
      </c>
      <c r="S91" s="190">
        <f t="shared" si="27"/>
        <v>-0.10365790079828879</v>
      </c>
      <c r="T91" s="190">
        <f t="shared" si="27"/>
        <v>-4.620415837590517E-2</v>
      </c>
      <c r="U91" s="124">
        <f t="shared" ref="U91:U92" si="28">AVERAGE(D91:T91)</f>
        <v>-3.4968662930834435E-2</v>
      </c>
      <c r="V91" s="124">
        <f t="shared" ref="V91:V92" si="29">AVERAGE(D91,F91,I91,O91,P91,Q91,R91,S91,T91)</f>
        <v>-2.4460100472442911E-3</v>
      </c>
    </row>
    <row r="92" spans="2:22" x14ac:dyDescent="0.35">
      <c r="B92" s="115"/>
      <c r="D92" s="196">
        <f>(D89-D67)/D67</f>
        <v>0.17400097669394177</v>
      </c>
      <c r="E92" s="196">
        <f t="shared" ref="E92:T92" si="30">(E89-E67)/E67</f>
        <v>0.17207096189113461</v>
      </c>
      <c r="F92" s="196">
        <f t="shared" si="30"/>
        <v>1.2111109739452895E-3</v>
      </c>
      <c r="G92" s="190">
        <f t="shared" si="30"/>
        <v>-2.442585425337138E-2</v>
      </c>
      <c r="H92" s="190">
        <f t="shared" si="30"/>
        <v>-2.7506130259781622E-3</v>
      </c>
      <c r="I92" s="190">
        <f t="shared" si="30"/>
        <v>-7.6756580881290656E-2</v>
      </c>
      <c r="J92" s="190">
        <f t="shared" si="30"/>
        <v>-7.5968081015177283E-2</v>
      </c>
      <c r="K92" s="190">
        <f t="shared" si="30"/>
        <v>-6.6962209430685468E-2</v>
      </c>
      <c r="L92" s="196">
        <f t="shared" si="30"/>
        <v>8.1978480901734735E-3</v>
      </c>
      <c r="M92" s="196">
        <f t="shared" si="30"/>
        <v>2.3855111267335576E-2</v>
      </c>
      <c r="N92" s="196">
        <f t="shared" si="30"/>
        <v>3.4855820448829252E-4</v>
      </c>
      <c r="O92" s="196">
        <f t="shared" si="30"/>
        <v>5.7185254622699839E-3</v>
      </c>
      <c r="P92" s="190">
        <f t="shared" si="30"/>
        <v>-4.4303529290412057E-2</v>
      </c>
      <c r="Q92" s="196">
        <f t="shared" si="30"/>
        <v>8.128798535947071E-2</v>
      </c>
      <c r="R92" s="196">
        <f t="shared" si="30"/>
        <v>7.8813394466715869E-2</v>
      </c>
      <c r="S92" s="190">
        <f t="shared" si="30"/>
        <v>-8.3334293214212485E-2</v>
      </c>
      <c r="T92" s="196">
        <f t="shared" si="30"/>
        <v>0.1180435663754506</v>
      </c>
      <c r="U92" s="124">
        <f t="shared" si="28"/>
        <v>1.7002757510223447E-2</v>
      </c>
      <c r="V92" s="124">
        <f t="shared" si="29"/>
        <v>2.8297906216208781E-2</v>
      </c>
    </row>
    <row r="93" spans="2:22" x14ac:dyDescent="0.35">
      <c r="B93" s="115" t="s">
        <v>92</v>
      </c>
      <c r="D93" s="188">
        <v>2.5611201660712419</v>
      </c>
      <c r="E93" s="165">
        <v>0.3726534931462141</v>
      </c>
      <c r="F93" s="165">
        <v>0.80594482470527107</v>
      </c>
      <c r="G93" s="165">
        <v>0.49846050059563968</v>
      </c>
      <c r="H93" s="165">
        <v>0.95364349490512723</v>
      </c>
      <c r="I93" s="165">
        <v>0.43459672544979427</v>
      </c>
      <c r="J93" s="165">
        <v>0.56270254019965382</v>
      </c>
      <c r="K93" s="165">
        <v>0.6491747563197402</v>
      </c>
      <c r="L93" s="165">
        <v>0.26282498891129807</v>
      </c>
      <c r="M93" s="165">
        <v>0.75486498703896954</v>
      </c>
      <c r="N93" s="165">
        <v>7.43924708254481</v>
      </c>
      <c r="O93" s="165">
        <v>7.0058751345531274</v>
      </c>
      <c r="P93" s="165">
        <v>1.5956253998789301E-2</v>
      </c>
      <c r="Q93" s="165">
        <v>0.1717842420970421</v>
      </c>
      <c r="R93" s="165">
        <v>0.4962571447441419</v>
      </c>
      <c r="S93" s="165">
        <v>0.45864783202354997</v>
      </c>
      <c r="T93" s="189">
        <v>0.77300581916463329</v>
      </c>
      <c r="U93" s="124"/>
      <c r="V93" s="124"/>
    </row>
    <row r="94" spans="2:22" x14ac:dyDescent="0.35">
      <c r="B94" s="115"/>
      <c r="D94" s="182">
        <f t="shared" ref="D94:T94" si="31">(D93-D101)/D101</f>
        <v>1.0339544414487154E-2</v>
      </c>
      <c r="E94" s="162">
        <f t="shared" si="31"/>
        <v>9.34865450931004E-3</v>
      </c>
      <c r="F94" s="162">
        <f t="shared" si="31"/>
        <v>1.7326198506720975E-5</v>
      </c>
      <c r="G94" s="163">
        <f t="shared" si="31"/>
        <v>-1.1796741409292707E-2</v>
      </c>
      <c r="H94" s="163">
        <f t="shared" si="31"/>
        <v>-3.1877635733738169E-3</v>
      </c>
      <c r="I94" s="162">
        <f t="shared" si="31"/>
        <v>6.5705133590348604E-5</v>
      </c>
      <c r="J94" s="163">
        <f t="shared" si="31"/>
        <v>-6.0001516512077609E-3</v>
      </c>
      <c r="K94" s="163">
        <f t="shared" si="31"/>
        <v>-1.3132512497066526E-2</v>
      </c>
      <c r="L94" s="163">
        <f t="shared" si="31"/>
        <v>-4.839043429136744E-2</v>
      </c>
      <c r="M94" s="162">
        <f t="shared" si="31"/>
        <v>1.4477801702446738E-2</v>
      </c>
      <c r="N94" s="162">
        <f t="shared" si="31"/>
        <v>-1.768755932719975E-6</v>
      </c>
      <c r="O94" s="162">
        <f t="shared" si="31"/>
        <v>1.0399293226749501E-3</v>
      </c>
      <c r="P94" s="163">
        <f t="shared" si="31"/>
        <v>-5.249922047286406E-2</v>
      </c>
      <c r="Q94" s="163">
        <f t="shared" si="31"/>
        <v>-6.7938456406027288E-4</v>
      </c>
      <c r="R94" s="163">
        <f t="shared" si="31"/>
        <v>-1.3818101043006428E-4</v>
      </c>
      <c r="S94" s="163">
        <f t="shared" si="31"/>
        <v>-2.9463099577153689E-4</v>
      </c>
      <c r="T94" s="183">
        <f t="shared" si="31"/>
        <v>9.5378906015552815E-3</v>
      </c>
      <c r="U94" s="124">
        <f t="shared" ref="U94:U96" si="32">AVERAGE(D94:T94)</f>
        <v>-5.3702316081644507E-3</v>
      </c>
      <c r="V94" s="124">
        <f t="shared" ref="V94:V96" si="33">AVERAGE(D94,F94,I94,O94,P94,Q94,R94,S94,T94)</f>
        <v>-3.6234468191457211E-3</v>
      </c>
    </row>
    <row r="95" spans="2:22" x14ac:dyDescent="0.35">
      <c r="B95" s="115" t="s">
        <v>93</v>
      </c>
      <c r="D95" s="166">
        <v>2.5633257820496538</v>
      </c>
      <c r="E95" s="150">
        <v>0.3729501671027266</v>
      </c>
      <c r="F95" s="150">
        <v>0.80594526718918957</v>
      </c>
      <c r="G95" s="150">
        <v>0.49910210752963169</v>
      </c>
      <c r="H95" s="150">
        <v>0.95358200353256117</v>
      </c>
      <c r="I95" s="150">
        <v>0.43447235853030258</v>
      </c>
      <c r="J95" s="150">
        <v>0.56280023474413876</v>
      </c>
      <c r="K95" s="150">
        <v>0.64914821658555588</v>
      </c>
      <c r="L95" s="150">
        <v>0.26337133160049742</v>
      </c>
      <c r="M95" s="150">
        <v>0.75509796654120287</v>
      </c>
      <c r="N95" s="150">
        <v>7.4392442583490332</v>
      </c>
      <c r="O95" s="150">
        <v>7.0065118038156582</v>
      </c>
      <c r="P95" s="150">
        <v>1.59586531836577E-2</v>
      </c>
      <c r="Q95" s="150">
        <v>0.17192661798642669</v>
      </c>
      <c r="R95" s="150">
        <v>0.49622166638689508</v>
      </c>
      <c r="S95" s="150">
        <v>0.45838508709105069</v>
      </c>
      <c r="T95" s="167">
        <v>0.77394443607790786</v>
      </c>
      <c r="U95" s="124"/>
      <c r="V95" s="124"/>
    </row>
    <row r="96" spans="2:22" x14ac:dyDescent="0.35">
      <c r="B96" s="115"/>
      <c r="D96" s="182">
        <f t="shared" ref="D96:T96" si="34">(D95-D101)/D101</f>
        <v>1.1209640660771581E-2</v>
      </c>
      <c r="E96" s="162">
        <f t="shared" si="34"/>
        <v>1.0152209190377686E-2</v>
      </c>
      <c r="F96" s="162">
        <f t="shared" si="34"/>
        <v>1.7875233095077305E-5</v>
      </c>
      <c r="G96" s="163">
        <f t="shared" si="34"/>
        <v>-1.0524748819814404E-2</v>
      </c>
      <c r="H96" s="163">
        <f t="shared" si="34"/>
        <v>-3.2520384863113957E-3</v>
      </c>
      <c r="I96" s="163">
        <f t="shared" si="34"/>
        <v>-2.2047992891334811E-4</v>
      </c>
      <c r="J96" s="163">
        <f t="shared" si="34"/>
        <v>-5.8275767018071802E-3</v>
      </c>
      <c r="K96" s="163">
        <f t="shared" si="34"/>
        <v>-1.3172857874853477E-2</v>
      </c>
      <c r="L96" s="163">
        <f t="shared" si="34"/>
        <v>-4.6412293128494465E-2</v>
      </c>
      <c r="M96" s="162">
        <f t="shared" si="34"/>
        <v>1.4790907406546906E-2</v>
      </c>
      <c r="N96" s="162">
        <f t="shared" si="34"/>
        <v>-2.1483898862835815E-6</v>
      </c>
      <c r="O96" s="162">
        <f t="shared" si="34"/>
        <v>1.1309003065028559E-3</v>
      </c>
      <c r="P96" s="163">
        <f t="shared" si="34"/>
        <v>-5.2356754106183651E-2</v>
      </c>
      <c r="Q96" s="162">
        <f t="shared" si="34"/>
        <v>1.4885881650939057E-4</v>
      </c>
      <c r="R96" s="163">
        <f t="shared" si="34"/>
        <v>-2.0966301363599776E-4</v>
      </c>
      <c r="S96" s="163">
        <f t="shared" si="34"/>
        <v>-8.673307914716465E-4</v>
      </c>
      <c r="T96" s="183">
        <f t="shared" si="34"/>
        <v>1.0763714929416314E-2</v>
      </c>
      <c r="U96" s="124">
        <f t="shared" si="32"/>
        <v>-4.9783402763618843E-3</v>
      </c>
      <c r="V96" s="124">
        <f t="shared" si="33"/>
        <v>-3.3759153215454918E-3</v>
      </c>
    </row>
    <row r="97" spans="2:22" x14ac:dyDescent="0.35">
      <c r="B97" s="115" t="s">
        <v>94</v>
      </c>
      <c r="D97" s="180">
        <v>2.5137735943933479</v>
      </c>
      <c r="E97" s="20">
        <v>0.3622395668038747</v>
      </c>
      <c r="F97" s="20">
        <v>0.80577305700341029</v>
      </c>
      <c r="G97" s="20">
        <v>0.49080498248766968</v>
      </c>
      <c r="H97" s="20">
        <v>0.95116836865126997</v>
      </c>
      <c r="I97" s="20">
        <v>0.4414665988385521</v>
      </c>
      <c r="J97" s="20">
        <v>0.56019187188928798</v>
      </c>
      <c r="K97" s="20">
        <v>0.63714675690241795</v>
      </c>
      <c r="L97" s="20">
        <v>0.25778546165932231</v>
      </c>
      <c r="M97" s="20">
        <v>0.73966947081012391</v>
      </c>
      <c r="N97" s="20">
        <v>7.4361674482267777</v>
      </c>
      <c r="O97" s="20">
        <v>7.1286532679829504</v>
      </c>
      <c r="P97" s="20">
        <v>1.5930821430625401E-2</v>
      </c>
      <c r="Q97" s="20">
        <v>0.18475770755677279</v>
      </c>
      <c r="R97" s="20">
        <v>0.4469240640270174</v>
      </c>
      <c r="S97" s="20">
        <v>0.46078565947642319</v>
      </c>
      <c r="T97" s="181">
        <v>0.76782142831143441</v>
      </c>
      <c r="U97" s="124"/>
      <c r="V97" s="124"/>
    </row>
    <row r="98" spans="2:22" x14ac:dyDescent="0.35">
      <c r="B98" s="115"/>
      <c r="D98" s="190">
        <f t="shared" ref="D98:T98" si="35">(D97-D101)/D101</f>
        <v>-8.3382647302559058E-3</v>
      </c>
      <c r="E98" s="163">
        <f t="shared" si="35"/>
        <v>-1.885793079076423E-2</v>
      </c>
      <c r="F98" s="163">
        <f t="shared" si="35"/>
        <v>-1.9580337646746661E-4</v>
      </c>
      <c r="G98" s="163">
        <f t="shared" si="35"/>
        <v>-2.6973887705651203E-2</v>
      </c>
      <c r="H98" s="163">
        <f t="shared" si="35"/>
        <v>-5.7749317863664169E-3</v>
      </c>
      <c r="I98" s="162">
        <f t="shared" si="35"/>
        <v>1.5874210748988191E-2</v>
      </c>
      <c r="J98" s="163">
        <f t="shared" si="35"/>
        <v>-1.0435183913319622E-2</v>
      </c>
      <c r="K98" s="163">
        <f t="shared" si="35"/>
        <v>-3.1417329411316898E-2</v>
      </c>
      <c r="L98" s="163">
        <f t="shared" si="35"/>
        <v>-6.6637033899321699E-2</v>
      </c>
      <c r="M98" s="163">
        <f t="shared" si="35"/>
        <v>-5.9437493884867574E-3</v>
      </c>
      <c r="N98" s="163">
        <f t="shared" si="35"/>
        <v>-4.1573926084266429E-4</v>
      </c>
      <c r="O98" s="162">
        <f t="shared" si="35"/>
        <v>1.8583178617082991E-2</v>
      </c>
      <c r="P98" s="163">
        <f t="shared" si="35"/>
        <v>-5.4009435725297428E-2</v>
      </c>
      <c r="Q98" s="162">
        <f t="shared" si="35"/>
        <v>7.4791166921280017E-2</v>
      </c>
      <c r="R98" s="163">
        <f t="shared" si="35"/>
        <v>-9.9534762691112569E-2</v>
      </c>
      <c r="S98" s="162">
        <f t="shared" si="35"/>
        <v>4.365148105794683E-3</v>
      </c>
      <c r="T98" s="183">
        <f t="shared" si="35"/>
        <v>2.7671278514786158E-3</v>
      </c>
      <c r="U98" s="124">
        <f t="shared" ref="U98" si="36">AVERAGE(D98:T98)</f>
        <v>-1.247960120203402E-2</v>
      </c>
      <c r="V98" s="124">
        <f t="shared" ref="V98" si="37">AVERAGE(D98,F98,I98,O98,P98,Q98,R98,S98,T98)</f>
        <v>-5.0774926976120969E-3</v>
      </c>
    </row>
    <row r="99" spans="2:22" x14ac:dyDescent="0.35">
      <c r="B99" s="115" t="s">
        <v>95</v>
      </c>
      <c r="D99" s="193">
        <v>2.443523664653219</v>
      </c>
      <c r="E99" s="191">
        <v>0.35228355167472669</v>
      </c>
      <c r="F99" s="191">
        <v>0.80558100483106787</v>
      </c>
      <c r="G99" s="191">
        <v>0.49567094697849839</v>
      </c>
      <c r="H99" s="191">
        <v>0.95218088809165258</v>
      </c>
      <c r="I99" s="191">
        <v>0.44335567089103972</v>
      </c>
      <c r="J99" s="191">
        <v>0.56998158085308859</v>
      </c>
      <c r="K99" s="191">
        <v>0.65181250700424598</v>
      </c>
      <c r="L99" s="191">
        <v>0.2684617880492346</v>
      </c>
      <c r="M99" s="191">
        <v>0.73910382595408175</v>
      </c>
      <c r="N99" s="191">
        <v>7.436584444006451</v>
      </c>
      <c r="O99" s="191">
        <v>7.1227908592873366</v>
      </c>
      <c r="P99" s="191">
        <v>1.5976462599617901E-2</v>
      </c>
      <c r="Q99" s="191">
        <v>0.18578937838424689</v>
      </c>
      <c r="R99" s="191">
        <v>0.45284722677071959</v>
      </c>
      <c r="S99" s="191">
        <v>0.46324996915401417</v>
      </c>
      <c r="T99" s="194">
        <v>0.74730484598842117</v>
      </c>
      <c r="U99" s="124"/>
      <c r="V99" s="124"/>
    </row>
    <row r="100" spans="2:22" x14ac:dyDescent="0.35">
      <c r="B100" s="115"/>
      <c r="D100" s="190">
        <f>(D99-D101)/D101</f>
        <v>-3.6051248661685083E-2</v>
      </c>
      <c r="E100" s="163">
        <f t="shared" ref="E100:T100" si="38">(E99-E101)/E101</f>
        <v>-4.5824243088116084E-2</v>
      </c>
      <c r="F100" s="163">
        <f t="shared" si="38"/>
        <v>-4.3410194727435943E-4</v>
      </c>
      <c r="G100" s="163">
        <f t="shared" si="38"/>
        <v>-1.7327061206304568E-2</v>
      </c>
      <c r="H100" s="163">
        <f t="shared" si="38"/>
        <v>-4.7165784570715602E-3</v>
      </c>
      <c r="I100" s="192">
        <f t="shared" si="38"/>
        <v>2.0221220433113002E-2</v>
      </c>
      <c r="J100" s="192">
        <f t="shared" si="38"/>
        <v>6.8580901172968795E-3</v>
      </c>
      <c r="K100" s="163">
        <f t="shared" si="38"/>
        <v>-9.1226363191406496E-3</v>
      </c>
      <c r="L100" s="163">
        <f t="shared" si="38"/>
        <v>-2.7981294346729614E-2</v>
      </c>
      <c r="M100" s="163">
        <f t="shared" si="38"/>
        <v>-6.7039305598944618E-3</v>
      </c>
      <c r="N100" s="163">
        <f t="shared" si="38"/>
        <v>-3.5968586760505827E-4</v>
      </c>
      <c r="O100" s="192">
        <f t="shared" si="38"/>
        <v>1.7745523781161877E-2</v>
      </c>
      <c r="P100" s="163">
        <f t="shared" si="38"/>
        <v>-5.1299210430425311E-2</v>
      </c>
      <c r="Q100" s="192">
        <f t="shared" si="38"/>
        <v>8.0792706490062607E-2</v>
      </c>
      <c r="R100" s="163">
        <f t="shared" si="38"/>
        <v>-8.7600739498070693E-2</v>
      </c>
      <c r="S100" s="192">
        <f t="shared" si="38"/>
        <v>9.7365538850555915E-3</v>
      </c>
      <c r="T100" s="195">
        <f t="shared" si="38"/>
        <v>-2.4027324049428325E-2</v>
      </c>
      <c r="U100" s="124">
        <f t="shared" ref="U100" si="39">AVERAGE(D100:T100)</f>
        <v>-1.0358468219120931E-2</v>
      </c>
      <c r="V100" s="124">
        <f t="shared" ref="V100" si="40">AVERAGE(D100,F100,I100,O100,P100,Q100,R100,S100,T100)</f>
        <v>-7.8796244441656314E-3</v>
      </c>
    </row>
    <row r="101" spans="2:22" ht="15" thickBot="1" x14ac:dyDescent="0.4">
      <c r="B101" s="116" t="s">
        <v>58</v>
      </c>
      <c r="C101" s="98"/>
      <c r="D101" s="132">
        <v>2.534910347941953</v>
      </c>
      <c r="E101" s="133">
        <v>0.36920195165601899</v>
      </c>
      <c r="F101" s="133">
        <v>0.80593086098719091</v>
      </c>
      <c r="G101" s="133">
        <v>0.50441090561318558</v>
      </c>
      <c r="H101" s="133">
        <v>0.95669320666021285</v>
      </c>
      <c r="I101" s="133">
        <v>0.43456817208999299</v>
      </c>
      <c r="J101" s="133">
        <v>0.56609922137754976</v>
      </c>
      <c r="K101" s="133">
        <v>0.65781350033361041</v>
      </c>
      <c r="L101" s="133">
        <v>0.27618994005759168</v>
      </c>
      <c r="M101" s="133">
        <v>0.7440921681797199</v>
      </c>
      <c r="N101" s="133">
        <v>7.439260240780496</v>
      </c>
      <c r="O101" s="133">
        <v>6.9985970882234962</v>
      </c>
      <c r="P101" s="133">
        <v>1.6840359758598301E-2</v>
      </c>
      <c r="Q101" s="133">
        <v>0.17190102900269261</v>
      </c>
      <c r="R101" s="133">
        <v>0.49632572753467508</v>
      </c>
      <c r="S101" s="133">
        <v>0.4587830037167781</v>
      </c>
      <c r="T101" s="134">
        <v>0.7657026312345947</v>
      </c>
      <c r="U101" s="124"/>
      <c r="V101" s="124"/>
    </row>
    <row r="102" spans="2:22" x14ac:dyDescent="0.35">
      <c r="O102"/>
      <c r="U102" s="124"/>
      <c r="V102" s="124"/>
    </row>
    <row r="103" spans="2:22" x14ac:dyDescent="0.35">
      <c r="B103" s="3">
        <v>0.1</v>
      </c>
      <c r="D103">
        <v>2.5572246652096111</v>
      </c>
      <c r="E103">
        <v>0.37376278382535999</v>
      </c>
      <c r="F103">
        <v>0.8059808214517753</v>
      </c>
      <c r="G103">
        <v>0.5121548986582154</v>
      </c>
      <c r="H103">
        <v>0.95596898754395321</v>
      </c>
      <c r="I103">
        <v>0.44046384193718929</v>
      </c>
      <c r="J103">
        <v>0.58472185755561534</v>
      </c>
      <c r="K103">
        <v>0.67664122751905764</v>
      </c>
      <c r="L103">
        <v>0.28173062511095143</v>
      </c>
      <c r="M103">
        <v>0.75669951222156784</v>
      </c>
      <c r="N103">
        <v>7.4387114969461461</v>
      </c>
      <c r="O103">
        <v>6.9367904050215428</v>
      </c>
      <c r="P103">
        <v>1.5722216417004799E-2</v>
      </c>
      <c r="Q103">
        <v>0.16958122383814939</v>
      </c>
      <c r="R103">
        <v>0.4890793386389472</v>
      </c>
      <c r="S103">
        <v>0.46446142045289268</v>
      </c>
      <c r="T103">
        <v>0.75402169795456753</v>
      </c>
      <c r="U103" s="124"/>
      <c r="V103" s="124"/>
    </row>
    <row r="104" spans="2:22" x14ac:dyDescent="0.35">
      <c r="D104" s="154">
        <f>(D103-D101)/D101</f>
        <v>8.8028033361316604E-3</v>
      </c>
      <c r="E104" s="154">
        <f t="shared" ref="E104:T104" si="41">(E103-E101)/E101</f>
        <v>1.2353217930955774E-2</v>
      </c>
      <c r="F104" s="154">
        <f t="shared" si="41"/>
        <v>6.1991005684023019E-5</v>
      </c>
      <c r="G104" s="154">
        <f t="shared" si="41"/>
        <v>1.5352548802678754E-2</v>
      </c>
      <c r="H104" s="154">
        <f t="shared" si="41"/>
        <v>-7.5700246559486518E-4</v>
      </c>
      <c r="I104" s="154">
        <f t="shared" si="41"/>
        <v>1.3566731817569453E-2</v>
      </c>
      <c r="J104" s="154">
        <f t="shared" si="41"/>
        <v>3.2896417226558158E-2</v>
      </c>
      <c r="K104" s="154">
        <f t="shared" si="41"/>
        <v>2.8621679512352269E-2</v>
      </c>
      <c r="L104" s="154">
        <f t="shared" si="41"/>
        <v>2.0061139997367014E-2</v>
      </c>
      <c r="M104" s="154">
        <f t="shared" si="41"/>
        <v>1.6943255931169663E-2</v>
      </c>
      <c r="N104" s="154">
        <f t="shared" si="41"/>
        <v>-7.3763225991447945E-5</v>
      </c>
      <c r="O104" s="154">
        <f t="shared" si="41"/>
        <v>-8.8312961044657474E-3</v>
      </c>
      <c r="P104" s="154">
        <f t="shared" si="41"/>
        <v>-6.639664221084135E-2</v>
      </c>
      <c r="Q104" s="154">
        <f t="shared" si="41"/>
        <v>-1.3495004526743605E-2</v>
      </c>
      <c r="R104" s="154">
        <f t="shared" si="41"/>
        <v>-1.4600067040090351E-2</v>
      </c>
      <c r="S104" s="154">
        <f t="shared" si="41"/>
        <v>1.2377129689006639E-2</v>
      </c>
      <c r="T104" s="154">
        <f t="shared" si="41"/>
        <v>-1.5255182369157077E-2</v>
      </c>
      <c r="U104" s="124">
        <f t="shared" ref="U104:U108" si="42">AVERAGE(D104:T104)</f>
        <v>2.4487033709758199E-3</v>
      </c>
      <c r="V104" s="124">
        <f t="shared" ref="V104:V108" si="43">AVERAGE(D104,F104,I104,O104,P104,Q104,R104,S104,T104)</f>
        <v>-9.3077262669895924E-3</v>
      </c>
    </row>
    <row r="105" spans="2:22" x14ac:dyDescent="0.35">
      <c r="B105" s="3">
        <v>0.2</v>
      </c>
      <c r="D105">
        <v>2.5133798154863278</v>
      </c>
      <c r="E105">
        <v>0.36890005903666612</v>
      </c>
      <c r="F105">
        <v>0.80593924746200452</v>
      </c>
      <c r="G105">
        <v>0.52490065010016029</v>
      </c>
      <c r="H105">
        <v>0.95830278847396122</v>
      </c>
      <c r="I105">
        <v>0.4442829442560125</v>
      </c>
      <c r="J105">
        <v>0.60290873172164317</v>
      </c>
      <c r="K105">
        <v>0.70080820263154586</v>
      </c>
      <c r="L105">
        <v>0.29526994297323023</v>
      </c>
      <c r="M105">
        <v>0.75887740660583469</v>
      </c>
      <c r="N105">
        <v>7.4381710387069093</v>
      </c>
      <c r="O105">
        <v>6.8712068305743212</v>
      </c>
      <c r="P105">
        <v>1.55084139687166E-2</v>
      </c>
      <c r="Q105">
        <v>0.16847068698439771</v>
      </c>
      <c r="R105">
        <v>0.48184069661269702</v>
      </c>
      <c r="S105">
        <v>0.4677265853987479</v>
      </c>
      <c r="T105">
        <v>0.73718409770921567</v>
      </c>
      <c r="U105" s="124"/>
      <c r="V105" s="124"/>
    </row>
    <row r="106" spans="2:22" x14ac:dyDescent="0.35">
      <c r="D106" s="154">
        <f>(D105-D101)/D101</f>
        <v>-8.4936070709977721E-3</v>
      </c>
      <c r="E106" s="154">
        <f t="shared" ref="E106:T106" si="44">(E105-E101)/E101</f>
        <v>-8.1768966279501768E-4</v>
      </c>
      <c r="F106" s="154">
        <f t="shared" si="44"/>
        <v>1.040594822654087E-5</v>
      </c>
      <c r="G106" s="154">
        <f t="shared" si="44"/>
        <v>4.0621136971783788E-2</v>
      </c>
      <c r="H106" s="154">
        <f t="shared" si="44"/>
        <v>1.6824430261895291E-3</v>
      </c>
      <c r="I106" s="154">
        <f t="shared" si="44"/>
        <v>2.2355001562350315E-2</v>
      </c>
      <c r="J106" s="154">
        <f t="shared" si="44"/>
        <v>6.5023071846876765E-2</v>
      </c>
      <c r="K106" s="154">
        <f t="shared" si="44"/>
        <v>6.5360018114755419E-2</v>
      </c>
      <c r="L106" s="154">
        <f t="shared" si="44"/>
        <v>6.9082903279025845E-2</v>
      </c>
      <c r="M106" s="154">
        <f t="shared" si="44"/>
        <v>1.9870170737429027E-2</v>
      </c>
      <c r="N106" s="154">
        <f t="shared" si="44"/>
        <v>-1.4641268598399962E-4</v>
      </c>
      <c r="O106" s="154">
        <f t="shared" si="44"/>
        <v>-1.820225625840555E-2</v>
      </c>
      <c r="P106" s="154">
        <f t="shared" si="44"/>
        <v>-7.909247836594703E-2</v>
      </c>
      <c r="Q106" s="154">
        <f t="shared" si="44"/>
        <v>-1.9955331496248136E-2</v>
      </c>
      <c r="R106" s="154">
        <f t="shared" si="44"/>
        <v>-2.9184525641915437E-2</v>
      </c>
      <c r="S106" s="154">
        <f t="shared" si="44"/>
        <v>1.949414343930439E-2</v>
      </c>
      <c r="T106" s="154">
        <f t="shared" si="44"/>
        <v>-3.7244920367318905E-2</v>
      </c>
      <c r="U106" s="124">
        <f t="shared" si="42"/>
        <v>6.4918866691958694E-3</v>
      </c>
      <c r="V106" s="124">
        <f t="shared" si="43"/>
        <v>-1.6701507583439065E-2</v>
      </c>
    </row>
    <row r="107" spans="2:22" x14ac:dyDescent="0.35">
      <c r="B107" s="3">
        <v>0.3</v>
      </c>
      <c r="D107">
        <v>2.4870497800969131</v>
      </c>
      <c r="E107">
        <v>0.36626459975174119</v>
      </c>
      <c r="F107">
        <v>0.80600823853229253</v>
      </c>
      <c r="G107">
        <v>0.53623355382117543</v>
      </c>
      <c r="H107">
        <v>0.96069591259453524</v>
      </c>
      <c r="I107">
        <v>0.44593078438778821</v>
      </c>
      <c r="J107">
        <v>0.61634417549884757</v>
      </c>
      <c r="K107">
        <v>0.72075486681246637</v>
      </c>
      <c r="L107">
        <v>0.3187328779360018</v>
      </c>
      <c r="M107">
        <v>0.76431415242762646</v>
      </c>
      <c r="N107">
        <v>7.4376293904011836</v>
      </c>
      <c r="O107">
        <v>6.8149837802838009</v>
      </c>
      <c r="P107">
        <v>1.5325293521184001E-2</v>
      </c>
      <c r="Q107">
        <v>0.168414787052687</v>
      </c>
      <c r="R107">
        <v>0.47458946464148238</v>
      </c>
      <c r="S107">
        <v>0.46774115810156019</v>
      </c>
      <c r="T107">
        <v>0.73105279623276487</v>
      </c>
      <c r="U107" s="124"/>
      <c r="V107" s="124"/>
    </row>
    <row r="108" spans="2:22" x14ac:dyDescent="0.35">
      <c r="D108" s="154">
        <f>(D107-D101)/D101</f>
        <v>-1.888057614498951E-2</v>
      </c>
      <c r="E108" s="154">
        <f t="shared" ref="E108:T108" si="45">(E107-E101)/E101</f>
        <v>-7.9559490167985126E-3</v>
      </c>
      <c r="F108" s="154">
        <f t="shared" si="45"/>
        <v>9.6010152790078967E-5</v>
      </c>
      <c r="G108" s="154">
        <f t="shared" si="45"/>
        <v>6.3088739465901822E-2</v>
      </c>
      <c r="H108" s="154">
        <f t="shared" si="45"/>
        <v>4.1838971014498145E-3</v>
      </c>
      <c r="I108" s="154">
        <f t="shared" si="45"/>
        <v>2.614690404763971E-2</v>
      </c>
      <c r="J108" s="154">
        <f t="shared" si="45"/>
        <v>8.8756444495774772E-2</v>
      </c>
      <c r="K108" s="154">
        <f t="shared" si="45"/>
        <v>9.5682691898137107E-2</v>
      </c>
      <c r="L108" s="154">
        <f t="shared" si="45"/>
        <v>0.15403507408538844</v>
      </c>
      <c r="M108" s="154">
        <f t="shared" si="45"/>
        <v>2.7176719649362521E-2</v>
      </c>
      <c r="N108" s="154">
        <f t="shared" si="45"/>
        <v>-2.1922211705571666E-4</v>
      </c>
      <c r="O108" s="154">
        <f t="shared" si="45"/>
        <v>-2.6235730622164333E-2</v>
      </c>
      <c r="P108" s="154">
        <f t="shared" si="45"/>
        <v>-8.9966381902307199E-2</v>
      </c>
      <c r="Q108" s="154">
        <f t="shared" si="45"/>
        <v>-2.0280518215810072E-2</v>
      </c>
      <c r="R108" s="154">
        <f t="shared" si="45"/>
        <v>-4.379435053903008E-2</v>
      </c>
      <c r="S108" s="154">
        <f t="shared" si="45"/>
        <v>1.9525907263801462E-2</v>
      </c>
      <c r="T108" s="154">
        <f t="shared" si="45"/>
        <v>-4.5252338947773411E-2</v>
      </c>
      <c r="U108" s="124">
        <f t="shared" si="42"/>
        <v>1.3300430626724521E-2</v>
      </c>
      <c r="V108" s="124">
        <f t="shared" si="43"/>
        <v>-2.2071230545315929E-2</v>
      </c>
    </row>
    <row r="109" spans="2:22" x14ac:dyDescent="0.35">
      <c r="B109" s="3">
        <v>0.4</v>
      </c>
      <c r="D109">
        <v>2.5149687283169562</v>
      </c>
      <c r="E109">
        <v>0.37122556548229219</v>
      </c>
      <c r="F109">
        <v>0.80628909187307085</v>
      </c>
      <c r="G109">
        <v>0.54812657438921664</v>
      </c>
      <c r="H109">
        <v>0.96318632965106876</v>
      </c>
      <c r="I109">
        <v>0.44535752256969852</v>
      </c>
      <c r="J109">
        <v>0.62453720610056374</v>
      </c>
      <c r="K109">
        <v>0.73600117824866063</v>
      </c>
      <c r="L109">
        <v>0.34573291273678097</v>
      </c>
      <c r="M109">
        <v>0.77609277114505471</v>
      </c>
      <c r="N109">
        <v>7.4370864075857908</v>
      </c>
      <c r="O109">
        <v>6.772811193912581</v>
      </c>
      <c r="P109">
        <v>1.51838241778092E-2</v>
      </c>
      <c r="Q109">
        <v>0.1694488262178534</v>
      </c>
      <c r="R109">
        <v>0.46732170666527412</v>
      </c>
      <c r="S109">
        <v>0.46393792129843409</v>
      </c>
      <c r="T109">
        <v>0.74012172780331797</v>
      </c>
      <c r="U109" s="124"/>
      <c r="V109" s="124"/>
    </row>
    <row r="110" spans="2:22" x14ac:dyDescent="0.35">
      <c r="D110" s="154">
        <f>(D109-D101)/D101</f>
        <v>-7.8667948320882784E-3</v>
      </c>
      <c r="E110" s="154">
        <f t="shared" ref="E110:S110" si="46">(E109-E101)/E101</f>
        <v>5.4810485621662498E-3</v>
      </c>
      <c r="F110" s="154">
        <f t="shared" si="46"/>
        <v>4.4449332222014696E-4</v>
      </c>
      <c r="G110" s="154">
        <f t="shared" si="46"/>
        <v>8.6666779582983522E-2</v>
      </c>
      <c r="H110" s="154">
        <f t="shared" si="46"/>
        <v>6.7870482884719247E-3</v>
      </c>
      <c r="I110" s="154">
        <f t="shared" si="46"/>
        <v>2.482775125434452E-2</v>
      </c>
      <c r="J110" s="154">
        <f t="shared" si="46"/>
        <v>0.10322922646106204</v>
      </c>
      <c r="K110" s="154">
        <f t="shared" si="46"/>
        <v>0.11885994719688377</v>
      </c>
      <c r="L110" s="154">
        <f t="shared" si="46"/>
        <v>0.25179401054465655</v>
      </c>
      <c r="M110" s="154">
        <f t="shared" si="46"/>
        <v>4.3006235428627339E-2</v>
      </c>
      <c r="N110" s="154">
        <f t="shared" si="46"/>
        <v>-2.922109355428519E-4</v>
      </c>
      <c r="O110" s="154">
        <f t="shared" si="46"/>
        <v>-3.2261593497194457E-2</v>
      </c>
      <c r="P110" s="154">
        <f t="shared" si="46"/>
        <v>-9.8366994799105309E-2</v>
      </c>
      <c r="Q110" s="154">
        <f t="shared" si="46"/>
        <v>-1.4265201314186418E-2</v>
      </c>
      <c r="R110" s="154">
        <f t="shared" si="46"/>
        <v>-5.8437472128370853E-2</v>
      </c>
      <c r="S110" s="154">
        <f t="shared" si="46"/>
        <v>1.1236069208959368E-2</v>
      </c>
      <c r="T110" s="154">
        <f>(T109-T101)/T101</f>
        <v>-3.3408404761559832E-2</v>
      </c>
      <c r="U110" s="124">
        <f t="shared" ref="U110:U112" si="47">AVERAGE(D110:T110)</f>
        <v>2.3966702210725142E-2</v>
      </c>
      <c r="V110" s="124">
        <f t="shared" ref="V110:V112" si="48">AVERAGE(D110,F110,I110,O110,P110,Q110,R110,S110,T110)</f>
        <v>-2.3122016394109015E-2</v>
      </c>
    </row>
    <row r="111" spans="2:22" x14ac:dyDescent="0.35">
      <c r="B111" s="3">
        <v>0.5</v>
      </c>
      <c r="D111">
        <v>2.6206683759884202</v>
      </c>
      <c r="E111">
        <v>0.38718022813905068</v>
      </c>
      <c r="F111">
        <v>0.80687468994672007</v>
      </c>
      <c r="G111">
        <v>0.56354737296989788</v>
      </c>
      <c r="H111">
        <v>0.96578523153124363</v>
      </c>
      <c r="I111">
        <v>0.44259442064638638</v>
      </c>
      <c r="J111">
        <v>0.62733758191646261</v>
      </c>
      <c r="K111">
        <v>0.74613834354920316</v>
      </c>
      <c r="L111">
        <v>0.37345669046858998</v>
      </c>
      <c r="M111">
        <v>0.79648309520719163</v>
      </c>
      <c r="N111">
        <v>7.4365423690076744</v>
      </c>
      <c r="O111">
        <v>6.7475123461083806</v>
      </c>
      <c r="P111">
        <v>1.51067221839443E-2</v>
      </c>
      <c r="Q111">
        <v>0.17156850618843539</v>
      </c>
      <c r="R111">
        <v>0.46004462984293959</v>
      </c>
      <c r="S111">
        <v>0.45618274900932859</v>
      </c>
      <c r="T111">
        <v>0.76467276144541252</v>
      </c>
      <c r="U111" s="124"/>
      <c r="V111" s="124"/>
    </row>
    <row r="112" spans="2:22" x14ac:dyDescent="0.35">
      <c r="D112" s="154">
        <f>(D111-D101)/D101</f>
        <v>3.3830793312312805E-2</v>
      </c>
      <c r="E112" s="154">
        <f t="shared" ref="E112:T112" si="49">(E111-E101)/E101</f>
        <v>4.8694966000022204E-2</v>
      </c>
      <c r="F112" s="154">
        <f t="shared" si="49"/>
        <v>1.1711041296682135E-3</v>
      </c>
      <c r="G112" s="154">
        <f t="shared" si="49"/>
        <v>0.11723867723443297</v>
      </c>
      <c r="H112" s="154">
        <f t="shared" si="49"/>
        <v>9.5035951000120127E-3</v>
      </c>
      <c r="I112" s="154">
        <f t="shared" si="49"/>
        <v>1.8469480905130037E-2</v>
      </c>
      <c r="J112" s="154">
        <f t="shared" si="49"/>
        <v>0.1081760197265331</v>
      </c>
      <c r="K112" s="154">
        <f t="shared" si="49"/>
        <v>0.13427034132136048</v>
      </c>
      <c r="L112" s="154">
        <f t="shared" si="49"/>
        <v>0.35217340063405655</v>
      </c>
      <c r="M112" s="154">
        <f t="shared" si="49"/>
        <v>7.0409190242703631E-2</v>
      </c>
      <c r="N112" s="154">
        <f t="shared" si="49"/>
        <v>-3.6534167173272856E-4</v>
      </c>
      <c r="O112" s="154">
        <f t="shared" si="49"/>
        <v>-3.5876439084858117E-2</v>
      </c>
      <c r="P112" s="154">
        <f t="shared" si="49"/>
        <v>-0.10294540018771545</v>
      </c>
      <c r="Q112" s="154">
        <f t="shared" si="49"/>
        <v>-1.9343852458964072E-3</v>
      </c>
      <c r="R112" s="154">
        <f t="shared" si="49"/>
        <v>-7.3099369383789928E-2</v>
      </c>
      <c r="S112" s="154">
        <f t="shared" si="49"/>
        <v>-5.6677224011871521E-3</v>
      </c>
      <c r="T112" s="154">
        <f t="shared" si="49"/>
        <v>-1.3449996737266675E-3</v>
      </c>
      <c r="U112" s="124">
        <f t="shared" si="47"/>
        <v>3.9570818291607385E-2</v>
      </c>
      <c r="V112" s="124">
        <f t="shared" si="48"/>
        <v>-1.8599659736673629E-2</v>
      </c>
    </row>
    <row r="113" spans="4:22" x14ac:dyDescent="0.35"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24"/>
      <c r="V113" s="124"/>
    </row>
    <row r="114" spans="4:22" x14ac:dyDescent="0.35">
      <c r="D114" s="155">
        <f t="shared" ref="D114:T114" si="50">(D89-D67)/D67</f>
        <v>0.17400097669394177</v>
      </c>
      <c r="E114" s="154">
        <f t="shared" si="50"/>
        <v>0.17207096189113461</v>
      </c>
      <c r="F114" s="155">
        <f t="shared" si="50"/>
        <v>1.2111109739452895E-3</v>
      </c>
      <c r="G114" s="154">
        <f t="shared" si="50"/>
        <v>-2.442585425337138E-2</v>
      </c>
      <c r="H114" s="154">
        <f t="shared" si="50"/>
        <v>-2.7506130259781622E-3</v>
      </c>
      <c r="I114" s="155">
        <f t="shared" si="50"/>
        <v>-7.6756580881290656E-2</v>
      </c>
      <c r="J114" s="154">
        <f t="shared" si="50"/>
        <v>-7.5968081015177283E-2</v>
      </c>
      <c r="K114" s="154">
        <f t="shared" si="50"/>
        <v>-6.6962209430685468E-2</v>
      </c>
      <c r="L114" s="154">
        <f t="shared" si="50"/>
        <v>8.1978480901734735E-3</v>
      </c>
      <c r="M114" s="154">
        <f t="shared" si="50"/>
        <v>2.3855111267335576E-2</v>
      </c>
      <c r="N114" s="154">
        <f t="shared" si="50"/>
        <v>3.4855820448829252E-4</v>
      </c>
      <c r="O114" s="155">
        <f t="shared" si="50"/>
        <v>5.7185254622699839E-3</v>
      </c>
      <c r="P114" s="155">
        <f t="shared" si="50"/>
        <v>-4.4303529290412057E-2</v>
      </c>
      <c r="Q114" s="155">
        <f t="shared" si="50"/>
        <v>8.128798535947071E-2</v>
      </c>
      <c r="R114" s="155">
        <f t="shared" si="50"/>
        <v>7.8813394466715869E-2</v>
      </c>
      <c r="S114" s="154">
        <f t="shared" si="50"/>
        <v>-8.3334293214212485E-2</v>
      </c>
      <c r="T114" s="155">
        <f t="shared" si="50"/>
        <v>0.1180435663754506</v>
      </c>
      <c r="U114" s="124">
        <f>AVERAGE(D114:T114)</f>
        <v>1.7002757510223447E-2</v>
      </c>
      <c r="V114" s="124">
        <f>AVERAGE(D114,F114,I114,O114,P114,Q114,R114,T114)</f>
        <v>4.225193114501144E-2</v>
      </c>
    </row>
    <row r="115" spans="4:22" x14ac:dyDescent="0.35">
      <c r="D115" s="154">
        <f t="shared" ref="D115:T115" si="51">(D89-D65)/D65</f>
        <v>-0.1727293338209841</v>
      </c>
      <c r="E115" s="154">
        <f t="shared" si="51"/>
        <v>-0.18227802529075135</v>
      </c>
      <c r="F115" s="154">
        <f t="shared" si="51"/>
        <v>-3.0093825473789079E-3</v>
      </c>
      <c r="G115" s="154">
        <f t="shared" si="51"/>
        <v>3.1136301688201762E-3</v>
      </c>
      <c r="H115" s="154">
        <f t="shared" si="51"/>
        <v>2.9743986588893533E-3</v>
      </c>
      <c r="I115" s="154">
        <f t="shared" si="51"/>
        <v>-8.4657463283578274E-2</v>
      </c>
      <c r="J115" s="154">
        <f t="shared" si="51"/>
        <v>-7.7715402134591965E-2</v>
      </c>
      <c r="K115" s="154">
        <f t="shared" si="51"/>
        <v>-7.4858539331934898E-2</v>
      </c>
      <c r="L115" s="154">
        <f t="shared" si="51"/>
        <v>-0.14570433864322468</v>
      </c>
      <c r="M115" s="154">
        <f t="shared" si="51"/>
        <v>-9.8311012212189339E-2</v>
      </c>
      <c r="N115" s="154">
        <f t="shared" si="51"/>
        <v>3.2610938599598164E-4</v>
      </c>
      <c r="O115" s="154">
        <f t="shared" si="51"/>
        <v>2.5743560759158676E-2</v>
      </c>
      <c r="P115" s="154">
        <f t="shared" si="51"/>
        <v>0.13008581315871554</v>
      </c>
      <c r="Q115" s="154">
        <f t="shared" si="51"/>
        <v>0.16547072364907034</v>
      </c>
      <c r="R115" s="154">
        <f t="shared" si="51"/>
        <v>6.6944050833992089E-2</v>
      </c>
      <c r="S115" s="154">
        <f t="shared" si="51"/>
        <v>-0.10365790079828879</v>
      </c>
      <c r="T115" s="154">
        <f t="shared" si="51"/>
        <v>-4.620415837590517E-2</v>
      </c>
      <c r="U115" s="124">
        <f>AVERAGE(D115:T115)</f>
        <v>-3.4968662930834435E-2</v>
      </c>
      <c r="V115" s="124">
        <f>AVERAGE(D115,F115,I115,O115,P115,Q115,R115,T115)</f>
        <v>1.0205476296636273E-2</v>
      </c>
    </row>
  </sheetData>
  <mergeCells count="8">
    <mergeCell ref="R19:Z19"/>
    <mergeCell ref="D63:E63"/>
    <mergeCell ref="G63:H63"/>
    <mergeCell ref="I63:M63"/>
    <mergeCell ref="D62:F62"/>
    <mergeCell ref="G62:H62"/>
    <mergeCell ref="I62:N62"/>
    <mergeCell ref="O62:R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06A4-71A8-486B-9452-36D77A43DA5A}">
  <dimension ref="B1:AH52"/>
  <sheetViews>
    <sheetView zoomScale="85" zoomScaleNormal="85" workbookViewId="0">
      <selection activeCell="B2" sqref="B2:T6"/>
    </sheetView>
  </sheetViews>
  <sheetFormatPr defaultRowHeight="14.5" x14ac:dyDescent="0.35"/>
  <cols>
    <col min="3" max="3" width="11.26953125" bestFit="1" customWidth="1"/>
    <col min="22" max="22" width="11.6328125" bestFit="1" customWidth="1"/>
  </cols>
  <sheetData>
    <row r="1" spans="2:34" ht="15" thickBot="1" x14ac:dyDescent="0.4"/>
    <row r="2" spans="2:34" ht="29.5" thickBot="1" x14ac:dyDescent="0.4">
      <c r="D2" s="313" t="s">
        <v>78</v>
      </c>
      <c r="E2" s="314"/>
      <c r="F2" s="315"/>
      <c r="G2" s="313" t="s">
        <v>79</v>
      </c>
      <c r="H2" s="315"/>
      <c r="I2" s="313" t="s">
        <v>80</v>
      </c>
      <c r="J2" s="314"/>
      <c r="K2" s="314"/>
      <c r="L2" s="314"/>
      <c r="M2" s="314"/>
      <c r="N2" s="315"/>
      <c r="O2" s="313" t="s">
        <v>81</v>
      </c>
      <c r="P2" s="316"/>
      <c r="Q2" s="316"/>
      <c r="R2" s="317"/>
      <c r="S2" s="152"/>
      <c r="T2" s="146" t="s">
        <v>82</v>
      </c>
    </row>
    <row r="3" spans="2:34" ht="58.5" thickBot="1" x14ac:dyDescent="0.4">
      <c r="D3" s="310" t="s">
        <v>66</v>
      </c>
      <c r="E3" s="311"/>
      <c r="F3" s="151" t="s">
        <v>67</v>
      </c>
      <c r="G3" s="310" t="s">
        <v>68</v>
      </c>
      <c r="H3" s="311"/>
      <c r="I3" s="310" t="s">
        <v>69</v>
      </c>
      <c r="J3" s="312"/>
      <c r="K3" s="312"/>
      <c r="L3" s="312"/>
      <c r="M3" s="311"/>
      <c r="N3" s="151" t="s">
        <v>70</v>
      </c>
      <c r="O3" s="151" t="s">
        <v>71</v>
      </c>
      <c r="P3" s="151" t="s">
        <v>72</v>
      </c>
      <c r="Q3" s="151" t="s">
        <v>73</v>
      </c>
      <c r="R3" s="151" t="s">
        <v>74</v>
      </c>
      <c r="S3" s="151" t="s">
        <v>75</v>
      </c>
      <c r="T3" s="151" t="s">
        <v>76</v>
      </c>
    </row>
    <row r="4" spans="2:34" ht="15" thickBot="1" x14ac:dyDescent="0.4">
      <c r="D4" s="279" t="s">
        <v>2</v>
      </c>
      <c r="E4" s="127" t="s">
        <v>59</v>
      </c>
      <c r="F4" s="201" t="s">
        <v>3</v>
      </c>
      <c r="G4" s="280" t="s">
        <v>4</v>
      </c>
      <c r="H4" s="127" t="s">
        <v>60</v>
      </c>
      <c r="I4" s="201" t="s">
        <v>5</v>
      </c>
      <c r="J4" s="127" t="s">
        <v>61</v>
      </c>
      <c r="K4" s="127" t="s">
        <v>62</v>
      </c>
      <c r="L4" s="127" t="s">
        <v>63</v>
      </c>
      <c r="M4" s="127" t="s">
        <v>64</v>
      </c>
      <c r="N4" s="280" t="s">
        <v>6</v>
      </c>
      <c r="O4" s="280" t="s">
        <v>7</v>
      </c>
      <c r="P4" s="203" t="s">
        <v>8</v>
      </c>
      <c r="Q4" s="280" t="s">
        <v>9</v>
      </c>
      <c r="R4" s="280" t="s">
        <v>12</v>
      </c>
      <c r="S4" s="127" t="s">
        <v>10</v>
      </c>
      <c r="T4" s="281" t="s">
        <v>11</v>
      </c>
      <c r="W4" s="200" t="s">
        <v>2</v>
      </c>
      <c r="X4" s="201" t="s">
        <v>3</v>
      </c>
      <c r="Y4" s="201" t="s">
        <v>4</v>
      </c>
      <c r="Z4" s="201" t="s">
        <v>5</v>
      </c>
      <c r="AA4" s="201" t="s">
        <v>6</v>
      </c>
      <c r="AB4" s="201" t="s">
        <v>7</v>
      </c>
      <c r="AC4" s="203" t="s">
        <v>8</v>
      </c>
      <c r="AD4" s="201" t="s">
        <v>9</v>
      </c>
      <c r="AE4" s="201" t="s">
        <v>12</v>
      </c>
      <c r="AF4" s="202" t="s">
        <v>11</v>
      </c>
    </row>
    <row r="5" spans="2:34" x14ac:dyDescent="0.35">
      <c r="B5">
        <v>1</v>
      </c>
      <c r="C5" s="114" t="s">
        <v>96</v>
      </c>
      <c r="D5" s="119">
        <v>2.8511511506559528</v>
      </c>
      <c r="E5" s="35">
        <v>0.40326825779120978</v>
      </c>
      <c r="F5" s="119">
        <v>0.80681464701225547</v>
      </c>
      <c r="G5" s="57">
        <v>0.54274868942668453</v>
      </c>
      <c r="H5" s="35">
        <v>0.96426831547511105</v>
      </c>
      <c r="I5" s="211">
        <v>0.40158131762319949</v>
      </c>
      <c r="J5" s="35">
        <v>0.60235434445436487</v>
      </c>
      <c r="K5" s="35">
        <v>0.68812088572203545</v>
      </c>
      <c r="L5" s="35">
        <v>0.33519167989999071</v>
      </c>
      <c r="M5" s="35">
        <v>0.77516390157199988</v>
      </c>
      <c r="N5" s="57">
        <v>7.1865938890817294</v>
      </c>
      <c r="O5" s="57">
        <v>7.2536248154638496</v>
      </c>
      <c r="P5" s="211">
        <v>1.70405796744048E-2</v>
      </c>
      <c r="Q5" s="57">
        <v>0.1829319075577413</v>
      </c>
      <c r="R5" s="57">
        <v>0.51830381718759189</v>
      </c>
      <c r="S5" s="35">
        <v>0.44806114527027258</v>
      </c>
      <c r="T5" s="207">
        <v>0.92135545085462522</v>
      </c>
      <c r="V5" s="114" t="s">
        <v>96</v>
      </c>
      <c r="W5" s="119">
        <v>2.8511511506559528</v>
      </c>
      <c r="X5" s="119">
        <v>0.80681464701225547</v>
      </c>
      <c r="Y5" s="57">
        <v>0.54274868942668453</v>
      </c>
      <c r="Z5" s="211">
        <v>0.40158131762319949</v>
      </c>
      <c r="AA5" s="57">
        <v>7.1865938890817294</v>
      </c>
      <c r="AB5" s="57">
        <v>7.2536248154638496</v>
      </c>
      <c r="AC5" s="211">
        <v>1.70405796744048E-2</v>
      </c>
      <c r="AD5" s="57">
        <v>0.1829319075577413</v>
      </c>
      <c r="AE5" s="57">
        <v>0.51830381718759189</v>
      </c>
      <c r="AF5" s="207">
        <v>0.92135545085462522</v>
      </c>
    </row>
    <row r="6" spans="2:34" ht="15" thickBot="1" x14ac:dyDescent="0.4">
      <c r="C6" s="116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204"/>
      <c r="V6" s="116"/>
      <c r="W6" s="98"/>
      <c r="X6" s="98"/>
      <c r="Y6" s="98"/>
      <c r="Z6" s="98"/>
      <c r="AA6" s="98"/>
      <c r="AB6" s="98"/>
      <c r="AC6" s="98"/>
      <c r="AD6" s="98"/>
      <c r="AE6" s="98"/>
      <c r="AF6" s="204"/>
      <c r="AH6">
        <f>(Y5-Y11)/Y11</f>
        <v>0.10574166095399086</v>
      </c>
    </row>
    <row r="7" spans="2:34" x14ac:dyDescent="0.35">
      <c r="B7">
        <v>2</v>
      </c>
      <c r="C7" s="114" t="s">
        <v>97</v>
      </c>
      <c r="D7">
        <v>1.641135363250473</v>
      </c>
      <c r="E7">
        <v>0.24263549405216431</v>
      </c>
      <c r="F7">
        <v>0.80376513574663466</v>
      </c>
      <c r="G7" s="208">
        <v>0.49030603166744391</v>
      </c>
      <c r="H7">
        <v>0.96024417540770302</v>
      </c>
      <c r="I7" s="4">
        <v>0.42824828039592189</v>
      </c>
      <c r="J7">
        <v>0.62608463480067578</v>
      </c>
      <c r="K7">
        <v>0.7348346184035871</v>
      </c>
      <c r="L7">
        <v>0.34440537723139653</v>
      </c>
      <c r="M7">
        <v>0.71963400558145374</v>
      </c>
      <c r="N7" s="210">
        <v>7.0666965468747298</v>
      </c>
      <c r="O7">
        <v>6.6974888735151641</v>
      </c>
      <c r="P7" s="208">
        <v>1.7635426624049402E-2</v>
      </c>
      <c r="Q7">
        <v>0.1240155622884965</v>
      </c>
      <c r="R7" s="210">
        <v>0.45300127835045467</v>
      </c>
      <c r="S7">
        <v>0.49052142349779487</v>
      </c>
      <c r="T7" s="206">
        <v>0.63848117606214483</v>
      </c>
      <c r="V7" s="114" t="s">
        <v>97</v>
      </c>
      <c r="W7">
        <v>1.641135363250473</v>
      </c>
      <c r="X7">
        <v>0.80376513574663466</v>
      </c>
      <c r="Y7" s="208">
        <v>0.49030603166744391</v>
      </c>
      <c r="Z7" s="4">
        <v>0.42824828039592189</v>
      </c>
      <c r="AA7" s="210">
        <v>7.0666965468747298</v>
      </c>
      <c r="AB7">
        <v>6.6974888735151641</v>
      </c>
      <c r="AC7" s="208">
        <v>1.7635426624049402E-2</v>
      </c>
      <c r="AD7">
        <v>0.1240155622884965</v>
      </c>
      <c r="AE7" s="210">
        <v>0.45300127835045467</v>
      </c>
      <c r="AF7" s="206">
        <v>0.63848117606214483</v>
      </c>
      <c r="AH7" s="229">
        <f>(X5-X9)/X9</f>
        <v>-1.3127544684320141E-3</v>
      </c>
    </row>
    <row r="8" spans="2:34" ht="15" thickBot="1" x14ac:dyDescent="0.4">
      <c r="C8" s="116"/>
      <c r="D8" s="102">
        <f>(D7-D5)/D5</f>
        <v>-0.42439552428747818</v>
      </c>
      <c r="E8" s="102">
        <f t="shared" ref="E8:T8" si="0">(E7-E5)/E5</f>
        <v>-0.39832731844273328</v>
      </c>
      <c r="F8" s="102">
        <f t="shared" si="0"/>
        <v>-3.77969249432142E-3</v>
      </c>
      <c r="G8" s="102">
        <f t="shared" si="0"/>
        <v>-9.6624199709513373E-2</v>
      </c>
      <c r="H8" s="102">
        <f t="shared" si="0"/>
        <v>-4.1732575910941056E-3</v>
      </c>
      <c r="I8" s="102">
        <f t="shared" si="0"/>
        <v>6.6404888879177892E-2</v>
      </c>
      <c r="J8" s="102">
        <f t="shared" si="0"/>
        <v>3.9395898053672537E-2</v>
      </c>
      <c r="K8" s="102">
        <f t="shared" si="0"/>
        <v>6.788593930343445E-2</v>
      </c>
      <c r="L8" s="102">
        <f t="shared" si="0"/>
        <v>2.7487846160605334E-2</v>
      </c>
      <c r="M8" s="102">
        <f t="shared" si="0"/>
        <v>-7.1636328624093359E-2</v>
      </c>
      <c r="N8" s="102">
        <f t="shared" si="0"/>
        <v>-1.6683472595989349E-2</v>
      </c>
      <c r="O8" s="102">
        <f t="shared" si="0"/>
        <v>-7.6670072701178454E-2</v>
      </c>
      <c r="P8" s="102">
        <f t="shared" si="0"/>
        <v>3.490767104232205E-2</v>
      </c>
      <c r="Q8" s="102">
        <f t="shared" si="0"/>
        <v>-0.32206707979934135</v>
      </c>
      <c r="R8" s="102">
        <f t="shared" si="0"/>
        <v>-0.12599278004835143</v>
      </c>
      <c r="S8" s="102">
        <f t="shared" si="0"/>
        <v>9.4764472830845575E-2</v>
      </c>
      <c r="T8" s="102">
        <f t="shared" si="0"/>
        <v>-0.30701970073557783</v>
      </c>
      <c r="V8" s="116"/>
      <c r="W8" s="102">
        <f>(W7-W5)/W5</f>
        <v>-0.42439552428747818</v>
      </c>
      <c r="X8" s="102">
        <f t="shared" ref="X8" si="1">(X7-X5)/X5</f>
        <v>-3.77969249432142E-3</v>
      </c>
      <c r="Y8" s="102">
        <f t="shared" ref="Y8" si="2">(Y7-Y5)/Y5</f>
        <v>-9.6624199709513373E-2</v>
      </c>
      <c r="Z8" s="102">
        <f t="shared" ref="Z8" si="3">(Z7-Z5)/Z5</f>
        <v>6.6404888879177892E-2</v>
      </c>
      <c r="AA8" s="102">
        <f t="shared" ref="AA8" si="4">(AA7-AA5)/AA5</f>
        <v>-1.6683472595989349E-2</v>
      </c>
      <c r="AB8" s="102">
        <f t="shared" ref="AB8" si="5">(AB7-AB5)/AB5</f>
        <v>-7.6670072701178454E-2</v>
      </c>
      <c r="AC8" s="102">
        <f t="shared" ref="AC8" si="6">(AC7-AC5)/AC5</f>
        <v>3.490767104232205E-2</v>
      </c>
      <c r="AD8" s="102">
        <f t="shared" ref="AD8" si="7">(AD7-AD5)/AD5</f>
        <v>-0.32206707979934135</v>
      </c>
      <c r="AE8" s="102">
        <f t="shared" ref="AE8" si="8">(AE7-AE5)/AE5</f>
        <v>-0.12599278004835143</v>
      </c>
      <c r="AF8" s="102">
        <f t="shared" ref="AF8" si="9">(AF7-AF5)/AF5</f>
        <v>-0.30701970073557783</v>
      </c>
    </row>
    <row r="9" spans="2:34" x14ac:dyDescent="0.35">
      <c r="B9">
        <v>3</v>
      </c>
      <c r="C9" s="114" t="s">
        <v>98</v>
      </c>
      <c r="D9" s="4">
        <v>2.8767285932443958</v>
      </c>
      <c r="E9">
        <v>0.41748901080803541</v>
      </c>
      <c r="F9" s="4">
        <v>0.80787518877625686</v>
      </c>
      <c r="G9" s="210">
        <v>0.44895815874865358</v>
      </c>
      <c r="H9">
        <v>0.95446794484822917</v>
      </c>
      <c r="I9">
        <v>0.3667038354979747</v>
      </c>
      <c r="J9">
        <v>0.56467466367440777</v>
      </c>
      <c r="K9">
        <v>0.60630217551589727</v>
      </c>
      <c r="L9">
        <v>0.21166379643625849</v>
      </c>
      <c r="M9">
        <v>0.75992244707856804</v>
      </c>
      <c r="N9" s="208">
        <v>7.1441751702625531</v>
      </c>
      <c r="O9" s="5">
        <v>6.9289358137477741</v>
      </c>
      <c r="P9">
        <v>1.6431686451848199E-2</v>
      </c>
      <c r="Q9" s="208">
        <v>0.15558885048885759</v>
      </c>
      <c r="R9">
        <v>0.40116505945090031</v>
      </c>
      <c r="S9">
        <v>0.40148917488668728</v>
      </c>
      <c r="T9" s="209">
        <v>0.87522260747925973</v>
      </c>
      <c r="V9" s="114" t="s">
        <v>98</v>
      </c>
      <c r="W9" s="4">
        <v>2.8767285932443958</v>
      </c>
      <c r="X9" s="4">
        <v>0.80787518877625686</v>
      </c>
      <c r="Y9" s="210">
        <v>0.44895815874865358</v>
      </c>
      <c r="Z9">
        <v>0.3667038354979747</v>
      </c>
      <c r="AA9" s="208">
        <v>7.1441751702625531</v>
      </c>
      <c r="AB9" s="5">
        <v>6.9289358137477741</v>
      </c>
      <c r="AC9">
        <v>1.6431686451848199E-2</v>
      </c>
      <c r="AD9" s="208">
        <v>0.15558885048885759</v>
      </c>
      <c r="AE9">
        <v>0.40116505945090031</v>
      </c>
      <c r="AF9" s="209">
        <v>0.87522260747925973</v>
      </c>
    </row>
    <row r="10" spans="2:34" ht="15" thickBot="1" x14ac:dyDescent="0.4">
      <c r="C10" s="116"/>
      <c r="D10" s="102">
        <f>(D9-D5)/D5</f>
        <v>8.9709177931722311E-3</v>
      </c>
      <c r="E10" s="102">
        <f t="shared" ref="E10:T10" si="10">(E9-E5)/E5</f>
        <v>3.5263754937509495E-2</v>
      </c>
      <c r="F10" s="102">
        <f t="shared" si="10"/>
        <v>1.3144800580018208E-3</v>
      </c>
      <c r="G10" s="102">
        <f t="shared" si="10"/>
        <v>-0.17280655394507469</v>
      </c>
      <c r="H10" s="102">
        <f t="shared" si="10"/>
        <v>-1.0163530699495271E-2</v>
      </c>
      <c r="I10" s="102">
        <f t="shared" si="10"/>
        <v>-8.6850360299753918E-2</v>
      </c>
      <c r="J10" s="102">
        <f t="shared" si="10"/>
        <v>-6.2554011815236024E-2</v>
      </c>
      <c r="K10" s="102">
        <f t="shared" si="10"/>
        <v>-0.11890165217160495</v>
      </c>
      <c r="L10" s="102">
        <f t="shared" si="10"/>
        <v>-0.36852908610556373</v>
      </c>
      <c r="M10" s="102">
        <f t="shared" si="10"/>
        <v>-1.9662234609381071E-2</v>
      </c>
      <c r="N10" s="102">
        <f t="shared" si="10"/>
        <v>-5.9024789036181812E-3</v>
      </c>
      <c r="O10" s="102">
        <f t="shared" si="10"/>
        <v>-4.4762309876281152E-2</v>
      </c>
      <c r="P10" s="102">
        <f t="shared" si="10"/>
        <v>-3.5731954792075964E-2</v>
      </c>
      <c r="Q10" s="102">
        <f t="shared" si="10"/>
        <v>-0.14947122912525823</v>
      </c>
      <c r="R10" s="102">
        <f t="shared" si="10"/>
        <v>-0.22600404213171182</v>
      </c>
      <c r="S10" s="102">
        <f t="shared" si="10"/>
        <v>-0.10394110463537931</v>
      </c>
      <c r="T10" s="102">
        <f t="shared" si="10"/>
        <v>-5.0070625112787773E-2</v>
      </c>
      <c r="V10" s="116"/>
      <c r="W10" s="102">
        <f>(W9-W5)/W5</f>
        <v>8.9709177931722311E-3</v>
      </c>
      <c r="X10" s="102">
        <f t="shared" ref="X10" si="11">(X9-X5)/X5</f>
        <v>1.3144800580018208E-3</v>
      </c>
      <c r="Y10" s="102">
        <f t="shared" ref="Y10" si="12">(Y9-Y5)/Y5</f>
        <v>-0.17280655394507469</v>
      </c>
      <c r="Z10" s="102">
        <f t="shared" ref="Z10" si="13">(Z9-Z5)/Z5</f>
        <v>-8.6850360299753918E-2</v>
      </c>
      <c r="AA10" s="102">
        <f t="shared" ref="AA10" si="14">(AA9-AA5)/AA5</f>
        <v>-5.9024789036181812E-3</v>
      </c>
      <c r="AB10" s="102">
        <f t="shared" ref="AB10" si="15">(AB9-AB5)/AB5</f>
        <v>-4.4762309876281152E-2</v>
      </c>
      <c r="AC10" s="102">
        <f t="shared" ref="AC10" si="16">(AC9-AC5)/AC5</f>
        <v>-3.5731954792075964E-2</v>
      </c>
      <c r="AD10" s="102">
        <f t="shared" ref="AD10" si="17">(AD9-AD5)/AD5</f>
        <v>-0.14947122912525823</v>
      </c>
      <c r="AE10" s="102">
        <f t="shared" ref="AE10" si="18">(AE9-AE5)/AE5</f>
        <v>-0.22600404213171182</v>
      </c>
      <c r="AF10" s="102">
        <f t="shared" ref="AF10" si="19">(AF9-AF5)/AF5</f>
        <v>-5.0070625112787773E-2</v>
      </c>
    </row>
    <row r="11" spans="2:34" x14ac:dyDescent="0.35">
      <c r="B11">
        <v>4</v>
      </c>
      <c r="C11" s="114" t="s">
        <v>100</v>
      </c>
      <c r="D11" s="210">
        <v>1.8472123054245631</v>
      </c>
      <c r="E11">
        <v>0.26778288585807752</v>
      </c>
      <c r="F11" s="210">
        <v>0.80429430209041775</v>
      </c>
      <c r="G11" s="5">
        <v>0.49084583550774608</v>
      </c>
      <c r="H11">
        <v>0.96602464573901181</v>
      </c>
      <c r="I11" s="5">
        <v>0.42317644784588843</v>
      </c>
      <c r="J11">
        <v>0.63115225303964084</v>
      </c>
      <c r="K11">
        <v>0.75043809684663976</v>
      </c>
      <c r="L11">
        <v>0.37794119216021649</v>
      </c>
      <c r="M11">
        <v>0.7210821688949397</v>
      </c>
      <c r="N11">
        <v>7.0262694277719602</v>
      </c>
      <c r="O11" s="210">
        <v>6.9063622963232376</v>
      </c>
      <c r="P11" s="4">
        <v>2.0704070595449601E-2</v>
      </c>
      <c r="Q11" s="210">
        <v>0.1429258114034124</v>
      </c>
      <c r="R11" s="5">
        <v>0.4610149454484323</v>
      </c>
      <c r="S11">
        <v>0.45687107201319649</v>
      </c>
      <c r="T11" s="212">
        <v>0.65447389989735805</v>
      </c>
      <c r="V11" s="114" t="s">
        <v>100</v>
      </c>
      <c r="W11" s="210">
        <v>1.8472123054245631</v>
      </c>
      <c r="X11" s="210">
        <v>0.80429430209041775</v>
      </c>
      <c r="Y11" s="5">
        <v>0.49084583550774608</v>
      </c>
      <c r="Z11" s="5">
        <v>0.42317644784588843</v>
      </c>
      <c r="AA11">
        <v>7.0262694277719602</v>
      </c>
      <c r="AB11" s="210">
        <v>6.9063622963232376</v>
      </c>
      <c r="AC11" s="4">
        <v>2.0704070595449601E-2</v>
      </c>
      <c r="AD11" s="210">
        <v>0.1429258114034124</v>
      </c>
      <c r="AE11" s="5">
        <v>0.4610149454484323</v>
      </c>
      <c r="AF11" s="212">
        <v>0.65447389989735805</v>
      </c>
    </row>
    <row r="12" spans="2:34" ht="15" thickBot="1" x14ac:dyDescent="0.4">
      <c r="C12" s="116"/>
      <c r="D12" s="102">
        <f>(D11-D5)/D5</f>
        <v>-0.35211701947138707</v>
      </c>
      <c r="E12" s="102">
        <f t="shared" ref="E12:T12" si="20">(E11-E5)/E5</f>
        <v>-0.33596835187380197</v>
      </c>
      <c r="F12" s="102">
        <f t="shared" si="20"/>
        <v>-3.1238214764331626E-3</v>
      </c>
      <c r="G12" s="102">
        <f t="shared" si="20"/>
        <v>-9.5629625515566696E-2</v>
      </c>
      <c r="H12" s="102">
        <f t="shared" si="20"/>
        <v>1.8214123970623152E-3</v>
      </c>
      <c r="I12" s="102">
        <f t="shared" si="20"/>
        <v>5.3775236234847652E-2</v>
      </c>
      <c r="J12" s="102">
        <f t="shared" si="20"/>
        <v>4.7808916546226959E-2</v>
      </c>
      <c r="K12" s="102">
        <f t="shared" si="20"/>
        <v>9.0561429565120297E-2</v>
      </c>
      <c r="L12" s="102">
        <f t="shared" si="20"/>
        <v>0.12753751009864181</v>
      </c>
      <c r="M12" s="102">
        <f t="shared" si="20"/>
        <v>-6.9768125898774042E-2</v>
      </c>
      <c r="N12" s="102">
        <f t="shared" si="20"/>
        <v>-2.2308824428404529E-2</v>
      </c>
      <c r="O12" s="102">
        <f t="shared" si="20"/>
        <v>-4.787434254943685E-2</v>
      </c>
      <c r="P12" s="102">
        <f t="shared" si="20"/>
        <v>0.21498628515245982</v>
      </c>
      <c r="Q12" s="102">
        <f t="shared" si="20"/>
        <v>-0.21869392107935698</v>
      </c>
      <c r="R12" s="102">
        <f t="shared" si="20"/>
        <v>-0.11053144862026895</v>
      </c>
      <c r="S12" s="102">
        <f t="shared" si="20"/>
        <v>1.9662331438290021E-2</v>
      </c>
      <c r="T12" s="102">
        <f t="shared" si="20"/>
        <v>-0.28966187882181066</v>
      </c>
      <c r="V12" s="116"/>
      <c r="W12" s="102">
        <f>(W11-W5)/W5</f>
        <v>-0.35211701947138707</v>
      </c>
      <c r="X12" s="102">
        <f t="shared" ref="X12" si="21">(X11-X5)/X5</f>
        <v>-3.1238214764331626E-3</v>
      </c>
      <c r="Y12" s="102">
        <f t="shared" ref="Y12" si="22">(Y11-Y5)/Y5</f>
        <v>-9.5629625515566696E-2</v>
      </c>
      <c r="Z12" s="102">
        <f t="shared" ref="Z12" si="23">(Z11-Z5)/Z5</f>
        <v>5.3775236234847652E-2</v>
      </c>
      <c r="AA12" s="102">
        <f t="shared" ref="AA12" si="24">(AA11-AA5)/AA5</f>
        <v>-2.2308824428404529E-2</v>
      </c>
      <c r="AB12" s="102">
        <f t="shared" ref="AB12" si="25">(AB11-AB5)/AB5</f>
        <v>-4.787434254943685E-2</v>
      </c>
      <c r="AC12" s="102">
        <f t="shared" ref="AC12" si="26">(AC11-AC5)/AC5</f>
        <v>0.21498628515245982</v>
      </c>
      <c r="AD12" s="102">
        <f t="shared" ref="AD12" si="27">(AD11-AD5)/AD5</f>
        <v>-0.21869392107935698</v>
      </c>
      <c r="AE12" s="102">
        <f t="shared" ref="AE12" si="28">(AE11-AE5)/AE5</f>
        <v>-0.11053144862026895</v>
      </c>
      <c r="AF12" s="102">
        <f t="shared" ref="AF12" si="29">(AF11-AF5)/AF5</f>
        <v>-0.28966187882181066</v>
      </c>
    </row>
    <row r="13" spans="2:34" x14ac:dyDescent="0.35">
      <c r="B13">
        <v>5</v>
      </c>
      <c r="C13" s="114" t="s">
        <v>41</v>
      </c>
      <c r="D13" s="208">
        <v>2.4761113177092078</v>
      </c>
      <c r="E13">
        <v>0.36113812257261318</v>
      </c>
      <c r="F13" s="208">
        <v>0.80572785306241401</v>
      </c>
      <c r="G13">
        <v>0.35868275231738528</v>
      </c>
      <c r="H13">
        <v>0.94727991626148078</v>
      </c>
      <c r="I13" s="208">
        <v>0.41688227453662607</v>
      </c>
      <c r="J13">
        <v>0.44447297838390931</v>
      </c>
      <c r="K13">
        <v>0.56641493936354237</v>
      </c>
      <c r="L13">
        <v>0.14665993728965279</v>
      </c>
      <c r="M13">
        <v>0.60841867311438003</v>
      </c>
      <c r="N13" s="5">
        <v>7.1824929827835016</v>
      </c>
      <c r="O13" s="208">
        <v>6.9247129149178663</v>
      </c>
      <c r="P13" s="5">
        <v>1.8218983750372199E-2</v>
      </c>
      <c r="Q13" s="5">
        <v>0.1757594159163765</v>
      </c>
      <c r="R13" s="208">
        <v>0.45864802011043831</v>
      </c>
      <c r="S13">
        <v>0.46687916359093179</v>
      </c>
      <c r="T13" s="74">
        <v>0.9166821432515212</v>
      </c>
      <c r="V13" s="114" t="s">
        <v>41</v>
      </c>
      <c r="W13" s="208">
        <v>2.4761113177092078</v>
      </c>
      <c r="X13" s="208">
        <v>0.80572785306241401</v>
      </c>
      <c r="Y13">
        <v>0.35868275231738528</v>
      </c>
      <c r="Z13" s="208">
        <v>0.41688227453662607</v>
      </c>
      <c r="AA13" s="5">
        <v>7.1824929827835016</v>
      </c>
      <c r="AB13" s="208">
        <v>6.9247129149178663</v>
      </c>
      <c r="AC13" s="5">
        <v>1.8218983750372199E-2</v>
      </c>
      <c r="AD13" s="5">
        <v>0.1757594159163765</v>
      </c>
      <c r="AE13" s="208">
        <v>0.45864802011043831</v>
      </c>
      <c r="AF13" s="74">
        <v>0.9166821432515212</v>
      </c>
    </row>
    <row r="14" spans="2:34" ht="15" thickBot="1" x14ac:dyDescent="0.4">
      <c r="C14" s="116"/>
      <c r="D14" s="102">
        <f>(D13-D5)/D5</f>
        <v>-0.13153979327278428</v>
      </c>
      <c r="E14" s="102">
        <f t="shared" ref="E14:T14" si="30">(E13-E5)/E5</f>
        <v>-0.10447173662849824</v>
      </c>
      <c r="F14" s="102">
        <f t="shared" si="30"/>
        <v>-1.3470181210343715E-3</v>
      </c>
      <c r="G14" s="102">
        <f t="shared" si="30"/>
        <v>-0.33913658511774852</v>
      </c>
      <c r="H14" s="102">
        <f t="shared" si="30"/>
        <v>-1.7617917068300435E-2</v>
      </c>
      <c r="I14" s="102">
        <f t="shared" si="30"/>
        <v>3.8101764803170832E-2</v>
      </c>
      <c r="J14" s="102">
        <f t="shared" si="30"/>
        <v>-0.26210712601976899</v>
      </c>
      <c r="K14" s="102">
        <f t="shared" si="30"/>
        <v>-0.17686710123729024</v>
      </c>
      <c r="L14" s="102">
        <f t="shared" si="30"/>
        <v>-0.5624594938233225</v>
      </c>
      <c r="M14" s="102">
        <f t="shared" si="30"/>
        <v>-0.21510964083785059</v>
      </c>
      <c r="N14" s="102">
        <f t="shared" si="30"/>
        <v>-5.7063281458802264E-4</v>
      </c>
      <c r="O14" s="102">
        <f t="shared" si="30"/>
        <v>-4.5344487606359646E-2</v>
      </c>
      <c r="P14" s="102">
        <f t="shared" si="30"/>
        <v>6.9152816305737538E-2</v>
      </c>
      <c r="Q14" s="102">
        <f t="shared" si="30"/>
        <v>-3.9208532492347438E-2</v>
      </c>
      <c r="R14" s="102">
        <f t="shared" si="30"/>
        <v>-0.1150981241096322</v>
      </c>
      <c r="S14" s="102">
        <f t="shared" si="30"/>
        <v>4.1998772978424845E-2</v>
      </c>
      <c r="T14" s="102">
        <f t="shared" si="30"/>
        <v>-5.0722092095609669E-3</v>
      </c>
      <c r="V14" s="116"/>
      <c r="W14" s="102">
        <f>(W13-W5)/W5</f>
        <v>-0.13153979327278428</v>
      </c>
      <c r="X14" s="102">
        <f t="shared" ref="X14" si="31">(X13-X5)/X5</f>
        <v>-1.3470181210343715E-3</v>
      </c>
      <c r="Y14" s="102">
        <f t="shared" ref="Y14" si="32">(Y13-Y5)/Y5</f>
        <v>-0.33913658511774852</v>
      </c>
      <c r="Z14" s="102">
        <f t="shared" ref="Z14" si="33">(Z13-Z5)/Z5</f>
        <v>3.8101764803170832E-2</v>
      </c>
      <c r="AA14" s="102">
        <f t="shared" ref="AA14" si="34">(AA13-AA5)/AA5</f>
        <v>-5.7063281458802264E-4</v>
      </c>
      <c r="AB14" s="102">
        <f t="shared" ref="AB14" si="35">(AB13-AB5)/AB5</f>
        <v>-4.5344487606359646E-2</v>
      </c>
      <c r="AC14" s="102">
        <f t="shared" ref="AC14" si="36">(AC13-AC5)/AC5</f>
        <v>6.9152816305737538E-2</v>
      </c>
      <c r="AD14" s="102">
        <f t="shared" ref="AD14" si="37">(AD13-AD5)/AD5</f>
        <v>-3.9208532492347438E-2</v>
      </c>
      <c r="AE14" s="102">
        <f t="shared" ref="AE14" si="38">(AE13-AE5)/AE5</f>
        <v>-0.1150981241096322</v>
      </c>
      <c r="AF14" s="102">
        <f t="shared" ref="AF14" si="39">(AF13-AF5)/AF5</f>
        <v>-5.0722092095609669E-3</v>
      </c>
    </row>
    <row r="15" spans="2:34" x14ac:dyDescent="0.35">
      <c r="B15">
        <v>6</v>
      </c>
      <c r="C15" s="114" t="s">
        <v>103</v>
      </c>
      <c r="D15">
        <v>1.431377006441692</v>
      </c>
      <c r="E15">
        <v>0.2119774710667762</v>
      </c>
      <c r="F15">
        <v>0.80360371126231001</v>
      </c>
      <c r="G15">
        <v>0.29172886073736731</v>
      </c>
      <c r="H15">
        <v>0.94881796827904719</v>
      </c>
      <c r="I15">
        <v>0.36400671474856588</v>
      </c>
      <c r="J15">
        <v>0.3101969591741553</v>
      </c>
      <c r="K15">
        <v>0.43084127298815478</v>
      </c>
      <c r="L15">
        <v>0.17289065182220989</v>
      </c>
      <c r="M15">
        <v>0.43674559667903617</v>
      </c>
      <c r="N15">
        <v>6.4792665955656643</v>
      </c>
      <c r="O15">
        <v>6.5320278998892656</v>
      </c>
      <c r="P15">
        <v>1.3947869566497901E-2</v>
      </c>
      <c r="Q15">
        <v>0.1100005926396502</v>
      </c>
      <c r="R15">
        <v>0.4128081776802377</v>
      </c>
      <c r="S15">
        <v>0.43501016605330067</v>
      </c>
      <c r="T15" s="206">
        <v>0.46276355148745729</v>
      </c>
      <c r="V15" s="114" t="s">
        <v>103</v>
      </c>
      <c r="W15">
        <v>1.431377006441692</v>
      </c>
      <c r="X15">
        <v>0.80360371126231001</v>
      </c>
      <c r="Y15">
        <v>0.29172886073736731</v>
      </c>
      <c r="Z15">
        <v>0.36400671474856588</v>
      </c>
      <c r="AA15">
        <v>6.4792665955656643</v>
      </c>
      <c r="AB15">
        <v>6.5320278998892656</v>
      </c>
      <c r="AC15">
        <v>1.3947869566497901E-2</v>
      </c>
      <c r="AD15">
        <v>0.1100005926396502</v>
      </c>
      <c r="AE15">
        <v>0.4128081776802377</v>
      </c>
      <c r="AF15" s="206">
        <v>0.46276355148745729</v>
      </c>
    </row>
    <row r="16" spans="2:34" ht="15" thickBot="1" x14ac:dyDescent="0.4">
      <c r="C16" s="205"/>
      <c r="D16" s="102">
        <f>(D15-D5)/D5</f>
        <v>-0.49796523200378878</v>
      </c>
      <c r="E16" s="102">
        <f t="shared" ref="E16:T16" si="40">(E15-E5)/E5</f>
        <v>-0.47435121170254235</v>
      </c>
      <c r="F16" s="102">
        <f t="shared" si="40"/>
        <v>-3.979768788080382E-3</v>
      </c>
      <c r="G16" s="102">
        <f t="shared" si="40"/>
        <v>-0.46249734652417879</v>
      </c>
      <c r="H16" s="102">
        <f t="shared" si="40"/>
        <v>-1.6022871381448658E-2</v>
      </c>
      <c r="I16" s="102">
        <f t="shared" si="40"/>
        <v>-9.3566610859844704E-2</v>
      </c>
      <c r="J16" s="102">
        <f t="shared" si="40"/>
        <v>-0.4850257792111663</v>
      </c>
      <c r="K16" s="102">
        <f t="shared" si="40"/>
        <v>-0.37388723125867751</v>
      </c>
      <c r="L16" s="102">
        <f t="shared" si="40"/>
        <v>-0.48420362977447912</v>
      </c>
      <c r="M16" s="102">
        <f t="shared" si="40"/>
        <v>-0.43657645074372731</v>
      </c>
      <c r="N16" s="102">
        <f t="shared" si="40"/>
        <v>-9.8423161852887742E-2</v>
      </c>
      <c r="O16" s="102">
        <f t="shared" si="40"/>
        <v>-9.9480871141312252E-2</v>
      </c>
      <c r="P16" s="102">
        <f t="shared" si="40"/>
        <v>-0.18149089802104532</v>
      </c>
      <c r="Q16" s="102">
        <f t="shared" si="40"/>
        <v>-0.39868012033423306</v>
      </c>
      <c r="R16" s="102">
        <f t="shared" si="40"/>
        <v>-0.20354015542426868</v>
      </c>
      <c r="S16" s="102">
        <f t="shared" si="40"/>
        <v>-2.9127674547855496E-2</v>
      </c>
      <c r="T16" s="102">
        <f t="shared" si="40"/>
        <v>-0.4977361331522922</v>
      </c>
      <c r="V16" s="205"/>
      <c r="W16" s="102">
        <f>(W15-W5)/W5</f>
        <v>-0.49796523200378878</v>
      </c>
      <c r="X16" s="102">
        <f t="shared" ref="X16" si="41">(X15-X5)/X5</f>
        <v>-3.979768788080382E-3</v>
      </c>
      <c r="Y16" s="102">
        <f t="shared" ref="Y16" si="42">(Y15-Y5)/Y5</f>
        <v>-0.46249734652417879</v>
      </c>
      <c r="Z16" s="102">
        <f t="shared" ref="Z16" si="43">(Z15-Z5)/Z5</f>
        <v>-9.3566610859844704E-2</v>
      </c>
      <c r="AA16" s="102">
        <f t="shared" ref="AA16" si="44">(AA15-AA5)/AA5</f>
        <v>-9.8423161852887742E-2</v>
      </c>
      <c r="AB16" s="102">
        <f t="shared" ref="AB16" si="45">(AB15-AB5)/AB5</f>
        <v>-9.9480871141312252E-2</v>
      </c>
      <c r="AC16" s="102">
        <f t="shared" ref="AC16" si="46">(AC15-AC5)/AC5</f>
        <v>-0.18149089802104532</v>
      </c>
      <c r="AD16" s="102">
        <f t="shared" ref="AD16" si="47">(AD15-AD5)/AD5</f>
        <v>-0.39868012033423306</v>
      </c>
      <c r="AE16" s="102">
        <f t="shared" ref="AE16" si="48">(AE15-AE5)/AE5</f>
        <v>-0.20354015542426868</v>
      </c>
      <c r="AF16" s="102">
        <f t="shared" ref="AF16" si="49">(AF15-AF5)/AF5</f>
        <v>-0.4977361331522922</v>
      </c>
    </row>
    <row r="18" spans="3:20" ht="15" thickBot="1" x14ac:dyDescent="0.4"/>
    <row r="19" spans="3:20" x14ac:dyDescent="0.35">
      <c r="C19" s="114" t="s">
        <v>99</v>
      </c>
      <c r="D19" s="35">
        <v>2.8952942184320389</v>
      </c>
      <c r="E19" s="35">
        <v>0.41353649350291888</v>
      </c>
      <c r="F19" s="35">
        <v>0.80745006383094875</v>
      </c>
      <c r="G19" s="35">
        <v>0.59190313819911955</v>
      </c>
      <c r="H19" s="35">
        <v>0.9722391597970218</v>
      </c>
      <c r="I19" s="35">
        <v>0.44658572008590491</v>
      </c>
      <c r="J19" s="35">
        <v>0.69103335327953874</v>
      </c>
      <c r="K19" s="35">
        <v>0.78677812589748963</v>
      </c>
      <c r="L19" s="35">
        <v>0.46623145664191251</v>
      </c>
      <c r="M19" s="35">
        <v>0.84357834044896962</v>
      </c>
      <c r="N19" s="35">
        <v>7.1860548970790576</v>
      </c>
      <c r="O19" s="35">
        <v>7.1531917733616854</v>
      </c>
      <c r="P19" s="35">
        <v>1.8182233628371E-2</v>
      </c>
      <c r="Q19" s="35">
        <v>0.1761124126036166</v>
      </c>
      <c r="R19" s="35">
        <v>0.50836987076507845</v>
      </c>
      <c r="S19" s="35">
        <v>0.49104705867019288</v>
      </c>
      <c r="T19" s="199">
        <v>0.95168452971356776</v>
      </c>
    </row>
    <row r="20" spans="3:20" ht="15" thickBot="1" x14ac:dyDescent="0.4">
      <c r="C20" s="116"/>
      <c r="D20" s="102">
        <f>(D19-D5)/D5</f>
        <v>1.5482542118445844E-2</v>
      </c>
      <c r="E20" s="102">
        <f t="shared" ref="E20:T20" si="50">(E19-E5)/E5</f>
        <v>2.5462543885676776E-2</v>
      </c>
      <c r="F20" s="102">
        <f t="shared" si="50"/>
        <v>7.8756232431614198E-4</v>
      </c>
      <c r="G20" s="102">
        <f t="shared" si="50"/>
        <v>9.0565762257957316E-2</v>
      </c>
      <c r="H20" s="102">
        <f t="shared" si="50"/>
        <v>8.2662099272476711E-3</v>
      </c>
      <c r="I20" s="102">
        <f t="shared" si="50"/>
        <v>0.11206796852271075</v>
      </c>
      <c r="J20" s="102">
        <f t="shared" si="50"/>
        <v>0.14722066777073325</v>
      </c>
      <c r="K20" s="102">
        <f t="shared" si="50"/>
        <v>0.14337196010543199</v>
      </c>
      <c r="L20" s="102">
        <f t="shared" si="50"/>
        <v>0.39093982518008624</v>
      </c>
      <c r="M20" s="102">
        <f t="shared" si="50"/>
        <v>8.8258029996273218E-2</v>
      </c>
      <c r="N20" s="102">
        <f t="shared" si="50"/>
        <v>-7.4999646701976372E-5</v>
      </c>
      <c r="O20" s="102">
        <f t="shared" si="50"/>
        <v>-1.3845910790430339E-2</v>
      </c>
      <c r="P20" s="102">
        <f t="shared" si="50"/>
        <v>6.6996192370203322E-2</v>
      </c>
      <c r="Q20" s="102">
        <f t="shared" si="50"/>
        <v>-3.7278870838714534E-2</v>
      </c>
      <c r="R20" s="102">
        <f t="shared" si="50"/>
        <v>-1.916626135693306E-2</v>
      </c>
      <c r="S20" s="102">
        <f t="shared" si="50"/>
        <v>9.5937605511388413E-2</v>
      </c>
      <c r="T20" s="102">
        <f t="shared" si="50"/>
        <v>3.2917891602866275E-2</v>
      </c>
    </row>
    <row r="21" spans="3:20" x14ac:dyDescent="0.35">
      <c r="C21" s="114" t="s">
        <v>101</v>
      </c>
      <c r="D21">
        <v>4.0867667683817324</v>
      </c>
      <c r="E21">
        <v>0.58260243820189894</v>
      </c>
      <c r="F21">
        <v>0.81219327540517094</v>
      </c>
      <c r="G21">
        <v>0.54620945629797857</v>
      </c>
      <c r="H21">
        <v>0.95746237115314325</v>
      </c>
      <c r="I21">
        <v>0.41038619368549289</v>
      </c>
      <c r="J21">
        <v>0.58794690257184623</v>
      </c>
      <c r="K21">
        <v>0.66650859946111074</v>
      </c>
      <c r="L21">
        <v>0.37081272306314289</v>
      </c>
      <c r="M21">
        <v>0.85787368632380867</v>
      </c>
      <c r="N21">
        <v>7.1806266972330706</v>
      </c>
      <c r="O21">
        <v>7.1472493185194557</v>
      </c>
      <c r="P21">
        <v>1.6695577880888299E-2</v>
      </c>
      <c r="Q21">
        <v>0.17569103988586449</v>
      </c>
      <c r="R21">
        <v>0.49575996723943372</v>
      </c>
      <c r="S21">
        <v>0.44304761464020032</v>
      </c>
      <c r="T21" s="206">
        <v>1.088308933511609</v>
      </c>
    </row>
    <row r="22" spans="3:20" ht="15" thickBot="1" x14ac:dyDescent="0.4">
      <c r="C22" s="116"/>
      <c r="D22" s="102">
        <f>(D21-D5)/D5</f>
        <v>0.43337429425357071</v>
      </c>
      <c r="E22" s="102">
        <f t="shared" ref="E22:T22" si="51">(E21-E5)/E5</f>
        <v>0.44470194949868475</v>
      </c>
      <c r="F22" s="102">
        <f t="shared" si="51"/>
        <v>6.6664982010840633E-3</v>
      </c>
      <c r="G22" s="102">
        <f t="shared" si="51"/>
        <v>6.3763707563250184E-3</v>
      </c>
      <c r="H22" s="102">
        <f t="shared" si="51"/>
        <v>-7.0581436854682839E-3</v>
      </c>
      <c r="I22" s="102">
        <f t="shared" si="51"/>
        <v>2.192551215879757E-2</v>
      </c>
      <c r="J22" s="102">
        <f t="shared" si="51"/>
        <v>-2.3918548965674739E-2</v>
      </c>
      <c r="K22" s="102">
        <f t="shared" si="51"/>
        <v>-3.140768825559951E-2</v>
      </c>
      <c r="L22" s="102">
        <f t="shared" si="51"/>
        <v>0.10627066630585888</v>
      </c>
      <c r="M22" s="102">
        <f t="shared" si="51"/>
        <v>0.10669973741563148</v>
      </c>
      <c r="N22" s="102">
        <f t="shared" si="51"/>
        <v>-8.3032267312676178E-4</v>
      </c>
      <c r="O22" s="102">
        <f t="shared" si="51"/>
        <v>-1.4665150135366015E-2</v>
      </c>
      <c r="P22" s="102">
        <f t="shared" si="51"/>
        <v>-2.0245895392555092E-2</v>
      </c>
      <c r="Q22" s="102">
        <f t="shared" si="51"/>
        <v>-3.9582311082561043E-2</v>
      </c>
      <c r="R22" s="102">
        <f t="shared" si="51"/>
        <v>-4.3495434917853938E-2</v>
      </c>
      <c r="S22" s="102">
        <f t="shared" si="51"/>
        <v>-1.1189389401413228E-2</v>
      </c>
      <c r="T22" s="102">
        <f t="shared" si="51"/>
        <v>0.18120420571900026</v>
      </c>
    </row>
    <row r="23" spans="3:20" x14ac:dyDescent="0.35">
      <c r="C23" s="114" t="s">
        <v>102</v>
      </c>
      <c r="D23">
        <v>3.235423119596081</v>
      </c>
      <c r="E23">
        <v>0.47090278967242161</v>
      </c>
      <c r="F23">
        <v>0.80871760961154338</v>
      </c>
      <c r="G23">
        <v>0.58019564401477819</v>
      </c>
      <c r="H23">
        <v>0.96898055974500097</v>
      </c>
      <c r="I23">
        <v>0.4352116620148021</v>
      </c>
      <c r="J23">
        <v>0.69015880528898321</v>
      </c>
      <c r="K23">
        <v>0.76749989399510121</v>
      </c>
      <c r="L23">
        <v>0.44463141755729618</v>
      </c>
      <c r="M23">
        <v>0.86721830484007512</v>
      </c>
      <c r="N23">
        <v>7.0700621173647713</v>
      </c>
      <c r="O23">
        <v>6.9122408255041492</v>
      </c>
      <c r="P23">
        <v>1.68073607965331E-2</v>
      </c>
      <c r="Q23">
        <v>0.1546957757089035</v>
      </c>
      <c r="R23">
        <v>0.56187924592947269</v>
      </c>
      <c r="S23">
        <v>0.4743860570865398</v>
      </c>
      <c r="T23" s="206">
        <v>0.9180662903351946</v>
      </c>
    </row>
    <row r="24" spans="3:20" ht="15" thickBot="1" x14ac:dyDescent="0.4">
      <c r="C24" s="205"/>
      <c r="D24" s="102">
        <f>(D23-D5)/D5</f>
        <v>0.13477783135128429</v>
      </c>
      <c r="E24" s="102">
        <f t="shared" ref="E24:T24" si="52">(E23-E5)/E5</f>
        <v>0.16771598204049395</v>
      </c>
      <c r="F24" s="102">
        <f t="shared" si="52"/>
        <v>2.3586118649863816E-3</v>
      </c>
      <c r="G24" s="102">
        <f t="shared" si="52"/>
        <v>6.8995016142092525E-2</v>
      </c>
      <c r="H24" s="102">
        <f t="shared" si="52"/>
        <v>4.8868600100876684E-3</v>
      </c>
      <c r="I24" s="102">
        <f t="shared" si="52"/>
        <v>8.374479318571712E-2</v>
      </c>
      <c r="J24" s="102">
        <f t="shared" si="52"/>
        <v>0.14576878484068198</v>
      </c>
      <c r="K24" s="102">
        <f t="shared" si="52"/>
        <v>0.11535619673827296</v>
      </c>
      <c r="L24" s="102">
        <f t="shared" si="52"/>
        <v>0.32649896826185659</v>
      </c>
      <c r="M24" s="102">
        <f t="shared" si="52"/>
        <v>0.11875476022734388</v>
      </c>
      <c r="N24" s="102">
        <f t="shared" si="52"/>
        <v>-1.6215160271404728E-2</v>
      </c>
      <c r="O24" s="102">
        <f t="shared" si="52"/>
        <v>-4.7063916130857926E-2</v>
      </c>
      <c r="P24" s="102">
        <f t="shared" si="52"/>
        <v>-1.3686088286186499E-2</v>
      </c>
      <c r="Q24" s="102">
        <f t="shared" si="52"/>
        <v>-0.15435323572474774</v>
      </c>
      <c r="R24" s="102">
        <f t="shared" si="52"/>
        <v>8.4073138759287527E-2</v>
      </c>
      <c r="S24" s="102">
        <f t="shared" si="52"/>
        <v>5.8752944981176433E-2</v>
      </c>
      <c r="T24" s="102">
        <f t="shared" si="52"/>
        <v>-3.569914864431185E-3</v>
      </c>
    </row>
    <row r="25" spans="3:20" x14ac:dyDescent="0.35">
      <c r="C25" s="114" t="s">
        <v>183</v>
      </c>
      <c r="D25" s="35">
        <v>2.7460350366418438</v>
      </c>
      <c r="E25" s="35">
        <v>0.39218220232309359</v>
      </c>
      <c r="F25" s="35">
        <v>0.80666800304449249</v>
      </c>
      <c r="G25" s="35">
        <v>0.55942144959208939</v>
      </c>
      <c r="H25" s="35">
        <v>0.96460996829689638</v>
      </c>
      <c r="I25" s="35">
        <v>0.44150331830424377</v>
      </c>
      <c r="J25" s="35">
        <v>0.64772261952729271</v>
      </c>
      <c r="K25" s="35">
        <v>0.75687190399525572</v>
      </c>
      <c r="L25" s="35">
        <v>0.44110398883178448</v>
      </c>
      <c r="M25" s="35">
        <v>0.7900276104724866</v>
      </c>
      <c r="N25" s="35">
        <v>7.1847784208440046</v>
      </c>
      <c r="O25" s="35">
        <v>7.1558385248453256</v>
      </c>
      <c r="P25" s="35">
        <v>1.8410777764061501E-2</v>
      </c>
      <c r="Q25" s="35">
        <v>0.17350437013212339</v>
      </c>
      <c r="R25" s="35">
        <v>0.51784047411222067</v>
      </c>
      <c r="S25" s="35">
        <v>0.4818956779456896</v>
      </c>
      <c r="T25" s="199">
        <v>0.98779493916214156</v>
      </c>
    </row>
    <row r="26" spans="3:20" ht="15" thickBot="1" x14ac:dyDescent="0.4">
      <c r="C26" s="205"/>
      <c r="D26" s="102">
        <f>(D25-D5)/D5</f>
        <v>-3.6867955593980137E-2</v>
      </c>
      <c r="E26" s="102">
        <f t="shared" ref="E26:T26" si="53">(E25-E5)/E5</f>
        <v>-2.7490523377260077E-2</v>
      </c>
      <c r="F26" s="102">
        <f t="shared" si="53"/>
        <v>-1.8175670001285339E-4</v>
      </c>
      <c r="G26" s="102">
        <f t="shared" si="53"/>
        <v>3.0719116398082159E-2</v>
      </c>
      <c r="H26" s="102">
        <f t="shared" si="53"/>
        <v>3.5431302294423525E-4</v>
      </c>
      <c r="I26" s="102">
        <f t="shared" si="53"/>
        <v>9.9411996846184916E-2</v>
      </c>
      <c r="J26" s="102">
        <f t="shared" si="53"/>
        <v>7.5318249948083504E-2</v>
      </c>
      <c r="K26" s="102">
        <f t="shared" si="53"/>
        <v>9.9911250624344611E-2</v>
      </c>
      <c r="L26" s="102">
        <f t="shared" si="53"/>
        <v>0.31597535166563273</v>
      </c>
      <c r="M26" s="102">
        <f t="shared" si="53"/>
        <v>1.9174924000387193E-2</v>
      </c>
      <c r="N26" s="102">
        <f t="shared" si="53"/>
        <v>-2.5261873228747141E-4</v>
      </c>
      <c r="O26" s="102">
        <f t="shared" si="53"/>
        <v>-1.3481024054353561E-2</v>
      </c>
      <c r="P26" s="102">
        <f t="shared" si="53"/>
        <v>8.0407950658788876E-2</v>
      </c>
      <c r="Q26" s="102">
        <f t="shared" si="53"/>
        <v>-5.1535773892491518E-2</v>
      </c>
      <c r="R26" s="102">
        <f t="shared" si="53"/>
        <v>-8.9396037614655364E-4</v>
      </c>
      <c r="S26" s="102">
        <f t="shared" si="53"/>
        <v>7.5513204018187924E-2</v>
      </c>
      <c r="T26" s="102">
        <f t="shared" si="53"/>
        <v>7.2110593415265309E-2</v>
      </c>
    </row>
    <row r="27" spans="3:20" x14ac:dyDescent="0.35">
      <c r="C27" s="114" t="s">
        <v>184</v>
      </c>
      <c r="D27" s="35">
        <v>3.0477581533264551</v>
      </c>
      <c r="E27" s="35">
        <v>0.45969270757957592</v>
      </c>
      <c r="F27" s="35">
        <v>0.80752685445795558</v>
      </c>
      <c r="G27" s="35">
        <v>0.50307358867946905</v>
      </c>
      <c r="H27" s="35">
        <v>0.95202981444925361</v>
      </c>
      <c r="I27" s="35">
        <v>0.3850014824444748</v>
      </c>
      <c r="J27" s="35">
        <v>0.56809805442701433</v>
      </c>
      <c r="K27" s="35">
        <v>0.63316851640210603</v>
      </c>
      <c r="L27" s="35">
        <v>0.2699751493959629</v>
      </c>
      <c r="M27" s="35">
        <v>0.8858707751827517</v>
      </c>
      <c r="N27" s="35">
        <v>6.3271836274667956</v>
      </c>
      <c r="O27" s="35">
        <v>6.4728397075518451</v>
      </c>
      <c r="P27" s="35">
        <v>1.5152151190186499E-2</v>
      </c>
      <c r="Q27" s="35">
        <v>0.10814005805016309</v>
      </c>
      <c r="R27" s="35">
        <v>0.54489072700477625</v>
      </c>
      <c r="S27" s="35">
        <v>0.47178312666774908</v>
      </c>
      <c r="T27" s="199">
        <v>0.74720152770637127</v>
      </c>
    </row>
    <row r="28" spans="3:20" ht="15" thickBot="1" x14ac:dyDescent="0.4">
      <c r="C28" s="205"/>
      <c r="D28" s="102">
        <f>(D27-D5)/D5</f>
        <v>6.8957060598232284E-2</v>
      </c>
      <c r="E28" s="102">
        <f t="shared" ref="E28:T28" si="54">(E27-E5)/E5</f>
        <v>0.13991790501294457</v>
      </c>
      <c r="F28" s="102">
        <f t="shared" si="54"/>
        <v>8.8273985646828475E-4</v>
      </c>
      <c r="G28" s="102">
        <f t="shared" si="54"/>
        <v>-7.3100316076534458E-2</v>
      </c>
      <c r="H28" s="102">
        <f t="shared" si="54"/>
        <v>-1.2692007846205468E-2</v>
      </c>
      <c r="I28" s="102">
        <f t="shared" si="54"/>
        <v>-4.128637078252085E-2</v>
      </c>
      <c r="J28" s="102">
        <f t="shared" si="54"/>
        <v>-5.6870661501381162E-2</v>
      </c>
      <c r="K28" s="102">
        <f t="shared" si="54"/>
        <v>-7.9858598191317326E-2</v>
      </c>
      <c r="L28" s="102">
        <f t="shared" si="54"/>
        <v>-0.19456488455646068</v>
      </c>
      <c r="M28" s="102">
        <f t="shared" si="54"/>
        <v>0.14281737499158942</v>
      </c>
      <c r="N28" s="102">
        <f t="shared" si="54"/>
        <v>-0.11958519917489666</v>
      </c>
      <c r="O28" s="102">
        <f t="shared" si="54"/>
        <v>-0.10764068004282014</v>
      </c>
      <c r="P28" s="102">
        <f t="shared" si="54"/>
        <v>-0.11081949794552749</v>
      </c>
      <c r="Q28" s="102">
        <f t="shared" si="54"/>
        <v>-0.40885076040641316</v>
      </c>
      <c r="R28" s="102">
        <f t="shared" si="54"/>
        <v>5.129599461846459E-2</v>
      </c>
      <c r="S28" s="102">
        <f t="shared" si="54"/>
        <v>5.2943625324100102E-2</v>
      </c>
      <c r="T28" s="240">
        <f t="shared" si="54"/>
        <v>-0.18901925742851289</v>
      </c>
    </row>
    <row r="29" spans="3:20" x14ac:dyDescent="0.35">
      <c r="C29" s="284" t="s">
        <v>185</v>
      </c>
      <c r="D29">
        <v>6.3047557225913931</v>
      </c>
      <c r="E29">
        <v>0.91367214184404755</v>
      </c>
      <c r="F29">
        <v>0.83741543941908436</v>
      </c>
      <c r="G29">
        <v>0.49341473050040302</v>
      </c>
      <c r="H29">
        <v>0.95007875741232761</v>
      </c>
      <c r="I29">
        <v>0.30184464796179128</v>
      </c>
      <c r="J29">
        <v>0.47374406607100139</v>
      </c>
      <c r="K29">
        <v>0.44915887982756841</v>
      </c>
      <c r="L29">
        <v>0.1462765320850421</v>
      </c>
      <c r="M29">
        <v>0.85948853502489997</v>
      </c>
      <c r="N29">
        <v>6.7441108578324611</v>
      </c>
      <c r="O29">
        <v>6.9485578316218817</v>
      </c>
      <c r="P29">
        <v>1.5243797544531401E-2</v>
      </c>
      <c r="Q29">
        <v>0.1515910789322002</v>
      </c>
      <c r="R29">
        <v>0.53935944654421986</v>
      </c>
      <c r="S29">
        <v>0.32620914206571561</v>
      </c>
      <c r="T29">
        <v>0.98239424141771359</v>
      </c>
    </row>
    <row r="30" spans="3:20" ht="15" thickBot="1" x14ac:dyDescent="0.4">
      <c r="C30" s="285"/>
      <c r="D30" s="102">
        <f>(D29-D5)/D5</f>
        <v>1.2113018179134007</v>
      </c>
      <c r="E30" s="102">
        <f t="shared" ref="E30:T30" si="55">(E29-E5)/E5</f>
        <v>1.2656683837414671</v>
      </c>
      <c r="F30" s="102">
        <f t="shared" si="55"/>
        <v>3.7927908869958914E-2</v>
      </c>
      <c r="G30" s="102">
        <f t="shared" si="55"/>
        <v>-9.0896504933791505E-2</v>
      </c>
      <c r="H30" s="102">
        <f t="shared" si="55"/>
        <v>-1.4715362762689144E-2</v>
      </c>
      <c r="I30" s="102">
        <f t="shared" si="55"/>
        <v>-0.24835983469477613</v>
      </c>
      <c r="J30" s="102">
        <f t="shared" si="55"/>
        <v>-0.21351266006035613</v>
      </c>
      <c r="K30" s="102">
        <f t="shared" si="55"/>
        <v>-0.3472674799628086</v>
      </c>
      <c r="L30" s="102">
        <f t="shared" si="55"/>
        <v>-0.56360333249117101</v>
      </c>
      <c r="M30" s="102">
        <f t="shared" si="55"/>
        <v>0.10878297258411192</v>
      </c>
      <c r="N30" s="102">
        <f t="shared" si="55"/>
        <v>-6.1570618582123156E-2</v>
      </c>
      <c r="O30" s="102">
        <f t="shared" si="55"/>
        <v>-4.2057177149775117E-2</v>
      </c>
      <c r="P30" s="102">
        <f t="shared" si="55"/>
        <v>-0.10544137372111771</v>
      </c>
      <c r="Q30" s="102">
        <f t="shared" si="55"/>
        <v>-0.17132510694258501</v>
      </c>
      <c r="R30" s="102">
        <f t="shared" si="55"/>
        <v>4.0624106283607048E-2</v>
      </c>
      <c r="S30" s="102">
        <f t="shared" si="55"/>
        <v>-0.27195396095114488</v>
      </c>
      <c r="T30" s="102">
        <f t="shared" si="55"/>
        <v>6.6248905898880148E-2</v>
      </c>
    </row>
    <row r="31" spans="3:20" x14ac:dyDescent="0.35">
      <c r="C31" s="114" t="s">
        <v>186</v>
      </c>
      <c r="D31">
        <v>1.7311965858805729</v>
      </c>
      <c r="E31">
        <v>0.24357770862052519</v>
      </c>
      <c r="F31">
        <v>0.80397616769860447</v>
      </c>
      <c r="G31">
        <v>0.36509163668774391</v>
      </c>
      <c r="H31">
        <v>0.94041127357804744</v>
      </c>
      <c r="I31">
        <v>0.3829021148791063</v>
      </c>
      <c r="J31">
        <v>0.44087728336043641</v>
      </c>
      <c r="K31">
        <v>0.62714857462311602</v>
      </c>
      <c r="L31">
        <v>0.2566959853893212</v>
      </c>
      <c r="M31">
        <v>0.56299826686079868</v>
      </c>
      <c r="N31">
        <v>7.1571847510858886</v>
      </c>
      <c r="O31">
        <v>7.3914646806940807</v>
      </c>
      <c r="P31">
        <v>1.73452743511073E-2</v>
      </c>
      <c r="Q31">
        <v>0.20499110177437219</v>
      </c>
      <c r="R31">
        <v>0.5990853967758295</v>
      </c>
      <c r="S31">
        <v>0.45972808562970002</v>
      </c>
      <c r="T31">
        <v>0.87529555982170626</v>
      </c>
    </row>
    <row r="32" spans="3:20" ht="15" thickBot="1" x14ac:dyDescent="0.4">
      <c r="C32" s="116"/>
      <c r="D32" s="102">
        <f>(D31-D5)/D5</f>
        <v>-0.39280785394969903</v>
      </c>
      <c r="E32" s="102">
        <f t="shared" ref="E32:T32" si="56">(E31-E5)/E5</f>
        <v>-0.39599087229266533</v>
      </c>
      <c r="F32" s="102">
        <f t="shared" si="56"/>
        <v>-3.5181306191729095E-3</v>
      </c>
      <c r="G32" s="102">
        <f t="shared" si="56"/>
        <v>-0.32732838641508843</v>
      </c>
      <c r="H32" s="102">
        <f t="shared" si="56"/>
        <v>-2.4741082449970215E-2</v>
      </c>
      <c r="I32" s="102">
        <f t="shared" si="56"/>
        <v>-4.6514122854738292E-2</v>
      </c>
      <c r="J32" s="102">
        <f t="shared" si="56"/>
        <v>-0.26807652767940177</v>
      </c>
      <c r="K32" s="102">
        <f t="shared" si="56"/>
        <v>-8.8606976425286157E-2</v>
      </c>
      <c r="L32" s="102">
        <f t="shared" si="56"/>
        <v>-0.23418151230391471</v>
      </c>
      <c r="M32" s="102">
        <f t="shared" si="56"/>
        <v>-0.27370422472065353</v>
      </c>
      <c r="N32" s="102">
        <f t="shared" si="56"/>
        <v>-4.0922220525805358E-3</v>
      </c>
      <c r="O32" s="102">
        <f t="shared" si="56"/>
        <v>1.9002894240735084E-2</v>
      </c>
      <c r="P32" s="102">
        <f t="shared" si="56"/>
        <v>1.7880534730878705E-2</v>
      </c>
      <c r="Q32" s="102">
        <f t="shared" si="56"/>
        <v>0.12058691406619722</v>
      </c>
      <c r="R32" s="102">
        <f t="shared" si="56"/>
        <v>0.15585758180708131</v>
      </c>
      <c r="S32" s="102">
        <f t="shared" si="56"/>
        <v>2.6038723693369781E-2</v>
      </c>
      <c r="T32" s="102">
        <f t="shared" si="56"/>
        <v>-4.9991445744630929E-2</v>
      </c>
    </row>
    <row r="33" spans="3:20" x14ac:dyDescent="0.35">
      <c r="C33" s="114" t="s">
        <v>187</v>
      </c>
      <c r="D33">
        <v>3.6291926800290049</v>
      </c>
      <c r="E33">
        <v>0.52836701336032499</v>
      </c>
      <c r="F33">
        <v>0.81227246868586089</v>
      </c>
      <c r="G33">
        <v>0.58769033872070309</v>
      </c>
      <c r="H33">
        <v>0.97327811332007197</v>
      </c>
      <c r="I33">
        <v>0.42194927158319528</v>
      </c>
      <c r="J33">
        <v>0.61145719038935242</v>
      </c>
      <c r="K33">
        <v>0.72855544717260701</v>
      </c>
      <c r="L33">
        <v>0.4556724954556598</v>
      </c>
      <c r="M33">
        <v>0.88050218057515872</v>
      </c>
      <c r="N33">
        <v>6.888194907806418</v>
      </c>
      <c r="O33">
        <v>7.0073564805277773</v>
      </c>
      <c r="P33">
        <v>1.57989693276499E-2</v>
      </c>
      <c r="Q33">
        <v>0.1691033132594425</v>
      </c>
      <c r="R33">
        <v>0.47635971157796769</v>
      </c>
      <c r="S33">
        <v>0.44632820627308939</v>
      </c>
      <c r="T33">
        <v>0.95584824746109642</v>
      </c>
    </row>
    <row r="34" spans="3:20" ht="15" thickBot="1" x14ac:dyDescent="0.4">
      <c r="C34" s="116"/>
      <c r="D34" s="102">
        <f>(D33-D5)/D5</f>
        <v>0.27288680545542149</v>
      </c>
      <c r="E34" s="102">
        <f t="shared" ref="E34:T34" si="57">(E33-E5)/E5</f>
        <v>0.31021225487547421</v>
      </c>
      <c r="F34" s="102">
        <f t="shared" si="57"/>
        <v>6.764653683242465E-3</v>
      </c>
      <c r="G34" s="102">
        <f t="shared" si="57"/>
        <v>8.2803791459158116E-2</v>
      </c>
      <c r="H34" s="102">
        <f t="shared" si="57"/>
        <v>9.3436626511176433E-3</v>
      </c>
      <c r="I34" s="102">
        <f t="shared" si="57"/>
        <v>5.07193762910726E-2</v>
      </c>
      <c r="J34" s="102">
        <f t="shared" si="57"/>
        <v>1.511211136566676E-2</v>
      </c>
      <c r="K34" s="102">
        <f t="shared" si="57"/>
        <v>5.8760840267395968E-2</v>
      </c>
      <c r="L34" s="102">
        <f t="shared" si="57"/>
        <v>0.35943856241186023</v>
      </c>
      <c r="M34" s="102">
        <f t="shared" si="57"/>
        <v>0.13589162084242729</v>
      </c>
      <c r="N34" s="102">
        <f t="shared" si="57"/>
        <v>-4.1521614534063993E-2</v>
      </c>
      <c r="O34" s="102">
        <f t="shared" si="57"/>
        <v>-3.3951071526481226E-2</v>
      </c>
      <c r="P34" s="102">
        <f t="shared" si="57"/>
        <v>-7.2861978317546122E-2</v>
      </c>
      <c r="Q34" s="102">
        <f t="shared" si="57"/>
        <v>-7.5594216902449857E-2</v>
      </c>
      <c r="R34" s="102">
        <f t="shared" si="57"/>
        <v>-8.092571233069501E-2</v>
      </c>
      <c r="S34" s="102">
        <f t="shared" si="57"/>
        <v>-3.8676395297295185E-3</v>
      </c>
      <c r="T34" s="102">
        <f t="shared" si="57"/>
        <v>3.7437013667718122E-2</v>
      </c>
    </row>
    <row r="35" spans="3:20" x14ac:dyDescent="0.35">
      <c r="C35" s="114" t="s">
        <v>188</v>
      </c>
      <c r="D35">
        <v>2.3907365684498099</v>
      </c>
      <c r="E35">
        <v>0.34684599596357901</v>
      </c>
      <c r="F35">
        <v>0.80575215615031059</v>
      </c>
      <c r="G35">
        <v>0.56749619595644929</v>
      </c>
      <c r="H35">
        <v>0.96084324192733983</v>
      </c>
      <c r="I35">
        <v>0.40855684538019937</v>
      </c>
      <c r="J35">
        <v>0.65363280199993046</v>
      </c>
      <c r="K35">
        <v>0.73688730713138639</v>
      </c>
      <c r="L35">
        <v>0.38478794878716749</v>
      </c>
      <c r="M35">
        <v>0.80822312497038296</v>
      </c>
      <c r="N35">
        <v>7.0982206631594504</v>
      </c>
      <c r="O35">
        <v>6.8895109763693867</v>
      </c>
      <c r="P35">
        <v>1.7218533320516601E-2</v>
      </c>
      <c r="Q35">
        <v>0.14147072914588951</v>
      </c>
      <c r="R35">
        <v>0.56652291078339068</v>
      </c>
      <c r="S35">
        <v>0.45787157421294689</v>
      </c>
      <c r="T35">
        <v>0.80888361779016171</v>
      </c>
    </row>
    <row r="36" spans="3:20" ht="15" thickBot="1" x14ac:dyDescent="0.4">
      <c r="C36" s="116"/>
      <c r="D36" s="102">
        <f>(D35-D5)/D5</f>
        <v>-0.16148375090539036</v>
      </c>
      <c r="E36" s="102">
        <f t="shared" ref="E36:T36" si="58">(E35-E5)/E5</f>
        <v>-0.13991247944152135</v>
      </c>
      <c r="F36" s="102">
        <f t="shared" si="58"/>
        <v>-1.316895851952396E-3</v>
      </c>
      <c r="G36" s="102">
        <f t="shared" si="58"/>
        <v>4.5596621441695254E-2</v>
      </c>
      <c r="H36" s="102">
        <f t="shared" si="58"/>
        <v>-3.5519922129595509E-3</v>
      </c>
      <c r="I36" s="102">
        <f t="shared" si="58"/>
        <v>1.737015008139639E-2</v>
      </c>
      <c r="J36" s="102">
        <f t="shared" si="58"/>
        <v>8.5130053460501787E-2</v>
      </c>
      <c r="K36" s="102">
        <f t="shared" si="58"/>
        <v>7.0868974363684709E-2</v>
      </c>
      <c r="L36" s="102">
        <f t="shared" si="58"/>
        <v>0.1479639020335306</v>
      </c>
      <c r="M36" s="102">
        <f t="shared" si="58"/>
        <v>4.2648042989799136E-2</v>
      </c>
      <c r="N36" s="102">
        <f t="shared" si="58"/>
        <v>-1.2296955593461377E-2</v>
      </c>
      <c r="O36" s="102">
        <f t="shared" si="58"/>
        <v>-5.0197501022966662E-2</v>
      </c>
      <c r="P36" s="102">
        <f t="shared" si="58"/>
        <v>1.0442933838635196E-2</v>
      </c>
      <c r="Q36" s="102">
        <f t="shared" si="58"/>
        <v>-0.22664814993395743</v>
      </c>
      <c r="R36" s="102">
        <f t="shared" si="58"/>
        <v>9.3032487889910045E-2</v>
      </c>
      <c r="S36" s="102">
        <f t="shared" si="58"/>
        <v>2.1895290511647944E-2</v>
      </c>
      <c r="T36" s="102">
        <f t="shared" si="58"/>
        <v>-0.12207214160413071</v>
      </c>
    </row>
    <row r="37" spans="3:20" x14ac:dyDescent="0.35">
      <c r="C37" s="114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3"/>
    </row>
    <row r="38" spans="3:20" ht="15" thickBot="1" x14ac:dyDescent="0.4">
      <c r="C38" s="116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240"/>
    </row>
    <row r="39" spans="3:20" x14ac:dyDescent="0.35">
      <c r="C39" s="114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3"/>
    </row>
    <row r="40" spans="3:20" ht="15" thickBot="1" x14ac:dyDescent="0.4">
      <c r="C40" s="116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240"/>
    </row>
    <row r="41" spans="3:20" x14ac:dyDescent="0.35">
      <c r="C41" s="114"/>
      <c r="D41" s="282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3"/>
    </row>
    <row r="42" spans="3:20" ht="15" thickBot="1" x14ac:dyDescent="0.4">
      <c r="C42" s="116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240"/>
    </row>
    <row r="44" spans="3:20" ht="15" thickBot="1" x14ac:dyDescent="0.4"/>
    <row r="45" spans="3:20" x14ac:dyDescent="0.35">
      <c r="D45" s="279" t="s">
        <v>2</v>
      </c>
      <c r="E45" s="127" t="s">
        <v>59</v>
      </c>
      <c r="F45" s="201" t="s">
        <v>3</v>
      </c>
      <c r="G45" s="280" t="s">
        <v>4</v>
      </c>
      <c r="H45" s="127" t="s">
        <v>60</v>
      </c>
      <c r="I45" s="201" t="s">
        <v>5</v>
      </c>
      <c r="J45" s="127" t="s">
        <v>61</v>
      </c>
      <c r="K45" s="127" t="s">
        <v>62</v>
      </c>
      <c r="L45" s="127" t="s">
        <v>63</v>
      </c>
      <c r="M45" s="127" t="s">
        <v>64</v>
      </c>
      <c r="N45" s="280" t="s">
        <v>6</v>
      </c>
      <c r="O45" s="280" t="s">
        <v>7</v>
      </c>
      <c r="P45" s="203" t="s">
        <v>8</v>
      </c>
      <c r="Q45" s="280" t="s">
        <v>9</v>
      </c>
      <c r="R45" s="280" t="s">
        <v>12</v>
      </c>
      <c r="S45" s="127" t="s">
        <v>10</v>
      </c>
      <c r="T45" s="281" t="s">
        <v>11</v>
      </c>
    </row>
    <row r="46" spans="3:20" x14ac:dyDescent="0.35">
      <c r="C46" t="s">
        <v>113</v>
      </c>
      <c r="D46">
        <v>2.8511511506559528</v>
      </c>
      <c r="E46">
        <v>0.40326825779120978</v>
      </c>
      <c r="F46">
        <v>0.80681464701225547</v>
      </c>
      <c r="G46">
        <v>0.54274868942668453</v>
      </c>
      <c r="H46">
        <v>0.96426831547511105</v>
      </c>
      <c r="I46">
        <v>0.40158131762319949</v>
      </c>
      <c r="J46">
        <v>0.60235434445436487</v>
      </c>
      <c r="K46">
        <v>0.68812088572203545</v>
      </c>
      <c r="L46">
        <v>0.33519167989999071</v>
      </c>
      <c r="M46">
        <v>0.77516390157199988</v>
      </c>
      <c r="N46">
        <v>7.1865938890817294</v>
      </c>
      <c r="O46">
        <v>7.2536248154638496</v>
      </c>
      <c r="P46">
        <v>1.70405796744048E-2</v>
      </c>
      <c r="Q46">
        <v>0.1829319075577413</v>
      </c>
      <c r="R46">
        <v>0.51830381718759189</v>
      </c>
      <c r="S46">
        <v>0.44806114527027258</v>
      </c>
      <c r="T46">
        <v>0.92135545085462522</v>
      </c>
    </row>
    <row r="47" spans="3:20" x14ac:dyDescent="0.35">
      <c r="C47" t="s">
        <v>114</v>
      </c>
      <c r="D47">
        <v>2.8227643316693349</v>
      </c>
      <c r="E47">
        <v>0.3995420602730026</v>
      </c>
      <c r="F47">
        <v>0.8067514124469678</v>
      </c>
      <c r="G47">
        <v>0.54435936440373422</v>
      </c>
      <c r="H47">
        <v>0.96449471154563582</v>
      </c>
      <c r="I47">
        <v>0.40331100012202609</v>
      </c>
      <c r="J47">
        <v>0.60286429065002489</v>
      </c>
      <c r="K47">
        <v>0.68945934545689713</v>
      </c>
      <c r="L47">
        <v>0.33639957754331129</v>
      </c>
      <c r="M47">
        <v>0.77465478771035057</v>
      </c>
      <c r="N47">
        <v>7.1864150804489526</v>
      </c>
      <c r="O47">
        <v>7.2439002868648412</v>
      </c>
      <c r="P47">
        <v>1.7045616766792102E-2</v>
      </c>
      <c r="Q47">
        <v>0.1815071647372839</v>
      </c>
      <c r="R47">
        <v>0.51652707403184217</v>
      </c>
      <c r="S47">
        <v>0.44871547500355319</v>
      </c>
      <c r="T47">
        <v>0.91727632274614823</v>
      </c>
    </row>
    <row r="48" spans="3:20" x14ac:dyDescent="0.35">
      <c r="D48" s="154">
        <f>(D47-D46)/D46</f>
        <v>-9.9562659033657474E-3</v>
      </c>
      <c r="E48" s="154">
        <f t="shared" ref="E48:T48" si="59">(E47-E46)/E46</f>
        <v>-9.2399970645257352E-3</v>
      </c>
      <c r="F48" s="154">
        <f t="shared" si="59"/>
        <v>-7.837557922608289E-5</v>
      </c>
      <c r="G48" s="154">
        <f t="shared" si="59"/>
        <v>2.9676257325486743E-3</v>
      </c>
      <c r="H48" s="154">
        <f t="shared" si="59"/>
        <v>2.3478534645538071E-4</v>
      </c>
      <c r="I48" s="154">
        <f t="shared" si="59"/>
        <v>4.3071787030928279E-3</v>
      </c>
      <c r="J48" s="154">
        <f t="shared" si="59"/>
        <v>8.465883916251247E-4</v>
      </c>
      <c r="K48" s="154">
        <f t="shared" si="59"/>
        <v>1.9450938964848579E-3</v>
      </c>
      <c r="L48" s="154">
        <f t="shared" si="59"/>
        <v>3.6036027018360676E-3</v>
      </c>
      <c r="M48" s="154">
        <f t="shared" si="59"/>
        <v>-6.567822116288586E-4</v>
      </c>
      <c r="N48" s="154">
        <f t="shared" si="59"/>
        <v>-2.488085949150489E-5</v>
      </c>
      <c r="O48" s="154">
        <f t="shared" si="59"/>
        <v>-1.3406440016413437E-3</v>
      </c>
      <c r="P48" s="154">
        <f t="shared" si="59"/>
        <v>2.9559395769076206E-4</v>
      </c>
      <c r="Q48" s="154">
        <f t="shared" si="59"/>
        <v>-7.7883778695506797E-3</v>
      </c>
      <c r="R48" s="154">
        <f t="shared" si="59"/>
        <v>-3.4279955053980469E-3</v>
      </c>
      <c r="S48" s="154">
        <f t="shared" si="59"/>
        <v>1.4603581234117436E-3</v>
      </c>
      <c r="T48" s="154">
        <f t="shared" si="59"/>
        <v>-4.4273120701606534E-3</v>
      </c>
    </row>
    <row r="50" spans="3:20" x14ac:dyDescent="0.35">
      <c r="C50" t="s">
        <v>122</v>
      </c>
      <c r="D50">
        <v>2.793349148115658</v>
      </c>
      <c r="E50">
        <v>0.39485010417535099</v>
      </c>
      <c r="F50">
        <v>0.80662302616771608</v>
      </c>
      <c r="G50">
        <v>0.5455919428330166</v>
      </c>
      <c r="H50">
        <v>0.96481507290429402</v>
      </c>
      <c r="I50">
        <v>0.40207090739744961</v>
      </c>
      <c r="J50">
        <v>0.60602884831094694</v>
      </c>
      <c r="K50">
        <v>0.69756229282863791</v>
      </c>
      <c r="L50">
        <v>0.3368466841764523</v>
      </c>
      <c r="M50">
        <v>0.77020963219575533</v>
      </c>
      <c r="N50">
        <v>7.1857572922710418</v>
      </c>
      <c r="O50">
        <v>7.263078467351435</v>
      </c>
      <c r="P50">
        <v>1.70106414526809E-2</v>
      </c>
      <c r="Q50">
        <v>0.1846005849149655</v>
      </c>
      <c r="R50">
        <v>0.50615850830930342</v>
      </c>
      <c r="S50">
        <v>0.44762944912211722</v>
      </c>
      <c r="T50">
        <v>0.91320910463603744</v>
      </c>
    </row>
    <row r="51" spans="3:20" x14ac:dyDescent="0.35">
      <c r="C51" t="s">
        <v>123</v>
      </c>
      <c r="D51">
        <v>2.8511511506559528</v>
      </c>
      <c r="E51">
        <v>0.40326825779120978</v>
      </c>
      <c r="F51">
        <v>0.80681464701225547</v>
      </c>
      <c r="G51">
        <v>0.54274868942668453</v>
      </c>
      <c r="H51">
        <v>0.96426831547511105</v>
      </c>
      <c r="I51">
        <v>0.40158131762319949</v>
      </c>
      <c r="J51">
        <v>0.60235434445436487</v>
      </c>
      <c r="K51">
        <v>0.68812088572203545</v>
      </c>
      <c r="L51">
        <v>0.33519167989999071</v>
      </c>
      <c r="M51">
        <v>0.77516390157199988</v>
      </c>
      <c r="N51">
        <v>7.1865938890817294</v>
      </c>
      <c r="O51">
        <v>7.2536248154638496</v>
      </c>
      <c r="P51">
        <v>1.70405796744048E-2</v>
      </c>
      <c r="Q51">
        <v>0.1829319075577413</v>
      </c>
      <c r="R51">
        <v>0.51830381718759189</v>
      </c>
      <c r="S51">
        <v>0.44806114527027258</v>
      </c>
      <c r="T51">
        <v>0.92135545085462522</v>
      </c>
    </row>
    <row r="52" spans="3:20" x14ac:dyDescent="0.35">
      <c r="D52" s="154">
        <f>(D50-D51)/D51</f>
        <v>-2.0273215794608609E-2</v>
      </c>
      <c r="E52" s="154">
        <f t="shared" ref="E52:T52" si="60">(E50-E51)/E51</f>
        <v>-2.0874823280083828E-2</v>
      </c>
      <c r="F52" s="154">
        <f t="shared" si="60"/>
        <v>-2.3750293236369025E-4</v>
      </c>
      <c r="G52" s="263">
        <f t="shared" si="60"/>
        <v>5.2386186493337279E-3</v>
      </c>
      <c r="H52" s="154">
        <f t="shared" si="60"/>
        <v>5.6701793516214342E-4</v>
      </c>
      <c r="I52" s="263">
        <f t="shared" si="60"/>
        <v>1.2191547583632839E-3</v>
      </c>
      <c r="J52" s="154">
        <f t="shared" si="60"/>
        <v>6.1002363316738119E-3</v>
      </c>
      <c r="K52" s="154">
        <f t="shared" si="60"/>
        <v>1.3720564660227872E-2</v>
      </c>
      <c r="L52" s="154">
        <f t="shared" si="60"/>
        <v>4.9374861480911032E-3</v>
      </c>
      <c r="M52" s="154">
        <f t="shared" si="60"/>
        <v>-6.3912539866697819E-3</v>
      </c>
      <c r="N52" s="154">
        <f t="shared" si="60"/>
        <v>-1.1641075363373454E-4</v>
      </c>
      <c r="O52" s="263">
        <f t="shared" si="60"/>
        <v>1.303300367484042E-3</v>
      </c>
      <c r="P52" s="154">
        <f t="shared" si="60"/>
        <v>-1.7568781283225647E-3</v>
      </c>
      <c r="Q52" s="263">
        <f t="shared" si="60"/>
        <v>9.1218496516114588E-3</v>
      </c>
      <c r="R52" s="154">
        <f t="shared" si="60"/>
        <v>-2.3432798438936947E-2</v>
      </c>
      <c r="S52" s="154">
        <f t="shared" si="60"/>
        <v>-9.6347597356373569E-4</v>
      </c>
      <c r="T52" s="154">
        <f t="shared" si="60"/>
        <v>-8.8416975348997486E-3</v>
      </c>
    </row>
  </sheetData>
  <mergeCells count="7">
    <mergeCell ref="D2:F2"/>
    <mergeCell ref="G2:H2"/>
    <mergeCell ref="I2:N2"/>
    <mergeCell ref="O2:R2"/>
    <mergeCell ref="D3:E3"/>
    <mergeCell ref="G3:H3"/>
    <mergeCell ref="I3:M3"/>
  </mergeCells>
  <conditionalFormatting sqref="D8:T8 W8:AF8 W10:AF10 W12:AF12 W14:AF14 W16:AF16">
    <cfRule type="cellIs" dxfId="55" priority="15" operator="lessThan">
      <formula>0</formula>
    </cfRule>
  </conditionalFormatting>
  <conditionalFormatting sqref="D10:T10">
    <cfRule type="cellIs" dxfId="54" priority="14" operator="lessThan">
      <formula>0</formula>
    </cfRule>
  </conditionalFormatting>
  <conditionalFormatting sqref="D12:T12">
    <cfRule type="cellIs" dxfId="53" priority="13" operator="lessThan">
      <formula>0</formula>
    </cfRule>
  </conditionalFormatting>
  <conditionalFormatting sqref="D14:T14">
    <cfRule type="cellIs" dxfId="52" priority="12" operator="lessThan">
      <formula>0</formula>
    </cfRule>
  </conditionalFormatting>
  <conditionalFormatting sqref="D16:T16">
    <cfRule type="cellIs" dxfId="51" priority="11" operator="lessThan">
      <formula>0</formula>
    </cfRule>
  </conditionalFormatting>
  <conditionalFormatting sqref="D20:T20">
    <cfRule type="cellIs" dxfId="50" priority="10" operator="lessThan">
      <formula>0</formula>
    </cfRule>
  </conditionalFormatting>
  <conditionalFormatting sqref="D22:T22">
    <cfRule type="cellIs" dxfId="49" priority="9" operator="lessThan">
      <formula>0</formula>
    </cfRule>
  </conditionalFormatting>
  <conditionalFormatting sqref="D24:T42">
    <cfRule type="cellIs" dxfId="48" priority="8" operator="lessThan">
      <formula>0</formula>
    </cfRule>
  </conditionalFormatting>
  <conditionalFormatting sqref="D48:T48">
    <cfRule type="cellIs" dxfId="47" priority="2" operator="lessThan">
      <formula>0</formula>
    </cfRule>
  </conditionalFormatting>
  <conditionalFormatting sqref="D52:T52">
    <cfRule type="cellIs" dxfId="4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4874-89C1-4B90-9A03-74F1062D9776}">
  <dimension ref="C2:AS48"/>
  <sheetViews>
    <sheetView zoomScale="90" zoomScaleNormal="90" workbookViewId="0">
      <selection activeCell="C3" sqref="C3:T19"/>
    </sheetView>
  </sheetViews>
  <sheetFormatPr defaultRowHeight="14.5" x14ac:dyDescent="0.35"/>
  <cols>
    <col min="3" max="3" width="11.36328125" bestFit="1" customWidth="1"/>
    <col min="24" max="25" width="9.7265625" bestFit="1" customWidth="1"/>
    <col min="26" max="26" width="10.6328125" bestFit="1" customWidth="1"/>
    <col min="27" max="29" width="9.81640625" bestFit="1" customWidth="1"/>
    <col min="30" max="30" width="10.7265625" bestFit="1" customWidth="1"/>
    <col min="31" max="31" width="9.7265625" bestFit="1" customWidth="1"/>
    <col min="32" max="32" width="9.6328125" bestFit="1" customWidth="1"/>
    <col min="33" max="33" width="9.81640625" bestFit="1" customWidth="1"/>
    <col min="36" max="45" width="6.453125" bestFit="1" customWidth="1"/>
  </cols>
  <sheetData>
    <row r="2" spans="3:45" ht="15" thickBot="1" x14ac:dyDescent="0.4"/>
    <row r="3" spans="3:45" ht="15" thickBot="1" x14ac:dyDescent="0.4">
      <c r="D3" s="230" t="s">
        <v>2</v>
      </c>
      <c r="E3" s="231" t="s">
        <v>59</v>
      </c>
      <c r="F3" s="232" t="s">
        <v>3</v>
      </c>
      <c r="G3" s="232" t="s">
        <v>4</v>
      </c>
      <c r="H3" s="231" t="s">
        <v>60</v>
      </c>
      <c r="I3" s="232" t="s">
        <v>5</v>
      </c>
      <c r="J3" s="231" t="s">
        <v>61</v>
      </c>
      <c r="K3" s="231" t="s">
        <v>62</v>
      </c>
      <c r="L3" s="231" t="s">
        <v>63</v>
      </c>
      <c r="M3" s="231" t="s">
        <v>64</v>
      </c>
      <c r="N3" s="232" t="s">
        <v>6</v>
      </c>
      <c r="O3" s="232" t="s">
        <v>7</v>
      </c>
      <c r="P3" s="233" t="s">
        <v>8</v>
      </c>
      <c r="Q3" s="232" t="s">
        <v>9</v>
      </c>
      <c r="R3" s="232" t="s">
        <v>12</v>
      </c>
      <c r="S3" s="231" t="s">
        <v>10</v>
      </c>
      <c r="T3" s="234" t="s">
        <v>11</v>
      </c>
      <c r="X3" s="230" t="s">
        <v>2</v>
      </c>
      <c r="Y3" s="232" t="s">
        <v>3</v>
      </c>
      <c r="Z3" s="232" t="s">
        <v>4</v>
      </c>
      <c r="AA3" s="232" t="s">
        <v>5</v>
      </c>
      <c r="AB3" s="232" t="s">
        <v>6</v>
      </c>
      <c r="AC3" s="232" t="s">
        <v>7</v>
      </c>
      <c r="AD3" s="233" t="s">
        <v>8</v>
      </c>
      <c r="AE3" s="232" t="s">
        <v>9</v>
      </c>
      <c r="AF3" s="232" t="s">
        <v>12</v>
      </c>
      <c r="AG3" s="234" t="s">
        <v>11</v>
      </c>
      <c r="AJ3" s="251" t="s">
        <v>2</v>
      </c>
      <c r="AK3" s="231" t="s">
        <v>3</v>
      </c>
      <c r="AL3" s="231" t="s">
        <v>4</v>
      </c>
      <c r="AM3" s="231" t="s">
        <v>5</v>
      </c>
      <c r="AN3" s="231" t="s">
        <v>6</v>
      </c>
      <c r="AO3" s="231" t="s">
        <v>7</v>
      </c>
      <c r="AP3" s="231" t="s">
        <v>8</v>
      </c>
      <c r="AQ3" s="231" t="s">
        <v>9</v>
      </c>
      <c r="AR3" s="231" t="s">
        <v>12</v>
      </c>
      <c r="AS3" s="252" t="s">
        <v>11</v>
      </c>
    </row>
    <row r="4" spans="3:45" ht="15" thickBot="1" x14ac:dyDescent="0.4">
      <c r="C4" s="114" t="s">
        <v>104</v>
      </c>
      <c r="D4">
        <v>2.8428148415845622</v>
      </c>
      <c r="E4">
        <v>0.40282855631406872</v>
      </c>
      <c r="F4">
        <v>0.80674185945507115</v>
      </c>
      <c r="G4">
        <v>0.49291997463202758</v>
      </c>
      <c r="H4">
        <v>0.95674872122756438</v>
      </c>
      <c r="I4">
        <v>0.40042883687156661</v>
      </c>
      <c r="J4">
        <v>0.58104603380216358</v>
      </c>
      <c r="K4">
        <v>0.66949695497549855</v>
      </c>
      <c r="L4">
        <v>0.26831642921271348</v>
      </c>
      <c r="M4">
        <v>0.77597467964653688</v>
      </c>
      <c r="N4">
        <v>7.1865513721725396</v>
      </c>
      <c r="O4">
        <v>7.2404685881677704</v>
      </c>
      <c r="P4">
        <v>1.4381170397887701E-2</v>
      </c>
      <c r="Q4">
        <v>0.18195064444902059</v>
      </c>
      <c r="R4">
        <v>0.51824257100714388</v>
      </c>
      <c r="S4">
        <v>0.44665379955698431</v>
      </c>
      <c r="T4">
        <v>0.91186155899701105</v>
      </c>
      <c r="W4" s="114" t="s">
        <v>104</v>
      </c>
      <c r="X4" s="235">
        <v>2.8428148415845622</v>
      </c>
      <c r="Y4" s="35">
        <v>0.80674185945507115</v>
      </c>
      <c r="Z4" s="35">
        <v>0.49291997463202758</v>
      </c>
      <c r="AA4" s="35">
        <v>0.40042883687156661</v>
      </c>
      <c r="AB4" s="35">
        <v>7.1865513721725396</v>
      </c>
      <c r="AC4" s="35">
        <v>7.2404685881677704</v>
      </c>
      <c r="AD4" s="35">
        <v>1.4381170397887701E-2</v>
      </c>
      <c r="AE4" s="35">
        <v>0.18195064444902059</v>
      </c>
      <c r="AF4" s="35">
        <v>0.51824257100714388</v>
      </c>
      <c r="AG4" s="199">
        <v>0.91186155899701105</v>
      </c>
      <c r="AI4" s="114" t="s">
        <v>104</v>
      </c>
      <c r="AJ4" s="253">
        <v>2.8428148415845622</v>
      </c>
      <c r="AK4" s="254">
        <v>0.80674185945507115</v>
      </c>
      <c r="AL4" s="254">
        <v>0.49291997463202758</v>
      </c>
      <c r="AM4" s="254">
        <v>0.40042883687156661</v>
      </c>
      <c r="AN4" s="254">
        <v>7.1865513721725396</v>
      </c>
      <c r="AO4" s="254">
        <v>7.2404685881677704</v>
      </c>
      <c r="AP4" s="254">
        <v>1.4381170397887701E-2</v>
      </c>
      <c r="AQ4" s="254">
        <v>0.18195064444902059</v>
      </c>
      <c r="AR4" s="216">
        <v>0.51824257100714388</v>
      </c>
      <c r="AS4" s="255">
        <v>0.91186155899701105</v>
      </c>
    </row>
    <row r="5" spans="3:45" ht="15" thickBot="1" x14ac:dyDescent="0.4">
      <c r="C5" s="116"/>
      <c r="D5" s="99">
        <f>(D4-D10)/D10</f>
        <v>-2.9238397513483986E-3</v>
      </c>
      <c r="E5" s="99">
        <f t="shared" ref="E5:T5" si="0">(E4-E10)/E10</f>
        <v>-1.0903448725406916E-3</v>
      </c>
      <c r="F5" s="99">
        <f t="shared" si="0"/>
        <v>-9.0215959085348198E-5</v>
      </c>
      <c r="G5" s="99">
        <f t="shared" si="0"/>
        <v>-9.1808079439661003E-2</v>
      </c>
      <c r="H5" s="99">
        <f t="shared" si="0"/>
        <v>-7.7982384434581772E-3</v>
      </c>
      <c r="I5" s="99">
        <f t="shared" si="0"/>
        <v>-2.8698564924632317E-3</v>
      </c>
      <c r="J5" s="99">
        <f t="shared" si="0"/>
        <v>-3.5375042694351537E-2</v>
      </c>
      <c r="K5" s="99">
        <f t="shared" si="0"/>
        <v>-2.7064911315684122E-2</v>
      </c>
      <c r="L5" s="99">
        <f t="shared" si="0"/>
        <v>-0.19951345662049377</v>
      </c>
      <c r="M5" s="99">
        <f t="shared" si="0"/>
        <v>1.0459440550479398E-3</v>
      </c>
      <c r="N5" s="99">
        <f t="shared" si="0"/>
        <v>-5.9161418950311785E-6</v>
      </c>
      <c r="O5" s="99">
        <f t="shared" si="0"/>
        <v>-1.8137452143970492E-3</v>
      </c>
      <c r="P5" s="99">
        <f t="shared" si="0"/>
        <v>-0.15606331048183594</v>
      </c>
      <c r="Q5" s="99">
        <f t="shared" si="0"/>
        <v>-5.3640894134938137E-3</v>
      </c>
      <c r="R5" s="99">
        <f t="shared" si="0"/>
        <v>-1.1816656257778936E-4</v>
      </c>
      <c r="S5" s="99">
        <f t="shared" si="0"/>
        <v>-3.1409679864995849E-3</v>
      </c>
      <c r="T5" s="99">
        <f t="shared" si="0"/>
        <v>-1.0304266229507725E-2</v>
      </c>
      <c r="W5" s="116"/>
      <c r="X5" s="236">
        <f>(X4-X10)/X10</f>
        <v>-2.9238397513483986E-3</v>
      </c>
      <c r="Y5" s="99">
        <f t="shared" ref="Y5" si="1">(Y4-Y10)/Y10</f>
        <v>-9.0215959085348198E-5</v>
      </c>
      <c r="Z5" s="99">
        <f t="shared" ref="Z5" si="2">(Z4-Z10)/Z10</f>
        <v>-9.1808079439661003E-2</v>
      </c>
      <c r="AA5" s="99">
        <f t="shared" ref="AA5" si="3">(AA4-AA10)/AA10</f>
        <v>-2.8698564924632317E-3</v>
      </c>
      <c r="AB5" s="99">
        <f t="shared" ref="AB5" si="4">(AB4-AB10)/AB10</f>
        <v>-5.9161418950311785E-6</v>
      </c>
      <c r="AC5" s="99">
        <f t="shared" ref="AC5" si="5">(AC4-AC10)/AC10</f>
        <v>-1.8137452143970492E-3</v>
      </c>
      <c r="AD5" s="99">
        <f t="shared" ref="AD5" si="6">(AD4-AD10)/AD10</f>
        <v>-0.15606331048183594</v>
      </c>
      <c r="AE5" s="99">
        <f t="shared" ref="AE5" si="7">(AE4-AE10)/AE10</f>
        <v>-5.3640894134938137E-3</v>
      </c>
      <c r="AF5" s="99">
        <f t="shared" ref="AF5" si="8">(AF4-AF10)/AF10</f>
        <v>-1.1816656257778936E-4</v>
      </c>
      <c r="AG5" s="237">
        <f t="shared" ref="AG5" si="9">(AG4-AG10)/AG10</f>
        <v>-1.0304266229507725E-2</v>
      </c>
      <c r="AI5" s="114" t="s">
        <v>106</v>
      </c>
      <c r="AJ5" s="256">
        <v>2.850701605084931</v>
      </c>
      <c r="AK5" s="221">
        <v>0.80681377660304798</v>
      </c>
      <c r="AL5" s="220">
        <v>0.54447264544257945</v>
      </c>
      <c r="AM5" s="219">
        <v>0.4014987628560821</v>
      </c>
      <c r="AN5" s="219">
        <v>7.1865920780652024</v>
      </c>
      <c r="AO5" s="219">
        <v>7.2527436838035522</v>
      </c>
      <c r="AP5" s="219">
        <v>1.6840873356421201E-2</v>
      </c>
      <c r="AQ5" s="219">
        <v>0.18292587279589731</v>
      </c>
      <c r="AR5" s="220">
        <v>0.51830669502027205</v>
      </c>
      <c r="AS5" s="224">
        <v>0.91985041087526975</v>
      </c>
    </row>
    <row r="6" spans="3:45" ht="15" thickBot="1" x14ac:dyDescent="0.4">
      <c r="C6" s="114" t="s">
        <v>106</v>
      </c>
      <c r="D6">
        <v>2.850701605084931</v>
      </c>
      <c r="E6">
        <v>0.4032187121191968</v>
      </c>
      <c r="F6">
        <v>0.80681377660304798</v>
      </c>
      <c r="G6">
        <v>0.54447264544257945</v>
      </c>
      <c r="H6">
        <v>0.96462517255111879</v>
      </c>
      <c r="I6">
        <v>0.4014987628560821</v>
      </c>
      <c r="J6">
        <v>0.59973160379608892</v>
      </c>
      <c r="K6">
        <v>0.68893677689524213</v>
      </c>
      <c r="L6">
        <v>0.33569161163589978</v>
      </c>
      <c r="M6">
        <v>0.77372168415883513</v>
      </c>
      <c r="N6">
        <v>7.1865920780652024</v>
      </c>
      <c r="O6">
        <v>7.2527436838035522</v>
      </c>
      <c r="P6">
        <v>1.6840873356421201E-2</v>
      </c>
      <c r="Q6">
        <v>0.18292587279589731</v>
      </c>
      <c r="R6">
        <v>0.51830669502027205</v>
      </c>
      <c r="S6">
        <v>0.44790213907836568</v>
      </c>
      <c r="T6">
        <v>0.91985041087526975</v>
      </c>
      <c r="W6" s="114" t="s">
        <v>106</v>
      </c>
      <c r="X6" s="238">
        <v>2.850701605084931</v>
      </c>
      <c r="Y6">
        <v>0.80681377660304798</v>
      </c>
      <c r="Z6">
        <v>0.54447264544257945</v>
      </c>
      <c r="AA6">
        <v>0.4014987628560821</v>
      </c>
      <c r="AB6">
        <v>7.1865920780652024</v>
      </c>
      <c r="AC6">
        <v>7.2527436838035522</v>
      </c>
      <c r="AD6">
        <v>1.6840873356421201E-2</v>
      </c>
      <c r="AE6">
        <v>0.18292587279589731</v>
      </c>
      <c r="AF6">
        <v>0.51830669502027205</v>
      </c>
      <c r="AG6" s="206">
        <v>0.91985041087526975</v>
      </c>
      <c r="AI6" s="114" t="s">
        <v>107</v>
      </c>
      <c r="AJ6" s="257">
        <v>2.851262226392604</v>
      </c>
      <c r="AK6" s="220">
        <v>0.80681532680702972</v>
      </c>
      <c r="AL6" s="223">
        <v>0.54373496198819182</v>
      </c>
      <c r="AM6" s="223">
        <v>0.40155978943689952</v>
      </c>
      <c r="AN6" s="223">
        <v>7.1865933773297526</v>
      </c>
      <c r="AO6" s="223">
        <v>7.253339837689305</v>
      </c>
      <c r="AP6" s="223">
        <v>1.6991432078975199E-2</v>
      </c>
      <c r="AQ6" s="220">
        <v>0.18293202933372199</v>
      </c>
      <c r="AR6" s="223">
        <v>0.51830546200206029</v>
      </c>
      <c r="AS6" s="226">
        <v>0.92090054143698796</v>
      </c>
    </row>
    <row r="7" spans="3:45" ht="15" thickBot="1" x14ac:dyDescent="0.4">
      <c r="C7" s="116"/>
      <c r="D7" s="99">
        <f>(D6-D10)/D10</f>
        <v>-1.5767160254496205E-4</v>
      </c>
      <c r="E7" s="99">
        <f t="shared" ref="E7:T7" si="10">(E6-E10)/E10</f>
        <v>-1.2286033193973086E-4</v>
      </c>
      <c r="F7" s="99">
        <f t="shared" si="10"/>
        <v>-1.0788217723991761E-6</v>
      </c>
      <c r="G7" s="99">
        <f t="shared" si="10"/>
        <v>3.176343028512827E-3</v>
      </c>
      <c r="H7" s="99">
        <f t="shared" si="10"/>
        <v>3.7008068219260574E-4</v>
      </c>
      <c r="I7" s="99">
        <f t="shared" si="10"/>
        <v>-2.0557422244139989E-4</v>
      </c>
      <c r="J7" s="99">
        <f t="shared" si="10"/>
        <v>-4.3541491522763442E-3</v>
      </c>
      <c r="K7" s="99">
        <f t="shared" si="10"/>
        <v>1.1856800020690859E-3</v>
      </c>
      <c r="L7" s="99">
        <f t="shared" si="10"/>
        <v>1.4914801466976353E-3</v>
      </c>
      <c r="M7" s="99">
        <f t="shared" si="10"/>
        <v>-1.8605322180767082E-3</v>
      </c>
      <c r="N7" s="99">
        <f t="shared" si="10"/>
        <v>-2.5199928574175997E-7</v>
      </c>
      <c r="O7" s="99">
        <f t="shared" si="10"/>
        <v>-1.214746671786769E-4</v>
      </c>
      <c r="P7" s="99">
        <f t="shared" si="10"/>
        <v>-1.1719455664032397E-2</v>
      </c>
      <c r="Q7" s="99">
        <f t="shared" si="10"/>
        <v>-3.2989115592575441E-5</v>
      </c>
      <c r="R7" s="99">
        <f t="shared" si="10"/>
        <v>5.5524049500058004E-6</v>
      </c>
      <c r="S7" s="99">
        <f t="shared" si="10"/>
        <v>-3.5487610024962794E-4</v>
      </c>
      <c r="T7" s="99">
        <f t="shared" si="10"/>
        <v>-1.6335063497583215E-3</v>
      </c>
      <c r="W7" s="116"/>
      <c r="X7" s="236">
        <f>(X6-X10)/X10</f>
        <v>-1.5767160254496205E-4</v>
      </c>
      <c r="Y7" s="99">
        <f t="shared" ref="Y7" si="11">(Y6-Y10)/Y10</f>
        <v>-1.0788217723991761E-6</v>
      </c>
      <c r="Z7" s="99">
        <f t="shared" ref="Z7" si="12">(Z6-Z10)/Z10</f>
        <v>3.176343028512827E-3</v>
      </c>
      <c r="AA7" s="99">
        <f t="shared" ref="AA7" si="13">(AA6-AA10)/AA10</f>
        <v>-2.0557422244139989E-4</v>
      </c>
      <c r="AB7" s="99">
        <f t="shared" ref="AB7" si="14">(AB6-AB10)/AB10</f>
        <v>-2.5199928574175997E-7</v>
      </c>
      <c r="AC7" s="99">
        <f t="shared" ref="AC7" si="15">(AC6-AC10)/AC10</f>
        <v>-1.214746671786769E-4</v>
      </c>
      <c r="AD7" s="99">
        <f t="shared" ref="AD7" si="16">(AD6-AD10)/AD10</f>
        <v>-1.1719455664032397E-2</v>
      </c>
      <c r="AE7" s="99">
        <f t="shared" ref="AE7" si="17">(AE6-AE10)/AE10</f>
        <v>-3.2989115592575441E-5</v>
      </c>
      <c r="AF7" s="99">
        <f t="shared" ref="AF7" si="18">(AF6-AF10)/AF10</f>
        <v>5.5524049500058004E-6</v>
      </c>
      <c r="AG7" s="237">
        <f t="shared" ref="AG7" si="19">(AG6-AG10)/AG10</f>
        <v>-1.6335063497583215E-3</v>
      </c>
      <c r="AI7" s="114" t="s">
        <v>108</v>
      </c>
      <c r="AJ7" s="258">
        <v>2.8511511506559528</v>
      </c>
      <c r="AK7" s="223">
        <v>0.80681464701225547</v>
      </c>
      <c r="AL7" s="219">
        <v>0.54274868942668453</v>
      </c>
      <c r="AM7" s="220">
        <v>0.40158131762319949</v>
      </c>
      <c r="AN7" s="220">
        <v>7.1865938890817294</v>
      </c>
      <c r="AO7" s="220">
        <v>7.2536248154638496</v>
      </c>
      <c r="AP7" s="220">
        <v>1.70405796744048E-2</v>
      </c>
      <c r="AQ7" s="223">
        <v>0.1829319075577413</v>
      </c>
      <c r="AR7" s="219">
        <v>0.51830381718759189</v>
      </c>
      <c r="AS7" s="259">
        <v>0.92135545085462522</v>
      </c>
    </row>
    <row r="8" spans="3:45" ht="15" thickBot="1" x14ac:dyDescent="0.4">
      <c r="C8" s="114" t="s">
        <v>107</v>
      </c>
      <c r="D8">
        <v>2.851262226392604</v>
      </c>
      <c r="E8">
        <v>0.4032885804467346</v>
      </c>
      <c r="F8">
        <v>0.80681532680702972</v>
      </c>
      <c r="G8">
        <v>0.54373496198819182</v>
      </c>
      <c r="H8">
        <v>0.9644258164000592</v>
      </c>
      <c r="I8">
        <v>0.40155978943689952</v>
      </c>
      <c r="J8">
        <v>0.60176615305338821</v>
      </c>
      <c r="K8">
        <v>0.68844298069481513</v>
      </c>
      <c r="L8">
        <v>0.33535095132702541</v>
      </c>
      <c r="M8">
        <v>0.77490877671959424</v>
      </c>
      <c r="N8">
        <v>7.1865933773297526</v>
      </c>
      <c r="O8">
        <v>7.253339837689305</v>
      </c>
      <c r="P8">
        <v>1.6991432078975199E-2</v>
      </c>
      <c r="Q8">
        <v>0.18293202933372199</v>
      </c>
      <c r="R8">
        <v>0.51830546200206029</v>
      </c>
      <c r="S8">
        <v>0.44801589179975349</v>
      </c>
      <c r="T8">
        <v>0.92090054143698796</v>
      </c>
      <c r="W8" s="114" t="s">
        <v>107</v>
      </c>
      <c r="X8" s="238">
        <v>2.851262226392604</v>
      </c>
      <c r="Y8">
        <v>0.80681532680702972</v>
      </c>
      <c r="Z8">
        <v>0.54373496198819182</v>
      </c>
      <c r="AA8">
        <v>0.40155978943689952</v>
      </c>
      <c r="AB8">
        <v>7.1865933773297526</v>
      </c>
      <c r="AC8">
        <v>7.253339837689305</v>
      </c>
      <c r="AD8">
        <v>1.6991432078975199E-2</v>
      </c>
      <c r="AE8">
        <v>0.18293202933372199</v>
      </c>
      <c r="AF8">
        <v>0.51830546200206029</v>
      </c>
      <c r="AG8" s="206">
        <v>0.92090054143698796</v>
      </c>
      <c r="AI8" s="114" t="s">
        <v>109</v>
      </c>
      <c r="AJ8" s="260">
        <v>2.8555268546003481</v>
      </c>
      <c r="AK8" s="218">
        <v>0.80681226149747298</v>
      </c>
      <c r="AL8" s="221">
        <v>0.53879326507859793</v>
      </c>
      <c r="AM8" s="218">
        <v>0.40125633558873652</v>
      </c>
      <c r="AN8" s="218">
        <v>7.1865696541212261</v>
      </c>
      <c r="AO8" s="218">
        <v>7.2459592870686196</v>
      </c>
      <c r="AP8" s="218">
        <v>1.5311854225695601E-2</v>
      </c>
      <c r="AQ8" s="218">
        <v>0.18252567817322179</v>
      </c>
      <c r="AR8" s="218">
        <v>0.51819197718973187</v>
      </c>
      <c r="AS8" s="225">
        <v>0.91446257312937063</v>
      </c>
    </row>
    <row r="9" spans="3:45" ht="15" thickBot="1" x14ac:dyDescent="0.4">
      <c r="C9" s="116"/>
      <c r="D9" s="99">
        <f>(D8-D10)/D10</f>
        <v>3.8958206977413407E-5</v>
      </c>
      <c r="E9" s="99">
        <f t="shared" ref="E9:T9" si="20">(E8-E10)/E10</f>
        <v>5.0394880162723133E-5</v>
      </c>
      <c r="F9" s="99">
        <f t="shared" si="20"/>
        <v>8.4256622852251735E-7</v>
      </c>
      <c r="G9" s="99">
        <f t="shared" si="20"/>
        <v>1.8171809176529073E-3</v>
      </c>
      <c r="H9" s="99">
        <f t="shared" si="20"/>
        <v>1.6333723966710178E-4</v>
      </c>
      <c r="I9" s="99">
        <f t="shared" si="20"/>
        <v>-5.3608535445286964E-5</v>
      </c>
      <c r="J9" s="99">
        <f t="shared" si="20"/>
        <v>-9.7648735564356598E-4</v>
      </c>
      <c r="K9" s="99">
        <f t="shared" si="20"/>
        <v>4.6807905335080109E-4</v>
      </c>
      <c r="L9" s="99">
        <f t="shared" si="20"/>
        <v>4.7516521615996763E-4</v>
      </c>
      <c r="M9" s="99">
        <f t="shared" si="20"/>
        <v>-3.2912375290988013E-4</v>
      </c>
      <c r="N9" s="99">
        <f t="shared" si="20"/>
        <v>-7.1209252212298353E-8</v>
      </c>
      <c r="O9" s="99">
        <f t="shared" si="20"/>
        <v>-3.9287636429316913E-5</v>
      </c>
      <c r="P9" s="99">
        <f t="shared" si="20"/>
        <v>-2.8841504437446602E-3</v>
      </c>
      <c r="Q9" s="99">
        <f t="shared" si="20"/>
        <v>6.656902139926034E-7</v>
      </c>
      <c r="R9" s="99">
        <f t="shared" si="20"/>
        <v>3.1734562120910672E-6</v>
      </c>
      <c r="S9" s="99">
        <f t="shared" si="20"/>
        <v>-1.0099842621210528E-4</v>
      </c>
      <c r="T9" s="99">
        <f t="shared" si="20"/>
        <v>-4.9373932418297342E-4</v>
      </c>
      <c r="W9" s="116"/>
      <c r="X9" s="236">
        <f>(X8-X10)/X10</f>
        <v>3.8958206977413407E-5</v>
      </c>
      <c r="Y9" s="99">
        <f t="shared" ref="Y9" si="21">(Y8-Y10)/Y10</f>
        <v>8.4256622852251735E-7</v>
      </c>
      <c r="Z9" s="99">
        <f t="shared" ref="Z9" si="22">(Z8-Z10)/Z10</f>
        <v>1.8171809176529073E-3</v>
      </c>
      <c r="AA9" s="99">
        <f t="shared" ref="AA9" si="23">(AA8-AA10)/AA10</f>
        <v>-5.3608535445286964E-5</v>
      </c>
      <c r="AB9" s="99">
        <f t="shared" ref="AB9" si="24">(AB8-AB10)/AB10</f>
        <v>-7.1209252212298353E-8</v>
      </c>
      <c r="AC9" s="99">
        <f t="shared" ref="AC9" si="25">(AC8-AC10)/AC10</f>
        <v>-3.9287636429316913E-5</v>
      </c>
      <c r="AD9" s="99">
        <f t="shared" ref="AD9" si="26">(AD8-AD10)/AD10</f>
        <v>-2.8841504437446602E-3</v>
      </c>
      <c r="AE9" s="99">
        <f t="shared" ref="AE9" si="27">(AE8-AE10)/AE10</f>
        <v>6.656902139926034E-7</v>
      </c>
      <c r="AF9" s="99">
        <f t="shared" ref="AF9" si="28">(AF8-AF10)/AF10</f>
        <v>3.1734562120910672E-6</v>
      </c>
      <c r="AG9" s="237">
        <f t="shared" ref="AG9" si="29">(AG8-AG10)/AG10</f>
        <v>-4.9373932418297342E-4</v>
      </c>
      <c r="AI9" s="114" t="s">
        <v>110</v>
      </c>
      <c r="AJ9" s="261">
        <v>2.8318625137595879</v>
      </c>
      <c r="AK9" s="218">
        <v>0.80671864250303826</v>
      </c>
      <c r="AL9" s="218">
        <v>0.52393811143725877</v>
      </c>
      <c r="AM9" s="218">
        <v>0.4011347103934334</v>
      </c>
      <c r="AN9" s="218">
        <v>7.1865639456375678</v>
      </c>
      <c r="AO9" s="218">
        <v>7.2456832231393458</v>
      </c>
      <c r="AP9" s="218">
        <v>1.54381314564587E-2</v>
      </c>
      <c r="AQ9" s="218">
        <v>0.1825847094896334</v>
      </c>
      <c r="AR9" s="218">
        <v>0.5181226764981971</v>
      </c>
      <c r="AS9" s="222">
        <v>0.90978777942792799</v>
      </c>
    </row>
    <row r="10" spans="3:45" ht="15" thickBot="1" x14ac:dyDescent="0.4">
      <c r="C10" s="114" t="s">
        <v>108</v>
      </c>
      <c r="D10">
        <v>2.8511511506559528</v>
      </c>
      <c r="E10">
        <v>0.40326825779120978</v>
      </c>
      <c r="F10">
        <v>0.80681464701225547</v>
      </c>
      <c r="G10">
        <v>0.54274868942668453</v>
      </c>
      <c r="H10">
        <v>0.96426831547511105</v>
      </c>
      <c r="I10">
        <v>0.40158131762319949</v>
      </c>
      <c r="J10">
        <v>0.60235434445436487</v>
      </c>
      <c r="K10">
        <v>0.68812088572203545</v>
      </c>
      <c r="L10">
        <v>0.33519167989999071</v>
      </c>
      <c r="M10">
        <v>0.77516390157199988</v>
      </c>
      <c r="N10">
        <v>7.1865938890817294</v>
      </c>
      <c r="O10">
        <v>7.2536248154638496</v>
      </c>
      <c r="P10">
        <v>1.70405796744048E-2</v>
      </c>
      <c r="Q10">
        <v>0.1829319075577413</v>
      </c>
      <c r="R10">
        <v>0.51830381718759189</v>
      </c>
      <c r="S10">
        <v>0.44806114527027258</v>
      </c>
      <c r="T10">
        <v>0.92135545085462522</v>
      </c>
      <c r="W10" s="114" t="s">
        <v>108</v>
      </c>
      <c r="X10" s="238">
        <v>2.8511511506559528</v>
      </c>
      <c r="Y10">
        <v>0.80681464701225547</v>
      </c>
      <c r="Z10">
        <v>0.54274868942668453</v>
      </c>
      <c r="AA10">
        <v>0.40158131762319949</v>
      </c>
      <c r="AB10">
        <v>7.1865938890817294</v>
      </c>
      <c r="AC10">
        <v>7.2536248154638496</v>
      </c>
      <c r="AD10">
        <v>1.70405796744048E-2</v>
      </c>
      <c r="AE10">
        <v>0.1829319075577413</v>
      </c>
      <c r="AF10">
        <v>0.51830381718759189</v>
      </c>
      <c r="AG10" s="206">
        <v>0.92135545085462522</v>
      </c>
      <c r="AI10" s="114" t="s">
        <v>111</v>
      </c>
      <c r="AJ10" s="261">
        <v>2.8254110192014421</v>
      </c>
      <c r="AK10" s="218">
        <v>0.80670186951641321</v>
      </c>
      <c r="AL10" s="218">
        <v>0.53055155021452172</v>
      </c>
      <c r="AM10" s="221">
        <v>0.40131609131499407</v>
      </c>
      <c r="AN10" s="221">
        <v>7.1865779529901914</v>
      </c>
      <c r="AO10" s="221">
        <v>7.2510478751529082</v>
      </c>
      <c r="AP10" s="221">
        <v>1.65449992664627E-2</v>
      </c>
      <c r="AQ10" s="221">
        <v>0.18283239723011729</v>
      </c>
      <c r="AR10" s="218">
        <v>0.51816522724913849</v>
      </c>
      <c r="AS10" s="222">
        <v>0.90894283475437476</v>
      </c>
    </row>
    <row r="11" spans="3:45" ht="15" thickBot="1" x14ac:dyDescent="0.4">
      <c r="C11" s="116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W11" s="116"/>
      <c r="X11" s="236"/>
      <c r="Y11" s="99"/>
      <c r="Z11" s="99"/>
      <c r="AA11" s="99"/>
      <c r="AB11" s="99"/>
      <c r="AC11" s="99"/>
      <c r="AD11" s="99"/>
      <c r="AE11" s="99"/>
      <c r="AF11" s="99"/>
      <c r="AG11" s="237"/>
      <c r="AI11" s="213" t="s">
        <v>112</v>
      </c>
      <c r="AJ11" s="262">
        <v>2.789877600622201</v>
      </c>
      <c r="AK11" s="227">
        <v>0.8065329329419445</v>
      </c>
      <c r="AL11" s="227">
        <v>0.44088974980227502</v>
      </c>
      <c r="AM11" s="227">
        <v>0.39946576502794012</v>
      </c>
      <c r="AN11" s="227">
        <v>7.1865206113430844</v>
      </c>
      <c r="AO11" s="227">
        <v>7.2319913789165913</v>
      </c>
      <c r="AP11" s="227">
        <v>1.2783408944174301E-2</v>
      </c>
      <c r="AQ11" s="227">
        <v>0.1814456498514464</v>
      </c>
      <c r="AR11" s="227">
        <v>0.51807731519233668</v>
      </c>
      <c r="AS11" s="228">
        <v>0.9027959762343164</v>
      </c>
    </row>
    <row r="12" spans="3:45" x14ac:dyDescent="0.35">
      <c r="C12" s="114" t="s">
        <v>109</v>
      </c>
      <c r="D12">
        <v>2.8555268546003481</v>
      </c>
      <c r="E12">
        <v>0.40411873834723711</v>
      </c>
      <c r="F12">
        <v>0.80681226149747298</v>
      </c>
      <c r="G12">
        <v>0.53879326507859793</v>
      </c>
      <c r="H12">
        <v>0.96344943222024559</v>
      </c>
      <c r="I12">
        <v>0.40125633558873652</v>
      </c>
      <c r="J12">
        <v>0.60394528521419866</v>
      </c>
      <c r="K12">
        <v>0.69023551086709711</v>
      </c>
      <c r="L12">
        <v>0.31635536327390529</v>
      </c>
      <c r="M12">
        <v>0.78581193411909733</v>
      </c>
      <c r="N12">
        <v>7.1865696541212261</v>
      </c>
      <c r="O12">
        <v>7.2459592870686196</v>
      </c>
      <c r="P12">
        <v>1.5311854225695601E-2</v>
      </c>
      <c r="Q12">
        <v>0.18252567817322179</v>
      </c>
      <c r="R12">
        <v>0.51819197718973187</v>
      </c>
      <c r="S12">
        <v>0.44750655418682023</v>
      </c>
      <c r="T12">
        <v>0.91446257312937063</v>
      </c>
      <c r="W12" s="114" t="s">
        <v>109</v>
      </c>
      <c r="X12" s="238">
        <v>2.8555268546003481</v>
      </c>
      <c r="Y12">
        <v>0.80681226149747298</v>
      </c>
      <c r="Z12">
        <v>0.53879326507859793</v>
      </c>
      <c r="AA12">
        <v>0.40125633558873652</v>
      </c>
      <c r="AB12">
        <v>7.1865696541212261</v>
      </c>
      <c r="AC12">
        <v>7.2459592870686196</v>
      </c>
      <c r="AD12">
        <v>1.5311854225695601E-2</v>
      </c>
      <c r="AE12">
        <v>0.18252567817322179</v>
      </c>
      <c r="AF12">
        <v>0.51819197718973187</v>
      </c>
      <c r="AG12" s="206">
        <v>0.91446257312937063</v>
      </c>
    </row>
    <row r="13" spans="3:45" ht="15" thickBot="1" x14ac:dyDescent="0.4">
      <c r="C13" s="116"/>
      <c r="D13" s="102">
        <f>(D12-D10)/D10</f>
        <v>1.5347148268125093E-3</v>
      </c>
      <c r="E13" s="102">
        <f t="shared" ref="E13:T13" si="30">(E12-E10)/E10</f>
        <v>2.1089697480421439E-3</v>
      </c>
      <c r="F13" s="102">
        <f t="shared" si="30"/>
        <v>-2.9567073321263289E-6</v>
      </c>
      <c r="G13" s="102">
        <f t="shared" si="30"/>
        <v>-7.287763978324458E-3</v>
      </c>
      <c r="H13" s="102">
        <f t="shared" si="30"/>
        <v>-8.4922758709745337E-4</v>
      </c>
      <c r="I13" s="102">
        <f t="shared" si="30"/>
        <v>-8.0925585977555288E-4</v>
      </c>
      <c r="J13" s="102">
        <f t="shared" si="30"/>
        <v>2.6412040927087958E-3</v>
      </c>
      <c r="K13" s="102">
        <f t="shared" si="30"/>
        <v>3.0730431075970321E-3</v>
      </c>
      <c r="L13" s="102">
        <f t="shared" si="30"/>
        <v>-5.6195656860294124E-2</v>
      </c>
      <c r="M13" s="102">
        <f t="shared" si="30"/>
        <v>1.3736491760650475E-2</v>
      </c>
      <c r="N13" s="102">
        <f t="shared" si="30"/>
        <v>-3.3722457227086347E-6</v>
      </c>
      <c r="O13" s="102">
        <f t="shared" si="30"/>
        <v>-1.0567858953620085E-3</v>
      </c>
      <c r="P13" s="102">
        <f t="shared" si="30"/>
        <v>-0.10144757289599542</v>
      </c>
      <c r="Q13" s="102">
        <f t="shared" si="30"/>
        <v>-2.2206589869582143E-3</v>
      </c>
      <c r="R13" s="102">
        <f t="shared" si="30"/>
        <v>-2.1578077210946062E-4</v>
      </c>
      <c r="S13" s="102">
        <f t="shared" si="30"/>
        <v>-1.2377575902454505E-3</v>
      </c>
      <c r="T13" s="102">
        <f t="shared" si="30"/>
        <v>-7.4812361709706548E-3</v>
      </c>
      <c r="W13" s="116"/>
      <c r="X13" s="239">
        <f>(X12-X10)/X10</f>
        <v>1.5347148268125093E-3</v>
      </c>
      <c r="Y13" s="102">
        <f t="shared" ref="Y13" si="31">(Y12-Y10)/Y10</f>
        <v>-2.9567073321263289E-6</v>
      </c>
      <c r="Z13" s="102">
        <f t="shared" ref="Z13" si="32">(Z12-Z10)/Z10</f>
        <v>-7.287763978324458E-3</v>
      </c>
      <c r="AA13" s="102">
        <f t="shared" ref="AA13" si="33">(AA12-AA10)/AA10</f>
        <v>-8.0925585977555288E-4</v>
      </c>
      <c r="AB13" s="102">
        <f t="shared" ref="AB13" si="34">(AB12-AB10)/AB10</f>
        <v>-3.3722457227086347E-6</v>
      </c>
      <c r="AC13" s="102">
        <f t="shared" ref="AC13" si="35">(AC12-AC10)/AC10</f>
        <v>-1.0567858953620085E-3</v>
      </c>
      <c r="AD13" s="102">
        <f t="shared" ref="AD13" si="36">(AD12-AD10)/AD10</f>
        <v>-0.10144757289599542</v>
      </c>
      <c r="AE13" s="102">
        <f t="shared" ref="AE13" si="37">(AE12-AE10)/AE10</f>
        <v>-2.2206589869582143E-3</v>
      </c>
      <c r="AF13" s="102">
        <f t="shared" ref="AF13" si="38">(AF12-AF10)/AF10</f>
        <v>-2.1578077210946062E-4</v>
      </c>
      <c r="AG13" s="240">
        <f t="shared" ref="AG13" si="39">(AG12-AG10)/AG10</f>
        <v>-7.4812361709706548E-3</v>
      </c>
    </row>
    <row r="14" spans="3:45" x14ac:dyDescent="0.35">
      <c r="C14" s="114" t="s">
        <v>110</v>
      </c>
      <c r="D14">
        <v>2.8318625137595879</v>
      </c>
      <c r="E14">
        <v>0.40083512317510561</v>
      </c>
      <c r="F14">
        <v>0.80671864250303826</v>
      </c>
      <c r="G14">
        <v>0.52393811143725877</v>
      </c>
      <c r="H14">
        <v>0.96371886194322076</v>
      </c>
      <c r="I14">
        <v>0.4011347103934334</v>
      </c>
      <c r="J14">
        <v>0.59760133129126181</v>
      </c>
      <c r="K14">
        <v>0.68887656752113835</v>
      </c>
      <c r="L14">
        <v>0.29782521868359219</v>
      </c>
      <c r="M14">
        <v>0.77713961392656739</v>
      </c>
      <c r="N14">
        <v>7.1865639456375678</v>
      </c>
      <c r="O14">
        <v>7.2456832231393458</v>
      </c>
      <c r="P14">
        <v>1.54381314564587E-2</v>
      </c>
      <c r="Q14">
        <v>0.1825847094896334</v>
      </c>
      <c r="R14">
        <v>0.5181226764981971</v>
      </c>
      <c r="S14">
        <v>0.44732312804505719</v>
      </c>
      <c r="T14">
        <v>0.90978777942792799</v>
      </c>
      <c r="W14" s="114" t="s">
        <v>110</v>
      </c>
      <c r="X14" s="238">
        <v>2.8318625137595879</v>
      </c>
      <c r="Y14">
        <v>0.80671864250303826</v>
      </c>
      <c r="Z14">
        <v>0.52393811143725877</v>
      </c>
      <c r="AA14">
        <v>0.4011347103934334</v>
      </c>
      <c r="AB14">
        <v>7.1865639456375678</v>
      </c>
      <c r="AC14">
        <v>7.2456832231393458</v>
      </c>
      <c r="AD14">
        <v>1.54381314564587E-2</v>
      </c>
      <c r="AE14">
        <v>0.1825847094896334</v>
      </c>
      <c r="AF14">
        <v>0.5181226764981971</v>
      </c>
      <c r="AG14" s="206">
        <v>0.90978777942792799</v>
      </c>
    </row>
    <row r="15" spans="3:45" ht="15" thickBot="1" x14ac:dyDescent="0.4">
      <c r="C15" s="205"/>
      <c r="D15" s="102">
        <f>(D14-D10)/D10</f>
        <v>-6.7652102176088752E-3</v>
      </c>
      <c r="E15" s="102">
        <f t="shared" ref="E15:T15" si="40">(E14-E10)/E10</f>
        <v>-6.0335386410797429E-3</v>
      </c>
      <c r="F15" s="102">
        <f t="shared" si="40"/>
        <v>-1.1899202570593456E-4</v>
      </c>
      <c r="G15" s="102">
        <f t="shared" si="40"/>
        <v>-3.4657988781687743E-2</v>
      </c>
      <c r="H15" s="102">
        <f t="shared" si="40"/>
        <v>-5.698139439742581E-4</v>
      </c>
      <c r="I15" s="102">
        <f t="shared" si="40"/>
        <v>-1.1121215309750311E-3</v>
      </c>
      <c r="J15" s="102">
        <f t="shared" si="40"/>
        <v>-7.8907261263443142E-3</v>
      </c>
      <c r="K15" s="102">
        <f t="shared" si="40"/>
        <v>1.0981817508852051E-3</v>
      </c>
      <c r="L15" s="102">
        <f t="shared" si="40"/>
        <v>-0.11147788998684977</v>
      </c>
      <c r="M15" s="102">
        <f t="shared" si="40"/>
        <v>2.5487672356269983E-3</v>
      </c>
      <c r="N15" s="102">
        <f t="shared" si="40"/>
        <v>-4.1665696745448988E-6</v>
      </c>
      <c r="O15" s="102">
        <f t="shared" si="40"/>
        <v>-1.0948446503013711E-3</v>
      </c>
      <c r="P15" s="102">
        <f t="shared" si="40"/>
        <v>-9.4037189377600833E-2</v>
      </c>
      <c r="Q15" s="102">
        <f t="shared" si="40"/>
        <v>-1.8979634156950467E-3</v>
      </c>
      <c r="R15" s="102">
        <f t="shared" si="40"/>
        <v>-3.4948746929491846E-4</v>
      </c>
      <c r="S15" s="102">
        <f t="shared" si="40"/>
        <v>-1.6471350685188428E-3</v>
      </c>
      <c r="T15" s="102">
        <f t="shared" si="40"/>
        <v>-1.2555058328430537E-2</v>
      </c>
      <c r="W15" s="205"/>
      <c r="X15" s="239">
        <f>(X14-X10)/X10</f>
        <v>-6.7652102176088752E-3</v>
      </c>
      <c r="Y15" s="102">
        <f t="shared" ref="Y15" si="41">(Y14-Y10)/Y10</f>
        <v>-1.1899202570593456E-4</v>
      </c>
      <c r="Z15" s="102">
        <f t="shared" ref="Z15" si="42">(Z14-Z10)/Z10</f>
        <v>-3.4657988781687743E-2</v>
      </c>
      <c r="AA15" s="102">
        <f t="shared" ref="AA15" si="43">(AA14-AA10)/AA10</f>
        <v>-1.1121215309750311E-3</v>
      </c>
      <c r="AB15" s="102">
        <f t="shared" ref="AB15" si="44">(AB14-AB10)/AB10</f>
        <v>-4.1665696745448988E-6</v>
      </c>
      <c r="AC15" s="102">
        <f t="shared" ref="AC15" si="45">(AC14-AC10)/AC10</f>
        <v>-1.0948446503013711E-3</v>
      </c>
      <c r="AD15" s="102">
        <f t="shared" ref="AD15" si="46">(AD14-AD10)/AD10</f>
        <v>-9.4037189377600833E-2</v>
      </c>
      <c r="AE15" s="102">
        <f t="shared" ref="AE15" si="47">(AE14-AE10)/AE10</f>
        <v>-1.8979634156950467E-3</v>
      </c>
      <c r="AF15" s="102">
        <f t="shared" ref="AF15" si="48">(AF14-AF10)/AF10</f>
        <v>-3.4948746929491846E-4</v>
      </c>
      <c r="AG15" s="240">
        <f t="shared" ref="AG15" si="49">(AG14-AG10)/AG10</f>
        <v>-1.2555058328430537E-2</v>
      </c>
    </row>
    <row r="16" spans="3:45" x14ac:dyDescent="0.35">
      <c r="C16" s="114" t="s">
        <v>111</v>
      </c>
      <c r="D16">
        <v>2.8254110192014421</v>
      </c>
      <c r="E16">
        <v>0.39977381468312628</v>
      </c>
      <c r="F16">
        <v>0.80670186951641321</v>
      </c>
      <c r="G16">
        <v>0.53055155021452172</v>
      </c>
      <c r="H16">
        <v>0.96540867354089277</v>
      </c>
      <c r="I16">
        <v>0.40131609131499407</v>
      </c>
      <c r="J16">
        <v>0.59721641991593555</v>
      </c>
      <c r="K16">
        <v>0.6908180283637303</v>
      </c>
      <c r="L16">
        <v>0.31717373923060449</v>
      </c>
      <c r="M16">
        <v>0.77111663900812444</v>
      </c>
      <c r="N16">
        <v>7.1865779529901914</v>
      </c>
      <c r="O16">
        <v>7.2510478751529082</v>
      </c>
      <c r="P16">
        <v>1.65449992664627E-2</v>
      </c>
      <c r="Q16">
        <v>0.18283239723011729</v>
      </c>
      <c r="R16">
        <v>0.51816522724913849</v>
      </c>
      <c r="S16">
        <v>0.44761623909555293</v>
      </c>
      <c r="T16">
        <v>0.90894283475437476</v>
      </c>
      <c r="W16" s="114" t="s">
        <v>111</v>
      </c>
      <c r="X16" s="238">
        <v>2.8254110192014421</v>
      </c>
      <c r="Y16">
        <v>0.80670186951641321</v>
      </c>
      <c r="Z16">
        <v>0.53055155021452172</v>
      </c>
      <c r="AA16">
        <v>0.40131609131499407</v>
      </c>
      <c r="AB16">
        <v>7.1865779529901914</v>
      </c>
      <c r="AC16">
        <v>7.2510478751529082</v>
      </c>
      <c r="AD16">
        <v>1.65449992664627E-2</v>
      </c>
      <c r="AE16">
        <v>0.18283239723011729</v>
      </c>
      <c r="AF16">
        <v>0.51816522724913849</v>
      </c>
      <c r="AG16" s="206">
        <v>0.90894283475437476</v>
      </c>
    </row>
    <row r="17" spans="3:33" ht="15" thickBot="1" x14ac:dyDescent="0.4">
      <c r="C17" s="205"/>
      <c r="D17" s="102">
        <f>(D16-D10)/D10</f>
        <v>-9.0279785582706752E-3</v>
      </c>
      <c r="E17" s="102">
        <f t="shared" ref="E17:T17" si="50">(E16-E10)/E10</f>
        <v>-8.665306630438371E-3</v>
      </c>
      <c r="F17" s="102">
        <f t="shared" si="50"/>
        <v>-1.3978117063181104E-4</v>
      </c>
      <c r="G17" s="102">
        <f t="shared" si="50"/>
        <v>-2.2472904034179935E-2</v>
      </c>
      <c r="H17" s="102">
        <f t="shared" si="50"/>
        <v>1.1826148878695117E-3</v>
      </c>
      <c r="I17" s="102">
        <f t="shared" si="50"/>
        <v>-6.604547984831123E-4</v>
      </c>
      <c r="J17" s="102">
        <f t="shared" si="50"/>
        <v>-8.5297376631083173E-3</v>
      </c>
      <c r="K17" s="102">
        <f t="shared" si="50"/>
        <v>3.9195767744569709E-3</v>
      </c>
      <c r="L17" s="102">
        <f t="shared" si="50"/>
        <v>-5.3754140540606905E-2</v>
      </c>
      <c r="M17" s="102">
        <f t="shared" si="50"/>
        <v>-5.2211700721199262E-3</v>
      </c>
      <c r="N17" s="102">
        <f t="shared" si="50"/>
        <v>-2.2174748961603437E-6</v>
      </c>
      <c r="O17" s="102">
        <f t="shared" si="50"/>
        <v>-3.5526242072070536E-4</v>
      </c>
      <c r="P17" s="102">
        <f t="shared" si="50"/>
        <v>-2.9082367936489169E-2</v>
      </c>
      <c r="Q17" s="102">
        <f t="shared" si="50"/>
        <v>-5.4397468955818195E-4</v>
      </c>
      <c r="R17" s="102">
        <f t="shared" si="50"/>
        <v>-2.673913134682402E-4</v>
      </c>
      <c r="S17" s="102">
        <f t="shared" si="50"/>
        <v>-9.9295861606406603E-4</v>
      </c>
      <c r="T17" s="102">
        <f t="shared" si="50"/>
        <v>-1.3472125322248698E-2</v>
      </c>
      <c r="W17" s="205"/>
      <c r="X17" s="239">
        <f>(X16-X10)/X10</f>
        <v>-9.0279785582706752E-3</v>
      </c>
      <c r="Y17" s="102">
        <f t="shared" ref="Y17" si="51">(Y16-Y10)/Y10</f>
        <v>-1.3978117063181104E-4</v>
      </c>
      <c r="Z17" s="102">
        <f t="shared" ref="Z17" si="52">(Z16-Z10)/Z10</f>
        <v>-2.2472904034179935E-2</v>
      </c>
      <c r="AA17" s="102">
        <f t="shared" ref="AA17" si="53">(AA16-AA10)/AA10</f>
        <v>-6.604547984831123E-4</v>
      </c>
      <c r="AB17" s="102">
        <f t="shared" ref="AB17" si="54">(AB16-AB10)/AB10</f>
        <v>-2.2174748961603437E-6</v>
      </c>
      <c r="AC17" s="102">
        <f t="shared" ref="AC17" si="55">(AC16-AC10)/AC10</f>
        <v>-3.5526242072070536E-4</v>
      </c>
      <c r="AD17" s="102">
        <f t="shared" ref="AD17" si="56">(AD16-AD10)/AD10</f>
        <v>-2.9082367936489169E-2</v>
      </c>
      <c r="AE17" s="102">
        <f t="shared" ref="AE17" si="57">(AE16-AE10)/AE10</f>
        <v>-5.4397468955818195E-4</v>
      </c>
      <c r="AF17" s="102">
        <f t="shared" ref="AF17" si="58">(AF16-AF10)/AF10</f>
        <v>-2.673913134682402E-4</v>
      </c>
      <c r="AG17" s="240">
        <f t="shared" ref="AG17" si="59">(AG16-AG10)/AG10</f>
        <v>-1.3472125322248698E-2</v>
      </c>
    </row>
    <row r="18" spans="3:33" x14ac:dyDescent="0.35">
      <c r="C18" s="114" t="s">
        <v>112</v>
      </c>
      <c r="D18">
        <v>2.789877600622201</v>
      </c>
      <c r="E18">
        <v>0.3956187205205442</v>
      </c>
      <c r="F18">
        <v>0.8065329329419445</v>
      </c>
      <c r="G18">
        <v>0.44088974980227502</v>
      </c>
      <c r="H18">
        <v>0.95218306284713883</v>
      </c>
      <c r="I18">
        <v>0.39946576502794012</v>
      </c>
      <c r="J18">
        <v>0.56375614128713525</v>
      </c>
      <c r="K18">
        <v>0.65411219414762711</v>
      </c>
      <c r="L18">
        <v>0.19585769037062861</v>
      </c>
      <c r="M18">
        <v>0.76205757135205032</v>
      </c>
      <c r="N18">
        <v>7.1865206113430844</v>
      </c>
      <c r="O18">
        <v>7.2319913789165913</v>
      </c>
      <c r="P18">
        <v>1.2783408944174301E-2</v>
      </c>
      <c r="Q18">
        <v>0.1814456498514464</v>
      </c>
      <c r="R18">
        <v>0.51807731519233668</v>
      </c>
      <c r="S18">
        <v>0.44541611887883042</v>
      </c>
      <c r="T18">
        <v>0.9027959762343164</v>
      </c>
      <c r="W18" s="114" t="s">
        <v>112</v>
      </c>
      <c r="X18" s="238">
        <v>2.789877600622201</v>
      </c>
      <c r="Y18">
        <v>0.8065329329419445</v>
      </c>
      <c r="Z18">
        <v>0.44088974980227502</v>
      </c>
      <c r="AA18">
        <v>0.39946576502794012</v>
      </c>
      <c r="AB18">
        <v>7.1865206113430844</v>
      </c>
      <c r="AC18">
        <v>7.2319913789165913</v>
      </c>
      <c r="AD18">
        <v>1.2783408944174301E-2</v>
      </c>
      <c r="AE18">
        <v>0.1814456498514464</v>
      </c>
      <c r="AF18">
        <v>0.51807731519233668</v>
      </c>
      <c r="AG18" s="206">
        <v>0.9027959762343164</v>
      </c>
    </row>
    <row r="19" spans="3:33" ht="15" thickBot="1" x14ac:dyDescent="0.4">
      <c r="C19" s="205"/>
      <c r="D19" s="102">
        <f>(D18-D10)/D10</f>
        <v>-2.1490810832549102E-2</v>
      </c>
      <c r="E19" s="102">
        <f t="shared" ref="E19:T19" si="60">(E18-E10)/E10</f>
        <v>-1.8968855403010906E-2</v>
      </c>
      <c r="F19" s="102">
        <f t="shared" si="60"/>
        <v>-3.4916826479810859E-4</v>
      </c>
      <c r="G19" s="102">
        <f t="shared" si="60"/>
        <v>-0.18767238246490284</v>
      </c>
      <c r="H19" s="102">
        <f t="shared" si="60"/>
        <v>-1.2533080714176132E-2</v>
      </c>
      <c r="I19" s="102">
        <f t="shared" si="60"/>
        <v>-5.2680553163689959E-3</v>
      </c>
      <c r="J19" s="102">
        <f t="shared" si="60"/>
        <v>-6.4078898944762014E-2</v>
      </c>
      <c r="K19" s="102">
        <f t="shared" si="60"/>
        <v>-4.9422553914670819E-2</v>
      </c>
      <c r="L19" s="102">
        <f t="shared" si="60"/>
        <v>-0.4156845109369493</v>
      </c>
      <c r="M19" s="102">
        <f t="shared" si="60"/>
        <v>-1.6907818067082934E-2</v>
      </c>
      <c r="N19" s="102">
        <f t="shared" si="60"/>
        <v>-1.0196449079485182E-5</v>
      </c>
      <c r="O19" s="102">
        <f t="shared" si="60"/>
        <v>-2.9824311427217036E-3</v>
      </c>
      <c r="P19" s="102">
        <f t="shared" si="60"/>
        <v>-0.24982546436638137</v>
      </c>
      <c r="Q19" s="102">
        <f t="shared" si="60"/>
        <v>-8.1246499101080786E-3</v>
      </c>
      <c r="R19" s="102">
        <f t="shared" si="60"/>
        <v>-4.3700622635627404E-4</v>
      </c>
      <c r="S19" s="102">
        <f t="shared" si="60"/>
        <v>-5.903271058789664E-3</v>
      </c>
      <c r="T19" s="102">
        <f t="shared" si="60"/>
        <v>-2.01436639931891E-2</v>
      </c>
      <c r="W19" s="205"/>
      <c r="X19" s="239">
        <f>(X18-X10)/X10</f>
        <v>-2.1490810832549102E-2</v>
      </c>
      <c r="Y19" s="102">
        <f t="shared" ref="Y19" si="61">(Y18-Y10)/Y10</f>
        <v>-3.4916826479810859E-4</v>
      </c>
      <c r="Z19" s="102">
        <f t="shared" ref="Z19" si="62">(Z18-Z10)/Z10</f>
        <v>-0.18767238246490284</v>
      </c>
      <c r="AA19" s="102">
        <f t="shared" ref="AA19" si="63">(AA18-AA10)/AA10</f>
        <v>-5.2680553163689959E-3</v>
      </c>
      <c r="AB19" s="102">
        <f t="shared" ref="AB19" si="64">(AB18-AB10)/AB10</f>
        <v>-1.0196449079485182E-5</v>
      </c>
      <c r="AC19" s="102">
        <f t="shared" ref="AC19" si="65">(AC18-AC10)/AC10</f>
        <v>-2.9824311427217036E-3</v>
      </c>
      <c r="AD19" s="102">
        <f t="shared" ref="AD19" si="66">(AD18-AD10)/AD10</f>
        <v>-0.24982546436638137</v>
      </c>
      <c r="AE19" s="102">
        <f t="shared" ref="AE19" si="67">(AE18-AE10)/AE10</f>
        <v>-8.1246499101080786E-3</v>
      </c>
      <c r="AF19" s="102">
        <f t="shared" ref="AF19" si="68">(AF18-AF10)/AF10</f>
        <v>-4.3700622635627404E-4</v>
      </c>
      <c r="AG19" s="240">
        <f t="shared" ref="AG19" si="69">(AG18-AG10)/AG10</f>
        <v>-2.01436639931891E-2</v>
      </c>
    </row>
    <row r="21" spans="3:33" ht="15" thickBot="1" x14ac:dyDescent="0.4"/>
    <row r="22" spans="3:33" ht="15" thickBot="1" x14ac:dyDescent="0.4">
      <c r="X22" s="251" t="s">
        <v>2</v>
      </c>
      <c r="Y22" s="231" t="s">
        <v>3</v>
      </c>
      <c r="Z22" s="231" t="s">
        <v>4</v>
      </c>
      <c r="AA22" s="231" t="s">
        <v>5</v>
      </c>
      <c r="AB22" s="231" t="s">
        <v>6</v>
      </c>
      <c r="AC22" s="231" t="s">
        <v>7</v>
      </c>
      <c r="AD22" s="231" t="s">
        <v>8</v>
      </c>
      <c r="AE22" s="231" t="s">
        <v>9</v>
      </c>
      <c r="AF22" s="231" t="s">
        <v>12</v>
      </c>
      <c r="AG22" s="252" t="s">
        <v>11</v>
      </c>
    </row>
    <row r="23" spans="3:33" x14ac:dyDescent="0.35">
      <c r="W23" s="114" t="s">
        <v>104</v>
      </c>
      <c r="X23" s="235">
        <v>2.8428148415845622</v>
      </c>
      <c r="Y23" s="35">
        <v>0.80674185945507115</v>
      </c>
      <c r="Z23" s="35">
        <v>0.49291997463202758</v>
      </c>
      <c r="AA23" s="35">
        <v>0.40042883687156661</v>
      </c>
      <c r="AB23" s="35">
        <v>7.1865513721725396</v>
      </c>
      <c r="AC23" s="35">
        <v>7.2404685881677704</v>
      </c>
      <c r="AD23" s="35">
        <v>1.4381170397887701E-2</v>
      </c>
      <c r="AE23" s="35">
        <v>0.18195064444902059</v>
      </c>
      <c r="AF23" s="211">
        <v>0.51824257100714388</v>
      </c>
      <c r="AG23" s="199">
        <v>0.91186155899701105</v>
      </c>
    </row>
    <row r="24" spans="3:33" ht="15" thickBot="1" x14ac:dyDescent="0.4">
      <c r="W24" s="116"/>
      <c r="X24" s="241">
        <f>(X23-X29)/X29</f>
        <v>-2.9238397513483986E-3</v>
      </c>
      <c r="Y24" s="242">
        <f t="shared" ref="Y24" si="70">(Y23-Y29)/Y29</f>
        <v>-9.0215959085348198E-5</v>
      </c>
      <c r="Z24" s="242">
        <f t="shared" ref="Z24" si="71">(Z23-Z29)/Z29</f>
        <v>-9.1808079439661003E-2</v>
      </c>
      <c r="AA24" s="242">
        <f t="shared" ref="AA24" si="72">(AA23-AA29)/AA29</f>
        <v>-2.8698564924632317E-3</v>
      </c>
      <c r="AB24" s="242">
        <f t="shared" ref="AB24" si="73">(AB23-AB29)/AB29</f>
        <v>-5.9161418950311785E-6</v>
      </c>
      <c r="AC24" s="242">
        <f t="shared" ref="AC24" si="74">(AC23-AC29)/AC29</f>
        <v>-1.8137452143970492E-3</v>
      </c>
      <c r="AD24" s="242">
        <f t="shared" ref="AD24" si="75">(AD23-AD29)/AD29</f>
        <v>-0.15606331048183594</v>
      </c>
      <c r="AE24" s="242">
        <f t="shared" ref="AE24" si="76">(AE23-AE29)/AE29</f>
        <v>-5.3640894134938137E-3</v>
      </c>
      <c r="AF24" s="242">
        <f t="shared" ref="AF24" si="77">(AF23-AF29)/AF29</f>
        <v>-1.1816656257778936E-4</v>
      </c>
      <c r="AG24" s="243">
        <f t="shared" ref="AG24" si="78">(AG23-AG29)/AG29</f>
        <v>-1.0304266229507725E-2</v>
      </c>
    </row>
    <row r="25" spans="3:33" x14ac:dyDescent="0.35">
      <c r="W25" s="114" t="s">
        <v>106</v>
      </c>
      <c r="X25" s="250">
        <v>2.850701605084931</v>
      </c>
      <c r="Y25" s="210">
        <v>0.80681377660304798</v>
      </c>
      <c r="Z25" s="4">
        <v>0.54447264544257945</v>
      </c>
      <c r="AA25" s="208">
        <v>0.4014987628560821</v>
      </c>
      <c r="AB25" s="208">
        <v>7.1865920780652024</v>
      </c>
      <c r="AC25" s="208">
        <v>7.2527436838035522</v>
      </c>
      <c r="AD25" s="208">
        <v>1.6840873356421201E-2</v>
      </c>
      <c r="AE25" s="208">
        <v>0.18292587279589731</v>
      </c>
      <c r="AF25" s="4">
        <v>0.51830669502027205</v>
      </c>
      <c r="AG25" s="209">
        <v>0.91985041087526975</v>
      </c>
    </row>
    <row r="26" spans="3:33" ht="15" thickBot="1" x14ac:dyDescent="0.4">
      <c r="W26" s="116"/>
      <c r="X26" s="241">
        <f>(X25-X29)/X29</f>
        <v>-1.5767160254496205E-4</v>
      </c>
      <c r="Y26" s="242">
        <f t="shared" ref="Y26" si="79">(Y25-Y29)/Y29</f>
        <v>-1.0788217723991761E-6</v>
      </c>
      <c r="Z26" s="242">
        <f t="shared" ref="Z26" si="80">(Z25-Z29)/Z29</f>
        <v>3.176343028512827E-3</v>
      </c>
      <c r="AA26" s="242">
        <f t="shared" ref="AA26" si="81">(AA25-AA29)/AA29</f>
        <v>-2.0557422244139989E-4</v>
      </c>
      <c r="AB26" s="242">
        <f t="shared" ref="AB26" si="82">(AB25-AB29)/AB29</f>
        <v>-2.5199928574175997E-7</v>
      </c>
      <c r="AC26" s="242">
        <f t="shared" ref="AC26" si="83">(AC25-AC29)/AC29</f>
        <v>-1.214746671786769E-4</v>
      </c>
      <c r="AD26" s="242">
        <f t="shared" ref="AD26" si="84">(AD25-AD29)/AD29</f>
        <v>-1.1719455664032397E-2</v>
      </c>
      <c r="AE26" s="242">
        <f t="shared" ref="AE26" si="85">(AE25-AE29)/AE29</f>
        <v>-3.2989115592575441E-5</v>
      </c>
      <c r="AF26" s="242">
        <f t="shared" ref="AF26" si="86">(AF25-AF29)/AF29</f>
        <v>5.5524049500058004E-6</v>
      </c>
      <c r="AG26" s="243">
        <f t="shared" ref="AG26" si="87">(AG25-AG29)/AG29</f>
        <v>-1.6335063497583215E-3</v>
      </c>
    </row>
    <row r="27" spans="3:33" x14ac:dyDescent="0.35">
      <c r="W27" s="114" t="s">
        <v>107</v>
      </c>
      <c r="X27" s="248">
        <v>2.851262226392604</v>
      </c>
      <c r="Y27" s="4">
        <v>0.80681532680702972</v>
      </c>
      <c r="Z27" s="5">
        <v>0.54373496198819182</v>
      </c>
      <c r="AA27" s="5">
        <v>0.40155978943689952</v>
      </c>
      <c r="AB27" s="5">
        <v>7.1865933773297526</v>
      </c>
      <c r="AC27" s="5">
        <v>7.253339837689305</v>
      </c>
      <c r="AD27" s="5">
        <v>1.6991432078975199E-2</v>
      </c>
      <c r="AE27" s="4">
        <v>0.18293202933372199</v>
      </c>
      <c r="AF27" s="5">
        <v>0.51830546200206029</v>
      </c>
      <c r="AG27" s="74">
        <v>0.92090054143698796</v>
      </c>
    </row>
    <row r="28" spans="3:33" ht="15" thickBot="1" x14ac:dyDescent="0.4">
      <c r="W28" s="116"/>
      <c r="X28" s="241">
        <f>(X27-X29)/X29</f>
        <v>3.8958206977413407E-5</v>
      </c>
      <c r="Y28" s="242">
        <f t="shared" ref="Y28" si="88">(Y27-Y29)/Y29</f>
        <v>8.4256622852251735E-7</v>
      </c>
      <c r="Z28" s="242">
        <f t="shared" ref="Z28" si="89">(Z27-Z29)/Z29</f>
        <v>1.8171809176529073E-3</v>
      </c>
      <c r="AA28" s="242">
        <f t="shared" ref="AA28" si="90">(AA27-AA29)/AA29</f>
        <v>-5.3608535445286964E-5</v>
      </c>
      <c r="AB28" s="242">
        <f t="shared" ref="AB28" si="91">(AB27-AB29)/AB29</f>
        <v>-7.1209252212298353E-8</v>
      </c>
      <c r="AC28" s="242">
        <f t="shared" ref="AC28" si="92">(AC27-AC29)/AC29</f>
        <v>-3.9287636429316913E-5</v>
      </c>
      <c r="AD28" s="242">
        <f t="shared" ref="AD28" si="93">(AD27-AD29)/AD29</f>
        <v>-2.8841504437446602E-3</v>
      </c>
      <c r="AE28" s="242">
        <f t="shared" ref="AE28" si="94">(AE27-AE29)/AE29</f>
        <v>6.656902139926034E-7</v>
      </c>
      <c r="AF28" s="242">
        <f t="shared" ref="AF28" si="95">(AF27-AF29)/AF29</f>
        <v>3.1734562120910672E-6</v>
      </c>
      <c r="AG28" s="243">
        <f t="shared" ref="AG28" si="96">(AG27-AG29)/AG29</f>
        <v>-4.9373932418297342E-4</v>
      </c>
    </row>
    <row r="29" spans="3:33" x14ac:dyDescent="0.35">
      <c r="W29" s="114" t="s">
        <v>108</v>
      </c>
      <c r="X29" s="249">
        <v>2.8511511506559528</v>
      </c>
      <c r="Y29" s="5">
        <v>0.80681464701225547</v>
      </c>
      <c r="Z29" s="208">
        <v>0.54274868942668453</v>
      </c>
      <c r="AA29" s="4">
        <v>0.40158131762319949</v>
      </c>
      <c r="AB29" s="4">
        <v>7.1865938890817294</v>
      </c>
      <c r="AC29" s="4">
        <v>7.2536248154638496</v>
      </c>
      <c r="AD29" s="4">
        <v>1.70405796744048E-2</v>
      </c>
      <c r="AE29" s="5">
        <v>0.1829319075577413</v>
      </c>
      <c r="AF29" s="208">
        <v>0.51830381718759189</v>
      </c>
      <c r="AG29" s="118">
        <v>0.92135545085462522</v>
      </c>
    </row>
    <row r="30" spans="3:33" ht="15" thickBot="1" x14ac:dyDescent="0.4">
      <c r="W30" s="116"/>
      <c r="X30" s="236"/>
      <c r="Y30" s="99"/>
      <c r="Z30" s="99"/>
      <c r="AA30" s="99"/>
      <c r="AB30" s="99"/>
      <c r="AC30" s="99"/>
      <c r="AD30" s="99"/>
      <c r="AE30" s="99"/>
      <c r="AF30" s="99"/>
      <c r="AG30" s="237"/>
    </row>
    <row r="31" spans="3:33" x14ac:dyDescent="0.35">
      <c r="W31" s="114" t="s">
        <v>109</v>
      </c>
      <c r="X31" s="247">
        <v>2.8555268546003481</v>
      </c>
      <c r="Y31">
        <v>0.80681226149747298</v>
      </c>
      <c r="Z31" s="210">
        <v>0.53879326507859793</v>
      </c>
      <c r="AA31">
        <v>0.40125633558873652</v>
      </c>
      <c r="AB31">
        <v>7.1865696541212261</v>
      </c>
      <c r="AC31">
        <v>7.2459592870686196</v>
      </c>
      <c r="AD31">
        <v>1.5311854225695601E-2</v>
      </c>
      <c r="AE31">
        <v>0.18252567817322179</v>
      </c>
      <c r="AF31">
        <v>0.51819197718973187</v>
      </c>
      <c r="AG31" s="212">
        <v>0.91446257312937063</v>
      </c>
    </row>
    <row r="32" spans="3:33" ht="15" thickBot="1" x14ac:dyDescent="0.4">
      <c r="W32" s="116"/>
      <c r="X32" s="244">
        <f>(X31-X29)/X29</f>
        <v>1.5347148268125093E-3</v>
      </c>
      <c r="Y32" s="245">
        <f t="shared" ref="Y32" si="97">(Y31-Y29)/Y29</f>
        <v>-2.9567073321263289E-6</v>
      </c>
      <c r="Z32" s="245">
        <f t="shared" ref="Z32" si="98">(Z31-Z29)/Z29</f>
        <v>-7.287763978324458E-3</v>
      </c>
      <c r="AA32" s="245">
        <f t="shared" ref="AA32" si="99">(AA31-AA29)/AA29</f>
        <v>-8.0925585977555288E-4</v>
      </c>
      <c r="AB32" s="245">
        <f t="shared" ref="AB32" si="100">(AB31-AB29)/AB29</f>
        <v>-3.3722457227086347E-6</v>
      </c>
      <c r="AC32" s="245">
        <f t="shared" ref="AC32" si="101">(AC31-AC29)/AC29</f>
        <v>-1.0567858953620085E-3</v>
      </c>
      <c r="AD32" s="245">
        <f t="shared" ref="AD32" si="102">(AD31-AD29)/AD29</f>
        <v>-0.10144757289599542</v>
      </c>
      <c r="AE32" s="245">
        <f t="shared" ref="AE32" si="103">(AE31-AE29)/AE29</f>
        <v>-2.2206589869582143E-3</v>
      </c>
      <c r="AF32" s="245">
        <f t="shared" ref="AF32" si="104">(AF31-AF29)/AF29</f>
        <v>-2.1578077210946062E-4</v>
      </c>
      <c r="AG32" s="246">
        <f t="shared" ref="AG32" si="105">(AG31-AG29)/AG29</f>
        <v>-7.4812361709706548E-3</v>
      </c>
    </row>
    <row r="33" spans="23:33" x14ac:dyDescent="0.35">
      <c r="W33" s="114" t="s">
        <v>110</v>
      </c>
      <c r="X33" s="238">
        <v>2.8318625137595879</v>
      </c>
      <c r="Y33">
        <v>0.80671864250303826</v>
      </c>
      <c r="Z33">
        <v>0.52393811143725877</v>
      </c>
      <c r="AA33">
        <v>0.4011347103934334</v>
      </c>
      <c r="AB33">
        <v>7.1865639456375678</v>
      </c>
      <c r="AC33">
        <v>7.2456832231393458</v>
      </c>
      <c r="AD33">
        <v>1.54381314564587E-2</v>
      </c>
      <c r="AE33">
        <v>0.1825847094896334</v>
      </c>
      <c r="AF33">
        <v>0.5181226764981971</v>
      </c>
      <c r="AG33" s="206">
        <v>0.90978777942792799</v>
      </c>
    </row>
    <row r="34" spans="23:33" ht="15" thickBot="1" x14ac:dyDescent="0.4">
      <c r="W34" s="205"/>
      <c r="X34" s="244">
        <f>(X33-X29)/X29</f>
        <v>-6.7652102176088752E-3</v>
      </c>
      <c r="Y34" s="245">
        <f t="shared" ref="Y34" si="106">(Y33-Y29)/Y29</f>
        <v>-1.1899202570593456E-4</v>
      </c>
      <c r="Z34" s="245">
        <f t="shared" ref="Z34" si="107">(Z33-Z29)/Z29</f>
        <v>-3.4657988781687743E-2</v>
      </c>
      <c r="AA34" s="245">
        <f t="shared" ref="AA34" si="108">(AA33-AA29)/AA29</f>
        <v>-1.1121215309750311E-3</v>
      </c>
      <c r="AB34" s="245">
        <f t="shared" ref="AB34" si="109">(AB33-AB29)/AB29</f>
        <v>-4.1665696745448988E-6</v>
      </c>
      <c r="AC34" s="245">
        <f t="shared" ref="AC34" si="110">(AC33-AC29)/AC29</f>
        <v>-1.0948446503013711E-3</v>
      </c>
      <c r="AD34" s="245">
        <f t="shared" ref="AD34" si="111">(AD33-AD29)/AD29</f>
        <v>-9.4037189377600833E-2</v>
      </c>
      <c r="AE34" s="245">
        <f t="shared" ref="AE34" si="112">(AE33-AE29)/AE29</f>
        <v>-1.8979634156950467E-3</v>
      </c>
      <c r="AF34" s="245">
        <f t="shared" ref="AF34" si="113">(AF33-AF29)/AF29</f>
        <v>-3.4948746929491846E-4</v>
      </c>
      <c r="AG34" s="246">
        <f t="shared" ref="AG34" si="114">(AG33-AG29)/AG29</f>
        <v>-1.2555058328430537E-2</v>
      </c>
    </row>
    <row r="35" spans="23:33" x14ac:dyDescent="0.35">
      <c r="W35" s="114" t="s">
        <v>111</v>
      </c>
      <c r="X35" s="238">
        <v>2.8254110192014421</v>
      </c>
      <c r="Y35">
        <v>0.80670186951641321</v>
      </c>
      <c r="Z35">
        <v>0.53055155021452172</v>
      </c>
      <c r="AA35" s="210">
        <v>0.40131609131499407</v>
      </c>
      <c r="AB35" s="210">
        <v>7.1865779529901914</v>
      </c>
      <c r="AC35" s="210">
        <v>7.2510478751529082</v>
      </c>
      <c r="AD35" s="210">
        <v>1.65449992664627E-2</v>
      </c>
      <c r="AE35" s="210">
        <v>0.18283239723011729</v>
      </c>
      <c r="AF35">
        <v>0.51816522724913849</v>
      </c>
      <c r="AG35" s="206">
        <v>0.90894283475437476</v>
      </c>
    </row>
    <row r="36" spans="23:33" ht="15" thickBot="1" x14ac:dyDescent="0.4">
      <c r="W36" s="205"/>
      <c r="X36" s="244">
        <f>(X35-X29)/X29</f>
        <v>-9.0279785582706752E-3</v>
      </c>
      <c r="Y36" s="245">
        <f t="shared" ref="Y36" si="115">(Y35-Y29)/Y29</f>
        <v>-1.3978117063181104E-4</v>
      </c>
      <c r="Z36" s="245">
        <f t="shared" ref="Z36" si="116">(Z35-Z29)/Z29</f>
        <v>-2.2472904034179935E-2</v>
      </c>
      <c r="AA36" s="245">
        <f t="shared" ref="AA36" si="117">(AA35-AA29)/AA29</f>
        <v>-6.604547984831123E-4</v>
      </c>
      <c r="AB36" s="245">
        <f t="shared" ref="AB36" si="118">(AB35-AB29)/AB29</f>
        <v>-2.2174748961603437E-6</v>
      </c>
      <c r="AC36" s="245">
        <f t="shared" ref="AC36" si="119">(AC35-AC29)/AC29</f>
        <v>-3.5526242072070536E-4</v>
      </c>
      <c r="AD36" s="245">
        <f t="shared" ref="AD36" si="120">(AD35-AD29)/AD29</f>
        <v>-2.9082367936489169E-2</v>
      </c>
      <c r="AE36" s="245">
        <f t="shared" ref="AE36" si="121">(AE35-AE29)/AE29</f>
        <v>-5.4397468955818195E-4</v>
      </c>
      <c r="AF36" s="245">
        <f t="shared" ref="AF36" si="122">(AF35-AF29)/AF29</f>
        <v>-2.673913134682402E-4</v>
      </c>
      <c r="AG36" s="246">
        <f t="shared" ref="AG36" si="123">(AG35-AG29)/AG29</f>
        <v>-1.3472125322248698E-2</v>
      </c>
    </row>
    <row r="37" spans="23:33" x14ac:dyDescent="0.35">
      <c r="W37" s="114" t="s">
        <v>112</v>
      </c>
      <c r="X37" s="238">
        <v>2.789877600622201</v>
      </c>
      <c r="Y37">
        <v>0.8065329329419445</v>
      </c>
      <c r="Z37">
        <v>0.44088974980227502</v>
      </c>
      <c r="AA37">
        <v>0.39946576502794012</v>
      </c>
      <c r="AB37">
        <v>7.1865206113430844</v>
      </c>
      <c r="AC37">
        <v>7.2319913789165913</v>
      </c>
      <c r="AD37">
        <v>1.2783408944174301E-2</v>
      </c>
      <c r="AE37">
        <v>0.1814456498514464</v>
      </c>
      <c r="AF37">
        <v>0.51807731519233668</v>
      </c>
      <c r="AG37" s="206">
        <v>0.9027959762343164</v>
      </c>
    </row>
    <row r="38" spans="23:33" ht="15" thickBot="1" x14ac:dyDescent="0.4">
      <c r="W38" s="205"/>
      <c r="X38" s="244">
        <f>(X37-X29)/X29</f>
        <v>-2.1490810832549102E-2</v>
      </c>
      <c r="Y38" s="245">
        <f t="shared" ref="Y38" si="124">(Y37-Y29)/Y29</f>
        <v>-3.4916826479810859E-4</v>
      </c>
      <c r="Z38" s="245">
        <f t="shared" ref="Z38" si="125">(Z37-Z29)/Z29</f>
        <v>-0.18767238246490284</v>
      </c>
      <c r="AA38" s="245">
        <f t="shared" ref="AA38" si="126">(AA37-AA29)/AA29</f>
        <v>-5.2680553163689959E-3</v>
      </c>
      <c r="AB38" s="245">
        <f t="shared" ref="AB38" si="127">(AB37-AB29)/AB29</f>
        <v>-1.0196449079485182E-5</v>
      </c>
      <c r="AC38" s="245">
        <f t="shared" ref="AC38" si="128">(AC37-AC29)/AC29</f>
        <v>-2.9824311427217036E-3</v>
      </c>
      <c r="AD38" s="245">
        <f t="shared" ref="AD38" si="129">(AD37-AD29)/AD29</f>
        <v>-0.24982546436638137</v>
      </c>
      <c r="AE38" s="245">
        <f t="shared" ref="AE38" si="130">(AE37-AE29)/AE29</f>
        <v>-8.1246499101080786E-3</v>
      </c>
      <c r="AF38" s="245">
        <f t="shared" ref="AF38" si="131">(AF37-AF29)/AF29</f>
        <v>-4.3700622635627404E-4</v>
      </c>
      <c r="AG38" s="246">
        <f t="shared" ref="AG38" si="132">(AG37-AG29)/AG29</f>
        <v>-2.01436639931891E-2</v>
      </c>
    </row>
    <row r="39" spans="23:33" ht="15" thickBot="1" x14ac:dyDescent="0.4"/>
    <row r="40" spans="23:33" ht="15" thickBot="1" x14ac:dyDescent="0.4">
      <c r="X40" s="251" t="s">
        <v>2</v>
      </c>
      <c r="Y40" s="231" t="s">
        <v>3</v>
      </c>
      <c r="Z40" s="231" t="s">
        <v>4</v>
      </c>
      <c r="AA40" s="231" t="s">
        <v>5</v>
      </c>
      <c r="AB40" s="231" t="s">
        <v>6</v>
      </c>
      <c r="AC40" s="231" t="s">
        <v>7</v>
      </c>
      <c r="AD40" s="231" t="s">
        <v>8</v>
      </c>
      <c r="AE40" s="231" t="s">
        <v>9</v>
      </c>
      <c r="AF40" s="231" t="s">
        <v>12</v>
      </c>
      <c r="AG40" s="252" t="s">
        <v>11</v>
      </c>
    </row>
    <row r="41" spans="23:33" ht="15" thickBot="1" x14ac:dyDescent="0.4">
      <c r="W41" s="114" t="s">
        <v>104</v>
      </c>
      <c r="X41" s="253">
        <v>2.8428148415845622</v>
      </c>
      <c r="Y41" s="254">
        <v>0.80674185945507115</v>
      </c>
      <c r="Z41" s="254">
        <v>0.49291997463202758</v>
      </c>
      <c r="AA41" s="254">
        <v>0.40042883687156661</v>
      </c>
      <c r="AB41" s="254">
        <v>7.1865513721725396</v>
      </c>
      <c r="AC41" s="254">
        <v>7.2404685881677704</v>
      </c>
      <c r="AD41" s="254">
        <v>1.4381170397887701E-2</v>
      </c>
      <c r="AE41" s="254">
        <v>0.18195064444902059</v>
      </c>
      <c r="AF41" s="216">
        <v>0.51824257100714388</v>
      </c>
      <c r="AG41" s="255">
        <v>0.91186155899701105</v>
      </c>
    </row>
    <row r="42" spans="23:33" ht="15" thickBot="1" x14ac:dyDescent="0.4">
      <c r="W42" s="114" t="s">
        <v>106</v>
      </c>
      <c r="X42" s="256">
        <v>2.850701605084931</v>
      </c>
      <c r="Y42" s="221">
        <v>0.80681377660304798</v>
      </c>
      <c r="Z42" s="220">
        <v>0.54447264544257945</v>
      </c>
      <c r="AA42" s="219">
        <v>0.4014987628560821</v>
      </c>
      <c r="AB42" s="219">
        <v>7.1865920780652024</v>
      </c>
      <c r="AC42" s="219">
        <v>7.2527436838035522</v>
      </c>
      <c r="AD42" s="219">
        <v>1.6840873356421201E-2</v>
      </c>
      <c r="AE42" s="219">
        <v>0.18292587279589731</v>
      </c>
      <c r="AF42" s="220">
        <v>0.51830669502027205</v>
      </c>
      <c r="AG42" s="224">
        <v>0.91985041087526975</v>
      </c>
    </row>
    <row r="43" spans="23:33" ht="15" thickBot="1" x14ac:dyDescent="0.4">
      <c r="W43" s="114" t="s">
        <v>107</v>
      </c>
      <c r="X43" s="257">
        <v>2.851262226392604</v>
      </c>
      <c r="Y43" s="220">
        <v>0.80681532680702972</v>
      </c>
      <c r="Z43" s="223">
        <v>0.54373496198819182</v>
      </c>
      <c r="AA43" s="223">
        <v>0.40155978943689952</v>
      </c>
      <c r="AB43" s="223">
        <v>7.1865933773297526</v>
      </c>
      <c r="AC43" s="223">
        <v>7.253339837689305</v>
      </c>
      <c r="AD43" s="223">
        <v>1.6991432078975199E-2</v>
      </c>
      <c r="AE43" s="220">
        <v>0.18293202933372199</v>
      </c>
      <c r="AF43" s="223">
        <v>0.51830546200206029</v>
      </c>
      <c r="AG43" s="226">
        <v>0.92090054143698796</v>
      </c>
    </row>
    <row r="44" spans="23:33" ht="15" thickBot="1" x14ac:dyDescent="0.4">
      <c r="W44" s="114" t="s">
        <v>108</v>
      </c>
      <c r="X44" s="258">
        <v>2.8511511506559528</v>
      </c>
      <c r="Y44" s="223">
        <v>0.80681464701225547</v>
      </c>
      <c r="Z44" s="219">
        <v>0.54274868942668453</v>
      </c>
      <c r="AA44" s="220">
        <v>0.40158131762319949</v>
      </c>
      <c r="AB44" s="220">
        <v>7.1865938890817294</v>
      </c>
      <c r="AC44" s="220">
        <v>7.2536248154638496</v>
      </c>
      <c r="AD44" s="220">
        <v>1.70405796744048E-2</v>
      </c>
      <c r="AE44" s="223">
        <v>0.1829319075577413</v>
      </c>
      <c r="AF44" s="219">
        <v>0.51830381718759189</v>
      </c>
      <c r="AG44" s="259">
        <v>0.92135545085462522</v>
      </c>
    </row>
    <row r="45" spans="23:33" ht="15" thickBot="1" x14ac:dyDescent="0.4">
      <c r="W45" s="114" t="s">
        <v>109</v>
      </c>
      <c r="X45" s="260">
        <v>2.8555268546003481</v>
      </c>
      <c r="Y45" s="218">
        <v>0.80681226149747298</v>
      </c>
      <c r="Z45" s="221">
        <v>0.53879326507859793</v>
      </c>
      <c r="AA45" s="218">
        <v>0.40125633558873652</v>
      </c>
      <c r="AB45" s="218">
        <v>7.1865696541212261</v>
      </c>
      <c r="AC45" s="218">
        <v>7.2459592870686196</v>
      </c>
      <c r="AD45" s="218">
        <v>1.5311854225695601E-2</v>
      </c>
      <c r="AE45" s="218">
        <v>0.18252567817322179</v>
      </c>
      <c r="AF45" s="218">
        <v>0.51819197718973187</v>
      </c>
      <c r="AG45" s="225">
        <v>0.91446257312937063</v>
      </c>
    </row>
    <row r="46" spans="23:33" ht="15" thickBot="1" x14ac:dyDescent="0.4">
      <c r="W46" s="114" t="s">
        <v>110</v>
      </c>
      <c r="X46" s="261">
        <v>2.8318625137595879</v>
      </c>
      <c r="Y46" s="218">
        <v>0.80671864250303826</v>
      </c>
      <c r="Z46" s="218">
        <v>0.52393811143725877</v>
      </c>
      <c r="AA46" s="218">
        <v>0.4011347103934334</v>
      </c>
      <c r="AB46" s="218">
        <v>7.1865639456375678</v>
      </c>
      <c r="AC46" s="218">
        <v>7.2456832231393458</v>
      </c>
      <c r="AD46" s="218">
        <v>1.54381314564587E-2</v>
      </c>
      <c r="AE46" s="218">
        <v>0.1825847094896334</v>
      </c>
      <c r="AF46" s="218">
        <v>0.5181226764981971</v>
      </c>
      <c r="AG46" s="222">
        <v>0.90978777942792799</v>
      </c>
    </row>
    <row r="47" spans="23:33" ht="15" thickBot="1" x14ac:dyDescent="0.4">
      <c r="W47" s="114" t="s">
        <v>111</v>
      </c>
      <c r="X47" s="261">
        <v>2.8254110192014421</v>
      </c>
      <c r="Y47" s="218">
        <v>0.80670186951641321</v>
      </c>
      <c r="Z47" s="218">
        <v>0.53055155021452172</v>
      </c>
      <c r="AA47" s="221">
        <v>0.40131609131499407</v>
      </c>
      <c r="AB47" s="221">
        <v>7.1865779529901914</v>
      </c>
      <c r="AC47" s="221">
        <v>7.2510478751529082</v>
      </c>
      <c r="AD47" s="221">
        <v>1.65449992664627E-2</v>
      </c>
      <c r="AE47" s="221">
        <v>0.18283239723011729</v>
      </c>
      <c r="AF47" s="218">
        <v>0.51816522724913849</v>
      </c>
      <c r="AG47" s="222">
        <v>0.90894283475437476</v>
      </c>
    </row>
    <row r="48" spans="23:33" ht="15" thickBot="1" x14ac:dyDescent="0.4">
      <c r="W48" s="213" t="s">
        <v>112</v>
      </c>
      <c r="X48" s="262">
        <v>2.789877600622201</v>
      </c>
      <c r="Y48" s="227">
        <v>0.8065329329419445</v>
      </c>
      <c r="Z48" s="227">
        <v>0.44088974980227502</v>
      </c>
      <c r="AA48" s="227">
        <v>0.39946576502794012</v>
      </c>
      <c r="AB48" s="227">
        <v>7.1865206113430844</v>
      </c>
      <c r="AC48" s="227">
        <v>7.2319913789165913</v>
      </c>
      <c r="AD48" s="227">
        <v>1.2783408944174301E-2</v>
      </c>
      <c r="AE48" s="227">
        <v>0.1814456498514464</v>
      </c>
      <c r="AF48" s="227">
        <v>0.51807731519233668</v>
      </c>
      <c r="AG48" s="228">
        <v>0.9027959762343164</v>
      </c>
    </row>
  </sheetData>
  <conditionalFormatting sqref="D5:T5">
    <cfRule type="cellIs" dxfId="45" priority="11" operator="lessThan">
      <formula>0</formula>
    </cfRule>
  </conditionalFormatting>
  <conditionalFormatting sqref="D9:T9">
    <cfRule type="cellIs" dxfId="44" priority="17" operator="lessThan">
      <formula>0</formula>
    </cfRule>
  </conditionalFormatting>
  <conditionalFormatting sqref="D11:T11">
    <cfRule type="cellIs" dxfId="43" priority="16" operator="lessThan">
      <formula>0</formula>
    </cfRule>
  </conditionalFormatting>
  <conditionalFormatting sqref="D13:T13">
    <cfRule type="cellIs" dxfId="42" priority="15" operator="lessThan">
      <formula>0</formula>
    </cfRule>
  </conditionalFormatting>
  <conditionalFormatting sqref="D15:T15">
    <cfRule type="cellIs" dxfId="41" priority="14" operator="lessThan">
      <formula>0</formula>
    </cfRule>
  </conditionalFormatting>
  <conditionalFormatting sqref="D17:T17">
    <cfRule type="cellIs" dxfId="40" priority="13" operator="lessThan">
      <formula>0</formula>
    </cfRule>
  </conditionalFormatting>
  <conditionalFormatting sqref="D19:T19">
    <cfRule type="cellIs" dxfId="39" priority="12" operator="lessThan">
      <formula>0</formula>
    </cfRule>
  </conditionalFormatting>
  <conditionalFormatting sqref="X5:AG5 D7:T7 X7:AG7 X9:AG9 X11:AG11 X13:AG13 X15:AG15 X17:AG17 X19:AG19">
    <cfRule type="cellIs" dxfId="38" priority="18" operator="lessThan">
      <formula>0</formula>
    </cfRule>
  </conditionalFormatting>
  <conditionalFormatting sqref="X24:AG24 X26:AG26 X28:AG28 X30:AG30 X32:AG32 X34:AG34 X36:AG36 X38:AG38">
    <cfRule type="cellIs" dxfId="37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ECF-1E62-42ED-9895-258934A6838D}">
  <dimension ref="B2:AS67"/>
  <sheetViews>
    <sheetView topLeftCell="B1" zoomScale="90" zoomScaleNormal="90" workbookViewId="0">
      <selection activeCell="T48" sqref="T48"/>
    </sheetView>
  </sheetViews>
  <sheetFormatPr defaultRowHeight="14.5" x14ac:dyDescent="0.35"/>
  <cols>
    <col min="3" max="3" width="9.6328125" customWidth="1"/>
    <col min="4" max="6" width="8.90625" bestFit="1" customWidth="1"/>
    <col min="7" max="17" width="9.54296875" bestFit="1" customWidth="1"/>
    <col min="18" max="18" width="8.90625" bestFit="1" customWidth="1"/>
    <col min="19" max="19" width="9.54296875" bestFit="1" customWidth="1"/>
    <col min="20" max="20" width="8.90625" bestFit="1" customWidth="1"/>
    <col min="35" max="35" width="8.453125" bestFit="1" customWidth="1"/>
    <col min="36" max="45" width="6.36328125" bestFit="1" customWidth="1"/>
  </cols>
  <sheetData>
    <row r="2" spans="2:33" x14ac:dyDescent="0.35">
      <c r="C2" t="s">
        <v>104</v>
      </c>
      <c r="D2" t="s">
        <v>115</v>
      </c>
    </row>
    <row r="3" spans="2:33" x14ac:dyDescent="0.35">
      <c r="C3" t="s">
        <v>105</v>
      </c>
      <c r="D3" t="s">
        <v>116</v>
      </c>
    </row>
    <row r="4" spans="2:33" x14ac:dyDescent="0.35">
      <c r="C4" t="s">
        <v>109</v>
      </c>
      <c r="D4" t="s">
        <v>117</v>
      </c>
    </row>
    <row r="5" spans="2:33" x14ac:dyDescent="0.35">
      <c r="B5" t="s">
        <v>121</v>
      </c>
      <c r="C5" t="s">
        <v>110</v>
      </c>
      <c r="D5" t="s">
        <v>118</v>
      </c>
    </row>
    <row r="6" spans="2:33" x14ac:dyDescent="0.35">
      <c r="C6" t="s">
        <v>111</v>
      </c>
      <c r="D6" t="s">
        <v>119</v>
      </c>
    </row>
    <row r="7" spans="2:33" x14ac:dyDescent="0.35">
      <c r="C7" t="s">
        <v>112</v>
      </c>
      <c r="D7" t="s">
        <v>120</v>
      </c>
    </row>
    <row r="8" spans="2:33" ht="15" thickBot="1" x14ac:dyDescent="0.4"/>
    <row r="9" spans="2:33" ht="15" thickBot="1" x14ac:dyDescent="0.4">
      <c r="D9" s="230" t="s">
        <v>2</v>
      </c>
      <c r="E9" s="231" t="s">
        <v>59</v>
      </c>
      <c r="F9" s="232" t="s">
        <v>3</v>
      </c>
      <c r="G9" s="232" t="s">
        <v>4</v>
      </c>
      <c r="H9" s="231" t="s">
        <v>60</v>
      </c>
      <c r="I9" s="232" t="s">
        <v>5</v>
      </c>
      <c r="J9" s="231" t="s">
        <v>61</v>
      </c>
      <c r="K9" s="231" t="s">
        <v>62</v>
      </c>
      <c r="L9" s="231" t="s">
        <v>63</v>
      </c>
      <c r="M9" s="231" t="s">
        <v>64</v>
      </c>
      <c r="N9" s="232" t="s">
        <v>6</v>
      </c>
      <c r="O9" s="232" t="s">
        <v>7</v>
      </c>
      <c r="P9" s="233" t="s">
        <v>8</v>
      </c>
      <c r="Q9" s="232" t="s">
        <v>9</v>
      </c>
      <c r="R9" s="232" t="s">
        <v>12</v>
      </c>
      <c r="S9" s="231" t="s">
        <v>10</v>
      </c>
      <c r="T9" s="234" t="s">
        <v>11</v>
      </c>
      <c r="X9" s="230" t="s">
        <v>2</v>
      </c>
      <c r="Y9" s="232" t="s">
        <v>3</v>
      </c>
      <c r="Z9" s="232" t="s">
        <v>4</v>
      </c>
      <c r="AA9" s="232" t="s">
        <v>5</v>
      </c>
      <c r="AB9" s="232" t="s">
        <v>6</v>
      </c>
      <c r="AC9" s="232" t="s">
        <v>7</v>
      </c>
      <c r="AD9" s="233" t="s">
        <v>8</v>
      </c>
      <c r="AE9" s="232" t="s">
        <v>9</v>
      </c>
      <c r="AF9" s="232" t="s">
        <v>12</v>
      </c>
      <c r="AG9" s="234" t="s">
        <v>11</v>
      </c>
    </row>
    <row r="10" spans="2:33" x14ac:dyDescent="0.35">
      <c r="C10" s="114" t="s">
        <v>104</v>
      </c>
      <c r="D10" s="235">
        <v>2.4483261935511238</v>
      </c>
      <c r="E10" s="35">
        <v>0.34826634212133928</v>
      </c>
      <c r="F10" s="35">
        <v>0.80570194041877641</v>
      </c>
      <c r="G10" s="35">
        <v>0.54603854652474415</v>
      </c>
      <c r="H10" s="35">
        <v>0.96401996636037679</v>
      </c>
      <c r="I10" s="35">
        <v>0.43452974691279078</v>
      </c>
      <c r="J10" s="35">
        <v>0.63259451056176397</v>
      </c>
      <c r="K10" s="35">
        <v>0.71732784584003384</v>
      </c>
      <c r="L10" s="35">
        <v>0.33220393884724458</v>
      </c>
      <c r="M10" s="35">
        <v>0.76522211266387097</v>
      </c>
      <c r="N10" s="35">
        <v>7.184918172308504</v>
      </c>
      <c r="O10" s="35">
        <v>7.1773011105846569</v>
      </c>
      <c r="P10" s="35">
        <v>1.69767474576701E-2</v>
      </c>
      <c r="Q10" s="35">
        <v>0.17024092697934659</v>
      </c>
      <c r="R10" s="35">
        <v>0.49581286301675098</v>
      </c>
      <c r="S10" s="35">
        <v>0.48119371585330351</v>
      </c>
      <c r="T10" s="199">
        <v>0.86513058192745773</v>
      </c>
      <c r="W10" s="114" t="s">
        <v>104</v>
      </c>
      <c r="X10" s="235">
        <v>2.4483261935511238</v>
      </c>
      <c r="Y10" s="35">
        <v>0.80570194041877641</v>
      </c>
      <c r="Z10" s="35">
        <v>0.54603854652474415</v>
      </c>
      <c r="AA10" s="35">
        <v>0.43452974691279078</v>
      </c>
      <c r="AB10" s="35">
        <v>7.184918172308504</v>
      </c>
      <c r="AC10" s="35">
        <v>7.1773011105846569</v>
      </c>
      <c r="AD10" s="35">
        <v>1.69767474576701E-2</v>
      </c>
      <c r="AE10" s="35">
        <v>0.17024092697934659</v>
      </c>
      <c r="AF10" s="35">
        <v>0.49581286301675098</v>
      </c>
      <c r="AG10" s="199">
        <v>0.86513058192745773</v>
      </c>
    </row>
    <row r="11" spans="2:33" ht="15" thickBot="1" x14ac:dyDescent="0.4">
      <c r="C11" s="116"/>
      <c r="D11" s="236">
        <f>(D10-D16)/D16</f>
        <v>-0.14128502342366264</v>
      </c>
      <c r="E11" s="236">
        <f t="shared" ref="E11:T11" si="0">(E10-E16)/E16</f>
        <v>-0.13639039177327833</v>
      </c>
      <c r="F11" s="236">
        <f t="shared" si="0"/>
        <v>-1.3791353411834633E-3</v>
      </c>
      <c r="G11" s="236">
        <f t="shared" si="0"/>
        <v>6.0614740526315413E-3</v>
      </c>
      <c r="H11" s="236">
        <f t="shared" si="0"/>
        <v>-2.5755187715764878E-4</v>
      </c>
      <c r="I11" s="236">
        <f t="shared" si="0"/>
        <v>8.2046718419571854E-2</v>
      </c>
      <c r="J11" s="236">
        <f t="shared" si="0"/>
        <v>5.0203283807626189E-2</v>
      </c>
      <c r="K11" s="236">
        <f t="shared" si="0"/>
        <v>4.2444519159379891E-2</v>
      </c>
      <c r="L11" s="236">
        <f t="shared" si="0"/>
        <v>-8.913529875316609E-3</v>
      </c>
      <c r="M11" s="236">
        <f t="shared" si="0"/>
        <v>-1.2825402328420327E-2</v>
      </c>
      <c r="N11" s="236">
        <f t="shared" si="0"/>
        <v>-2.3317259874266062E-4</v>
      </c>
      <c r="O11" s="236">
        <f t="shared" si="0"/>
        <v>-1.052214676398479E-2</v>
      </c>
      <c r="P11" s="236">
        <f t="shared" si="0"/>
        <v>-3.7458946793093159E-3</v>
      </c>
      <c r="Q11" s="236">
        <f t="shared" si="0"/>
        <v>-6.9375434541887576E-2</v>
      </c>
      <c r="R11" s="236">
        <f t="shared" si="0"/>
        <v>-4.3393379375210463E-2</v>
      </c>
      <c r="S11" s="236">
        <f t="shared" si="0"/>
        <v>7.3946538174036958E-2</v>
      </c>
      <c r="T11" s="264">
        <f t="shared" si="0"/>
        <v>-6.1024080201636376E-2</v>
      </c>
      <c r="W11" s="116"/>
      <c r="X11" s="236">
        <f>(X10-X16)/X16</f>
        <v>-0.14128502342366264</v>
      </c>
      <c r="Y11" s="236">
        <f t="shared" ref="Y11" si="1">(Y10-Y16)/Y16</f>
        <v>-1.3791353411834633E-3</v>
      </c>
      <c r="Z11" s="236">
        <f t="shared" ref="Z11" si="2">(Z10-Z16)/Z16</f>
        <v>6.0614740526315413E-3</v>
      </c>
      <c r="AA11" s="236">
        <f t="shared" ref="AA11" si="3">(AA10-AA16)/AA16</f>
        <v>8.2046718419571854E-2</v>
      </c>
      <c r="AB11" s="236">
        <f t="shared" ref="AB11" si="4">(AB10-AB16)/AB16</f>
        <v>-2.3317259874266062E-4</v>
      </c>
      <c r="AC11" s="236">
        <f t="shared" ref="AC11" si="5">(AC10-AC16)/AC16</f>
        <v>-1.052214676398479E-2</v>
      </c>
      <c r="AD11" s="236">
        <f t="shared" ref="AD11" si="6">(AD10-AD16)/AD16</f>
        <v>-3.7458946793093159E-3</v>
      </c>
      <c r="AE11" s="236">
        <f t="shared" ref="AE11" si="7">(AE10-AE16)/AE16</f>
        <v>-6.9375434541887576E-2</v>
      </c>
      <c r="AF11" s="236">
        <f t="shared" ref="AF11" si="8">(AF10-AF16)/AF16</f>
        <v>-4.3393379375210463E-2</v>
      </c>
      <c r="AG11" s="264">
        <f t="shared" ref="AG11" si="9">(AG10-AG16)/AG16</f>
        <v>-6.1024080201636376E-2</v>
      </c>
    </row>
    <row r="12" spans="2:33" x14ac:dyDescent="0.35">
      <c r="C12" s="114" t="s">
        <v>105</v>
      </c>
      <c r="D12" s="238">
        <v>2.4295598188009522</v>
      </c>
      <c r="E12">
        <v>0.34422282409469079</v>
      </c>
      <c r="F12">
        <v>0.80562556431874266</v>
      </c>
      <c r="G12">
        <v>0.54580114206330121</v>
      </c>
      <c r="H12">
        <v>0.96223718979122363</v>
      </c>
      <c r="I12">
        <v>0.43515282419786622</v>
      </c>
      <c r="J12">
        <v>0.63034144359361965</v>
      </c>
      <c r="K12">
        <v>0.7068361447642213</v>
      </c>
      <c r="L12">
        <v>0.33306973282104119</v>
      </c>
      <c r="M12">
        <v>0.75814828803691969</v>
      </c>
      <c r="N12">
        <v>7.1833540753705947</v>
      </c>
      <c r="O12">
        <v>7.2368549731197387</v>
      </c>
      <c r="P12">
        <v>1.6956933900747598E-2</v>
      </c>
      <c r="Q12">
        <v>0.1770941516194964</v>
      </c>
      <c r="R12">
        <v>0.4703735763949709</v>
      </c>
      <c r="S12">
        <v>0.4804060075346091</v>
      </c>
      <c r="T12" s="206">
        <v>0.86915338664411357</v>
      </c>
      <c r="W12" s="114" t="s">
        <v>105</v>
      </c>
      <c r="X12" s="238">
        <v>2.4295598188009522</v>
      </c>
      <c r="Y12">
        <v>0.80562556431874266</v>
      </c>
      <c r="Z12">
        <v>0.54580114206330121</v>
      </c>
      <c r="AA12">
        <v>0.43515282419786622</v>
      </c>
      <c r="AB12">
        <v>7.1833540753705947</v>
      </c>
      <c r="AC12">
        <v>7.2368549731197387</v>
      </c>
      <c r="AD12">
        <v>1.6956933900747598E-2</v>
      </c>
      <c r="AE12">
        <v>0.1770941516194964</v>
      </c>
      <c r="AF12">
        <v>0.4703735763949709</v>
      </c>
      <c r="AG12" s="206">
        <v>0.86915338664411357</v>
      </c>
    </row>
    <row r="13" spans="2:33" ht="15" thickBot="1" x14ac:dyDescent="0.4">
      <c r="C13" s="116"/>
      <c r="D13" s="236">
        <f>(D12-D16)/D16</f>
        <v>-0.14786705775244741</v>
      </c>
      <c r="E13" s="236">
        <f t="shared" ref="E13:T13" si="10">(E12-E16)/E16</f>
        <v>-0.1464172608573856</v>
      </c>
      <c r="F13" s="236">
        <f t="shared" si="10"/>
        <v>-1.4737990911743433E-3</v>
      </c>
      <c r="G13" s="236">
        <f t="shared" si="10"/>
        <v>5.6240626575092224E-3</v>
      </c>
      <c r="H13" s="236">
        <f t="shared" si="10"/>
        <v>-2.1063905671178714E-3</v>
      </c>
      <c r="I13" s="236">
        <f t="shared" si="10"/>
        <v>8.3598277861537881E-2</v>
      </c>
      <c r="J13" s="236">
        <f t="shared" si="10"/>
        <v>4.6462849312735602E-2</v>
      </c>
      <c r="K13" s="236">
        <f t="shared" si="10"/>
        <v>2.7197632611526093E-2</v>
      </c>
      <c r="L13" s="236">
        <f t="shared" si="10"/>
        <v>-6.3305481794256949E-3</v>
      </c>
      <c r="M13" s="236">
        <f t="shared" si="10"/>
        <v>-2.1950988043397322E-2</v>
      </c>
      <c r="N13" s="236">
        <f t="shared" si="10"/>
        <v>-4.5081352322646074E-4</v>
      </c>
      <c r="O13" s="236">
        <f t="shared" si="10"/>
        <v>-2.311925798582754E-3</v>
      </c>
      <c r="P13" s="236">
        <f t="shared" si="10"/>
        <v>-4.9086225501376712E-3</v>
      </c>
      <c r="Q13" s="236">
        <f t="shared" si="10"/>
        <v>-3.1912179871640203E-2</v>
      </c>
      <c r="R13" s="236">
        <f t="shared" si="10"/>
        <v>-9.2475183865515287E-2</v>
      </c>
      <c r="S13" s="236">
        <f t="shared" si="10"/>
        <v>7.2188500622668267E-2</v>
      </c>
      <c r="T13" s="264">
        <f t="shared" si="10"/>
        <v>-5.665789914423406E-2</v>
      </c>
      <c r="W13" s="116"/>
      <c r="X13" s="236">
        <f>(X12-X16)/X16</f>
        <v>-0.14786705775244741</v>
      </c>
      <c r="Y13" s="236">
        <f t="shared" ref="Y13" si="11">(Y12-Y16)/Y16</f>
        <v>-1.4737990911743433E-3</v>
      </c>
      <c r="Z13" s="236">
        <f t="shared" ref="Z13" si="12">(Z12-Z16)/Z16</f>
        <v>5.6240626575092224E-3</v>
      </c>
      <c r="AA13" s="236">
        <f t="shared" ref="AA13" si="13">(AA12-AA16)/AA16</f>
        <v>8.3598277861537881E-2</v>
      </c>
      <c r="AB13" s="236">
        <f t="shared" ref="AB13" si="14">(AB12-AB16)/AB16</f>
        <v>-4.5081352322646074E-4</v>
      </c>
      <c r="AC13" s="236">
        <f t="shared" ref="AC13" si="15">(AC12-AC16)/AC16</f>
        <v>-2.311925798582754E-3</v>
      </c>
      <c r="AD13" s="236">
        <f t="shared" ref="AD13" si="16">(AD12-AD16)/AD16</f>
        <v>-4.9086225501376712E-3</v>
      </c>
      <c r="AE13" s="236">
        <f t="shared" ref="AE13" si="17">(AE12-AE16)/AE16</f>
        <v>-3.1912179871640203E-2</v>
      </c>
      <c r="AF13" s="236">
        <f t="shared" ref="AF13" si="18">(AF12-AF16)/AF16</f>
        <v>-9.2475183865515287E-2</v>
      </c>
      <c r="AG13" s="264">
        <f t="shared" ref="AG13" si="19">(AG12-AG16)/AG16</f>
        <v>-5.665789914423406E-2</v>
      </c>
    </row>
    <row r="14" spans="2:33" x14ac:dyDescent="0.35">
      <c r="C14" s="114" t="s">
        <v>109</v>
      </c>
      <c r="D14" s="238">
        <v>2.4444407359173752</v>
      </c>
      <c r="E14">
        <v>0.34737660618065619</v>
      </c>
      <c r="F14">
        <v>0.8056879348274758</v>
      </c>
      <c r="G14">
        <v>0.54889838984411188</v>
      </c>
      <c r="H14">
        <v>0.96459549176015802</v>
      </c>
      <c r="I14">
        <v>0.43480351779591098</v>
      </c>
      <c r="J14">
        <v>0.63437338435358603</v>
      </c>
      <c r="K14">
        <v>0.72236458607850573</v>
      </c>
      <c r="L14">
        <v>0.33466751023474028</v>
      </c>
      <c r="M14">
        <v>0.76421808194842189</v>
      </c>
      <c r="N14">
        <v>7.1846568951933376</v>
      </c>
      <c r="O14">
        <v>7.1913932437628896</v>
      </c>
      <c r="P14">
        <v>1.6979444373164499E-2</v>
      </c>
      <c r="Q14">
        <v>0.17223626880332191</v>
      </c>
      <c r="R14">
        <v>0.49162295491988939</v>
      </c>
      <c r="S14">
        <v>0.48087583212079371</v>
      </c>
      <c r="T14" s="206">
        <v>0.86500731638651041</v>
      </c>
      <c r="W14" s="114" t="s">
        <v>109</v>
      </c>
      <c r="X14" s="238">
        <v>2.4444407359173752</v>
      </c>
      <c r="Y14">
        <v>0.8056879348274758</v>
      </c>
      <c r="Z14">
        <v>0.54889838984411188</v>
      </c>
      <c r="AA14">
        <v>0.43480351779591098</v>
      </c>
      <c r="AB14">
        <v>7.1846568951933376</v>
      </c>
      <c r="AC14">
        <v>7.1913932437628896</v>
      </c>
      <c r="AD14">
        <v>1.6979444373164499E-2</v>
      </c>
      <c r="AE14">
        <v>0.17223626880332191</v>
      </c>
      <c r="AF14">
        <v>0.49162295491988939</v>
      </c>
      <c r="AG14" s="206">
        <v>0.86500731638651041</v>
      </c>
    </row>
    <row r="15" spans="2:33" ht="15" thickBot="1" x14ac:dyDescent="0.4">
      <c r="C15" s="116"/>
      <c r="D15" s="236">
        <f>(D14-D16)/D16</f>
        <v>-0.14264779145258832</v>
      </c>
      <c r="E15" s="236">
        <f t="shared" ref="E15:T15" si="20">(E14-E16)/E16</f>
        <v>-0.13859670462705059</v>
      </c>
      <c r="F15" s="236">
        <f t="shared" si="20"/>
        <v>-1.3964944599754534E-3</v>
      </c>
      <c r="G15" s="236">
        <f t="shared" si="20"/>
        <v>1.133065917473406E-2</v>
      </c>
      <c r="H15" s="236">
        <f t="shared" si="20"/>
        <v>3.3930004729623974E-4</v>
      </c>
      <c r="I15" s="236">
        <f t="shared" si="20"/>
        <v>8.2728450539832174E-2</v>
      </c>
      <c r="J15" s="236">
        <f t="shared" si="20"/>
        <v>5.3156485371123559E-2</v>
      </c>
      <c r="K15" s="236">
        <f t="shared" si="20"/>
        <v>4.9764076439183881E-2</v>
      </c>
      <c r="L15" s="236">
        <f t="shared" si="20"/>
        <v>-1.5637907999590643E-3</v>
      </c>
      <c r="M15" s="236">
        <f t="shared" si="20"/>
        <v>-1.4120651905203953E-2</v>
      </c>
      <c r="N15" s="236">
        <f t="shared" si="20"/>
        <v>-2.6952878071133743E-4</v>
      </c>
      <c r="O15" s="236">
        <f t="shared" si="20"/>
        <v>-8.5793755927780942E-3</v>
      </c>
      <c r="P15" s="236">
        <f t="shared" si="20"/>
        <v>-3.5876303745773709E-3</v>
      </c>
      <c r="Q15" s="236">
        <f t="shared" si="20"/>
        <v>-5.8467868712533837E-2</v>
      </c>
      <c r="R15" s="236">
        <f t="shared" si="20"/>
        <v>-5.147726368769108E-2</v>
      </c>
      <c r="S15" s="236">
        <f t="shared" si="20"/>
        <v>7.3237073102438197E-2</v>
      </c>
      <c r="T15" s="264">
        <f t="shared" si="20"/>
        <v>-6.115786737447286E-2</v>
      </c>
      <c r="W15" s="116"/>
      <c r="X15" s="236">
        <f>(X14-X16)/X16</f>
        <v>-0.14264779145258832</v>
      </c>
      <c r="Y15" s="236">
        <f t="shared" ref="Y15" si="21">(Y14-Y16)/Y16</f>
        <v>-1.3964944599754534E-3</v>
      </c>
      <c r="Z15" s="236">
        <f t="shared" ref="Z15" si="22">(Z14-Z16)/Z16</f>
        <v>1.133065917473406E-2</v>
      </c>
      <c r="AA15" s="236">
        <f t="shared" ref="AA15" si="23">(AA14-AA16)/AA16</f>
        <v>8.2728450539832174E-2</v>
      </c>
      <c r="AB15" s="236">
        <f t="shared" ref="AB15" si="24">(AB14-AB16)/AB16</f>
        <v>-2.6952878071133743E-4</v>
      </c>
      <c r="AC15" s="236">
        <f t="shared" ref="AC15" si="25">(AC14-AC16)/AC16</f>
        <v>-8.5793755927780942E-3</v>
      </c>
      <c r="AD15" s="236">
        <f t="shared" ref="AD15" si="26">(AD14-AD16)/AD16</f>
        <v>-3.5876303745773709E-3</v>
      </c>
      <c r="AE15" s="236">
        <f t="shared" ref="AE15" si="27">(AE14-AE16)/AE16</f>
        <v>-5.8467868712533837E-2</v>
      </c>
      <c r="AF15" s="236">
        <f t="shared" ref="AF15" si="28">(AF14-AF16)/AF16</f>
        <v>-5.147726368769108E-2</v>
      </c>
      <c r="AG15" s="264">
        <f t="shared" ref="AG15" si="29">(AG14-AG16)/AG16</f>
        <v>-6.115786737447286E-2</v>
      </c>
    </row>
    <row r="16" spans="2:33" x14ac:dyDescent="0.35">
      <c r="C16" s="114" t="s">
        <v>110</v>
      </c>
      <c r="D16" s="238">
        <v>2.8511511506559528</v>
      </c>
      <c r="E16">
        <v>0.40326825779120978</v>
      </c>
      <c r="F16">
        <v>0.80681464701225547</v>
      </c>
      <c r="G16">
        <v>0.54274868942668453</v>
      </c>
      <c r="H16">
        <v>0.96426831547511105</v>
      </c>
      <c r="I16">
        <v>0.40158131762319949</v>
      </c>
      <c r="J16">
        <v>0.60235434445436487</v>
      </c>
      <c r="K16">
        <v>0.68812088572203545</v>
      </c>
      <c r="L16">
        <v>0.33519167989999071</v>
      </c>
      <c r="M16">
        <v>0.77516390157199988</v>
      </c>
      <c r="N16">
        <v>7.1865938890817294</v>
      </c>
      <c r="O16">
        <v>7.2536248154638496</v>
      </c>
      <c r="P16">
        <v>1.70405796744048E-2</v>
      </c>
      <c r="Q16">
        <v>0.1829319075577413</v>
      </c>
      <c r="R16">
        <v>0.51830381718759189</v>
      </c>
      <c r="S16">
        <v>0.44806114527027258</v>
      </c>
      <c r="T16" s="206">
        <v>0.92135545085462522</v>
      </c>
      <c r="W16" s="114" t="s">
        <v>110</v>
      </c>
      <c r="X16" s="238">
        <v>2.8511511506559528</v>
      </c>
      <c r="Y16">
        <v>0.80681464701225547</v>
      </c>
      <c r="Z16">
        <v>0.54274868942668453</v>
      </c>
      <c r="AA16">
        <v>0.40158131762319949</v>
      </c>
      <c r="AB16">
        <v>7.1865938890817294</v>
      </c>
      <c r="AC16">
        <v>7.2536248154638496</v>
      </c>
      <c r="AD16">
        <v>1.70405796744048E-2</v>
      </c>
      <c r="AE16">
        <v>0.1829319075577413</v>
      </c>
      <c r="AF16">
        <v>0.51830381718759189</v>
      </c>
      <c r="AG16" s="206">
        <v>0.92135545085462522</v>
      </c>
    </row>
    <row r="17" spans="3:33" ht="15" thickBot="1" x14ac:dyDescent="0.4">
      <c r="C17" s="116"/>
      <c r="D17" s="236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237"/>
      <c r="W17" s="116"/>
      <c r="X17" s="236"/>
      <c r="Y17" s="99"/>
      <c r="Z17" s="99"/>
      <c r="AA17" s="99"/>
      <c r="AB17" s="99"/>
      <c r="AC17" s="99"/>
      <c r="AD17" s="99"/>
      <c r="AE17" s="99"/>
      <c r="AF17" s="99"/>
      <c r="AG17" s="237"/>
    </row>
    <row r="18" spans="3:33" x14ac:dyDescent="0.35">
      <c r="C18" s="114" t="s">
        <v>111</v>
      </c>
      <c r="D18" s="238">
        <v>2.8016994347018458</v>
      </c>
      <c r="E18">
        <v>0.39477621960951248</v>
      </c>
      <c r="F18">
        <v>0.80662119578654079</v>
      </c>
      <c r="G18">
        <v>0.54227466938931401</v>
      </c>
      <c r="H18">
        <v>0.9625244769711494</v>
      </c>
      <c r="I18">
        <v>0.40293854469791701</v>
      </c>
      <c r="J18">
        <v>0.59988726139396376</v>
      </c>
      <c r="K18">
        <v>0.68270281028468938</v>
      </c>
      <c r="L18">
        <v>0.3400603216601521</v>
      </c>
      <c r="M18">
        <v>0.76362234103464965</v>
      </c>
      <c r="N18">
        <v>7.1842478176393154</v>
      </c>
      <c r="O18">
        <v>7.3145415666512958</v>
      </c>
      <c r="P18">
        <v>1.7031445458089899E-2</v>
      </c>
      <c r="Q18">
        <v>0.19019454725598481</v>
      </c>
      <c r="R18">
        <v>0.48203636685426748</v>
      </c>
      <c r="S18">
        <v>0.44738179694751667</v>
      </c>
      <c r="T18" s="206">
        <v>0.92558832278655556</v>
      </c>
      <c r="W18" s="114" t="s">
        <v>111</v>
      </c>
      <c r="X18" s="238">
        <v>2.8016994347018458</v>
      </c>
      <c r="Y18">
        <v>0.80662119578654079</v>
      </c>
      <c r="Z18">
        <v>0.54227466938931401</v>
      </c>
      <c r="AA18">
        <v>0.40293854469791701</v>
      </c>
      <c r="AB18">
        <v>7.1842478176393154</v>
      </c>
      <c r="AC18">
        <v>7.3145415666512958</v>
      </c>
      <c r="AD18">
        <v>1.7031445458089899E-2</v>
      </c>
      <c r="AE18">
        <v>0.19019454725598481</v>
      </c>
      <c r="AF18">
        <v>0.48203636685426748</v>
      </c>
      <c r="AG18" s="206">
        <v>0.92558832278655556</v>
      </c>
    </row>
    <row r="19" spans="3:33" ht="15" thickBot="1" x14ac:dyDescent="0.4">
      <c r="C19" s="116"/>
      <c r="D19" s="239">
        <f>(D18-D16)/D16</f>
        <v>-1.7344473632248458E-2</v>
      </c>
      <c r="E19" s="239">
        <f t="shared" ref="E19:T19" si="30">(E18-E16)/E16</f>
        <v>-2.1058037714671844E-2</v>
      </c>
      <c r="F19" s="239">
        <f t="shared" si="30"/>
        <v>-2.3977158375973535E-4</v>
      </c>
      <c r="G19" s="239">
        <f t="shared" si="30"/>
        <v>-8.7336928970060002E-4</v>
      </c>
      <c r="H19" s="239">
        <f t="shared" si="30"/>
        <v>-1.8084577456041677E-3</v>
      </c>
      <c r="I19" s="239">
        <f t="shared" si="30"/>
        <v>3.3797067123301828E-3</v>
      </c>
      <c r="J19" s="239">
        <f t="shared" si="30"/>
        <v>-4.0957338203244566E-3</v>
      </c>
      <c r="K19" s="239">
        <f t="shared" si="30"/>
        <v>-7.8737261864402809E-3</v>
      </c>
      <c r="L19" s="239">
        <f t="shared" si="30"/>
        <v>1.4524948118085792E-2</v>
      </c>
      <c r="M19" s="239">
        <f t="shared" si="30"/>
        <v>-1.488918732405421E-2</v>
      </c>
      <c r="N19" s="239">
        <f t="shared" si="30"/>
        <v>-3.2645109472210826E-4</v>
      </c>
      <c r="O19" s="239">
        <f t="shared" si="30"/>
        <v>8.3981116665393391E-3</v>
      </c>
      <c r="P19" s="239">
        <f t="shared" si="30"/>
        <v>-5.3602732356697151E-4</v>
      </c>
      <c r="Q19" s="239">
        <f t="shared" si="30"/>
        <v>3.9701328189294151E-2</v>
      </c>
      <c r="R19" s="239">
        <f t="shared" si="30"/>
        <v>-6.9973342141522316E-2</v>
      </c>
      <c r="S19" s="239">
        <f t="shared" si="30"/>
        <v>-1.5161955682323571E-3</v>
      </c>
      <c r="T19" s="265">
        <f t="shared" si="30"/>
        <v>4.5941790738894921E-3</v>
      </c>
      <c r="W19" s="116"/>
      <c r="X19" s="239">
        <f t="shared" ref="X19:AG19" si="31">(X18-X16)/X16</f>
        <v>-1.7344473632248458E-2</v>
      </c>
      <c r="Y19" s="239">
        <f t="shared" si="31"/>
        <v>-2.3977158375973535E-4</v>
      </c>
      <c r="Z19" s="239">
        <f t="shared" si="31"/>
        <v>-8.7336928970060002E-4</v>
      </c>
      <c r="AA19" s="239">
        <f t="shared" si="31"/>
        <v>3.3797067123301828E-3</v>
      </c>
      <c r="AB19" s="239">
        <f t="shared" si="31"/>
        <v>-3.2645109472210826E-4</v>
      </c>
      <c r="AC19" s="239">
        <f t="shared" si="31"/>
        <v>8.3981116665393391E-3</v>
      </c>
      <c r="AD19" s="239">
        <f t="shared" si="31"/>
        <v>-5.3602732356697151E-4</v>
      </c>
      <c r="AE19" s="239">
        <f t="shared" si="31"/>
        <v>3.9701328189294151E-2</v>
      </c>
      <c r="AF19" s="239">
        <f t="shared" si="31"/>
        <v>-6.9973342141522316E-2</v>
      </c>
      <c r="AG19" s="265">
        <f t="shared" si="31"/>
        <v>4.5941790738894921E-3</v>
      </c>
    </row>
    <row r="20" spans="3:33" x14ac:dyDescent="0.35">
      <c r="C20" s="114" t="s">
        <v>112</v>
      </c>
      <c r="D20" s="238">
        <v>2.793349148115658</v>
      </c>
      <c r="E20">
        <v>0.39485010417535099</v>
      </c>
      <c r="F20">
        <v>0.80662302616771608</v>
      </c>
      <c r="G20">
        <v>0.5455919428330166</v>
      </c>
      <c r="H20">
        <v>0.96481507290429402</v>
      </c>
      <c r="I20">
        <v>0.40207090739744961</v>
      </c>
      <c r="J20">
        <v>0.60602884831094694</v>
      </c>
      <c r="K20">
        <v>0.69756229282863791</v>
      </c>
      <c r="L20">
        <v>0.3368466841764523</v>
      </c>
      <c r="M20">
        <v>0.77020963219575533</v>
      </c>
      <c r="N20">
        <v>7.1857572922710418</v>
      </c>
      <c r="O20">
        <v>7.263078467351435</v>
      </c>
      <c r="P20">
        <v>1.70106414526809E-2</v>
      </c>
      <c r="Q20">
        <v>0.1846005849149655</v>
      </c>
      <c r="R20">
        <v>0.50615850830930342</v>
      </c>
      <c r="S20">
        <v>0.44762944912211722</v>
      </c>
      <c r="T20" s="206">
        <v>0.91320910463603744</v>
      </c>
      <c r="W20" s="114" t="s">
        <v>112</v>
      </c>
      <c r="X20" s="238">
        <v>2.793349148115658</v>
      </c>
      <c r="Y20">
        <v>0.80662302616771608</v>
      </c>
      <c r="Z20">
        <v>0.5455919428330166</v>
      </c>
      <c r="AA20">
        <v>0.40207090739744961</v>
      </c>
      <c r="AB20">
        <v>7.1857572922710418</v>
      </c>
      <c r="AC20">
        <v>7.263078467351435</v>
      </c>
      <c r="AD20">
        <v>1.70106414526809E-2</v>
      </c>
      <c r="AE20">
        <v>0.1846005849149655</v>
      </c>
      <c r="AF20">
        <v>0.50615850830930342</v>
      </c>
      <c r="AG20" s="206">
        <v>0.91320910463603744</v>
      </c>
    </row>
    <row r="21" spans="3:33" ht="15" thickBot="1" x14ac:dyDescent="0.4">
      <c r="C21" s="205"/>
      <c r="D21" s="239">
        <f>(D20-D16)/D16</f>
        <v>-2.0273215794608609E-2</v>
      </c>
      <c r="E21" s="239">
        <f t="shared" ref="E21:T21" si="32">(E20-E16)/E16</f>
        <v>-2.0874823280083828E-2</v>
      </c>
      <c r="F21" s="239">
        <f t="shared" si="32"/>
        <v>-2.3750293236369025E-4</v>
      </c>
      <c r="G21" s="239">
        <f t="shared" si="32"/>
        <v>5.2386186493337279E-3</v>
      </c>
      <c r="H21" s="239">
        <f t="shared" si="32"/>
        <v>5.6701793516214342E-4</v>
      </c>
      <c r="I21" s="239">
        <f t="shared" si="32"/>
        <v>1.2191547583632839E-3</v>
      </c>
      <c r="J21" s="239">
        <f t="shared" si="32"/>
        <v>6.1002363316738119E-3</v>
      </c>
      <c r="K21" s="239">
        <f t="shared" si="32"/>
        <v>1.3720564660227872E-2</v>
      </c>
      <c r="L21" s="239">
        <f t="shared" si="32"/>
        <v>4.9374861480911032E-3</v>
      </c>
      <c r="M21" s="239">
        <f t="shared" si="32"/>
        <v>-6.3912539866697819E-3</v>
      </c>
      <c r="N21" s="239">
        <f t="shared" si="32"/>
        <v>-1.1641075363373454E-4</v>
      </c>
      <c r="O21" s="239">
        <f t="shared" si="32"/>
        <v>1.303300367484042E-3</v>
      </c>
      <c r="P21" s="239">
        <f t="shared" si="32"/>
        <v>-1.7568781283225647E-3</v>
      </c>
      <c r="Q21" s="239">
        <f t="shared" si="32"/>
        <v>9.1218496516114588E-3</v>
      </c>
      <c r="R21" s="239">
        <f t="shared" si="32"/>
        <v>-2.3432798438936947E-2</v>
      </c>
      <c r="S21" s="239">
        <f t="shared" si="32"/>
        <v>-9.6347597356373569E-4</v>
      </c>
      <c r="T21" s="265">
        <f t="shared" si="32"/>
        <v>-8.8416975348997486E-3</v>
      </c>
      <c r="W21" s="205"/>
      <c r="X21" s="239">
        <f>(X20-X16)/X16</f>
        <v>-2.0273215794608609E-2</v>
      </c>
      <c r="Y21" s="239">
        <f t="shared" ref="Y21" si="33">(Y20-Y16)/Y16</f>
        <v>-2.3750293236369025E-4</v>
      </c>
      <c r="Z21" s="239">
        <f t="shared" ref="Z21" si="34">(Z20-Z16)/Z16</f>
        <v>5.2386186493337279E-3</v>
      </c>
      <c r="AA21" s="239">
        <f t="shared" ref="AA21" si="35">(AA20-AA16)/AA16</f>
        <v>1.2191547583632839E-3</v>
      </c>
      <c r="AB21" s="239">
        <f t="shared" ref="AB21" si="36">(AB20-AB16)/AB16</f>
        <v>-1.1641075363373454E-4</v>
      </c>
      <c r="AC21" s="239">
        <f t="shared" ref="AC21" si="37">(AC20-AC16)/AC16</f>
        <v>1.303300367484042E-3</v>
      </c>
      <c r="AD21" s="239">
        <f t="shared" ref="AD21" si="38">(AD20-AD16)/AD16</f>
        <v>-1.7568781283225647E-3</v>
      </c>
      <c r="AE21" s="239">
        <f t="shared" ref="AE21" si="39">(AE20-AE16)/AE16</f>
        <v>9.1218496516114588E-3</v>
      </c>
      <c r="AF21" s="239">
        <f t="shared" ref="AF21" si="40">(AF20-AF16)/AF16</f>
        <v>-2.3432798438936947E-2</v>
      </c>
      <c r="AG21" s="265">
        <f t="shared" ref="AG21" si="41">(AG20-AG16)/AG16</f>
        <v>-8.8416975348997486E-3</v>
      </c>
    </row>
    <row r="23" spans="3:33" ht="15" thickBot="1" x14ac:dyDescent="0.4"/>
    <row r="24" spans="3:33" ht="15" thickBot="1" x14ac:dyDescent="0.4">
      <c r="D24" s="230" t="s">
        <v>2</v>
      </c>
      <c r="E24" s="231" t="s">
        <v>59</v>
      </c>
      <c r="F24" s="232" t="s">
        <v>3</v>
      </c>
      <c r="G24" s="232" t="s">
        <v>4</v>
      </c>
      <c r="H24" s="231" t="s">
        <v>60</v>
      </c>
      <c r="I24" s="232" t="s">
        <v>5</v>
      </c>
      <c r="J24" s="231" t="s">
        <v>61</v>
      </c>
      <c r="K24" s="231" t="s">
        <v>62</v>
      </c>
      <c r="L24" s="231" t="s">
        <v>63</v>
      </c>
      <c r="M24" s="231" t="s">
        <v>64</v>
      </c>
      <c r="N24" s="232" t="s">
        <v>6</v>
      </c>
      <c r="O24" s="232" t="s">
        <v>7</v>
      </c>
      <c r="P24" s="233" t="s">
        <v>8</v>
      </c>
      <c r="Q24" s="232" t="s">
        <v>9</v>
      </c>
      <c r="R24" s="232" t="s">
        <v>12</v>
      </c>
      <c r="S24" s="231" t="s">
        <v>10</v>
      </c>
      <c r="T24" s="234" t="s">
        <v>11</v>
      </c>
      <c r="X24" s="230" t="s">
        <v>2</v>
      </c>
      <c r="Y24" s="232" t="s">
        <v>3</v>
      </c>
      <c r="Z24" s="232" t="s">
        <v>4</v>
      </c>
      <c r="AA24" s="232" t="s">
        <v>5</v>
      </c>
      <c r="AB24" s="232" t="s">
        <v>6</v>
      </c>
      <c r="AC24" s="232" t="s">
        <v>7</v>
      </c>
      <c r="AD24" s="233" t="s">
        <v>8</v>
      </c>
      <c r="AE24" s="232" t="s">
        <v>9</v>
      </c>
      <c r="AF24" s="232" t="s">
        <v>12</v>
      </c>
      <c r="AG24" s="234" t="s">
        <v>11</v>
      </c>
    </row>
    <row r="25" spans="3:33" ht="15" thickBot="1" x14ac:dyDescent="0.4">
      <c r="C25" s="114" t="s">
        <v>127</v>
      </c>
      <c r="D25" s="235">
        <v>2.4483261935511238</v>
      </c>
      <c r="E25" s="35">
        <v>0.34826634212133928</v>
      </c>
      <c r="F25" s="35">
        <v>0.80570194041877641</v>
      </c>
      <c r="G25" s="35">
        <v>0.54603854652474415</v>
      </c>
      <c r="H25" s="35">
        <v>0.96401996636037679</v>
      </c>
      <c r="I25" s="35">
        <v>0.43452974691279078</v>
      </c>
      <c r="J25" s="35">
        <v>0.63259451056176397</v>
      </c>
      <c r="K25" s="35">
        <v>0.71732784584003384</v>
      </c>
      <c r="L25" s="35">
        <v>0.33220393884724458</v>
      </c>
      <c r="M25" s="35">
        <v>0.76522211266387097</v>
      </c>
      <c r="N25" s="35">
        <v>7.184918172308504</v>
      </c>
      <c r="O25" s="35">
        <v>7.1773011105846569</v>
      </c>
      <c r="P25" s="35">
        <v>1.69767474576701E-2</v>
      </c>
      <c r="Q25" s="35">
        <v>0.17024092697934659</v>
      </c>
      <c r="R25" s="35">
        <v>0.49581286301675098</v>
      </c>
      <c r="S25" s="35">
        <v>0.48119371585330351</v>
      </c>
      <c r="T25" s="199">
        <v>0.86513058192745773</v>
      </c>
      <c r="V25" t="s">
        <v>124</v>
      </c>
      <c r="W25" s="114" t="s">
        <v>104</v>
      </c>
      <c r="X25" s="235">
        <v>2.4483261935511238</v>
      </c>
      <c r="Y25" s="271">
        <v>0.80570194041877596</v>
      </c>
      <c r="Z25" s="119">
        <v>0.54603854652474415</v>
      </c>
      <c r="AA25" s="268">
        <v>0.43452974691279078</v>
      </c>
      <c r="AB25" s="268">
        <v>7.184918172308504</v>
      </c>
      <c r="AC25" s="35">
        <v>7.1773011105846569</v>
      </c>
      <c r="AD25" s="35">
        <v>1.69767474576701E-2</v>
      </c>
      <c r="AE25" s="35">
        <v>0.17024092697934659</v>
      </c>
      <c r="AF25" s="268">
        <v>0.49581286301675098</v>
      </c>
      <c r="AG25" s="199">
        <v>0.86513058192745773</v>
      </c>
    </row>
    <row r="26" spans="3:33" ht="15" thickBot="1" x14ac:dyDescent="0.4">
      <c r="C26" s="116"/>
      <c r="D26" s="236">
        <f>(D25-D29)/D29</f>
        <v>-1.1221274245371808E-2</v>
      </c>
      <c r="E26" s="236">
        <f t="shared" ref="E26:T26" si="42">(E25-E29)/E29</f>
        <v>-3.5642264404489192E-2</v>
      </c>
      <c r="F26" s="236">
        <f t="shared" si="42"/>
        <v>-3.2160540980575004E-5</v>
      </c>
      <c r="G26" s="236">
        <f t="shared" si="42"/>
        <v>0.52234402963868909</v>
      </c>
      <c r="H26" s="236">
        <f t="shared" si="42"/>
        <v>1.7671703803203188E-2</v>
      </c>
      <c r="I26" s="236">
        <f t="shared" si="42"/>
        <v>4.2332028618343794E-2</v>
      </c>
      <c r="J26" s="236">
        <f t="shared" si="42"/>
        <v>0.42324627441213414</v>
      </c>
      <c r="K26" s="236">
        <f t="shared" si="42"/>
        <v>0.26643525088880288</v>
      </c>
      <c r="L26" s="236">
        <f t="shared" si="42"/>
        <v>1.2651307847700979</v>
      </c>
      <c r="M26" s="236">
        <f t="shared" si="42"/>
        <v>0.25772292416148868</v>
      </c>
      <c r="N26" s="236">
        <f t="shared" si="42"/>
        <v>3.3765289166528677E-4</v>
      </c>
      <c r="O26" s="236">
        <f t="shared" si="42"/>
        <v>3.6476341874425063E-2</v>
      </c>
      <c r="P26" s="236">
        <f t="shared" si="42"/>
        <v>-6.8183621530301955E-2</v>
      </c>
      <c r="Q26" s="236">
        <f t="shared" si="42"/>
        <v>-3.1397970391842459E-2</v>
      </c>
      <c r="R26" s="236">
        <f t="shared" si="42"/>
        <v>8.1031294754883507E-2</v>
      </c>
      <c r="S26" s="236">
        <f t="shared" si="42"/>
        <v>3.0660079478110485E-2</v>
      </c>
      <c r="T26" s="236">
        <f t="shared" si="42"/>
        <v>-5.6237117416956861E-2</v>
      </c>
      <c r="V26" t="s">
        <v>125</v>
      </c>
      <c r="W26" s="114" t="s">
        <v>105</v>
      </c>
      <c r="X26" s="238">
        <v>2.4295598188009522</v>
      </c>
      <c r="Y26" s="238">
        <v>0.80562556431874266</v>
      </c>
      <c r="Z26" s="208">
        <v>0.54580114206330121</v>
      </c>
      <c r="AA26" s="4">
        <v>0.43515282419786622</v>
      </c>
      <c r="AB26">
        <v>7.1833540753705947</v>
      </c>
      <c r="AC26" s="210">
        <v>7.2368549731197387</v>
      </c>
      <c r="AD26">
        <v>1.6956933900747598E-2</v>
      </c>
      <c r="AE26" s="210">
        <v>0.1770941516194964</v>
      </c>
      <c r="AF26">
        <v>0.4703735763949709</v>
      </c>
      <c r="AG26" s="212">
        <v>0.86915338664411357</v>
      </c>
    </row>
    <row r="27" spans="3:33" ht="15" thickBot="1" x14ac:dyDescent="0.4">
      <c r="C27" s="114" t="s">
        <v>128</v>
      </c>
      <c r="D27" s="238">
        <v>2.8511511506559528</v>
      </c>
      <c r="E27">
        <v>0.40326825779120978</v>
      </c>
      <c r="F27">
        <v>0.80681464701225547</v>
      </c>
      <c r="G27">
        <v>0.54274868942668453</v>
      </c>
      <c r="H27">
        <v>0.96426831547511105</v>
      </c>
      <c r="I27">
        <v>0.40158131762319949</v>
      </c>
      <c r="J27">
        <v>0.60235434445436487</v>
      </c>
      <c r="K27">
        <v>0.68812088572203545</v>
      </c>
      <c r="L27">
        <v>0.33519167989999071</v>
      </c>
      <c r="M27">
        <v>0.77516390157199988</v>
      </c>
      <c r="N27">
        <v>7.1865938890817294</v>
      </c>
      <c r="O27">
        <v>7.2536248154638496</v>
      </c>
      <c r="P27">
        <v>1.70405796744048E-2</v>
      </c>
      <c r="Q27">
        <v>0.1829319075577413</v>
      </c>
      <c r="R27">
        <v>0.51830381718759189</v>
      </c>
      <c r="S27">
        <v>0.44806114527027258</v>
      </c>
      <c r="T27" s="206">
        <v>0.92135545085462522</v>
      </c>
      <c r="V27" t="s">
        <v>126</v>
      </c>
      <c r="W27" s="114" t="s">
        <v>109</v>
      </c>
      <c r="X27" s="238">
        <v>2.4444407359173752</v>
      </c>
      <c r="Y27" s="238">
        <v>0.8056879348274758</v>
      </c>
      <c r="Z27" s="4">
        <v>0.54889838984411188</v>
      </c>
      <c r="AA27" s="5">
        <v>0.43480351779591098</v>
      </c>
      <c r="AB27" s="210">
        <v>7.1846568951933376</v>
      </c>
      <c r="AC27">
        <v>7.1913932437628896</v>
      </c>
      <c r="AD27" s="210">
        <v>1.6979444373164499E-2</v>
      </c>
      <c r="AE27">
        <v>0.17223626880332191</v>
      </c>
      <c r="AF27" s="210">
        <v>0.49162295491988939</v>
      </c>
      <c r="AG27" s="206">
        <v>0.86500731638651041</v>
      </c>
    </row>
    <row r="28" spans="3:33" ht="15" thickBot="1" x14ac:dyDescent="0.4">
      <c r="C28" s="116"/>
      <c r="D28" s="236">
        <f>(D27-D31)/D31</f>
        <v>0.10755420240025318</v>
      </c>
      <c r="E28" s="236">
        <f t="shared" ref="E28:T28" si="43">(E27-E31)/E31</f>
        <v>7.3028935931207545E-2</v>
      </c>
      <c r="F28" s="236">
        <f t="shared" si="43"/>
        <v>9.801402270793512E-4</v>
      </c>
      <c r="G28" s="236">
        <f t="shared" si="43"/>
        <v>0.459632085450289</v>
      </c>
      <c r="H28" s="236">
        <f t="shared" si="43"/>
        <v>1.6670638561425023E-2</v>
      </c>
      <c r="I28" s="236">
        <f t="shared" si="43"/>
        <v>-4.866687088747941E-2</v>
      </c>
      <c r="J28" s="236">
        <f t="shared" si="43"/>
        <v>0.32138931780355112</v>
      </c>
      <c r="K28" s="236">
        <f t="shared" si="43"/>
        <v>0.19496190517045286</v>
      </c>
      <c r="L28" s="236">
        <f t="shared" si="43"/>
        <v>1.1654997947371841</v>
      </c>
      <c r="M28" s="236">
        <f t="shared" si="43"/>
        <v>0.25095512538306441</v>
      </c>
      <c r="N28" s="236">
        <f t="shared" si="43"/>
        <v>5.2514532078954041E-4</v>
      </c>
      <c r="O28" s="236">
        <f t="shared" si="43"/>
        <v>4.9400033486788758E-2</v>
      </c>
      <c r="P28" s="236">
        <f t="shared" si="43"/>
        <v>-6.144395570088184E-2</v>
      </c>
      <c r="Q28" s="236">
        <f t="shared" si="43"/>
        <v>8.5418247465318176E-2</v>
      </c>
      <c r="R28" s="236">
        <f t="shared" si="43"/>
        <v>0.11455610678763802</v>
      </c>
      <c r="S28" s="236">
        <f t="shared" si="43"/>
        <v>-5.5144984507607069E-2</v>
      </c>
      <c r="T28" s="236">
        <f t="shared" si="43"/>
        <v>1.6926927397478701E-2</v>
      </c>
      <c r="V28" t="s">
        <v>124</v>
      </c>
      <c r="W28" s="114" t="s">
        <v>110</v>
      </c>
      <c r="X28" s="238">
        <v>2.8511511506559528</v>
      </c>
      <c r="Y28" s="238">
        <v>0.80681464701225547</v>
      </c>
      <c r="Z28">
        <v>0.54274868942668453</v>
      </c>
      <c r="AA28">
        <v>0.40158131762319949</v>
      </c>
      <c r="AB28" s="4">
        <v>7.1865938890817294</v>
      </c>
      <c r="AC28" s="208">
        <v>7.2536248154638496</v>
      </c>
      <c r="AD28" s="4">
        <v>1.70405796744048E-2</v>
      </c>
      <c r="AE28" s="208">
        <v>0.1829319075577413</v>
      </c>
      <c r="AF28" s="4">
        <v>0.51830381718759189</v>
      </c>
      <c r="AG28" s="74">
        <v>0.92135545085462522</v>
      </c>
    </row>
    <row r="29" spans="3:33" ht="15" thickBot="1" x14ac:dyDescent="0.4">
      <c r="C29" s="114" t="s">
        <v>129</v>
      </c>
      <c r="D29" s="238">
        <v>2.4761113177092078</v>
      </c>
      <c r="E29">
        <v>0.36113812257261318</v>
      </c>
      <c r="F29">
        <v>0.80572785306241401</v>
      </c>
      <c r="G29">
        <v>0.35868275231738528</v>
      </c>
      <c r="H29">
        <v>0.94727991626148078</v>
      </c>
      <c r="I29">
        <v>0.41688227453662607</v>
      </c>
      <c r="J29">
        <v>0.44447297838390931</v>
      </c>
      <c r="K29">
        <v>0.56641493936354237</v>
      </c>
      <c r="L29">
        <v>0.14665993728965279</v>
      </c>
      <c r="M29">
        <v>0.60841867311438003</v>
      </c>
      <c r="N29">
        <v>7.1824929827835016</v>
      </c>
      <c r="O29">
        <v>6.9247129149178663</v>
      </c>
      <c r="P29">
        <v>1.8218983750372199E-2</v>
      </c>
      <c r="Q29">
        <v>0.1757594159163765</v>
      </c>
      <c r="R29">
        <v>0.45864802011043831</v>
      </c>
      <c r="S29">
        <v>0.46687916359093179</v>
      </c>
      <c r="T29" s="206">
        <v>0.9166821432515212</v>
      </c>
      <c r="V29" t="s">
        <v>125</v>
      </c>
      <c r="W29" s="114" t="s">
        <v>111</v>
      </c>
      <c r="X29" s="238">
        <v>2.8016994347018458</v>
      </c>
      <c r="Y29" s="249">
        <v>0.80662119578654079</v>
      </c>
      <c r="Z29">
        <v>0.54227466938931401</v>
      </c>
      <c r="AA29" s="210">
        <v>0.40293854469791701</v>
      </c>
      <c r="AB29">
        <v>7.1842478176393154</v>
      </c>
      <c r="AC29" s="4">
        <v>7.3145415666512958</v>
      </c>
      <c r="AD29" s="5">
        <v>1.7031445458089899E-2</v>
      </c>
      <c r="AE29" s="4">
        <v>0.19019454725598481</v>
      </c>
      <c r="AF29">
        <v>0.48203636685426748</v>
      </c>
      <c r="AG29" s="118">
        <v>0.92558832278655556</v>
      </c>
    </row>
    <row r="30" spans="3:33" ht="15" thickBot="1" x14ac:dyDescent="0.4">
      <c r="C30" s="11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V30" t="s">
        <v>126</v>
      </c>
      <c r="W30" s="213" t="s">
        <v>112</v>
      </c>
      <c r="X30" s="266">
        <v>2.793349148115658</v>
      </c>
      <c r="Y30" s="267">
        <v>0.80662302616771608</v>
      </c>
      <c r="Z30" s="272">
        <v>0.5455919428330166</v>
      </c>
      <c r="AA30" s="98">
        <v>0.40207090739744961</v>
      </c>
      <c r="AB30" s="120">
        <v>7.1857572922710418</v>
      </c>
      <c r="AC30" s="120">
        <v>7.263078467351435</v>
      </c>
      <c r="AD30" s="269">
        <v>1.70106414526809E-2</v>
      </c>
      <c r="AE30" s="120">
        <v>0.1846005849149655</v>
      </c>
      <c r="AF30" s="120">
        <v>0.50615850830930342</v>
      </c>
      <c r="AG30" s="270">
        <v>0.91320910463603744</v>
      </c>
    </row>
    <row r="31" spans="3:33" x14ac:dyDescent="0.35">
      <c r="C31" s="114" t="s">
        <v>130</v>
      </c>
      <c r="D31">
        <v>2.5742768565881802</v>
      </c>
      <c r="E31">
        <v>0.37582235137139258</v>
      </c>
      <c r="F31">
        <v>0.80602462984852419</v>
      </c>
      <c r="G31">
        <v>0.37183937982512172</v>
      </c>
      <c r="H31">
        <v>0.94845693275802423</v>
      </c>
      <c r="I31">
        <v>0.4221248113138103</v>
      </c>
      <c r="J31">
        <v>0.45584926133322651</v>
      </c>
      <c r="K31">
        <v>0.575851734473393</v>
      </c>
      <c r="L31">
        <v>0.15478721388688529</v>
      </c>
      <c r="M31">
        <v>0.61965764066447315</v>
      </c>
      <c r="N31">
        <v>7.1828218637898953</v>
      </c>
      <c r="O31">
        <v>6.9121636973486602</v>
      </c>
      <c r="P31">
        <v>1.8156166355659802E-2</v>
      </c>
      <c r="Q31">
        <v>0.16853586899329001</v>
      </c>
      <c r="R31">
        <v>0.46503160678150313</v>
      </c>
      <c r="S31">
        <v>0.47421153290568518</v>
      </c>
      <c r="T31">
        <v>0.90601932747769776</v>
      </c>
    </row>
    <row r="32" spans="3:33" ht="15" thickBot="1" x14ac:dyDescent="0.4">
      <c r="C32" s="116"/>
      <c r="D32" s="236">
        <f>(D27-D31)/D31</f>
        <v>0.10755420240025318</v>
      </c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237"/>
      <c r="T32" s="274"/>
    </row>
    <row r="33" spans="2:33" x14ac:dyDescent="0.35">
      <c r="C33" s="3"/>
      <c r="S33" s="273"/>
    </row>
    <row r="34" spans="2:33" ht="15" thickBot="1" x14ac:dyDescent="0.4">
      <c r="B34" t="s">
        <v>133</v>
      </c>
      <c r="C34" s="3"/>
      <c r="D34">
        <v>2.8501383611555631</v>
      </c>
      <c r="E34">
        <v>0.40308795170533629</v>
      </c>
      <c r="F34">
        <v>0.80681010212730375</v>
      </c>
      <c r="G34">
        <v>0.54397619614837278</v>
      </c>
      <c r="H34">
        <v>0.96444448665114724</v>
      </c>
      <c r="I34">
        <v>0.40167713038583791</v>
      </c>
      <c r="J34">
        <v>0.6063362392102678</v>
      </c>
      <c r="K34">
        <v>0.69015021025107415</v>
      </c>
      <c r="L34">
        <v>0.337113567281006</v>
      </c>
      <c r="M34">
        <v>0.77614332532683372</v>
      </c>
      <c r="N34">
        <v>7.1865946673097181</v>
      </c>
      <c r="O34">
        <v>7.2544871214553703</v>
      </c>
      <c r="P34">
        <v>1.7267366061292502E-2</v>
      </c>
      <c r="Q34">
        <v>0.18295169142327319</v>
      </c>
      <c r="R34">
        <v>0.5182956605510165</v>
      </c>
      <c r="S34">
        <v>0.44818504710090629</v>
      </c>
      <c r="T34">
        <v>0.9209785564492724</v>
      </c>
    </row>
    <row r="35" spans="2:33" ht="15" thickBot="1" x14ac:dyDescent="0.4">
      <c r="C35" s="3"/>
      <c r="D35" s="154">
        <f t="shared" ref="D35:T35" si="44">(D27-D34)/D34</f>
        <v>3.5534748564947463E-4</v>
      </c>
      <c r="E35" s="154">
        <f t="shared" si="44"/>
        <v>4.4731201989708827E-4</v>
      </c>
      <c r="F35" s="154">
        <f t="shared" si="44"/>
        <v>5.6331532534543174E-6</v>
      </c>
      <c r="G35" s="154">
        <f t="shared" si="44"/>
        <v>-2.2565449193910027E-3</v>
      </c>
      <c r="H35" s="154">
        <f t="shared" si="44"/>
        <v>-1.8266595794218262E-4</v>
      </c>
      <c r="I35" s="154">
        <f t="shared" si="44"/>
        <v>-2.3853178433731265E-4</v>
      </c>
      <c r="J35" s="154">
        <f t="shared" si="44"/>
        <v>-6.5671396469543352E-3</v>
      </c>
      <c r="K35" s="154">
        <f t="shared" si="44"/>
        <v>-2.9404099265585093E-3</v>
      </c>
      <c r="L35" s="154">
        <f t="shared" si="44"/>
        <v>-5.7010087031391064E-3</v>
      </c>
      <c r="M35" s="154">
        <f t="shared" si="44"/>
        <v>-1.2619109420562321E-3</v>
      </c>
      <c r="N35" s="154">
        <f t="shared" si="44"/>
        <v>-1.0828883841996332E-7</v>
      </c>
      <c r="O35" s="154">
        <f t="shared" si="44"/>
        <v>-1.1886519020351003E-4</v>
      </c>
      <c r="P35" s="154">
        <f t="shared" si="44"/>
        <v>-1.3133814739474319E-2</v>
      </c>
      <c r="Q35" s="154">
        <f t="shared" si="44"/>
        <v>-1.0813710099088431E-4</v>
      </c>
      <c r="R35" s="154">
        <f t="shared" si="44"/>
        <v>1.5737420156505503E-5</v>
      </c>
      <c r="S35" s="154">
        <f t="shared" si="44"/>
        <v>-2.7645239714080538E-4</v>
      </c>
      <c r="T35" s="154">
        <f t="shared" si="44"/>
        <v>4.0923255239068396E-4</v>
      </c>
      <c r="X35" s="230" t="s">
        <v>2</v>
      </c>
      <c r="Y35" s="232" t="s">
        <v>3</v>
      </c>
      <c r="Z35" s="232" t="s">
        <v>4</v>
      </c>
      <c r="AA35" s="232" t="s">
        <v>5</v>
      </c>
      <c r="AB35" s="232" t="s">
        <v>6</v>
      </c>
      <c r="AC35" s="232" t="s">
        <v>7</v>
      </c>
      <c r="AD35" s="233" t="s">
        <v>8</v>
      </c>
      <c r="AE35" s="232" t="s">
        <v>9</v>
      </c>
      <c r="AF35" s="232" t="s">
        <v>12</v>
      </c>
      <c r="AG35" s="234" t="s">
        <v>11</v>
      </c>
    </row>
    <row r="36" spans="2:33" x14ac:dyDescent="0.35">
      <c r="D36">
        <v>2.8501383611555631</v>
      </c>
      <c r="E36">
        <v>0.80681010212730375</v>
      </c>
      <c r="F36">
        <v>0.54397619614837278</v>
      </c>
      <c r="G36">
        <v>0.40167713038583791</v>
      </c>
      <c r="H36">
        <v>7.1865946673097181</v>
      </c>
      <c r="I36">
        <v>7.2544871214553703</v>
      </c>
      <c r="J36">
        <v>1.7267366061292502E-2</v>
      </c>
      <c r="K36">
        <v>0.18295169142327319</v>
      </c>
      <c r="L36">
        <v>0.5182956605510165</v>
      </c>
      <c r="M36">
        <v>0.9209785564492724</v>
      </c>
      <c r="W36" s="114" t="s">
        <v>127</v>
      </c>
      <c r="X36" s="235">
        <v>2.4483261935511238</v>
      </c>
      <c r="Y36" s="35">
        <v>0.80570194041877641</v>
      </c>
      <c r="Z36" s="35">
        <v>0.54603854652474415</v>
      </c>
      <c r="AA36" s="35">
        <v>0.43452974691279078</v>
      </c>
      <c r="AB36" s="35">
        <v>7.184918172308504</v>
      </c>
      <c r="AC36" s="35">
        <v>7.1773011105846569</v>
      </c>
      <c r="AD36" s="35">
        <v>1.69767474576701E-2</v>
      </c>
      <c r="AE36" s="35">
        <v>0.17024092697934659</v>
      </c>
      <c r="AF36" s="35">
        <v>0.49581286301675098</v>
      </c>
      <c r="AG36" s="199">
        <v>0.86513058192745773</v>
      </c>
    </row>
    <row r="37" spans="2:33" ht="15" thickBot="1" x14ac:dyDescent="0.4">
      <c r="D37" s="278">
        <v>3.5534748564947463E-4</v>
      </c>
      <c r="E37" s="278">
        <v>5.6331532534543174E-6</v>
      </c>
      <c r="F37" s="278">
        <v>-2.2565449193910027E-3</v>
      </c>
      <c r="G37" s="278">
        <v>-2.3853178433731265E-4</v>
      </c>
      <c r="H37" s="278">
        <v>-1.0828883841996332E-7</v>
      </c>
      <c r="I37" s="278">
        <v>-1.1886519020351003E-4</v>
      </c>
      <c r="J37" s="278">
        <v>-1.3133814739474319E-2</v>
      </c>
      <c r="K37" s="278">
        <v>-1.0813710099088431E-4</v>
      </c>
      <c r="L37" s="278">
        <v>1.5737420156505503E-5</v>
      </c>
      <c r="M37" s="278">
        <v>4.0923255239068396E-4</v>
      </c>
      <c r="W37" s="116"/>
      <c r="X37" s="236">
        <f t="shared" ref="X37:AG37" si="45">(X36-X40)/X40</f>
        <v>-1.1221274245371808E-2</v>
      </c>
      <c r="Y37" s="236">
        <f t="shared" si="45"/>
        <v>-3.2160540980575004E-5</v>
      </c>
      <c r="Z37" s="236">
        <f t="shared" si="45"/>
        <v>0.52234402963868909</v>
      </c>
      <c r="AA37" s="236">
        <f t="shared" si="45"/>
        <v>4.2332028618343794E-2</v>
      </c>
      <c r="AB37" s="236">
        <f t="shared" si="45"/>
        <v>3.3765289166528677E-4</v>
      </c>
      <c r="AC37" s="236">
        <f t="shared" si="45"/>
        <v>3.6476341874425063E-2</v>
      </c>
      <c r="AD37" s="236">
        <f t="shared" si="45"/>
        <v>-6.8183621530301955E-2</v>
      </c>
      <c r="AE37" s="236">
        <f t="shared" si="45"/>
        <v>-3.1397970391842459E-2</v>
      </c>
      <c r="AF37" s="236">
        <f t="shared" si="45"/>
        <v>8.1031294754883507E-2</v>
      </c>
      <c r="AG37" s="236">
        <f t="shared" si="45"/>
        <v>-5.6237117416956861E-2</v>
      </c>
    </row>
    <row r="38" spans="2:33" ht="15" thickBot="1" x14ac:dyDescent="0.4">
      <c r="W38" s="114" t="s">
        <v>128</v>
      </c>
      <c r="X38" s="238">
        <v>2.8511511506559528</v>
      </c>
      <c r="Y38">
        <v>0.80681464701225547</v>
      </c>
      <c r="Z38">
        <v>0.54274868942668453</v>
      </c>
      <c r="AA38">
        <v>0.40158131762319949</v>
      </c>
      <c r="AB38">
        <v>7.1865938890817294</v>
      </c>
      <c r="AC38">
        <v>7.2536248154638496</v>
      </c>
      <c r="AD38">
        <v>1.70405796744048E-2</v>
      </c>
      <c r="AE38">
        <v>0.1829319075577413</v>
      </c>
      <c r="AF38">
        <v>0.51830381718759189</v>
      </c>
      <c r="AG38" s="206">
        <v>0.92135545085462522</v>
      </c>
    </row>
    <row r="39" spans="2:33" ht="15" thickBot="1" x14ac:dyDescent="0.4">
      <c r="D39" s="230" t="s">
        <v>2</v>
      </c>
      <c r="E39" s="231" t="s">
        <v>59</v>
      </c>
      <c r="F39" s="232" t="s">
        <v>3</v>
      </c>
      <c r="G39" s="232" t="s">
        <v>4</v>
      </c>
      <c r="H39" s="231" t="s">
        <v>60</v>
      </c>
      <c r="I39" s="232" t="s">
        <v>5</v>
      </c>
      <c r="J39" s="231" t="s">
        <v>61</v>
      </c>
      <c r="K39" s="231" t="s">
        <v>62</v>
      </c>
      <c r="L39" s="231" t="s">
        <v>63</v>
      </c>
      <c r="M39" s="231" t="s">
        <v>64</v>
      </c>
      <c r="N39" s="232" t="s">
        <v>6</v>
      </c>
      <c r="O39" s="232" t="s">
        <v>7</v>
      </c>
      <c r="P39" s="233" t="s">
        <v>8</v>
      </c>
      <c r="Q39" s="232" t="s">
        <v>9</v>
      </c>
      <c r="R39" s="232" t="s">
        <v>12</v>
      </c>
      <c r="S39" s="231" t="s">
        <v>10</v>
      </c>
      <c r="T39" s="234" t="s">
        <v>11</v>
      </c>
      <c r="W39" s="116"/>
      <c r="X39" s="236">
        <f>(X38-X40)/X40</f>
        <v>0.15146323602838496</v>
      </c>
      <c r="Y39" s="236">
        <f t="shared" ref="Y39:AG39" si="46">(Y38-Y40)/Y40</f>
        <v>1.3488350262570257E-3</v>
      </c>
      <c r="Z39" s="236">
        <f t="shared" si="46"/>
        <v>0.51317197696315775</v>
      </c>
      <c r="AA39" s="236">
        <f t="shared" si="46"/>
        <v>-3.6703304141280514E-2</v>
      </c>
      <c r="AB39" s="236">
        <f t="shared" si="46"/>
        <v>5.7095862231368679E-4</v>
      </c>
      <c r="AC39" s="236">
        <f t="shared" si="46"/>
        <v>4.7498272431974818E-2</v>
      </c>
      <c r="AD39" s="236">
        <f t="shared" si="46"/>
        <v>-6.4680011361409009E-2</v>
      </c>
      <c r="AE39" s="236">
        <f t="shared" si="46"/>
        <v>4.0808576905930052E-2</v>
      </c>
      <c r="AF39" s="236">
        <f t="shared" si="46"/>
        <v>0.13006879886408099</v>
      </c>
      <c r="AG39" s="236">
        <f t="shared" si="46"/>
        <v>5.0980676753749682E-3</v>
      </c>
    </row>
    <row r="40" spans="2:33" x14ac:dyDescent="0.35">
      <c r="C40" t="s">
        <v>121</v>
      </c>
      <c r="D40">
        <v>2.8511511506559528</v>
      </c>
      <c r="E40">
        <v>0.40326825779120978</v>
      </c>
      <c r="F40">
        <v>0.80681464701225547</v>
      </c>
      <c r="G40">
        <v>0.54274868942668453</v>
      </c>
      <c r="H40">
        <v>0.96426831547511105</v>
      </c>
      <c r="I40">
        <v>0.40158131762319949</v>
      </c>
      <c r="J40">
        <v>0.60235434445436487</v>
      </c>
      <c r="K40">
        <v>0.68812088572203545</v>
      </c>
      <c r="L40">
        <v>0.33519167989999071</v>
      </c>
      <c r="M40">
        <v>0.77516390157199988</v>
      </c>
      <c r="N40">
        <v>7.1865938890817294</v>
      </c>
      <c r="O40">
        <v>7.2536248154638496</v>
      </c>
      <c r="P40">
        <v>1.70405796744048E-2</v>
      </c>
      <c r="Q40">
        <v>0.1829319075577413</v>
      </c>
      <c r="R40">
        <v>0.51830381718759189</v>
      </c>
      <c r="S40">
        <v>0.44806114527027258</v>
      </c>
      <c r="T40">
        <v>0.92135545085462522</v>
      </c>
      <c r="W40" s="114" t="s">
        <v>129</v>
      </c>
      <c r="X40" s="238">
        <v>2.4761113177092078</v>
      </c>
      <c r="Y40">
        <v>0.80572785306241401</v>
      </c>
      <c r="Z40">
        <v>0.35868275231738528</v>
      </c>
      <c r="AA40">
        <v>0.41688227453662607</v>
      </c>
      <c r="AB40">
        <v>7.1824929827835016</v>
      </c>
      <c r="AC40">
        <v>6.9247129149178663</v>
      </c>
      <c r="AD40">
        <v>1.8218983750372199E-2</v>
      </c>
      <c r="AE40">
        <v>0.1757594159163765</v>
      </c>
      <c r="AF40">
        <v>0.45864802011043831</v>
      </c>
      <c r="AG40" s="206">
        <v>0.9166821432515212</v>
      </c>
    </row>
    <row r="41" spans="2:33" ht="15" thickBot="1" x14ac:dyDescent="0.4">
      <c r="C41" t="s">
        <v>134</v>
      </c>
      <c r="D41">
        <v>2.0010722284664282</v>
      </c>
      <c r="E41">
        <v>0.28738067805576317</v>
      </c>
      <c r="F41">
        <v>0.8044828802156293</v>
      </c>
      <c r="G41">
        <v>0.45809974720130681</v>
      </c>
      <c r="H41">
        <v>0.96111566720741837</v>
      </c>
      <c r="I41">
        <v>0.41499687060103191</v>
      </c>
      <c r="J41">
        <v>0.53764554411901633</v>
      </c>
      <c r="K41">
        <v>0.63010352214379728</v>
      </c>
      <c r="L41">
        <v>0.2250504658130541</v>
      </c>
      <c r="M41">
        <v>0.64501445444767169</v>
      </c>
      <c r="N41">
        <v>7.1527527750664603</v>
      </c>
      <c r="O41">
        <v>7.1026344558621641</v>
      </c>
      <c r="P41">
        <v>1.73216371794335E-2</v>
      </c>
      <c r="Q41">
        <v>0.16971705343160379</v>
      </c>
      <c r="R41">
        <v>0.4681356221450903</v>
      </c>
      <c r="S41">
        <v>0.46819227287035869</v>
      </c>
      <c r="T41">
        <v>0.82102567138223137</v>
      </c>
      <c r="W41" s="11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</row>
    <row r="42" spans="2:33" ht="15" thickBot="1" x14ac:dyDescent="0.4">
      <c r="D42" s="154">
        <f>(D41-D40)/D40</f>
        <v>-0.29815287835369597</v>
      </c>
      <c r="E42" s="154">
        <f t="shared" ref="E42:T42" si="47">(E41-E40)/E40</f>
        <v>-0.28737094352575315</v>
      </c>
      <c r="F42" s="154">
        <f t="shared" si="47"/>
        <v>-2.8900898183504935E-3</v>
      </c>
      <c r="G42" s="154">
        <f t="shared" si="47"/>
        <v>-0.15596342077729192</v>
      </c>
      <c r="H42" s="154">
        <f t="shared" si="47"/>
        <v>-3.2694720101212899E-3</v>
      </c>
      <c r="I42" s="154">
        <f t="shared" si="47"/>
        <v>3.3406815479449493E-2</v>
      </c>
      <c r="J42" s="154">
        <f t="shared" si="47"/>
        <v>-0.10742646903952223</v>
      </c>
      <c r="K42" s="154">
        <f t="shared" si="47"/>
        <v>-8.4312749085302618E-2</v>
      </c>
      <c r="L42" s="154">
        <f t="shared" si="47"/>
        <v>-0.32859173031919775</v>
      </c>
      <c r="M42" s="154">
        <f t="shared" si="47"/>
        <v>-0.16789926215654594</v>
      </c>
      <c r="N42" s="154">
        <f t="shared" si="47"/>
        <v>-4.7089225490649063E-3</v>
      </c>
      <c r="O42" s="154">
        <f t="shared" si="47"/>
        <v>-2.0815849102064438E-2</v>
      </c>
      <c r="P42" s="154">
        <f t="shared" si="47"/>
        <v>1.6493423956161136E-2</v>
      </c>
      <c r="Q42" s="154">
        <f t="shared" si="47"/>
        <v>-7.2239197101065217E-2</v>
      </c>
      <c r="R42" s="154">
        <f t="shared" si="47"/>
        <v>-9.679302636573868E-2</v>
      </c>
      <c r="S42" s="154">
        <f t="shared" si="47"/>
        <v>4.4929420487783936E-2</v>
      </c>
      <c r="T42" s="154">
        <f t="shared" si="47"/>
        <v>-0.10889367331503881</v>
      </c>
      <c r="W42" s="115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</row>
    <row r="43" spans="2:33" x14ac:dyDescent="0.35">
      <c r="C43" t="s">
        <v>135</v>
      </c>
      <c r="D43">
        <v>1.9616589266158271</v>
      </c>
      <c r="E43">
        <v>0.28496568264671968</v>
      </c>
      <c r="F43">
        <v>0.80444009527168936</v>
      </c>
      <c r="G43">
        <v>0.45665413371800623</v>
      </c>
      <c r="H43">
        <v>0.96128217891149181</v>
      </c>
      <c r="I43">
        <v>0.40492631068332108</v>
      </c>
      <c r="J43">
        <v>0.54219469115388974</v>
      </c>
      <c r="K43">
        <v>0.61933900245751894</v>
      </c>
      <c r="L43">
        <v>0.21449626568042729</v>
      </c>
      <c r="M43">
        <v>0.64999788165759753</v>
      </c>
      <c r="N43">
        <v>6.9871048544555139</v>
      </c>
      <c r="O43">
        <v>6.9026942856374136</v>
      </c>
      <c r="P43">
        <v>1.7021697515764999E-2</v>
      </c>
      <c r="Q43">
        <v>0.1527789709986018</v>
      </c>
      <c r="R43">
        <v>0.47639464133056703</v>
      </c>
      <c r="S43">
        <v>0.4597614884285231</v>
      </c>
      <c r="T43">
        <v>0.76793039804684526</v>
      </c>
      <c r="W43" s="114" t="s">
        <v>130</v>
      </c>
      <c r="X43">
        <v>2.5742768565881802</v>
      </c>
      <c r="Y43">
        <v>0.80602462984852419</v>
      </c>
      <c r="Z43">
        <v>0.37183937982512172</v>
      </c>
      <c r="AA43">
        <v>0.4221248113138103</v>
      </c>
      <c r="AB43">
        <v>7.1828218637898953</v>
      </c>
      <c r="AC43">
        <v>6.9121636973486602</v>
      </c>
      <c r="AD43">
        <v>1.8156166355659802E-2</v>
      </c>
      <c r="AE43">
        <v>0.16853586899329001</v>
      </c>
      <c r="AF43">
        <v>0.46503160678150313</v>
      </c>
      <c r="AG43">
        <v>0.90601932747769776</v>
      </c>
    </row>
    <row r="44" spans="2:33" ht="15" thickBot="1" x14ac:dyDescent="0.4">
      <c r="D44" s="154">
        <f>(D43-D40)/D40</f>
        <v>-0.31197652352997274</v>
      </c>
      <c r="E44" s="154">
        <f t="shared" ref="E44:T44" si="48">(E43-E40)/E40</f>
        <v>-0.29335950166883878</v>
      </c>
      <c r="F44" s="154">
        <f t="shared" si="48"/>
        <v>-2.9431192769732175E-3</v>
      </c>
      <c r="G44" s="154">
        <f t="shared" si="48"/>
        <v>-0.15862692510528503</v>
      </c>
      <c r="H44" s="154">
        <f t="shared" si="48"/>
        <v>-3.0967900901606579E-3</v>
      </c>
      <c r="I44" s="154">
        <f t="shared" si="48"/>
        <v>8.3295534760413643E-3</v>
      </c>
      <c r="J44" s="154">
        <f t="shared" si="48"/>
        <v>-9.9874191751650757E-2</v>
      </c>
      <c r="K44" s="154">
        <f t="shared" si="48"/>
        <v>-9.9956104649177535E-2</v>
      </c>
      <c r="L44" s="154">
        <f t="shared" si="48"/>
        <v>-0.36007878911426039</v>
      </c>
      <c r="M44" s="154">
        <f t="shared" si="48"/>
        <v>-0.16147039311372849</v>
      </c>
      <c r="N44" s="154">
        <f t="shared" si="48"/>
        <v>-2.7758495568991348E-2</v>
      </c>
      <c r="O44" s="154">
        <f t="shared" si="48"/>
        <v>-4.8380022230856856E-2</v>
      </c>
      <c r="P44" s="154">
        <f t="shared" si="48"/>
        <v>-1.1080702065647337E-3</v>
      </c>
      <c r="Q44" s="154">
        <f t="shared" si="48"/>
        <v>-0.16483147725129318</v>
      </c>
      <c r="R44" s="154">
        <f t="shared" si="48"/>
        <v>-8.0858319902854386E-2</v>
      </c>
      <c r="S44" s="154">
        <f t="shared" si="48"/>
        <v>2.6113273337264771E-2</v>
      </c>
      <c r="T44" s="154">
        <f t="shared" si="48"/>
        <v>-0.16652102363476212</v>
      </c>
      <c r="W44" s="116"/>
      <c r="X44" s="236">
        <f>(X43-X40)/X40</f>
        <v>3.9645042683214643E-2</v>
      </c>
      <c r="Y44" s="236">
        <f t="shared" ref="Y44:AG44" si="49">(Y43-Y40)/Y40</f>
        <v>3.6833378042249007E-4</v>
      </c>
      <c r="Z44" s="236">
        <f t="shared" si="49"/>
        <v>3.6680401894804857E-2</v>
      </c>
      <c r="AA44" s="236">
        <f t="shared" si="49"/>
        <v>1.2575580919125003E-2</v>
      </c>
      <c r="AB44" s="236">
        <f t="shared" si="49"/>
        <v>4.5789255510872427E-5</v>
      </c>
      <c r="AC44" s="236">
        <f t="shared" si="49"/>
        <v>-1.8122365105088221E-3</v>
      </c>
      <c r="AD44" s="236">
        <f t="shared" si="49"/>
        <v>-3.4479088171487397E-3</v>
      </c>
      <c r="AE44" s="236">
        <f t="shared" si="49"/>
        <v>-4.1099060812328489E-2</v>
      </c>
      <c r="AF44" s="236">
        <f t="shared" si="49"/>
        <v>1.3918269328902153E-2</v>
      </c>
      <c r="AG44" s="236">
        <f t="shared" si="49"/>
        <v>-1.1631966273502239E-2</v>
      </c>
    </row>
    <row r="45" spans="2:33" x14ac:dyDescent="0.35">
      <c r="C45" t="s">
        <v>136</v>
      </c>
      <c r="D45">
        <v>2.8501383611555631</v>
      </c>
      <c r="E45">
        <v>0.40308795170533629</v>
      </c>
      <c r="F45">
        <v>0.80681010212730375</v>
      </c>
      <c r="G45">
        <v>0.54397619614837278</v>
      </c>
      <c r="H45">
        <v>0.96444448665114724</v>
      </c>
      <c r="I45">
        <v>0.40167713038583791</v>
      </c>
      <c r="J45">
        <v>0.6063362392102678</v>
      </c>
      <c r="K45">
        <v>0.69015021025107415</v>
      </c>
      <c r="L45">
        <v>0.337113567281006</v>
      </c>
      <c r="M45">
        <v>0.77614332532683372</v>
      </c>
      <c r="N45">
        <v>7.1865946673097181</v>
      </c>
      <c r="O45">
        <v>7.2544871214553703</v>
      </c>
      <c r="P45">
        <v>1.7267366061292502E-2</v>
      </c>
      <c r="Q45">
        <v>0.18295169142327319</v>
      </c>
      <c r="R45">
        <v>0.5182956605510165</v>
      </c>
      <c r="S45">
        <v>0.44818504710090629</v>
      </c>
      <c r="T45">
        <v>0.9209785564492724</v>
      </c>
    </row>
    <row r="46" spans="2:33" x14ac:dyDescent="0.35">
      <c r="D46" s="154">
        <f>(D45-D40)/D40</f>
        <v>-3.5522125866835759E-4</v>
      </c>
      <c r="E46" s="154">
        <f t="shared" ref="E46:T46" si="50">(E45-E40)/E40</f>
        <v>-4.471120213157133E-4</v>
      </c>
      <c r="F46" s="154">
        <f t="shared" si="50"/>
        <v>-5.6331215212174926E-6</v>
      </c>
      <c r="G46" s="154">
        <f t="shared" si="50"/>
        <v>2.2616484306666722E-3</v>
      </c>
      <c r="H46" s="154">
        <f t="shared" si="50"/>
        <v>1.8269933089047513E-4</v>
      </c>
      <c r="I46" s="154">
        <f t="shared" si="50"/>
        <v>2.3858869532453113E-4</v>
      </c>
      <c r="J46" s="154">
        <f t="shared" si="50"/>
        <v>6.6105520655120147E-3</v>
      </c>
      <c r="K46" s="154">
        <f t="shared" si="50"/>
        <v>2.9490814348838712E-3</v>
      </c>
      <c r="L46" s="154">
        <f t="shared" si="50"/>
        <v>5.7336965571123623E-3</v>
      </c>
      <c r="M46" s="154">
        <f t="shared" si="50"/>
        <v>1.2635053733121616E-3</v>
      </c>
      <c r="N46" s="154">
        <f t="shared" si="50"/>
        <v>1.0828885014643712E-7</v>
      </c>
      <c r="O46" s="154">
        <f t="shared" si="50"/>
        <v>1.1887932081659016E-4</v>
      </c>
      <c r="P46" s="154">
        <f t="shared" si="50"/>
        <v>1.3308607525150014E-2</v>
      </c>
      <c r="Q46" s="154">
        <f t="shared" si="50"/>
        <v>1.0814879588814732E-4</v>
      </c>
      <c r="R46" s="154">
        <f t="shared" si="50"/>
        <v>-1.5737172494009889E-5</v>
      </c>
      <c r="S46" s="154">
        <f t="shared" si="50"/>
        <v>2.7652884420266378E-4</v>
      </c>
      <c r="T46" s="154">
        <f t="shared" si="50"/>
        <v>-4.0906514961541279E-4</v>
      </c>
    </row>
    <row r="47" spans="2:33" x14ac:dyDescent="0.35">
      <c r="C47" t="s">
        <v>137</v>
      </c>
      <c r="D47">
        <v>2.8227643316693349</v>
      </c>
      <c r="E47">
        <v>0.3995420602730026</v>
      </c>
      <c r="F47">
        <v>0.8067514124469678</v>
      </c>
      <c r="G47">
        <v>0.54435936440373422</v>
      </c>
      <c r="H47">
        <v>0.96449471154563582</v>
      </c>
      <c r="I47">
        <v>0.40331100012202609</v>
      </c>
      <c r="J47">
        <v>0.60286429065002489</v>
      </c>
      <c r="K47">
        <v>0.68945934545689713</v>
      </c>
      <c r="L47">
        <v>0.33639957754331129</v>
      </c>
      <c r="M47">
        <v>0.77465478771035057</v>
      </c>
      <c r="N47">
        <v>7.1864150804489526</v>
      </c>
      <c r="O47">
        <v>7.2439002868648412</v>
      </c>
      <c r="P47">
        <v>1.7045616766792102E-2</v>
      </c>
      <c r="Q47">
        <v>0.1815071647372839</v>
      </c>
      <c r="R47">
        <v>0.51652707403184217</v>
      </c>
      <c r="S47">
        <v>0.44871547500355319</v>
      </c>
      <c r="T47">
        <v>0.91727632274614823</v>
      </c>
      <c r="W47" t="s">
        <v>131</v>
      </c>
    </row>
    <row r="48" spans="2:33" x14ac:dyDescent="0.35">
      <c r="D48" s="154">
        <f>(D47-D40)/D40</f>
        <v>-9.9562659033657474E-3</v>
      </c>
      <c r="E48" s="154">
        <f t="shared" ref="E48:T48" si="51">(E47-E40)/E40</f>
        <v>-9.2399970645257352E-3</v>
      </c>
      <c r="F48" s="154">
        <f t="shared" si="51"/>
        <v>-7.837557922608289E-5</v>
      </c>
      <c r="G48" s="154">
        <f t="shared" si="51"/>
        <v>2.9676257325486743E-3</v>
      </c>
      <c r="H48" s="154">
        <f t="shared" si="51"/>
        <v>2.3478534645538071E-4</v>
      </c>
      <c r="I48" s="154">
        <f t="shared" si="51"/>
        <v>4.3071787030928279E-3</v>
      </c>
      <c r="J48" s="154">
        <f t="shared" si="51"/>
        <v>8.465883916251247E-4</v>
      </c>
      <c r="K48" s="154">
        <f t="shared" si="51"/>
        <v>1.9450938964848579E-3</v>
      </c>
      <c r="L48" s="154">
        <f t="shared" si="51"/>
        <v>3.6036027018360676E-3</v>
      </c>
      <c r="M48" s="154">
        <f t="shared" si="51"/>
        <v>-6.567822116288586E-4</v>
      </c>
      <c r="N48" s="154">
        <f t="shared" si="51"/>
        <v>-2.488085949150489E-5</v>
      </c>
      <c r="O48" s="154">
        <f t="shared" si="51"/>
        <v>-1.3406440016413437E-3</v>
      </c>
      <c r="P48" s="154">
        <f t="shared" si="51"/>
        <v>2.9559395769076206E-4</v>
      </c>
      <c r="Q48" s="154">
        <f t="shared" si="51"/>
        <v>-7.7883778695506797E-3</v>
      </c>
      <c r="R48" s="154">
        <f t="shared" si="51"/>
        <v>-3.4279955053980469E-3</v>
      </c>
      <c r="S48" s="154">
        <f t="shared" si="51"/>
        <v>1.4603581234117436E-3</v>
      </c>
      <c r="T48" s="154">
        <f t="shared" si="51"/>
        <v>-4.4273120701606534E-3</v>
      </c>
      <c r="X48" s="154">
        <f>(X36-X40)/X40</f>
        <v>-1.1221274245371808E-2</v>
      </c>
      <c r="Y48" s="154">
        <f t="shared" ref="Y48:AG48" si="52">(Y36-Y40)/Y40</f>
        <v>-3.2160540980575004E-5</v>
      </c>
      <c r="Z48" s="275">
        <f t="shared" si="52"/>
        <v>0.52234402963868909</v>
      </c>
      <c r="AA48" s="154">
        <f t="shared" si="52"/>
        <v>4.2332028618343794E-2</v>
      </c>
      <c r="AB48" s="275">
        <f t="shared" si="52"/>
        <v>3.3765289166528677E-4</v>
      </c>
      <c r="AC48" s="275">
        <f t="shared" si="52"/>
        <v>3.6476341874425063E-2</v>
      </c>
      <c r="AD48" s="154">
        <f t="shared" si="52"/>
        <v>-6.8183621530301955E-2</v>
      </c>
      <c r="AE48" s="154">
        <f t="shared" si="52"/>
        <v>-3.1397970391842459E-2</v>
      </c>
      <c r="AF48" s="275">
        <f t="shared" si="52"/>
        <v>8.1031294754883507E-2</v>
      </c>
      <c r="AG48" s="154">
        <f t="shared" si="52"/>
        <v>-5.6237117416956861E-2</v>
      </c>
    </row>
    <row r="49" spans="23:45" x14ac:dyDescent="0.35">
      <c r="X49" s="154">
        <f>(X38-X43)/X43</f>
        <v>0.10755420240025318</v>
      </c>
      <c r="Y49" s="154">
        <f t="shared" ref="Y49:AG49" si="53">(Y38-Y43)/Y43</f>
        <v>9.801402270793512E-4</v>
      </c>
      <c r="Z49" s="275">
        <f t="shared" si="53"/>
        <v>0.459632085450289</v>
      </c>
      <c r="AA49" s="154">
        <f t="shared" si="53"/>
        <v>-4.866687088747941E-2</v>
      </c>
      <c r="AB49" s="275">
        <f t="shared" si="53"/>
        <v>5.2514532078954041E-4</v>
      </c>
      <c r="AC49" s="275">
        <f t="shared" si="53"/>
        <v>4.9400033486788758E-2</v>
      </c>
      <c r="AD49" s="154">
        <f t="shared" si="53"/>
        <v>-6.144395570088184E-2</v>
      </c>
      <c r="AE49" s="154">
        <f t="shared" si="53"/>
        <v>8.5418247465318176E-2</v>
      </c>
      <c r="AF49" s="275">
        <f t="shared" si="53"/>
        <v>0.11455610678763802</v>
      </c>
      <c r="AG49" s="154">
        <f t="shared" si="53"/>
        <v>1.6926927397478701E-2</v>
      </c>
    </row>
    <row r="50" spans="23:45" x14ac:dyDescent="0.35">
      <c r="W50" t="s">
        <v>132</v>
      </c>
    </row>
    <row r="51" spans="23:45" x14ac:dyDescent="0.35">
      <c r="X51" s="275">
        <f>(X38-X36)/X36</f>
        <v>0.16453075499738046</v>
      </c>
      <c r="Y51" s="275">
        <f t="shared" ref="Y51:AG51" si="54">(Y38-Y36)/Y36</f>
        <v>1.3810399822305449E-3</v>
      </c>
      <c r="Z51" s="154">
        <f t="shared" si="54"/>
        <v>-6.024953950591729E-3</v>
      </c>
      <c r="AA51" s="154">
        <f t="shared" si="54"/>
        <v>-7.5825486111550322E-2</v>
      </c>
      <c r="AB51" s="275">
        <f t="shared" si="54"/>
        <v>2.332269808838902E-4</v>
      </c>
      <c r="AC51" s="154">
        <f t="shared" si="54"/>
        <v>1.0634039690300167E-2</v>
      </c>
      <c r="AD51" s="154">
        <f t="shared" si="54"/>
        <v>3.7599791652587725E-3</v>
      </c>
      <c r="AE51" s="154">
        <f t="shared" si="54"/>
        <v>7.4547177365489589E-2</v>
      </c>
      <c r="AF51" s="275">
        <f t="shared" si="54"/>
        <v>4.5361780317670075E-2</v>
      </c>
      <c r="AG51" s="154">
        <f t="shared" si="54"/>
        <v>6.4990037459896455E-2</v>
      </c>
    </row>
    <row r="52" spans="23:45" x14ac:dyDescent="0.35">
      <c r="X52" s="275">
        <f>(X43-X40)/X40</f>
        <v>3.9645042683214643E-2</v>
      </c>
      <c r="Y52" s="275">
        <f t="shared" ref="Y52:AG52" si="55">(Y43-Y40)/Y40</f>
        <v>3.6833378042249007E-4</v>
      </c>
      <c r="Z52" s="154">
        <f t="shared" si="55"/>
        <v>3.6680401894804857E-2</v>
      </c>
      <c r="AA52" s="154">
        <f t="shared" si="55"/>
        <v>1.2575580919125003E-2</v>
      </c>
      <c r="AB52" s="275">
        <f t="shared" si="55"/>
        <v>4.5789255510872427E-5</v>
      </c>
      <c r="AC52" s="154">
        <f t="shared" si="55"/>
        <v>-1.8122365105088221E-3</v>
      </c>
      <c r="AD52" s="154">
        <f t="shared" si="55"/>
        <v>-3.4479088171487397E-3</v>
      </c>
      <c r="AE52" s="154">
        <f t="shared" si="55"/>
        <v>-4.1099060812328489E-2</v>
      </c>
      <c r="AF52" s="275">
        <f t="shared" si="55"/>
        <v>1.3918269328902153E-2</v>
      </c>
      <c r="AG52" s="154">
        <f t="shared" si="55"/>
        <v>-1.1631966273502239E-2</v>
      </c>
    </row>
    <row r="53" spans="23:45" ht="15" thickBot="1" x14ac:dyDescent="0.4"/>
    <row r="54" spans="23:45" ht="15" thickBot="1" x14ac:dyDescent="0.4">
      <c r="X54" s="251" t="s">
        <v>2</v>
      </c>
      <c r="Y54" s="231" t="s">
        <v>3</v>
      </c>
      <c r="Z54" s="231" t="s">
        <v>4</v>
      </c>
      <c r="AA54" s="231" t="s">
        <v>5</v>
      </c>
      <c r="AB54" s="231" t="s">
        <v>6</v>
      </c>
      <c r="AC54" s="231" t="s">
        <v>7</v>
      </c>
      <c r="AD54" s="231" t="s">
        <v>8</v>
      </c>
      <c r="AE54" s="231" t="s">
        <v>9</v>
      </c>
      <c r="AF54" s="231" t="s">
        <v>12</v>
      </c>
      <c r="AG54" s="252" t="s">
        <v>11</v>
      </c>
    </row>
    <row r="55" spans="23:45" ht="15" thickBot="1" x14ac:dyDescent="0.4">
      <c r="W55" s="114" t="s">
        <v>127</v>
      </c>
      <c r="X55" s="235">
        <v>2.4483261935511238</v>
      </c>
      <c r="Y55" s="35">
        <v>0.80570194041877641</v>
      </c>
      <c r="Z55" s="35">
        <v>0.54603854652474415</v>
      </c>
      <c r="AA55" s="35">
        <v>0.43452974691279078</v>
      </c>
      <c r="AB55" s="35">
        <v>7.184918172308504</v>
      </c>
      <c r="AC55" s="35">
        <v>7.1773011105846569</v>
      </c>
      <c r="AD55" s="35">
        <v>1.69767474576701E-2</v>
      </c>
      <c r="AE55" s="35">
        <v>0.17024092697934659</v>
      </c>
      <c r="AF55" s="35">
        <v>0.49581286301675098</v>
      </c>
      <c r="AG55" s="35">
        <v>0.86513058192745773</v>
      </c>
    </row>
    <row r="56" spans="23:45" ht="15" thickBot="1" x14ac:dyDescent="0.4">
      <c r="W56" s="114" t="s">
        <v>128</v>
      </c>
      <c r="X56" s="238">
        <v>2.8511511506559528</v>
      </c>
      <c r="Y56">
        <v>0.80681464701225547</v>
      </c>
      <c r="Z56">
        <v>0.54274868942668453</v>
      </c>
      <c r="AA56">
        <v>0.40158131762319949</v>
      </c>
      <c r="AB56">
        <v>7.1865938890817294</v>
      </c>
      <c r="AC56">
        <v>7.2536248154638496</v>
      </c>
      <c r="AD56">
        <v>1.70405796744048E-2</v>
      </c>
      <c r="AE56">
        <v>0.1829319075577413</v>
      </c>
      <c r="AF56">
        <v>0.51830381718759189</v>
      </c>
      <c r="AG56">
        <v>0.92135545085462522</v>
      </c>
    </row>
    <row r="57" spans="23:45" ht="15" thickBot="1" x14ac:dyDescent="0.4">
      <c r="W57" s="114" t="s">
        <v>129</v>
      </c>
      <c r="X57" s="238">
        <v>2.4761113177092078</v>
      </c>
      <c r="Y57">
        <v>0.80572785306241401</v>
      </c>
      <c r="Z57">
        <v>0.35868275231738528</v>
      </c>
      <c r="AA57">
        <v>0.41688227453662607</v>
      </c>
      <c r="AB57">
        <v>7.1824929827835016</v>
      </c>
      <c r="AC57">
        <v>6.9247129149178663</v>
      </c>
      <c r="AD57">
        <v>1.8218983750372199E-2</v>
      </c>
      <c r="AE57">
        <v>0.1757594159163765</v>
      </c>
      <c r="AF57">
        <v>0.45864802011043831</v>
      </c>
      <c r="AG57">
        <v>0.9166821432515212</v>
      </c>
    </row>
    <row r="58" spans="23:45" ht="15" thickBot="1" x14ac:dyDescent="0.4">
      <c r="W58" s="213" t="s">
        <v>130</v>
      </c>
      <c r="X58" s="98">
        <v>2.5742768565881802</v>
      </c>
      <c r="Y58" s="98">
        <v>0.80602462984852419</v>
      </c>
      <c r="Z58" s="98">
        <v>0.37183937982512172</v>
      </c>
      <c r="AA58" s="98">
        <v>0.4221248113138103</v>
      </c>
      <c r="AB58" s="98">
        <v>7.1828218637898953</v>
      </c>
      <c r="AC58" s="98">
        <v>6.9121636973486602</v>
      </c>
      <c r="AD58" s="98">
        <v>1.8156166355659802E-2</v>
      </c>
      <c r="AE58" s="98">
        <v>0.16853586899329001</v>
      </c>
      <c r="AF58" s="98">
        <v>0.46503160678150313</v>
      </c>
      <c r="AG58" s="98">
        <v>0.90601932747769776</v>
      </c>
    </row>
    <row r="59" spans="23:45" ht="15" thickBot="1" x14ac:dyDescent="0.4"/>
    <row r="60" spans="23:45" ht="15" thickBot="1" x14ac:dyDescent="0.4">
      <c r="X60" s="197" t="s">
        <v>2</v>
      </c>
      <c r="Y60" s="127" t="s">
        <v>3</v>
      </c>
      <c r="Z60" s="127" t="s">
        <v>4</v>
      </c>
      <c r="AA60" s="127" t="s">
        <v>5</v>
      </c>
      <c r="AB60" s="127" t="s">
        <v>6</v>
      </c>
      <c r="AC60" s="127" t="s">
        <v>7</v>
      </c>
      <c r="AD60" s="127" t="s">
        <v>8</v>
      </c>
      <c r="AE60" s="127" t="s">
        <v>9</v>
      </c>
      <c r="AF60" s="127" t="s">
        <v>12</v>
      </c>
      <c r="AG60" s="198" t="s">
        <v>11</v>
      </c>
      <c r="AJ60" s="197" t="s">
        <v>2</v>
      </c>
      <c r="AK60" s="127" t="s">
        <v>3</v>
      </c>
      <c r="AL60" s="127" t="s">
        <v>4</v>
      </c>
      <c r="AM60" s="127" t="s">
        <v>5</v>
      </c>
      <c r="AN60" s="127" t="s">
        <v>6</v>
      </c>
      <c r="AO60" s="127" t="s">
        <v>7</v>
      </c>
      <c r="AP60" s="127" t="s">
        <v>8</v>
      </c>
      <c r="AQ60" s="127" t="s">
        <v>9</v>
      </c>
      <c r="AR60" s="127" t="s">
        <v>12</v>
      </c>
      <c r="AS60" s="198" t="s">
        <v>11</v>
      </c>
    </row>
    <row r="61" spans="23:45" ht="15" thickBot="1" x14ac:dyDescent="0.4">
      <c r="W61" s="94" t="s">
        <v>127</v>
      </c>
      <c r="X61" s="277">
        <v>2.4483261935511238</v>
      </c>
      <c r="Y61" s="277">
        <v>0.80570194041877641</v>
      </c>
      <c r="Z61" s="277">
        <v>0.54603854652474415</v>
      </c>
      <c r="AA61" s="277">
        <v>0.43452974691279078</v>
      </c>
      <c r="AB61" s="277">
        <v>7.184918172308504</v>
      </c>
      <c r="AC61" s="277">
        <v>7.1773011105846569</v>
      </c>
      <c r="AD61" s="277">
        <v>1.69767474576701E-2</v>
      </c>
      <c r="AE61" s="277">
        <v>0.17024092697934659</v>
      </c>
      <c r="AF61" s="277">
        <v>0.49581286301675098</v>
      </c>
      <c r="AG61" s="277">
        <v>0.86513058192745773</v>
      </c>
      <c r="AI61" s="94" t="s">
        <v>127</v>
      </c>
      <c r="AJ61" s="277">
        <v>2.4483261935511238</v>
      </c>
      <c r="AK61" s="277">
        <v>0.80570194041877641</v>
      </c>
      <c r="AL61" s="277">
        <v>0.54603854652474415</v>
      </c>
      <c r="AM61" s="277">
        <v>0.43452974691279078</v>
      </c>
      <c r="AN61" s="277">
        <v>7.184918172308504</v>
      </c>
      <c r="AO61" s="277">
        <v>7.1773011105846569</v>
      </c>
      <c r="AP61" s="277">
        <v>1.69767474576701E-2</v>
      </c>
      <c r="AQ61" s="277">
        <v>0.17024092697934659</v>
      </c>
      <c r="AR61" s="277">
        <v>0.49581286301675098</v>
      </c>
      <c r="AS61" s="277">
        <v>0.86513058192745773</v>
      </c>
    </row>
    <row r="62" spans="23:45" ht="15" thickBot="1" x14ac:dyDescent="0.4">
      <c r="W62" s="94" t="s">
        <v>128</v>
      </c>
      <c r="X62" s="277">
        <v>2.8511511506559528</v>
      </c>
      <c r="Y62" s="277">
        <v>0.80681464701225547</v>
      </c>
      <c r="Z62" s="277">
        <v>0.54274868942668453</v>
      </c>
      <c r="AA62" s="277">
        <v>0.40158131762319949</v>
      </c>
      <c r="AB62" s="277">
        <v>7.1865938890817294</v>
      </c>
      <c r="AC62" s="277">
        <v>7.2536248154638496</v>
      </c>
      <c r="AD62" s="277">
        <v>1.70405796744048E-2</v>
      </c>
      <c r="AE62" s="277">
        <v>0.1829319075577413</v>
      </c>
      <c r="AF62" s="277">
        <v>0.51830381718759189</v>
      </c>
      <c r="AG62" s="277">
        <v>0.92135545085462522</v>
      </c>
      <c r="AI62" s="94" t="s">
        <v>128</v>
      </c>
      <c r="AJ62" s="277">
        <v>2.8511511506559528</v>
      </c>
      <c r="AK62" s="277">
        <v>0.80681464701225547</v>
      </c>
      <c r="AL62" s="277">
        <v>0.54274868942668453</v>
      </c>
      <c r="AM62" s="277">
        <v>0.40158131762319949</v>
      </c>
      <c r="AN62" s="277">
        <v>7.1865938890817294</v>
      </c>
      <c r="AO62" s="277">
        <v>7.2536248154638496</v>
      </c>
      <c r="AP62" s="277">
        <v>1.70405796744048E-2</v>
      </c>
      <c r="AQ62" s="277">
        <v>0.1829319075577413</v>
      </c>
      <c r="AR62" s="277">
        <v>0.51830381718759189</v>
      </c>
      <c r="AS62" s="277">
        <v>0.92135545085462522</v>
      </c>
    </row>
    <row r="63" spans="23:45" ht="15" thickBot="1" x14ac:dyDescent="0.4">
      <c r="W63" s="94" t="s">
        <v>129</v>
      </c>
      <c r="X63" s="277">
        <v>2.4761113177092078</v>
      </c>
      <c r="Y63" s="277">
        <v>0.80572785306241401</v>
      </c>
      <c r="Z63" s="277">
        <v>0.35868275231738528</v>
      </c>
      <c r="AA63" s="277">
        <v>0.41688227453662607</v>
      </c>
      <c r="AB63" s="277">
        <v>7.1824929827835016</v>
      </c>
      <c r="AC63" s="277">
        <v>6.9247129149178663</v>
      </c>
      <c r="AD63" s="277">
        <v>1.8218983750372199E-2</v>
      </c>
      <c r="AE63" s="277">
        <v>0.1757594159163765</v>
      </c>
      <c r="AF63" s="277">
        <v>0.45864802011043831</v>
      </c>
      <c r="AG63" s="277">
        <v>0.9166821432515212</v>
      </c>
      <c r="AI63" s="94" t="s">
        <v>129</v>
      </c>
      <c r="AJ63" s="277">
        <v>2.4761113177092078</v>
      </c>
      <c r="AK63" s="277">
        <v>0.80572785306241401</v>
      </c>
      <c r="AL63" s="277">
        <v>0.35868275231738528</v>
      </c>
      <c r="AM63" s="277">
        <v>0.41688227453662607</v>
      </c>
      <c r="AN63" s="277">
        <v>7.1824929827835016</v>
      </c>
      <c r="AO63" s="277">
        <v>6.9247129149178663</v>
      </c>
      <c r="AP63" s="277">
        <v>1.8218983750372199E-2</v>
      </c>
      <c r="AQ63" s="277">
        <v>0.1757594159163765</v>
      </c>
      <c r="AR63" s="277">
        <v>0.45864802011043831</v>
      </c>
      <c r="AS63" s="277">
        <v>0.9166821432515212</v>
      </c>
    </row>
    <row r="64" spans="23:45" ht="15" thickBot="1" x14ac:dyDescent="0.4">
      <c r="W64" s="276" t="s">
        <v>130</v>
      </c>
      <c r="X64" s="277">
        <v>2.5742768565881802</v>
      </c>
      <c r="Y64" s="277">
        <v>0.80602462984852419</v>
      </c>
      <c r="Z64" s="277">
        <v>0.37183937982512172</v>
      </c>
      <c r="AA64" s="277">
        <v>0.4221248113138103</v>
      </c>
      <c r="AB64" s="277">
        <v>7.1828218637898953</v>
      </c>
      <c r="AC64" s="277">
        <v>6.9121636973486602</v>
      </c>
      <c r="AD64" s="277">
        <v>1.8156166355659802E-2</v>
      </c>
      <c r="AE64" s="277">
        <v>0.16853586899329001</v>
      </c>
      <c r="AF64" s="277">
        <v>0.46503160678150313</v>
      </c>
      <c r="AG64" s="277">
        <v>0.90601932747769776</v>
      </c>
      <c r="AI64" s="276" t="s">
        <v>130</v>
      </c>
      <c r="AJ64" s="277">
        <v>2.5742768565881802</v>
      </c>
      <c r="AK64" s="277">
        <v>0.80602462984852419</v>
      </c>
      <c r="AL64" s="277">
        <v>0.37183937982512172</v>
      </c>
      <c r="AM64" s="277">
        <v>0.4221248113138103</v>
      </c>
      <c r="AN64" s="277">
        <v>7.1828218637898953</v>
      </c>
      <c r="AO64" s="277">
        <v>6.9121636973486602</v>
      </c>
      <c r="AP64" s="277">
        <v>1.8156166355659802E-2</v>
      </c>
      <c r="AQ64" s="277">
        <v>0.16853586899329001</v>
      </c>
      <c r="AR64" s="277">
        <v>0.46503160678150313</v>
      </c>
      <c r="AS64" s="277">
        <v>0.90601932747769776</v>
      </c>
    </row>
    <row r="66" spans="24:33" x14ac:dyDescent="0.35">
      <c r="X66" s="218">
        <v>2.8501383611555631</v>
      </c>
      <c r="Y66" s="218">
        <v>0.80681010212730375</v>
      </c>
      <c r="Z66" s="218">
        <v>0.54397619614837278</v>
      </c>
      <c r="AA66" s="218">
        <v>0.40167713038583791</v>
      </c>
      <c r="AB66" s="218">
        <v>7.1865946673097181</v>
      </c>
      <c r="AC66" s="218">
        <v>7.2544871214553703</v>
      </c>
      <c r="AD66" s="218">
        <v>1.7267366061292502E-2</v>
      </c>
      <c r="AE66" s="218">
        <v>0.18295169142327319</v>
      </c>
      <c r="AF66" s="218">
        <v>0.5182956605510165</v>
      </c>
      <c r="AG66" s="218">
        <v>0.9209785564492724</v>
      </c>
    </row>
    <row r="67" spans="24:33" x14ac:dyDescent="0.35">
      <c r="X67" s="278">
        <v>3.5534748564947463E-4</v>
      </c>
      <c r="Y67" s="278">
        <v>5.6331532534543174E-6</v>
      </c>
      <c r="Z67" s="278">
        <v>-2.2565449193910027E-3</v>
      </c>
      <c r="AA67" s="278">
        <v>-2.3853178433731265E-4</v>
      </c>
      <c r="AB67" s="278">
        <v>-1.0828883841996332E-7</v>
      </c>
      <c r="AC67" s="278">
        <v>-1.1886519020351003E-4</v>
      </c>
      <c r="AD67" s="278">
        <v>-1.3133814739474319E-2</v>
      </c>
      <c r="AE67" s="278">
        <v>-1.0813710099088431E-4</v>
      </c>
      <c r="AF67" s="278">
        <v>1.5737420156505503E-5</v>
      </c>
      <c r="AG67" s="278">
        <v>4.0923255239068396E-4</v>
      </c>
    </row>
  </sheetData>
  <conditionalFormatting sqref="D36:M37">
    <cfRule type="cellIs" dxfId="36" priority="8" operator="lessThan">
      <formula>0</formula>
    </cfRule>
  </conditionalFormatting>
  <conditionalFormatting sqref="D45:R45 T45">
    <cfRule type="cellIs" dxfId="35" priority="3" operator="lessThan">
      <formula>0</formula>
    </cfRule>
  </conditionalFormatting>
  <conditionalFormatting sqref="D11:T11 X11:AG11 X13:AG13 X15:AG15 X17:AG17 X19:AG19 X21:AG21 S33 D34:R34 T34:T35">
    <cfRule type="cellIs" dxfId="34" priority="117" operator="lessThan">
      <formula>0</formula>
    </cfRule>
  </conditionalFormatting>
  <conditionalFormatting sqref="D13:T13">
    <cfRule type="cellIs" dxfId="33" priority="124" operator="lessThan">
      <formula>0</formula>
    </cfRule>
  </conditionalFormatting>
  <conditionalFormatting sqref="D15:T15">
    <cfRule type="cellIs" dxfId="32" priority="123" operator="lessThan">
      <formula>0</formula>
    </cfRule>
  </conditionalFormatting>
  <conditionalFormatting sqref="D17:T17">
    <cfRule type="cellIs" dxfId="31" priority="122" operator="lessThan">
      <formula>0</formula>
    </cfRule>
  </conditionalFormatting>
  <conditionalFormatting sqref="D19:T19">
    <cfRule type="cellIs" dxfId="30" priority="121" operator="lessThan">
      <formula>0</formula>
    </cfRule>
  </conditionalFormatting>
  <conditionalFormatting sqref="D21:T21">
    <cfRule type="cellIs" dxfId="29" priority="120" operator="lessThan">
      <formula>0</formula>
    </cfRule>
  </conditionalFormatting>
  <conditionalFormatting sqref="D26:T26">
    <cfRule type="cellIs" dxfId="28" priority="70" operator="lessThan">
      <formula>0</formula>
    </cfRule>
  </conditionalFormatting>
  <conditionalFormatting sqref="D28:T28">
    <cfRule type="cellIs" dxfId="27" priority="75" operator="lessThan">
      <formula>0</formula>
    </cfRule>
  </conditionalFormatting>
  <conditionalFormatting sqref="D30:T30">
    <cfRule type="cellIs" dxfId="26" priority="74" operator="lessThan">
      <formula>0</formula>
    </cfRule>
  </conditionalFormatting>
  <conditionalFormatting sqref="D32:T32">
    <cfRule type="cellIs" dxfId="25" priority="73" operator="lessThan">
      <formula>0</formula>
    </cfRule>
  </conditionalFormatting>
  <conditionalFormatting sqref="D35:T35">
    <cfRule type="cellIs" dxfId="24" priority="71" operator="lessThan">
      <formula>0</formula>
    </cfRule>
  </conditionalFormatting>
  <conditionalFormatting sqref="D42:T42">
    <cfRule type="cellIs" dxfId="23" priority="5" operator="lessThan">
      <formula>0</formula>
    </cfRule>
  </conditionalFormatting>
  <conditionalFormatting sqref="D44:T44">
    <cfRule type="cellIs" dxfId="22" priority="4" operator="lessThan">
      <formula>0</formula>
    </cfRule>
  </conditionalFormatting>
  <conditionalFormatting sqref="D46:T46">
    <cfRule type="cellIs" dxfId="21" priority="2" operator="lessThan">
      <formula>0</formula>
    </cfRule>
  </conditionalFormatting>
  <conditionalFormatting sqref="D48:T48">
    <cfRule type="cellIs" dxfId="20" priority="1" operator="lessThan">
      <formula>0</formula>
    </cfRule>
  </conditionalFormatting>
  <conditionalFormatting sqref="X55:X58">
    <cfRule type="colorScale" priority="60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theme="7" tint="-0.249977111117893"/>
        <color theme="7" tint="0.79998168889431442"/>
      </colorScale>
    </cfRule>
    <cfRule type="colorScale" priority="58">
      <colorScale>
        <cfvo type="min"/>
        <cfvo type="max"/>
        <color theme="7" tint="0.79998168889431442"/>
        <color theme="7" tint="0.39997558519241921"/>
      </colorScale>
    </cfRule>
    <cfRule type="colorScale" priority="57">
      <colorScale>
        <cfvo type="min"/>
        <cfvo type="max"/>
        <color theme="0" tint="-4.9989318521683403E-2"/>
        <color theme="0" tint="-0.34998626667073579"/>
      </colorScale>
    </cfRule>
    <cfRule type="colorScale" priority="56">
      <colorScale>
        <cfvo type="min"/>
        <cfvo type="max"/>
        <color theme="5" tint="0.59999389629810485"/>
        <color theme="5" tint="-0.249977111117893"/>
      </colorScale>
    </cfRule>
    <cfRule type="colorScale" priority="55">
      <colorScale>
        <cfvo type="min"/>
        <cfvo type="max"/>
        <color theme="7" tint="0.59999389629810485"/>
        <color theme="7" tint="-0.249977111117893"/>
      </colorScale>
    </cfRule>
    <cfRule type="colorScale" priority="54">
      <colorScale>
        <cfvo type="min"/>
        <cfvo type="max"/>
        <color theme="7" tint="0.79998168889431442"/>
        <color rgb="FF00B0F0"/>
      </colorScale>
    </cfRule>
  </conditionalFormatting>
  <conditionalFormatting sqref="X61:X64">
    <cfRule type="colorScale" priority="43">
      <colorScale>
        <cfvo type="min"/>
        <cfvo type="max"/>
        <color rgb="FFFF7128"/>
        <color rgb="FFFFEF9C"/>
      </colorScale>
    </cfRule>
    <cfRule type="colorScale" priority="42">
      <colorScale>
        <cfvo type="min"/>
        <cfvo type="max"/>
        <color theme="7" tint="-0.249977111117893"/>
        <color theme="7" tint="0.79998168889431442"/>
      </colorScale>
    </cfRule>
    <cfRule type="colorScale" priority="37">
      <colorScale>
        <cfvo type="min"/>
        <cfvo type="max"/>
        <color theme="7" tint="0.79998168889431442"/>
        <color rgb="FF00B0F0"/>
      </colorScale>
    </cfRule>
    <cfRule type="colorScale" priority="38">
      <colorScale>
        <cfvo type="min"/>
        <cfvo type="max"/>
        <color theme="7" tint="0.59999389629810485"/>
        <color theme="7" tint="-0.249977111117893"/>
      </colorScale>
    </cfRule>
    <cfRule type="colorScale" priority="40">
      <colorScale>
        <cfvo type="min"/>
        <cfvo type="max"/>
        <color theme="0" tint="-4.9989318521683403E-2"/>
        <color theme="0" tint="-0.34998626667073579"/>
      </colorScale>
    </cfRule>
    <cfRule type="colorScale" priority="39">
      <colorScale>
        <cfvo type="min"/>
        <cfvo type="max"/>
        <color theme="5" tint="0.59999389629810485"/>
        <color theme="5" tint="-0.249977111117893"/>
      </colorScale>
    </cfRule>
    <cfRule type="colorScale" priority="41">
      <colorScale>
        <cfvo type="min"/>
        <cfvo type="max"/>
        <color theme="7" tint="0.79998168889431442"/>
        <color theme="7" tint="0.39997558519241921"/>
      </colorScale>
    </cfRule>
  </conditionalFormatting>
  <conditionalFormatting sqref="X25:Y30">
    <cfRule type="expression" dxfId="19" priority="78">
      <formula>X25=LARGE($X$25:$X$30,3)</formula>
    </cfRule>
    <cfRule type="expression" dxfId="18" priority="79">
      <formula>X25=LARGE($X$25:$X$30,2)</formula>
    </cfRule>
    <cfRule type="expression" dxfId="17" priority="80">
      <formula>X25=LARGE($X$25:$X$30,1)</formula>
    </cfRule>
    <cfRule type="expression" dxfId="16" priority="77">
      <formula>X25=LARGE($X$25:$X$30,4)</formula>
    </cfRule>
  </conditionalFormatting>
  <conditionalFormatting sqref="X37:AG37 X39:AG39 X41:AG42 X44:AG44">
    <cfRule type="cellIs" dxfId="15" priority="65" operator="lessThan">
      <formula>0</formula>
    </cfRule>
  </conditionalFormatting>
  <conditionalFormatting sqref="X48:AG49">
    <cfRule type="cellIs" dxfId="14" priority="63" operator="lessThan">
      <formula>0</formula>
    </cfRule>
  </conditionalFormatting>
  <conditionalFormatting sqref="X51:AG52">
    <cfRule type="cellIs" dxfId="13" priority="44" operator="lessThan">
      <formula>0</formula>
    </cfRule>
  </conditionalFormatting>
  <conditionalFormatting sqref="X66:AG67">
    <cfRule type="cellIs" dxfId="12" priority="7" operator="lessThan">
      <formula>0</formula>
    </cfRule>
  </conditionalFormatting>
  <conditionalFormatting sqref="Y25:Y30">
    <cfRule type="expression" dxfId="11" priority="76">
      <formula>Y25=LARGE($Y$25:$Y$30,1)</formula>
    </cfRule>
  </conditionalFormatting>
  <conditionalFormatting sqref="Y55:Y58">
    <cfRule type="colorScale" priority="53">
      <colorScale>
        <cfvo type="min"/>
        <cfvo type="max"/>
        <color theme="7" tint="0.79998168889431442"/>
        <color rgb="FF00B0F0"/>
      </colorScale>
    </cfRule>
  </conditionalFormatting>
  <conditionalFormatting sqref="Y61:Y64">
    <cfRule type="colorScale" priority="36">
      <colorScale>
        <cfvo type="min"/>
        <cfvo type="max"/>
        <color theme="7" tint="0.79998168889431442"/>
        <color rgb="FF00B0F0"/>
      </colorScale>
    </cfRule>
  </conditionalFormatting>
  <conditionalFormatting sqref="Z55:Z58">
    <cfRule type="colorScale" priority="52">
      <colorScale>
        <cfvo type="min"/>
        <cfvo type="max"/>
        <color theme="7" tint="0.79998168889431442"/>
        <color rgb="FF00B0F0"/>
      </colorScale>
    </cfRule>
  </conditionalFormatting>
  <conditionalFormatting sqref="Z61:Z64">
    <cfRule type="colorScale" priority="35">
      <colorScale>
        <cfvo type="min"/>
        <cfvo type="max"/>
        <color theme="7" tint="0.79998168889431442"/>
        <color rgb="FF00B0F0"/>
      </colorScale>
    </cfRule>
  </conditionalFormatting>
  <conditionalFormatting sqref="AA55:AA58">
    <cfRule type="colorScale" priority="51">
      <colorScale>
        <cfvo type="min"/>
        <cfvo type="max"/>
        <color theme="7" tint="0.79998168889431442"/>
        <color rgb="FF00B0F0"/>
      </colorScale>
    </cfRule>
  </conditionalFormatting>
  <conditionalFormatting sqref="AA61:AA64">
    <cfRule type="colorScale" priority="34">
      <colorScale>
        <cfvo type="min"/>
        <cfvo type="max"/>
        <color theme="7" tint="0.79998168889431442"/>
        <color rgb="FF00B0F0"/>
      </colorScale>
    </cfRule>
  </conditionalFormatting>
  <conditionalFormatting sqref="AB55:AB58">
    <cfRule type="colorScale" priority="50">
      <colorScale>
        <cfvo type="min"/>
        <cfvo type="max"/>
        <color theme="7" tint="0.79998168889431442"/>
        <color rgb="FF00B0F0"/>
      </colorScale>
    </cfRule>
  </conditionalFormatting>
  <conditionalFormatting sqref="AB61:AB64">
    <cfRule type="colorScale" priority="33">
      <colorScale>
        <cfvo type="min"/>
        <cfvo type="max"/>
        <color theme="7" tint="0.79998168889431442"/>
        <color rgb="FF00B0F0"/>
      </colorScale>
    </cfRule>
  </conditionalFormatting>
  <conditionalFormatting sqref="AC55:AC58">
    <cfRule type="colorScale" priority="49">
      <colorScale>
        <cfvo type="min"/>
        <cfvo type="max"/>
        <color theme="7" tint="0.79998168889431442"/>
        <color rgb="FF00B0F0"/>
      </colorScale>
    </cfRule>
  </conditionalFormatting>
  <conditionalFormatting sqref="AC61:AC64">
    <cfRule type="colorScale" priority="32">
      <colorScale>
        <cfvo type="min"/>
        <cfvo type="max"/>
        <color theme="7" tint="0.79998168889431442"/>
        <color rgb="FF00B0F0"/>
      </colorScale>
    </cfRule>
  </conditionalFormatting>
  <conditionalFormatting sqref="AD55:AD58">
    <cfRule type="colorScale" priority="48">
      <colorScale>
        <cfvo type="min"/>
        <cfvo type="max"/>
        <color theme="7" tint="0.79998168889431442"/>
        <color rgb="FF00B0F0"/>
      </colorScale>
    </cfRule>
  </conditionalFormatting>
  <conditionalFormatting sqref="AD61:AD64">
    <cfRule type="colorScale" priority="31">
      <colorScale>
        <cfvo type="min"/>
        <cfvo type="max"/>
        <color theme="7" tint="0.79998168889431442"/>
        <color rgb="FF00B0F0"/>
      </colorScale>
    </cfRule>
  </conditionalFormatting>
  <conditionalFormatting sqref="AE55:AE58">
    <cfRule type="colorScale" priority="47">
      <colorScale>
        <cfvo type="min"/>
        <cfvo type="max"/>
        <color theme="7" tint="0.79998168889431442"/>
        <color rgb="FF00B0F0"/>
      </colorScale>
    </cfRule>
  </conditionalFormatting>
  <conditionalFormatting sqref="AE61:AE64">
    <cfRule type="colorScale" priority="30">
      <colorScale>
        <cfvo type="min"/>
        <cfvo type="max"/>
        <color theme="7" tint="0.79998168889431442"/>
        <color rgb="FF00B0F0"/>
      </colorScale>
    </cfRule>
  </conditionalFormatting>
  <conditionalFormatting sqref="AF55:AF58">
    <cfRule type="colorScale" priority="46">
      <colorScale>
        <cfvo type="min"/>
        <cfvo type="max"/>
        <color theme="7" tint="0.79998168889431442"/>
        <color rgb="FF00B0F0"/>
      </colorScale>
    </cfRule>
  </conditionalFormatting>
  <conditionalFormatting sqref="AF61:AF64">
    <cfRule type="colorScale" priority="29">
      <colorScale>
        <cfvo type="min"/>
        <cfvo type="max"/>
        <color theme="7" tint="0.79998168889431442"/>
        <color rgb="FF00B0F0"/>
      </colorScale>
    </cfRule>
  </conditionalFormatting>
  <conditionalFormatting sqref="AG55:AG58">
    <cfRule type="colorScale" priority="45">
      <colorScale>
        <cfvo type="min"/>
        <cfvo type="max"/>
        <color theme="7" tint="0.79998168889431442"/>
        <color rgb="FF00B0F0"/>
      </colorScale>
    </cfRule>
  </conditionalFormatting>
  <conditionalFormatting sqref="AG61:AG64">
    <cfRule type="colorScale" priority="28">
      <colorScale>
        <cfvo type="min"/>
        <cfvo type="max"/>
        <color theme="7" tint="0.79998168889431442"/>
        <color rgb="FF00B0F0"/>
      </colorScale>
    </cfRule>
  </conditionalFormatting>
  <conditionalFormatting sqref="AG66">
    <cfRule type="cellIs" dxfId="10" priority="6" operator="lessThan">
      <formula>0</formula>
    </cfRule>
  </conditionalFormatting>
  <conditionalFormatting sqref="AJ61:AJ64">
    <cfRule type="colorScale" priority="27">
      <colorScale>
        <cfvo type="min"/>
        <cfvo type="max"/>
        <color rgb="FFFF7128"/>
        <color rgb="FFFFEF9C"/>
      </colorScale>
    </cfRule>
    <cfRule type="colorScale" priority="26">
      <colorScale>
        <cfvo type="min"/>
        <cfvo type="max"/>
        <color theme="7" tint="-0.249977111117893"/>
        <color theme="7" tint="0.79998168889431442"/>
      </colorScale>
    </cfRule>
    <cfRule type="colorScale" priority="25">
      <colorScale>
        <cfvo type="min"/>
        <cfvo type="max"/>
        <color theme="7" tint="0.79998168889431442"/>
        <color theme="7" tint="0.39997558519241921"/>
      </colorScale>
    </cfRule>
    <cfRule type="colorScale" priority="24">
      <colorScale>
        <cfvo type="min"/>
        <cfvo type="max"/>
        <color theme="0" tint="-4.9989318521683403E-2"/>
        <color theme="0" tint="-0.34998626667073579"/>
      </colorScale>
    </cfRule>
    <cfRule type="colorScale" priority="23">
      <colorScale>
        <cfvo type="min"/>
        <cfvo type="max"/>
        <color theme="5" tint="0.59999389629810485"/>
        <color theme="5" tint="-0.249977111117893"/>
      </colorScale>
    </cfRule>
    <cfRule type="colorScale" priority="21">
      <colorScale>
        <cfvo type="min"/>
        <cfvo type="max"/>
        <color theme="7" tint="0.79998168889431442"/>
        <color rgb="FF00B0F0"/>
      </colorScale>
    </cfRule>
    <cfRule type="colorScale" priority="22">
      <colorScale>
        <cfvo type="min"/>
        <cfvo type="max"/>
        <color theme="7" tint="0.59999389629810485"/>
        <color theme="7" tint="-0.249977111117893"/>
      </colorScale>
    </cfRule>
  </conditionalFormatting>
  <conditionalFormatting sqref="AK61:AK64">
    <cfRule type="colorScale" priority="20">
      <colorScale>
        <cfvo type="min"/>
        <cfvo type="max"/>
        <color theme="7" tint="0.79998168889431442"/>
        <color rgb="FF00B0F0"/>
      </colorScale>
    </cfRule>
  </conditionalFormatting>
  <conditionalFormatting sqref="AL61:AL64">
    <cfRule type="colorScale" priority="19">
      <colorScale>
        <cfvo type="min"/>
        <cfvo type="max"/>
        <color theme="7" tint="0.79998168889431442"/>
        <color rgb="FF00B0F0"/>
      </colorScale>
    </cfRule>
  </conditionalFormatting>
  <conditionalFormatting sqref="AM61:AM64">
    <cfRule type="colorScale" priority="18">
      <colorScale>
        <cfvo type="min"/>
        <cfvo type="max"/>
        <color theme="7" tint="0.79998168889431442"/>
        <color rgb="FF00B0F0"/>
      </colorScale>
    </cfRule>
  </conditionalFormatting>
  <conditionalFormatting sqref="AN61:AN64">
    <cfRule type="colorScale" priority="17">
      <colorScale>
        <cfvo type="min"/>
        <cfvo type="max"/>
        <color theme="7" tint="0.79998168889431442"/>
        <color rgb="FF00B0F0"/>
      </colorScale>
    </cfRule>
  </conditionalFormatting>
  <conditionalFormatting sqref="AO61:AO64">
    <cfRule type="colorScale" priority="16">
      <colorScale>
        <cfvo type="min"/>
        <cfvo type="max"/>
        <color theme="7" tint="0.79998168889431442"/>
        <color rgb="FF00B0F0"/>
      </colorScale>
    </cfRule>
  </conditionalFormatting>
  <conditionalFormatting sqref="AP61:AP64">
    <cfRule type="colorScale" priority="15">
      <colorScale>
        <cfvo type="min"/>
        <cfvo type="max"/>
        <color theme="7" tint="0.79998168889431442"/>
        <color rgb="FF00B0F0"/>
      </colorScale>
    </cfRule>
  </conditionalFormatting>
  <conditionalFormatting sqref="AQ61:AQ64">
    <cfRule type="colorScale" priority="14">
      <colorScale>
        <cfvo type="min"/>
        <cfvo type="max"/>
        <color theme="7" tint="0.79998168889431442"/>
        <color rgb="FF00B0F0"/>
      </colorScale>
    </cfRule>
  </conditionalFormatting>
  <conditionalFormatting sqref="AR61:AR64">
    <cfRule type="colorScale" priority="13">
      <colorScale>
        <cfvo type="min"/>
        <cfvo type="max"/>
        <color theme="7" tint="0.79998168889431442"/>
        <color rgb="FF00B0F0"/>
      </colorScale>
    </cfRule>
  </conditionalFormatting>
  <conditionalFormatting sqref="AS61:AS64">
    <cfRule type="colorScale" priority="12">
      <colorScale>
        <cfvo type="min"/>
        <cfvo type="max"/>
        <color theme="7" tint="0.79998168889431442"/>
        <color rgb="FF00B0F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47AE-639F-4746-B894-D86B050CE888}">
  <dimension ref="A1:P44"/>
  <sheetViews>
    <sheetView topLeftCell="A31" workbookViewId="0">
      <selection activeCell="B2" sqref="B2:P2"/>
    </sheetView>
  </sheetViews>
  <sheetFormatPr defaultRowHeight="14.5" x14ac:dyDescent="0.35"/>
  <sheetData>
    <row r="1" spans="1:16" x14ac:dyDescent="0.35">
      <c r="B1" t="s">
        <v>181</v>
      </c>
      <c r="F1" t="s">
        <v>182</v>
      </c>
      <c r="J1" t="s">
        <v>9</v>
      </c>
      <c r="N1" t="s">
        <v>11</v>
      </c>
    </row>
    <row r="2" spans="1:16" x14ac:dyDescent="0.35">
      <c r="A2" t="s">
        <v>138</v>
      </c>
      <c r="B2">
        <v>2.761231417186655</v>
      </c>
      <c r="C2">
        <v>2.767499539357535</v>
      </c>
      <c r="D2" s="278">
        <f>(C2-B2)/B2</f>
        <v>2.270045941048448E-3</v>
      </c>
      <c r="E2" s="278"/>
      <c r="F2">
        <v>0.30553671164670798</v>
      </c>
      <c r="G2">
        <v>0.30594165372987159</v>
      </c>
      <c r="H2" s="278">
        <f>(G2-F2)/F2</f>
        <v>1.3253467348691007E-3</v>
      </c>
      <c r="J2">
        <v>0.17877187272928211</v>
      </c>
      <c r="K2">
        <v>0.17886459506981339</v>
      </c>
      <c r="L2" s="278">
        <f>(K2-J2)/J2</f>
        <v>5.1866291444906695E-4</v>
      </c>
      <c r="N2">
        <v>0.74624867014984764</v>
      </c>
      <c r="O2">
        <v>0.74890561771955799</v>
      </c>
      <c r="P2" s="278">
        <f>(O2-N2)/N2</f>
        <v>3.5604050981783817E-3</v>
      </c>
    </row>
    <row r="3" spans="1:16" x14ac:dyDescent="0.35">
      <c r="A3" t="s">
        <v>139</v>
      </c>
      <c r="B3">
        <v>3.6519467388568629</v>
      </c>
      <c r="C3">
        <v>3.639802339681204</v>
      </c>
      <c r="D3" s="278">
        <f t="shared" ref="D3:D44" si="0">(C3-B3)/B3</f>
        <v>-3.3254590069570289E-3</v>
      </c>
      <c r="E3" s="278"/>
      <c r="F3">
        <v>0.47279833834988538</v>
      </c>
      <c r="G3">
        <v>0.47143635553117241</v>
      </c>
      <c r="H3" s="278">
        <f t="shared" ref="H3:H44" si="1">(G3-F3)/F3</f>
        <v>-2.8806844445909635E-3</v>
      </c>
      <c r="J3">
        <v>0.19915294198169459</v>
      </c>
      <c r="K3">
        <v>0.19909677401383791</v>
      </c>
      <c r="L3" s="278">
        <f t="shared" ref="L3:L44" si="2">(K3-J3)/J3</f>
        <v>-2.8203433651430716E-4</v>
      </c>
      <c r="N3">
        <v>0.84811752313009481</v>
      </c>
      <c r="O3">
        <v>0.8448975497002148</v>
      </c>
      <c r="P3" s="278">
        <f t="shared" ref="P3:P44" si="3">(O3-N3)/N3</f>
        <v>-3.7966123114592078E-3</v>
      </c>
    </row>
    <row r="4" spans="1:16" x14ac:dyDescent="0.35">
      <c r="A4" t="s">
        <v>140</v>
      </c>
      <c r="B4">
        <v>3.22946689699967</v>
      </c>
      <c r="C4">
        <v>3.2354652260821108</v>
      </c>
      <c r="D4" s="278">
        <f t="shared" si="0"/>
        <v>1.8573743821351867E-3</v>
      </c>
      <c r="E4" s="278"/>
      <c r="F4">
        <v>0.41420662201878178</v>
      </c>
      <c r="G4">
        <v>0.41502201966808611</v>
      </c>
      <c r="H4" s="278">
        <f t="shared" si="1"/>
        <v>1.9685770481654799E-3</v>
      </c>
      <c r="J4">
        <v>0.17186305405194549</v>
      </c>
      <c r="K4">
        <v>0.17196501924779689</v>
      </c>
      <c r="L4" s="278">
        <f t="shared" si="2"/>
        <v>5.9329328466711155E-4</v>
      </c>
      <c r="N4">
        <v>0.85661267593045043</v>
      </c>
      <c r="O4">
        <v>0.86279586741293457</v>
      </c>
      <c r="P4" s="278">
        <f t="shared" si="3"/>
        <v>7.2181881686118809E-3</v>
      </c>
    </row>
    <row r="5" spans="1:16" x14ac:dyDescent="0.35">
      <c r="A5" t="s">
        <v>141</v>
      </c>
      <c r="B5">
        <v>2.2418525029728742</v>
      </c>
      <c r="C5">
        <v>2.2509261543959131</v>
      </c>
      <c r="D5" s="278">
        <f t="shared" si="0"/>
        <v>4.0473900093813365E-3</v>
      </c>
      <c r="E5" s="278"/>
      <c r="F5">
        <v>0.40473963169854399</v>
      </c>
      <c r="G5">
        <v>0.40474918333689991</v>
      </c>
      <c r="H5" s="278">
        <f t="shared" si="1"/>
        <v>2.3599463971036103E-5</v>
      </c>
      <c r="J5">
        <v>0.1173754620165007</v>
      </c>
      <c r="K5">
        <v>0.1172589530834431</v>
      </c>
      <c r="L5" s="278">
        <f t="shared" si="2"/>
        <v>-9.9261746071956504E-4</v>
      </c>
      <c r="N5">
        <v>0.93372216535193442</v>
      </c>
      <c r="O5">
        <v>0.93680305955560839</v>
      </c>
      <c r="P5" s="278">
        <f t="shared" si="3"/>
        <v>3.2995834499791811E-3</v>
      </c>
    </row>
    <row r="6" spans="1:16" x14ac:dyDescent="0.35">
      <c r="A6" t="s">
        <v>142</v>
      </c>
      <c r="B6">
        <v>3.2604626574538802</v>
      </c>
      <c r="C6">
        <v>3.2603956762777142</v>
      </c>
      <c r="D6" s="278">
        <f t="shared" si="0"/>
        <v>-2.0543457540562142E-5</v>
      </c>
      <c r="E6" s="278"/>
      <c r="F6">
        <v>0.43364731546915308</v>
      </c>
      <c r="G6">
        <v>0.43447600921328727</v>
      </c>
      <c r="H6" s="278">
        <f t="shared" si="1"/>
        <v>1.9109855280382525E-3</v>
      </c>
      <c r="J6">
        <v>0.25118248519375702</v>
      </c>
      <c r="K6">
        <v>0.25214930873415009</v>
      </c>
      <c r="L6" s="278">
        <f t="shared" si="2"/>
        <v>3.8490882023373618E-3</v>
      </c>
      <c r="N6">
        <v>0.91699516062367004</v>
      </c>
      <c r="O6">
        <v>0.92197335208521503</v>
      </c>
      <c r="P6" s="278">
        <f t="shared" si="3"/>
        <v>5.4288088697864055E-3</v>
      </c>
    </row>
    <row r="7" spans="1:16" x14ac:dyDescent="0.35">
      <c r="A7" t="s">
        <v>143</v>
      </c>
      <c r="B7">
        <v>1.6654316589458791</v>
      </c>
      <c r="C7">
        <v>1.6657637324403169</v>
      </c>
      <c r="D7" s="278">
        <f t="shared" si="0"/>
        <v>1.9939184694498419E-4</v>
      </c>
      <c r="E7" s="278"/>
      <c r="F7">
        <v>0.4149985696278905</v>
      </c>
      <c r="G7">
        <v>0.41513624595609272</v>
      </c>
      <c r="H7" s="278">
        <f t="shared" si="1"/>
        <v>3.3175133187968929E-4</v>
      </c>
      <c r="J7">
        <v>0.12558052891958399</v>
      </c>
      <c r="K7">
        <v>0.1256318595384105</v>
      </c>
      <c r="L7" s="278">
        <f t="shared" si="2"/>
        <v>4.0874663666511476E-4</v>
      </c>
      <c r="N7">
        <v>0.65757216955607078</v>
      </c>
      <c r="O7">
        <v>0.65800006056823035</v>
      </c>
      <c r="P7" s="278">
        <f t="shared" si="3"/>
        <v>6.5071338473529888E-4</v>
      </c>
    </row>
    <row r="8" spans="1:16" x14ac:dyDescent="0.35">
      <c r="A8" t="s">
        <v>144</v>
      </c>
      <c r="B8">
        <v>3.0554613483016961</v>
      </c>
      <c r="C8">
        <v>3.0376271438589728</v>
      </c>
      <c r="D8" s="278">
        <f t="shared" si="0"/>
        <v>-5.8368286846881669E-3</v>
      </c>
      <c r="E8" s="278"/>
      <c r="F8">
        <v>0.50047048280380868</v>
      </c>
      <c r="G8">
        <v>0.49943869619979542</v>
      </c>
      <c r="H8" s="278">
        <f t="shared" si="1"/>
        <v>-2.0616332820126326E-3</v>
      </c>
      <c r="J8">
        <v>0.2156341462412518</v>
      </c>
      <c r="K8">
        <v>0.21607540404007741</v>
      </c>
      <c r="L8" s="278">
        <f t="shared" si="2"/>
        <v>2.0463261803255286E-3</v>
      </c>
      <c r="N8">
        <v>0.77863631277053813</v>
      </c>
      <c r="O8">
        <v>0.77448180627883767</v>
      </c>
      <c r="P8" s="278">
        <f t="shared" si="3"/>
        <v>-5.3356187266914452E-3</v>
      </c>
    </row>
    <row r="9" spans="1:16" x14ac:dyDescent="0.35">
      <c r="A9" t="s">
        <v>145</v>
      </c>
      <c r="B9">
        <v>3.0709279815982442</v>
      </c>
      <c r="C9">
        <v>3.071366588254095</v>
      </c>
      <c r="D9" s="278">
        <f t="shared" si="0"/>
        <v>1.4282544510293472E-4</v>
      </c>
      <c r="E9" s="278"/>
      <c r="F9">
        <v>0.73854566882767725</v>
      </c>
      <c r="G9">
        <v>0.73853286586805722</v>
      </c>
      <c r="H9" s="278">
        <f t="shared" si="1"/>
        <v>-1.7335366193875559E-5</v>
      </c>
      <c r="J9">
        <v>0.16898949970210919</v>
      </c>
      <c r="K9">
        <v>0.1691413895179906</v>
      </c>
      <c r="L9" s="278">
        <f t="shared" si="2"/>
        <v>8.988121519334293E-4</v>
      </c>
      <c r="N9">
        <v>1.061863799485506</v>
      </c>
      <c r="O9">
        <v>1.062047118619224</v>
      </c>
      <c r="P9" s="278">
        <f t="shared" si="3"/>
        <v>1.7263902753513442E-4</v>
      </c>
    </row>
    <row r="10" spans="1:16" x14ac:dyDescent="0.35">
      <c r="A10" t="s">
        <v>146</v>
      </c>
      <c r="B10">
        <v>2.2770463173391859</v>
      </c>
      <c r="C10">
        <v>2.281323825170984</v>
      </c>
      <c r="D10" s="278">
        <f t="shared" si="0"/>
        <v>1.8785335191584779E-3</v>
      </c>
      <c r="E10" s="278"/>
      <c r="F10">
        <v>0.49635977787041119</v>
      </c>
      <c r="G10">
        <v>0.49628229785476241</v>
      </c>
      <c r="H10" s="278">
        <f t="shared" si="1"/>
        <v>-1.5609648304139396E-4</v>
      </c>
      <c r="J10">
        <v>0.17103223070293769</v>
      </c>
      <c r="K10">
        <v>0.17113323173993111</v>
      </c>
      <c r="L10" s="278">
        <f t="shared" si="2"/>
        <v>5.9053803238321876E-4</v>
      </c>
      <c r="N10">
        <v>0.75591529301572702</v>
      </c>
      <c r="O10">
        <v>0.75726667908207446</v>
      </c>
      <c r="P10" s="278">
        <f t="shared" si="3"/>
        <v>1.7877480173156407E-3</v>
      </c>
    </row>
    <row r="11" spans="1:16" x14ac:dyDescent="0.35">
      <c r="A11" t="s">
        <v>147</v>
      </c>
      <c r="B11">
        <v>2.1873047946320519</v>
      </c>
      <c r="C11">
        <v>2.1887442030821771</v>
      </c>
      <c r="D11" s="278">
        <f t="shared" si="0"/>
        <v>6.5807401586543996E-4</v>
      </c>
      <c r="E11" s="278"/>
      <c r="F11">
        <v>0.42466552304482769</v>
      </c>
      <c r="G11">
        <v>0.4246702905216283</v>
      </c>
      <c r="H11" s="278">
        <f t="shared" si="1"/>
        <v>1.1226427722300328E-5</v>
      </c>
      <c r="J11">
        <v>0.17221587722904769</v>
      </c>
      <c r="K11">
        <v>0.1722486312571527</v>
      </c>
      <c r="L11" s="278">
        <f t="shared" si="2"/>
        <v>1.9019168634173782E-4</v>
      </c>
      <c r="N11">
        <v>0.76851717156370314</v>
      </c>
      <c r="O11">
        <v>0.76877080441460022</v>
      </c>
      <c r="P11" s="278">
        <f t="shared" si="3"/>
        <v>3.3002886634401606E-4</v>
      </c>
    </row>
    <row r="12" spans="1:16" x14ac:dyDescent="0.35">
      <c r="A12" t="s">
        <v>148</v>
      </c>
      <c r="B12">
        <v>2.6777211495836499</v>
      </c>
      <c r="C12">
        <v>2.686142775170056</v>
      </c>
      <c r="D12" s="278">
        <f t="shared" si="0"/>
        <v>3.1450719159892633E-3</v>
      </c>
      <c r="E12" s="278"/>
      <c r="F12">
        <v>0.43053431210807741</v>
      </c>
      <c r="G12">
        <v>0.4294987025743271</v>
      </c>
      <c r="H12" s="278">
        <f t="shared" si="1"/>
        <v>-2.4054053408183286E-3</v>
      </c>
      <c r="J12">
        <v>0.28367434016003051</v>
      </c>
      <c r="K12">
        <v>0.2845877000861145</v>
      </c>
      <c r="L12" s="278">
        <f t="shared" si="2"/>
        <v>3.2197481293822056E-3</v>
      </c>
      <c r="N12">
        <v>0.73152389486902458</v>
      </c>
      <c r="O12">
        <v>0.73565148700029903</v>
      </c>
      <c r="P12" s="278">
        <f t="shared" si="3"/>
        <v>5.6424570136748191E-3</v>
      </c>
    </row>
    <row r="13" spans="1:16" x14ac:dyDescent="0.35">
      <c r="A13" t="s">
        <v>149</v>
      </c>
      <c r="B13">
        <v>3.006138071698274</v>
      </c>
      <c r="C13">
        <v>2.9955756153298041</v>
      </c>
      <c r="D13" s="278">
        <f t="shared" si="0"/>
        <v>-3.51362981890674E-3</v>
      </c>
      <c r="E13" s="278"/>
      <c r="F13">
        <v>0.47985609535937213</v>
      </c>
      <c r="G13">
        <v>0.4798419098434436</v>
      </c>
      <c r="H13" s="278">
        <f t="shared" si="1"/>
        <v>-2.9562020917746711E-5</v>
      </c>
      <c r="J13">
        <v>0.22488305266194661</v>
      </c>
      <c r="K13">
        <v>0.224773889785751</v>
      </c>
      <c r="L13" s="278">
        <f t="shared" si="2"/>
        <v>-4.8542064376771933E-4</v>
      </c>
      <c r="N13">
        <v>0.9149453894222378</v>
      </c>
      <c r="O13">
        <v>0.91325854714386279</v>
      </c>
      <c r="P13" s="278">
        <f t="shared" si="3"/>
        <v>-1.843653509681277E-3</v>
      </c>
    </row>
    <row r="14" spans="1:16" x14ac:dyDescent="0.35">
      <c r="A14" t="s">
        <v>150</v>
      </c>
      <c r="B14">
        <v>1.771266454847559</v>
      </c>
      <c r="C14">
        <v>1.771285665027277</v>
      </c>
      <c r="D14" s="278">
        <f t="shared" si="0"/>
        <v>1.0845448840004584E-5</v>
      </c>
      <c r="E14" s="278"/>
      <c r="F14">
        <v>0.28977622957040239</v>
      </c>
      <c r="G14">
        <v>0.2899536140981453</v>
      </c>
      <c r="H14" s="278">
        <f t="shared" si="1"/>
        <v>6.1214312853018627E-4</v>
      </c>
      <c r="J14">
        <v>0.1115431333181021</v>
      </c>
      <c r="K14">
        <v>0.1115750991057326</v>
      </c>
      <c r="L14" s="278">
        <f t="shared" si="2"/>
        <v>2.865778168462992E-4</v>
      </c>
      <c r="N14">
        <v>0.8938678825402111</v>
      </c>
      <c r="O14">
        <v>0.89387438230653904</v>
      </c>
      <c r="P14" s="278">
        <f t="shared" si="3"/>
        <v>7.2715067348292366E-6</v>
      </c>
    </row>
    <row r="15" spans="1:16" x14ac:dyDescent="0.35">
      <c r="A15" t="s">
        <v>151</v>
      </c>
      <c r="B15">
        <v>3.5455514456086181</v>
      </c>
      <c r="C15">
        <v>3.5467167663936809</v>
      </c>
      <c r="D15" s="278">
        <f t="shared" si="0"/>
        <v>3.2867123857591705E-4</v>
      </c>
      <c r="E15" s="278"/>
      <c r="F15">
        <v>0.77293595323472331</v>
      </c>
      <c r="G15">
        <v>0.77304716471076551</v>
      </c>
      <c r="H15" s="278">
        <f t="shared" si="1"/>
        <v>1.4388187737520496E-4</v>
      </c>
      <c r="J15">
        <v>0.1702279667343144</v>
      </c>
      <c r="K15">
        <v>0.17035672459078699</v>
      </c>
      <c r="L15" s="278">
        <f t="shared" si="2"/>
        <v>7.5638485815644491E-4</v>
      </c>
      <c r="N15">
        <v>1.1068451690078771</v>
      </c>
      <c r="O15">
        <v>1.1066819590157819</v>
      </c>
      <c r="P15" s="278">
        <f t="shared" si="3"/>
        <v>-1.4745512440685347E-4</v>
      </c>
    </row>
    <row r="16" spans="1:16" x14ac:dyDescent="0.35">
      <c r="A16" t="s">
        <v>152</v>
      </c>
      <c r="B16">
        <v>3.2267940843205758</v>
      </c>
      <c r="C16">
        <v>3.2448268534906881</v>
      </c>
      <c r="D16" s="278">
        <f t="shared" si="0"/>
        <v>5.5884474493541302E-3</v>
      </c>
      <c r="E16" s="278"/>
      <c r="F16">
        <v>0.53497472072440533</v>
      </c>
      <c r="G16">
        <v>0.53643538048591122</v>
      </c>
      <c r="H16" s="278">
        <f t="shared" si="1"/>
        <v>2.7303341726652441E-3</v>
      </c>
      <c r="J16">
        <v>0.24262248963378211</v>
      </c>
      <c r="K16">
        <v>0.2438580538319258</v>
      </c>
      <c r="L16" s="278">
        <f t="shared" si="2"/>
        <v>5.0925377940382564E-3</v>
      </c>
      <c r="N16">
        <v>1.0212937229935011</v>
      </c>
      <c r="O16">
        <v>1.0282609565265419</v>
      </c>
      <c r="P16" s="278">
        <f t="shared" si="3"/>
        <v>6.8219684270841114E-3</v>
      </c>
    </row>
    <row r="17" spans="1:16" x14ac:dyDescent="0.35">
      <c r="A17" t="s">
        <v>153</v>
      </c>
      <c r="B17">
        <v>2.6807221209051431</v>
      </c>
      <c r="C17">
        <v>2.5129159551432121</v>
      </c>
      <c r="D17" s="278">
        <f t="shared" si="0"/>
        <v>-6.2597374212464585E-2</v>
      </c>
      <c r="E17" s="278"/>
      <c r="F17">
        <v>0.28348233199608369</v>
      </c>
      <c r="G17">
        <v>0.33248397902267329</v>
      </c>
      <c r="H17" s="278">
        <f t="shared" si="1"/>
        <v>0.17285608835497571</v>
      </c>
      <c r="J17">
        <v>0.1405485236629318</v>
      </c>
      <c r="K17">
        <v>0.12601052110095859</v>
      </c>
      <c r="L17" s="278">
        <f t="shared" si="2"/>
        <v>-0.1034376042030775</v>
      </c>
      <c r="N17">
        <v>0.7756059177669824</v>
      </c>
      <c r="O17">
        <v>0.75706362492276735</v>
      </c>
      <c r="P17" s="278">
        <f t="shared" si="3"/>
        <v>-2.390684807769319E-2</v>
      </c>
    </row>
    <row r="18" spans="1:16" x14ac:dyDescent="0.35">
      <c r="A18" t="s">
        <v>154</v>
      </c>
      <c r="B18">
        <v>3.2755788423251682</v>
      </c>
      <c r="C18">
        <v>3.2740616657661579</v>
      </c>
      <c r="D18" s="278">
        <f t="shared" si="0"/>
        <v>-4.631781532491901E-4</v>
      </c>
      <c r="E18" s="278"/>
      <c r="F18">
        <v>0.51132146181277593</v>
      </c>
      <c r="G18">
        <v>0.51167856263529199</v>
      </c>
      <c r="H18" s="278">
        <f t="shared" si="1"/>
        <v>6.9838809669759067E-4</v>
      </c>
      <c r="J18">
        <v>0.25906619084587001</v>
      </c>
      <c r="K18">
        <v>0.25962536946014608</v>
      </c>
      <c r="L18" s="278">
        <f t="shared" si="2"/>
        <v>2.1584391712801622E-3</v>
      </c>
      <c r="N18">
        <v>0.94176809070525758</v>
      </c>
      <c r="O18">
        <v>0.94462585284359624</v>
      </c>
      <c r="P18" s="278">
        <f t="shared" si="3"/>
        <v>3.034464818401928E-3</v>
      </c>
    </row>
    <row r="19" spans="1:16" x14ac:dyDescent="0.35">
      <c r="A19" t="s">
        <v>155</v>
      </c>
      <c r="B19">
        <v>2.3151366092817578</v>
      </c>
      <c r="C19">
        <v>2.3273168519432019</v>
      </c>
      <c r="D19" s="278">
        <f t="shared" si="0"/>
        <v>5.2611334521736487E-3</v>
      </c>
      <c r="E19" s="278"/>
      <c r="F19">
        <v>0.42518000360171671</v>
      </c>
      <c r="G19">
        <v>0.4281343955948963</v>
      </c>
      <c r="H19" s="278">
        <f t="shared" si="1"/>
        <v>6.9485675905565239E-3</v>
      </c>
      <c r="J19">
        <v>0.17375191917552221</v>
      </c>
      <c r="K19">
        <v>0.17486871382332761</v>
      </c>
      <c r="L19" s="278">
        <f t="shared" si="2"/>
        <v>6.4275240993293646E-3</v>
      </c>
      <c r="N19">
        <v>0.76369472837953989</v>
      </c>
      <c r="O19">
        <v>0.77499390918510969</v>
      </c>
      <c r="P19" s="278">
        <f t="shared" si="3"/>
        <v>1.4795415479094871E-2</v>
      </c>
    </row>
    <row r="20" spans="1:16" x14ac:dyDescent="0.35">
      <c r="A20" t="s">
        <v>156</v>
      </c>
      <c r="B20">
        <v>3.6326363457324788</v>
      </c>
      <c r="C20">
        <v>3.727751770478386</v>
      </c>
      <c r="D20" s="278">
        <f t="shared" si="0"/>
        <v>2.6183580103647356E-2</v>
      </c>
      <c r="E20" s="278"/>
      <c r="F20">
        <v>0.21473086581100709</v>
      </c>
      <c r="G20">
        <v>0.21493436186923631</v>
      </c>
      <c r="H20" s="278">
        <f t="shared" si="1"/>
        <v>9.4767958700603936E-4</v>
      </c>
      <c r="J20">
        <v>0.1761486697820081</v>
      </c>
      <c r="K20">
        <v>0.1759835310806879</v>
      </c>
      <c r="L20" s="278">
        <f t="shared" si="2"/>
        <v>-9.3749615892400461E-4</v>
      </c>
      <c r="N20">
        <v>0.91373923356238962</v>
      </c>
      <c r="O20">
        <v>0.9321203294598488</v>
      </c>
      <c r="P20" s="278">
        <f t="shared" si="3"/>
        <v>2.0116347446083614E-2</v>
      </c>
    </row>
    <row r="21" spans="1:16" x14ac:dyDescent="0.35">
      <c r="A21" t="s">
        <v>157</v>
      </c>
      <c r="B21">
        <v>3.155132561939364</v>
      </c>
      <c r="C21">
        <v>3.1553874343153701</v>
      </c>
      <c r="D21" s="278">
        <f t="shared" si="0"/>
        <v>8.0780243302808939E-5</v>
      </c>
      <c r="E21" s="278"/>
      <c r="F21">
        <v>0.34633446686606911</v>
      </c>
      <c r="G21">
        <v>0.34633729670880248</v>
      </c>
      <c r="H21" s="278">
        <f t="shared" si="1"/>
        <v>8.1708377424052041E-6</v>
      </c>
      <c r="J21">
        <v>0.17242202425267311</v>
      </c>
      <c r="K21">
        <v>0.17242207841511309</v>
      </c>
      <c r="L21" s="278">
        <f t="shared" si="2"/>
        <v>3.1412715522986857E-7</v>
      </c>
      <c r="N21">
        <v>0.84884919848920726</v>
      </c>
      <c r="O21">
        <v>0.84895386619096846</v>
      </c>
      <c r="P21" s="278">
        <f t="shared" si="3"/>
        <v>1.2330541390331327E-4</v>
      </c>
    </row>
    <row r="22" spans="1:16" x14ac:dyDescent="0.35">
      <c r="A22" t="s">
        <v>158</v>
      </c>
      <c r="B22">
        <v>2.068088886293705</v>
      </c>
      <c r="C22">
        <v>2.0805414394324502</v>
      </c>
      <c r="D22" s="278">
        <f t="shared" si="0"/>
        <v>6.0212852654809336E-3</v>
      </c>
      <c r="E22" s="278"/>
      <c r="F22">
        <v>0.55747977365902235</v>
      </c>
      <c r="G22">
        <v>0.55909386598826427</v>
      </c>
      <c r="H22" s="278">
        <f t="shared" si="1"/>
        <v>2.8953379216752864E-3</v>
      </c>
      <c r="J22">
        <v>0.1548628694187906</v>
      </c>
      <c r="K22">
        <v>0.155445088008488</v>
      </c>
      <c r="L22" s="278">
        <f t="shared" si="2"/>
        <v>3.7595751123719835E-3</v>
      </c>
      <c r="N22">
        <v>0.69869578174881275</v>
      </c>
      <c r="O22">
        <v>0.70427983737113364</v>
      </c>
      <c r="P22" s="278">
        <f t="shared" si="3"/>
        <v>7.9921129741819599E-3</v>
      </c>
    </row>
    <row r="23" spans="1:16" x14ac:dyDescent="0.35">
      <c r="A23" t="s">
        <v>159</v>
      </c>
      <c r="B23">
        <v>3.345903904481681</v>
      </c>
      <c r="C23">
        <v>3.3691986721427032</v>
      </c>
      <c r="D23" s="278">
        <f t="shared" si="0"/>
        <v>6.9621747444150997E-3</v>
      </c>
      <c r="E23" s="278"/>
      <c r="F23">
        <v>0.2796227646794987</v>
      </c>
      <c r="G23">
        <v>0.27970635268685151</v>
      </c>
      <c r="H23" s="278">
        <f t="shared" si="1"/>
        <v>2.9893133861478064E-4</v>
      </c>
      <c r="J23">
        <v>0.1738911738808688</v>
      </c>
      <c r="K23">
        <v>0.1738022821619295</v>
      </c>
      <c r="L23" s="278">
        <f t="shared" si="2"/>
        <v>-5.1119166634761731E-4</v>
      </c>
      <c r="N23">
        <v>1.0524526659323279</v>
      </c>
      <c r="O23">
        <v>1.0551185261421741</v>
      </c>
      <c r="P23" s="278">
        <f t="shared" si="3"/>
        <v>2.5329977263011407E-3</v>
      </c>
    </row>
    <row r="24" spans="1:16" x14ac:dyDescent="0.35">
      <c r="A24" t="s">
        <v>160</v>
      </c>
      <c r="B24">
        <v>3.2136297792457018</v>
      </c>
      <c r="C24">
        <v>2.6839249708130448</v>
      </c>
      <c r="D24" s="278">
        <f t="shared" si="0"/>
        <v>-0.16483068829321978</v>
      </c>
      <c r="E24" s="278"/>
      <c r="F24">
        <v>0.2645654569626209</v>
      </c>
      <c r="G24">
        <v>0.2684083199847585</v>
      </c>
      <c r="H24" s="278">
        <f t="shared" si="1"/>
        <v>1.4525188081074914E-2</v>
      </c>
      <c r="J24">
        <v>0.1783958236377847</v>
      </c>
      <c r="K24">
        <v>0.15782422351787659</v>
      </c>
      <c r="L24" s="278">
        <f t="shared" si="2"/>
        <v>-0.115314359385883</v>
      </c>
      <c r="N24">
        <v>0.97350670263041017</v>
      </c>
      <c r="O24">
        <v>0.89056485607256275</v>
      </c>
      <c r="P24" s="278">
        <f t="shared" si="3"/>
        <v>-8.5199050333951448E-2</v>
      </c>
    </row>
    <row r="25" spans="1:16" x14ac:dyDescent="0.35">
      <c r="A25" t="s">
        <v>161</v>
      </c>
      <c r="B25">
        <v>3.1967023799714109</v>
      </c>
      <c r="C25">
        <v>3.1788487005536741</v>
      </c>
      <c r="D25" s="278">
        <f t="shared" si="0"/>
        <v>-5.5850302266476637E-3</v>
      </c>
      <c r="E25" s="278"/>
      <c r="F25">
        <v>0.37284986651391211</v>
      </c>
      <c r="G25">
        <v>0.3752164278135382</v>
      </c>
      <c r="H25" s="278">
        <f t="shared" si="1"/>
        <v>6.3472231377016937E-3</v>
      </c>
      <c r="J25">
        <v>0.19647164695773139</v>
      </c>
      <c r="K25">
        <v>0.19611992012009499</v>
      </c>
      <c r="L25" s="278">
        <f t="shared" si="2"/>
        <v>-1.7902167721537516E-3</v>
      </c>
      <c r="N25">
        <v>1.1093218815199879</v>
      </c>
      <c r="O25">
        <v>1.099697573978528</v>
      </c>
      <c r="P25" s="278">
        <f t="shared" si="3"/>
        <v>-8.675847562181635E-3</v>
      </c>
    </row>
    <row r="26" spans="1:16" x14ac:dyDescent="0.35">
      <c r="A26" t="s">
        <v>162</v>
      </c>
      <c r="B26">
        <v>3.060725686522757</v>
      </c>
      <c r="C26">
        <v>2.9084861747622952</v>
      </c>
      <c r="D26" s="278">
        <f t="shared" si="0"/>
        <v>-4.9739678544475752E-2</v>
      </c>
      <c r="E26" s="278"/>
      <c r="F26">
        <v>0.34517878247856121</v>
      </c>
      <c r="G26">
        <v>0.34980385154592591</v>
      </c>
      <c r="H26" s="278">
        <f t="shared" si="1"/>
        <v>1.3399053771944879E-2</v>
      </c>
      <c r="J26">
        <v>0.21466611021833679</v>
      </c>
      <c r="K26">
        <v>0.20075569804886079</v>
      </c>
      <c r="L26" s="278">
        <f t="shared" si="2"/>
        <v>-6.4800224662047157E-2</v>
      </c>
      <c r="N26">
        <v>1.0391393975735861</v>
      </c>
      <c r="O26">
        <v>0.99844459605229885</v>
      </c>
      <c r="P26" s="278">
        <f t="shared" si="3"/>
        <v>-3.9162023513217299E-2</v>
      </c>
    </row>
    <row r="27" spans="1:16" x14ac:dyDescent="0.35">
      <c r="A27" t="s">
        <v>163</v>
      </c>
      <c r="B27">
        <v>3.484927734768533</v>
      </c>
      <c r="C27">
        <v>3.4536433103342881</v>
      </c>
      <c r="D27" s="278">
        <f t="shared" si="0"/>
        <v>-8.9770654702895428E-3</v>
      </c>
      <c r="E27" s="278"/>
      <c r="F27">
        <v>0.2053930571132585</v>
      </c>
      <c r="G27">
        <v>0.20581478211793411</v>
      </c>
      <c r="H27" s="278">
        <f t="shared" si="1"/>
        <v>2.053258326268818E-3</v>
      </c>
      <c r="J27">
        <v>0.16876640885048819</v>
      </c>
      <c r="K27">
        <v>0.1692582582111769</v>
      </c>
      <c r="L27" s="278">
        <f t="shared" si="2"/>
        <v>2.9143794907934063E-3</v>
      </c>
      <c r="N27">
        <v>0.92134274450841036</v>
      </c>
      <c r="O27">
        <v>0.9088228352167772</v>
      </c>
      <c r="P27" s="278">
        <f t="shared" si="3"/>
        <v>-1.3588764188199315E-2</v>
      </c>
    </row>
    <row r="28" spans="1:16" x14ac:dyDescent="0.35">
      <c r="A28" t="s">
        <v>164</v>
      </c>
      <c r="B28">
        <v>3.1634064707892868</v>
      </c>
      <c r="C28">
        <v>3.1632823467542259</v>
      </c>
      <c r="D28" s="278">
        <f t="shared" si="0"/>
        <v>-3.923746006308581E-5</v>
      </c>
      <c r="E28" s="278"/>
      <c r="F28">
        <v>0.29531827172880781</v>
      </c>
      <c r="G28">
        <v>0.29542882543652171</v>
      </c>
      <c r="H28" s="278">
        <f t="shared" si="1"/>
        <v>3.743544450084779E-4</v>
      </c>
      <c r="J28">
        <v>0.1637379926505155</v>
      </c>
      <c r="K28">
        <v>0.16400033904186281</v>
      </c>
      <c r="L28" s="278">
        <f t="shared" si="2"/>
        <v>1.6022328544558857E-3</v>
      </c>
      <c r="N28">
        <v>1.018607579868678</v>
      </c>
      <c r="O28">
        <v>1.018507818569683</v>
      </c>
      <c r="P28" s="278">
        <f t="shared" si="3"/>
        <v>-9.7938893217237286E-5</v>
      </c>
    </row>
    <row r="29" spans="1:16" x14ac:dyDescent="0.35">
      <c r="A29" t="s">
        <v>165</v>
      </c>
      <c r="B29">
        <v>4.0374850367601471</v>
      </c>
      <c r="C29">
        <v>4.0378084531468712</v>
      </c>
      <c r="D29" s="278">
        <f t="shared" si="0"/>
        <v>8.0103426707331106E-5</v>
      </c>
      <c r="E29" s="278"/>
      <c r="F29">
        <v>0.2070378301523364</v>
      </c>
      <c r="G29">
        <v>0.2071499720467648</v>
      </c>
      <c r="H29" s="278">
        <f t="shared" si="1"/>
        <v>5.416492934933176E-4</v>
      </c>
      <c r="J29">
        <v>0.15620901750470689</v>
      </c>
      <c r="K29">
        <v>0.1562600679443161</v>
      </c>
      <c r="L29" s="278">
        <f t="shared" si="2"/>
        <v>3.2680853144517616E-4</v>
      </c>
      <c r="N29">
        <v>1.183181225983698</v>
      </c>
      <c r="O29">
        <v>1.1836281663792501</v>
      </c>
      <c r="P29" s="278">
        <f t="shared" si="3"/>
        <v>3.7774466475366499E-4</v>
      </c>
    </row>
    <row r="30" spans="1:16" x14ac:dyDescent="0.35">
      <c r="A30" t="s">
        <v>166</v>
      </c>
      <c r="B30">
        <v>2.817246761052012</v>
      </c>
      <c r="C30">
        <v>2.816802739626032</v>
      </c>
      <c r="D30" s="278">
        <f t="shared" si="0"/>
        <v>-1.5760828342000982E-4</v>
      </c>
      <c r="E30" s="278"/>
      <c r="F30">
        <v>0.13311192373636671</v>
      </c>
      <c r="G30">
        <v>0.13308029291900389</v>
      </c>
      <c r="H30" s="278">
        <f t="shared" si="1"/>
        <v>-2.3762572484090216E-4</v>
      </c>
      <c r="J30">
        <v>0.1356582799973966</v>
      </c>
      <c r="K30">
        <v>0.1356661675745453</v>
      </c>
      <c r="L30" s="278">
        <f t="shared" si="2"/>
        <v>5.8142983597118345E-5</v>
      </c>
      <c r="N30">
        <v>1.0742422607341939</v>
      </c>
      <c r="O30">
        <v>1.0734421866954009</v>
      </c>
      <c r="P30" s="278">
        <f t="shared" si="3"/>
        <v>-7.4477989559468217E-4</v>
      </c>
    </row>
    <row r="31" spans="1:16" x14ac:dyDescent="0.35">
      <c r="A31" t="s">
        <v>167</v>
      </c>
      <c r="B31">
        <v>2.0269677949547749</v>
      </c>
      <c r="C31">
        <v>2.0198935521432371</v>
      </c>
      <c r="D31" s="278">
        <f t="shared" si="0"/>
        <v>-3.4900617706635187E-3</v>
      </c>
      <c r="E31" s="278"/>
      <c r="F31">
        <v>0.26704768378893279</v>
      </c>
      <c r="G31">
        <v>0.2690252806594205</v>
      </c>
      <c r="H31" s="278">
        <f t="shared" si="1"/>
        <v>7.4054073131401754E-3</v>
      </c>
      <c r="J31">
        <v>0.10692751939266711</v>
      </c>
      <c r="K31">
        <v>0.1074598954801886</v>
      </c>
      <c r="L31" s="278">
        <f t="shared" si="2"/>
        <v>4.9788500710136229E-3</v>
      </c>
      <c r="N31">
        <v>0.57999526910895005</v>
      </c>
      <c r="O31">
        <v>0.57731579638033037</v>
      </c>
      <c r="P31" s="278">
        <f t="shared" si="3"/>
        <v>-4.6198182490973924E-3</v>
      </c>
    </row>
    <row r="32" spans="1:16" x14ac:dyDescent="0.35">
      <c r="A32" t="s">
        <v>168</v>
      </c>
      <c r="B32">
        <v>3.3117781870449901</v>
      </c>
      <c r="C32">
        <v>3.3111042451376651</v>
      </c>
      <c r="D32" s="278">
        <f t="shared" si="0"/>
        <v>-2.0349850420576892E-4</v>
      </c>
      <c r="E32" s="278"/>
      <c r="F32">
        <v>0.23768728991085389</v>
      </c>
      <c r="G32">
        <v>0.23811913955186809</v>
      </c>
      <c r="H32" s="278">
        <f t="shared" si="1"/>
        <v>1.8168815050067088E-3</v>
      </c>
      <c r="J32">
        <v>0.2115095312220335</v>
      </c>
      <c r="K32">
        <v>0.21182564500041359</v>
      </c>
      <c r="L32" s="278">
        <f t="shared" si="2"/>
        <v>1.4945604415729469E-3</v>
      </c>
      <c r="N32">
        <v>1.146989252521825</v>
      </c>
      <c r="O32">
        <v>1.147498452554111</v>
      </c>
      <c r="P32" s="278">
        <f t="shared" si="3"/>
        <v>4.4394490285448425E-4</v>
      </c>
    </row>
    <row r="33" spans="1:16" x14ac:dyDescent="0.35">
      <c r="A33" t="s">
        <v>169</v>
      </c>
      <c r="B33">
        <v>3.5532265576244662</v>
      </c>
      <c r="C33">
        <v>3.6700569308742441</v>
      </c>
      <c r="D33" s="278">
        <f t="shared" si="0"/>
        <v>3.2880079937229141E-2</v>
      </c>
      <c r="E33" s="278"/>
      <c r="F33">
        <v>0.63547694746996763</v>
      </c>
      <c r="G33">
        <v>0.63456129010813311</v>
      </c>
      <c r="H33" s="278">
        <f t="shared" si="1"/>
        <v>-1.4408978413458413E-3</v>
      </c>
      <c r="J33">
        <v>0.2708473258933512</v>
      </c>
      <c r="K33">
        <v>0.27367777839951579</v>
      </c>
      <c r="L33" s="278">
        <f t="shared" si="2"/>
        <v>1.0450361644992249E-2</v>
      </c>
      <c r="N33">
        <v>1.022552873323793</v>
      </c>
      <c r="O33">
        <v>1.0586865764940321</v>
      </c>
      <c r="P33" s="278">
        <f t="shared" si="3"/>
        <v>3.5336757749051206E-2</v>
      </c>
    </row>
    <row r="34" spans="1:16" x14ac:dyDescent="0.35">
      <c r="A34" t="s">
        <v>170</v>
      </c>
      <c r="B34">
        <v>3.4962118333061558</v>
      </c>
      <c r="C34">
        <v>3.0497187223528179</v>
      </c>
      <c r="D34" s="278">
        <f t="shared" si="0"/>
        <v>-0.12770768255512607</v>
      </c>
      <c r="E34" s="278"/>
      <c r="F34">
        <v>0.26420742758349652</v>
      </c>
      <c r="G34">
        <v>0.2733252143891004</v>
      </c>
      <c r="H34" s="278">
        <f t="shared" si="1"/>
        <v>3.4509956396749732E-2</v>
      </c>
      <c r="J34">
        <v>0.18180066531107211</v>
      </c>
      <c r="K34">
        <v>0.1670889492357191</v>
      </c>
      <c r="L34" s="278">
        <f t="shared" si="2"/>
        <v>-8.0922234526371858E-2</v>
      </c>
      <c r="N34">
        <v>1.132779657575693</v>
      </c>
      <c r="O34">
        <v>1.048130505409433</v>
      </c>
      <c r="P34" s="278">
        <f t="shared" si="3"/>
        <v>-7.4726935287151117E-2</v>
      </c>
    </row>
    <row r="35" spans="1:16" x14ac:dyDescent="0.35">
      <c r="A35" t="s">
        <v>171</v>
      </c>
      <c r="B35">
        <v>1.9738454646863011</v>
      </c>
      <c r="C35">
        <v>1.9759908844791929</v>
      </c>
      <c r="D35" s="278">
        <f t="shared" si="0"/>
        <v>1.0869238910923616E-3</v>
      </c>
      <c r="E35" s="278"/>
      <c r="F35">
        <v>0.41251767186963312</v>
      </c>
      <c r="G35">
        <v>0.41221600117316448</v>
      </c>
      <c r="H35" s="278">
        <f t="shared" si="1"/>
        <v>-7.3129157134381592E-4</v>
      </c>
      <c r="J35">
        <v>0.1798633941117018</v>
      </c>
      <c r="K35">
        <v>0.17997522289264781</v>
      </c>
      <c r="L35" s="278">
        <f t="shared" si="2"/>
        <v>6.2174285934224482E-4</v>
      </c>
      <c r="N35">
        <v>1.281896784252069</v>
      </c>
      <c r="O35">
        <v>1.2824916729423219</v>
      </c>
      <c r="P35" s="278">
        <f t="shared" si="3"/>
        <v>4.6406910256820534E-4</v>
      </c>
    </row>
    <row r="36" spans="1:16" x14ac:dyDescent="0.35">
      <c r="A36" t="s">
        <v>172</v>
      </c>
      <c r="B36">
        <v>2.1761536708060429</v>
      </c>
      <c r="C36">
        <v>2.180927424796828</v>
      </c>
      <c r="D36" s="278">
        <f t="shared" si="0"/>
        <v>2.1936658494419964E-3</v>
      </c>
      <c r="E36" s="278"/>
      <c r="F36">
        <v>0.54442641528862579</v>
      </c>
      <c r="G36">
        <v>0.54433835318389434</v>
      </c>
      <c r="H36" s="278">
        <f t="shared" si="1"/>
        <v>-1.6175207935999905E-4</v>
      </c>
      <c r="J36">
        <v>0.17090647379887081</v>
      </c>
      <c r="K36">
        <v>0.1713180497767669</v>
      </c>
      <c r="L36" s="278">
        <f t="shared" si="2"/>
        <v>2.4081941938633228E-3</v>
      </c>
      <c r="N36">
        <v>0.70243480198385766</v>
      </c>
      <c r="O36">
        <v>0.70433068977084601</v>
      </c>
      <c r="P36" s="278">
        <f t="shared" si="3"/>
        <v>2.6990231429790644E-3</v>
      </c>
    </row>
    <row r="37" spans="1:16" x14ac:dyDescent="0.35">
      <c r="A37" t="s">
        <v>173</v>
      </c>
      <c r="B37">
        <v>1.7857947398773391</v>
      </c>
      <c r="C37">
        <v>1.7868260274680079</v>
      </c>
      <c r="D37" s="278">
        <f t="shared" si="0"/>
        <v>5.7749503212204279E-4</v>
      </c>
      <c r="E37" s="278"/>
      <c r="F37">
        <v>0.45861419273945059</v>
      </c>
      <c r="G37">
        <v>0.45882851620715209</v>
      </c>
      <c r="H37" s="278">
        <f t="shared" si="1"/>
        <v>4.6732846713984507E-4</v>
      </c>
      <c r="J37">
        <v>0.1472361607703454</v>
      </c>
      <c r="K37">
        <v>0.1473660056674031</v>
      </c>
      <c r="L37" s="278">
        <f t="shared" si="2"/>
        <v>8.818818446388601E-4</v>
      </c>
      <c r="N37">
        <v>1.068790417111475</v>
      </c>
      <c r="O37">
        <v>1.0693016492503009</v>
      </c>
      <c r="P37" s="278">
        <f t="shared" si="3"/>
        <v>4.7832777188209596E-4</v>
      </c>
    </row>
    <row r="38" spans="1:16" x14ac:dyDescent="0.35">
      <c r="A38" t="s">
        <v>174</v>
      </c>
      <c r="B38">
        <v>2.3711451490930382</v>
      </c>
      <c r="C38">
        <v>2.2645054371574549</v>
      </c>
      <c r="D38" s="278">
        <f t="shared" si="0"/>
        <v>-4.4973928304799453E-2</v>
      </c>
      <c r="E38" s="278"/>
      <c r="F38">
        <v>0.28748788526678343</v>
      </c>
      <c r="G38">
        <v>0.28993371562639642</v>
      </c>
      <c r="H38" s="278">
        <f t="shared" si="1"/>
        <v>8.5075945281774326E-3</v>
      </c>
      <c r="J38">
        <v>0.15238859401120561</v>
      </c>
      <c r="K38">
        <v>0.14839600174630641</v>
      </c>
      <c r="L38" s="278">
        <f t="shared" si="2"/>
        <v>-2.620007285194596E-2</v>
      </c>
      <c r="N38">
        <v>1.6129873230686449</v>
      </c>
      <c r="O38">
        <v>1.574774374172798</v>
      </c>
      <c r="P38" s="278">
        <f t="shared" si="3"/>
        <v>-2.3690793070306523E-2</v>
      </c>
    </row>
    <row r="39" spans="1:16" x14ac:dyDescent="0.35">
      <c r="A39" t="s">
        <v>175</v>
      </c>
      <c r="B39">
        <v>2.7685372098749279</v>
      </c>
      <c r="C39">
        <v>2.7635413658427779</v>
      </c>
      <c r="D39" s="278">
        <f t="shared" si="0"/>
        <v>-1.8045067316887265E-3</v>
      </c>
      <c r="E39" s="278"/>
      <c r="F39">
        <v>0.46456022769330768</v>
      </c>
      <c r="G39">
        <v>0.46455359502855681</v>
      </c>
      <c r="H39" s="278">
        <f t="shared" si="1"/>
        <v>-1.4277297873313882E-5</v>
      </c>
      <c r="J39">
        <v>0.17730600113877251</v>
      </c>
      <c r="K39">
        <v>0.17718405633407711</v>
      </c>
      <c r="L39" s="278">
        <f t="shared" si="2"/>
        <v>-6.8776467751908478E-4</v>
      </c>
      <c r="N39">
        <v>0.7629945547251944</v>
      </c>
      <c r="O39">
        <v>0.7603332666675815</v>
      </c>
      <c r="P39" s="278">
        <f t="shared" si="3"/>
        <v>-3.4879515733521938E-3</v>
      </c>
    </row>
    <row r="40" spans="1:16" x14ac:dyDescent="0.35">
      <c r="A40" t="s">
        <v>176</v>
      </c>
      <c r="B40">
        <v>2.50660705648983</v>
      </c>
      <c r="C40">
        <v>2.5047409764033421</v>
      </c>
      <c r="D40" s="278">
        <f t="shared" si="0"/>
        <v>-7.4446454686878855E-4</v>
      </c>
      <c r="E40" s="278"/>
      <c r="F40">
        <v>0.31592835257850721</v>
      </c>
      <c r="G40">
        <v>0.31539741127483911</v>
      </c>
      <c r="H40" s="278">
        <f t="shared" si="1"/>
        <v>-1.680575039671884E-3</v>
      </c>
      <c r="J40">
        <v>0.1708163020415582</v>
      </c>
      <c r="K40">
        <v>0.17064209058477459</v>
      </c>
      <c r="L40" s="278">
        <f t="shared" si="2"/>
        <v>-1.0198760580897844E-3</v>
      </c>
      <c r="N40">
        <v>0.69320366104970443</v>
      </c>
      <c r="O40">
        <v>0.69378398366189797</v>
      </c>
      <c r="P40" s="278">
        <f t="shared" si="3"/>
        <v>8.3716033945171206E-4</v>
      </c>
    </row>
    <row r="41" spans="1:16" x14ac:dyDescent="0.35">
      <c r="A41" t="s">
        <v>177</v>
      </c>
      <c r="B41">
        <v>3.0912022775527181</v>
      </c>
      <c r="C41">
        <v>3.0647527582643961</v>
      </c>
      <c r="D41" s="278">
        <f t="shared" si="0"/>
        <v>-8.5563858050926242E-3</v>
      </c>
      <c r="E41" s="278"/>
      <c r="F41">
        <v>0.51288203797916709</v>
      </c>
      <c r="G41">
        <v>0.50706388010297232</v>
      </c>
      <c r="H41" s="278">
        <f t="shared" si="1"/>
        <v>-1.1344046867227398E-2</v>
      </c>
      <c r="J41">
        <v>0.23233907822833991</v>
      </c>
      <c r="K41">
        <v>0.2302689817588483</v>
      </c>
      <c r="L41" s="278">
        <f t="shared" si="2"/>
        <v>-8.9098075333549406E-3</v>
      </c>
      <c r="N41">
        <v>0.81735361674888052</v>
      </c>
      <c r="O41">
        <v>0.82048244052180153</v>
      </c>
      <c r="P41" s="278">
        <f t="shared" si="3"/>
        <v>3.8279928158466707E-3</v>
      </c>
    </row>
    <row r="42" spans="1:16" x14ac:dyDescent="0.35">
      <c r="A42" t="s">
        <v>178</v>
      </c>
      <c r="B42">
        <v>3.1124524074029369</v>
      </c>
      <c r="C42">
        <v>3.1312148425491491</v>
      </c>
      <c r="D42" s="278">
        <f t="shared" si="0"/>
        <v>6.0281837889587823E-3</v>
      </c>
      <c r="E42" s="278"/>
      <c r="F42">
        <v>0.39327232676512208</v>
      </c>
      <c r="G42">
        <v>0.39323579788705409</v>
      </c>
      <c r="H42" s="278">
        <f t="shared" si="1"/>
        <v>-9.2884435496535278E-5</v>
      </c>
      <c r="J42">
        <v>0.27995136923856589</v>
      </c>
      <c r="K42">
        <v>0.27935650159733211</v>
      </c>
      <c r="L42" s="278">
        <f t="shared" si="2"/>
        <v>-2.124896344860737E-3</v>
      </c>
      <c r="N42">
        <v>0.71017714456194758</v>
      </c>
      <c r="O42">
        <v>0.72626088551294243</v>
      </c>
      <c r="P42" s="278">
        <f t="shared" si="3"/>
        <v>2.2647505730300072E-2</v>
      </c>
    </row>
    <row r="43" spans="1:16" x14ac:dyDescent="0.35">
      <c r="A43" t="s">
        <v>179</v>
      </c>
      <c r="B43">
        <v>2.4984993384216772</v>
      </c>
      <c r="C43">
        <v>2.499396173418527</v>
      </c>
      <c r="D43" s="278">
        <f t="shared" si="0"/>
        <v>3.5894946340727534E-4</v>
      </c>
      <c r="E43" s="278"/>
      <c r="F43">
        <v>0.51665407177383016</v>
      </c>
      <c r="G43">
        <v>0.51673013396983603</v>
      </c>
      <c r="H43" s="278">
        <f t="shared" si="1"/>
        <v>1.4722074239098022E-4</v>
      </c>
      <c r="J43">
        <v>0.13190197015474059</v>
      </c>
      <c r="K43">
        <v>0.1319828483396335</v>
      </c>
      <c r="L43" s="278">
        <f t="shared" si="2"/>
        <v>6.1316889200389402E-4</v>
      </c>
      <c r="N43">
        <v>0.85794917004834248</v>
      </c>
      <c r="O43">
        <v>0.85828203549020232</v>
      </c>
      <c r="P43" s="278">
        <f t="shared" si="3"/>
        <v>3.8797804518079571E-4</v>
      </c>
    </row>
    <row r="44" spans="1:16" x14ac:dyDescent="0.35">
      <c r="A44" t="s">
        <v>180</v>
      </c>
      <c r="B44">
        <v>2.8511511506559528</v>
      </c>
      <c r="C44">
        <v>2.8227643316693349</v>
      </c>
      <c r="D44" s="278">
        <f t="shared" si="0"/>
        <v>-9.9562659033657474E-3</v>
      </c>
      <c r="E44" s="278"/>
      <c r="F44">
        <v>0.40158131762319949</v>
      </c>
      <c r="G44">
        <v>0.40331100012202609</v>
      </c>
      <c r="H44" s="278">
        <f t="shared" si="1"/>
        <v>4.3071787030928279E-3</v>
      </c>
      <c r="J44">
        <v>0.1829319075577413</v>
      </c>
      <c r="K44">
        <v>0.1815071647372839</v>
      </c>
      <c r="L44" s="278">
        <f t="shared" si="2"/>
        <v>-7.7883778695506797E-3</v>
      </c>
      <c r="N44">
        <v>0.92135545085462522</v>
      </c>
      <c r="O44">
        <v>0.91727632274614823</v>
      </c>
      <c r="P44" s="278">
        <f t="shared" si="3"/>
        <v>-4.4273120701606534E-3</v>
      </c>
    </row>
  </sheetData>
  <conditionalFormatting sqref="D2:E44">
    <cfRule type="cellIs" dxfId="9" priority="4" operator="lessThan">
      <formula>0</formula>
    </cfRule>
  </conditionalFormatting>
  <conditionalFormatting sqref="H2:H44">
    <cfRule type="cellIs" dxfId="8" priority="3" operator="lessThan">
      <formula>0</formula>
    </cfRule>
  </conditionalFormatting>
  <conditionalFormatting sqref="L2:L44">
    <cfRule type="cellIs" dxfId="7" priority="2" operator="lessThan">
      <formula>0</formula>
    </cfRule>
  </conditionalFormatting>
  <conditionalFormatting sqref="P2:P44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1CF7-7E80-4477-85F1-9BCE8C88F2C4}">
  <dimension ref="C2:M9"/>
  <sheetViews>
    <sheetView workbookViewId="0">
      <selection activeCell="C3" sqref="C3:M9"/>
    </sheetView>
  </sheetViews>
  <sheetFormatPr defaultRowHeight="14.5" x14ac:dyDescent="0.35"/>
  <cols>
    <col min="3" max="3" width="11.26953125" bestFit="1" customWidth="1"/>
    <col min="4" max="4" width="7.54296875" customWidth="1"/>
    <col min="5" max="13" width="6.36328125" bestFit="1" customWidth="1"/>
  </cols>
  <sheetData>
    <row r="2" spans="3:13" ht="15" thickBot="1" x14ac:dyDescent="0.4"/>
    <row r="3" spans="3:13" ht="15" thickBot="1" x14ac:dyDescent="0.4">
      <c r="D3" s="197" t="s">
        <v>2</v>
      </c>
      <c r="E3" s="127" t="s">
        <v>3</v>
      </c>
      <c r="F3" s="127" t="s">
        <v>4</v>
      </c>
      <c r="G3" s="127" t="s">
        <v>5</v>
      </c>
      <c r="H3" s="127" t="s">
        <v>6</v>
      </c>
      <c r="I3" s="127" t="s">
        <v>7</v>
      </c>
      <c r="J3" s="127" t="s">
        <v>8</v>
      </c>
      <c r="K3" s="127" t="s">
        <v>9</v>
      </c>
      <c r="L3" s="127" t="s">
        <v>12</v>
      </c>
      <c r="M3" s="198" t="s">
        <v>11</v>
      </c>
    </row>
    <row r="4" spans="3:13" ht="15" thickBot="1" x14ac:dyDescent="0.4">
      <c r="C4" s="114" t="s">
        <v>96</v>
      </c>
      <c r="D4" s="214">
        <v>2.8511511506559528</v>
      </c>
      <c r="E4" s="214">
        <v>0.80681464701225547</v>
      </c>
      <c r="F4" s="215">
        <v>0.54274868942668453</v>
      </c>
      <c r="G4" s="216">
        <v>0.40158131762319949</v>
      </c>
      <c r="H4" s="215">
        <v>7.1865938890817294</v>
      </c>
      <c r="I4" s="215">
        <v>7.2536248154638496</v>
      </c>
      <c r="J4" s="216">
        <v>1.70405796744048E-2</v>
      </c>
      <c r="K4" s="215">
        <v>0.1829319075577413</v>
      </c>
      <c r="L4" s="215">
        <v>0.51830381718759189</v>
      </c>
      <c r="M4" s="217">
        <v>0.92135545085462522</v>
      </c>
    </row>
    <row r="5" spans="3:13" ht="15" thickBot="1" x14ac:dyDescent="0.4">
      <c r="C5" s="114" t="s">
        <v>97</v>
      </c>
      <c r="D5" s="218">
        <v>1.641135363250473</v>
      </c>
      <c r="E5" s="218">
        <v>0.80376513574663466</v>
      </c>
      <c r="F5" s="219">
        <v>0.49030603166744391</v>
      </c>
      <c r="G5" s="220">
        <v>0.42824828039592189</v>
      </c>
      <c r="H5" s="221">
        <v>7.0666965468747298</v>
      </c>
      <c r="I5" s="218">
        <v>6.6974888735151641</v>
      </c>
      <c r="J5" s="219">
        <v>1.7635426624049402E-2</v>
      </c>
      <c r="K5" s="218">
        <v>0.1240155622884965</v>
      </c>
      <c r="L5" s="221">
        <v>0.45300127835045467</v>
      </c>
      <c r="M5" s="222">
        <v>0.63848117606214483</v>
      </c>
    </row>
    <row r="6" spans="3:13" ht="15" thickBot="1" x14ac:dyDescent="0.4">
      <c r="C6" s="114" t="s">
        <v>98</v>
      </c>
      <c r="D6" s="220">
        <v>2.8767285932443958</v>
      </c>
      <c r="E6" s="220">
        <v>0.80787518877625686</v>
      </c>
      <c r="F6" s="221">
        <v>0.44895815874865358</v>
      </c>
      <c r="G6" s="218">
        <v>0.3667038354979747</v>
      </c>
      <c r="H6" s="219">
        <v>7.1441751702625531</v>
      </c>
      <c r="I6" s="223">
        <v>6.9289358137477741</v>
      </c>
      <c r="J6" s="218">
        <v>1.6431686451848199E-2</v>
      </c>
      <c r="K6" s="219">
        <v>0.15558885048885759</v>
      </c>
      <c r="L6" s="218">
        <v>0.40116505945090031</v>
      </c>
      <c r="M6" s="224">
        <v>0.87522260747925973</v>
      </c>
    </row>
    <row r="7" spans="3:13" ht="15" thickBot="1" x14ac:dyDescent="0.4">
      <c r="C7" s="114" t="s">
        <v>100</v>
      </c>
      <c r="D7" s="221">
        <v>1.8472123054245631</v>
      </c>
      <c r="E7" s="221">
        <v>0.80429430209041775</v>
      </c>
      <c r="F7" s="223">
        <v>0.49084583550774608</v>
      </c>
      <c r="G7" s="223">
        <v>0.42317644784588843</v>
      </c>
      <c r="H7" s="218">
        <v>7.0262694277719602</v>
      </c>
      <c r="I7" s="221">
        <v>6.9063622963232376</v>
      </c>
      <c r="J7" s="220">
        <v>2.0704070595449601E-2</v>
      </c>
      <c r="K7" s="221">
        <v>0.1429258114034124</v>
      </c>
      <c r="L7" s="223">
        <v>0.4610149454484323</v>
      </c>
      <c r="M7" s="225">
        <v>0.65447389989735805</v>
      </c>
    </row>
    <row r="8" spans="3:13" ht="15" thickBot="1" x14ac:dyDescent="0.4">
      <c r="C8" s="114" t="s">
        <v>41</v>
      </c>
      <c r="D8" s="219">
        <v>2.4761113177092078</v>
      </c>
      <c r="E8" s="219">
        <v>0.80572785306241401</v>
      </c>
      <c r="F8" s="218">
        <v>0.35868275231738528</v>
      </c>
      <c r="G8" s="219">
        <v>0.41688227453662607</v>
      </c>
      <c r="H8" s="223">
        <v>7.1824929827835016</v>
      </c>
      <c r="I8" s="219">
        <v>6.9247129149178663</v>
      </c>
      <c r="J8" s="223">
        <v>1.8218983750372199E-2</v>
      </c>
      <c r="K8" s="223">
        <v>0.1757594159163765</v>
      </c>
      <c r="L8" s="219">
        <v>0.45864802011043831</v>
      </c>
      <c r="M8" s="226">
        <v>0.9166821432515212</v>
      </c>
    </row>
    <row r="9" spans="3:13" ht="15" thickBot="1" x14ac:dyDescent="0.4">
      <c r="C9" s="213" t="s">
        <v>103</v>
      </c>
      <c r="D9" s="227">
        <v>1.431377006441692</v>
      </c>
      <c r="E9" s="227">
        <v>0.80360371126231001</v>
      </c>
      <c r="F9" s="227">
        <v>0.29172886073736731</v>
      </c>
      <c r="G9" s="227">
        <v>0.36400671474856588</v>
      </c>
      <c r="H9" s="227">
        <v>6.4792665955656643</v>
      </c>
      <c r="I9" s="227">
        <v>6.5320278998892656</v>
      </c>
      <c r="J9" s="227">
        <v>1.3947869566497901E-2</v>
      </c>
      <c r="K9" s="227">
        <v>0.1100005926396502</v>
      </c>
      <c r="L9" s="227">
        <v>0.4128081776802377</v>
      </c>
      <c r="M9" s="228">
        <v>0.46276355148745729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8594-5AB4-44DC-A61D-99C7958D1F20}">
  <dimension ref="B1:AL27"/>
  <sheetViews>
    <sheetView topLeftCell="S12" zoomScale="90" zoomScaleNormal="90" workbookViewId="0">
      <selection activeCell="AE21" sqref="AE21:AL27"/>
    </sheetView>
  </sheetViews>
  <sheetFormatPr defaultRowHeight="14.5" x14ac:dyDescent="0.35"/>
  <cols>
    <col min="3" max="3" width="13.81640625" style="3" bestFit="1" customWidth="1"/>
    <col min="22" max="22" width="11.36328125" bestFit="1" customWidth="1"/>
    <col min="31" max="31" width="11.36328125" bestFit="1" customWidth="1"/>
    <col min="32" max="38" width="6.453125" bestFit="1" customWidth="1"/>
  </cols>
  <sheetData>
    <row r="1" spans="2:29" ht="15" thickBot="1" x14ac:dyDescent="0.4"/>
    <row r="2" spans="2:29" ht="29.5" thickBot="1" x14ac:dyDescent="0.4">
      <c r="D2" s="313" t="s">
        <v>78</v>
      </c>
      <c r="E2" s="314"/>
      <c r="F2" s="315"/>
      <c r="G2" s="313" t="s">
        <v>79</v>
      </c>
      <c r="H2" s="315"/>
      <c r="I2" s="313" t="s">
        <v>80</v>
      </c>
      <c r="J2" s="314"/>
      <c r="K2" s="314"/>
      <c r="L2" s="314"/>
      <c r="M2" s="314"/>
      <c r="N2" s="315"/>
      <c r="O2" s="313" t="s">
        <v>81</v>
      </c>
      <c r="P2" s="316"/>
      <c r="Q2" s="316"/>
      <c r="R2" s="317"/>
      <c r="S2" s="152"/>
      <c r="T2" s="146" t="s">
        <v>82</v>
      </c>
    </row>
    <row r="3" spans="2:29" ht="58.5" thickBot="1" x14ac:dyDescent="0.4">
      <c r="D3" s="310" t="s">
        <v>66</v>
      </c>
      <c r="E3" s="311"/>
      <c r="F3" s="151" t="s">
        <v>67</v>
      </c>
      <c r="G3" s="310" t="s">
        <v>68</v>
      </c>
      <c r="H3" s="311"/>
      <c r="I3" s="310" t="s">
        <v>69</v>
      </c>
      <c r="J3" s="312"/>
      <c r="K3" s="312"/>
      <c r="L3" s="312"/>
      <c r="M3" s="311"/>
      <c r="N3" s="151" t="s">
        <v>70</v>
      </c>
      <c r="O3" s="151" t="s">
        <v>71</v>
      </c>
      <c r="P3" s="151" t="s">
        <v>72</v>
      </c>
      <c r="Q3" s="151" t="s">
        <v>73</v>
      </c>
      <c r="R3" s="151" t="s">
        <v>74</v>
      </c>
      <c r="S3" s="151" t="s">
        <v>75</v>
      </c>
      <c r="T3" s="151" t="s">
        <v>76</v>
      </c>
    </row>
    <row r="4" spans="2:29" ht="15" thickBot="1" x14ac:dyDescent="0.4">
      <c r="D4" s="279" t="s">
        <v>2</v>
      </c>
      <c r="E4" s="127" t="s">
        <v>59</v>
      </c>
      <c r="F4" s="201" t="s">
        <v>3</v>
      </c>
      <c r="G4" s="280" t="s">
        <v>4</v>
      </c>
      <c r="H4" s="127" t="s">
        <v>60</v>
      </c>
      <c r="I4" s="201" t="s">
        <v>5</v>
      </c>
      <c r="J4" s="127" t="s">
        <v>61</v>
      </c>
      <c r="K4" s="127" t="s">
        <v>62</v>
      </c>
      <c r="L4" s="127" t="s">
        <v>63</v>
      </c>
      <c r="M4" s="127" t="s">
        <v>64</v>
      </c>
      <c r="N4" s="280" t="s">
        <v>6</v>
      </c>
      <c r="O4" s="280" t="s">
        <v>7</v>
      </c>
      <c r="P4" s="203" t="s">
        <v>8</v>
      </c>
      <c r="Q4" s="280" t="s">
        <v>9</v>
      </c>
      <c r="R4" s="280" t="s">
        <v>12</v>
      </c>
      <c r="S4" s="127" t="s">
        <v>10</v>
      </c>
      <c r="T4" s="281" t="s">
        <v>11</v>
      </c>
      <c r="V4" s="3"/>
      <c r="W4" s="279" t="s">
        <v>2</v>
      </c>
      <c r="X4" s="280" t="s">
        <v>4</v>
      </c>
      <c r="Y4" s="280" t="s">
        <v>6</v>
      </c>
      <c r="Z4" s="280" t="s">
        <v>7</v>
      </c>
      <c r="AA4" s="280" t="s">
        <v>9</v>
      </c>
      <c r="AB4" s="280" t="s">
        <v>12</v>
      </c>
      <c r="AC4" s="281" t="s">
        <v>11</v>
      </c>
    </row>
    <row r="5" spans="2:29" x14ac:dyDescent="0.35">
      <c r="B5">
        <v>1</v>
      </c>
      <c r="C5" s="65" t="s">
        <v>96</v>
      </c>
      <c r="D5" s="119">
        <v>2.8511511506559528</v>
      </c>
      <c r="E5" s="35">
        <v>0.40326825779120978</v>
      </c>
      <c r="F5" s="119">
        <v>0.80681464701225547</v>
      </c>
      <c r="G5" s="57">
        <v>0.54274868942668453</v>
      </c>
      <c r="H5" s="35">
        <v>0.96426831547511105</v>
      </c>
      <c r="I5" s="211">
        <v>0.40158131762319949</v>
      </c>
      <c r="J5" s="35">
        <v>0.60235434445436487</v>
      </c>
      <c r="K5" s="35">
        <v>0.68812088572203545</v>
      </c>
      <c r="L5" s="35">
        <v>0.33519167989999071</v>
      </c>
      <c r="M5" s="35">
        <v>0.77516390157199988</v>
      </c>
      <c r="N5" s="57">
        <v>7.1865938890817294</v>
      </c>
      <c r="O5" s="57">
        <v>7.2536248154638496</v>
      </c>
      <c r="P5" s="211">
        <v>1.70405796744048E-2</v>
      </c>
      <c r="Q5" s="57">
        <v>0.1829319075577413</v>
      </c>
      <c r="R5" s="57">
        <v>0.51830381718759189</v>
      </c>
      <c r="S5" s="35">
        <v>0.44806114527027258</v>
      </c>
      <c r="T5" s="207">
        <v>0.92135545085462522</v>
      </c>
      <c r="V5" s="65" t="s">
        <v>96</v>
      </c>
      <c r="W5" s="119">
        <v>2.8511511506559528</v>
      </c>
      <c r="X5" s="57">
        <v>0.54274868942668453</v>
      </c>
      <c r="Y5" s="57">
        <v>7.1865938890817294</v>
      </c>
      <c r="Z5" s="57">
        <v>7.2536248154638496</v>
      </c>
      <c r="AA5" s="57">
        <v>0.1829319075577413</v>
      </c>
      <c r="AB5" s="57">
        <v>0.51830381718759189</v>
      </c>
      <c r="AC5" s="207">
        <v>0.92135545085462522</v>
      </c>
    </row>
    <row r="6" spans="2:29" ht="15" thickBot="1" x14ac:dyDescent="0.4">
      <c r="C6" s="67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204"/>
      <c r="V6" s="67"/>
      <c r="W6" s="98"/>
      <c r="X6" s="98"/>
      <c r="Y6" s="98"/>
      <c r="Z6" s="98"/>
      <c r="AA6" s="98"/>
      <c r="AB6" s="98"/>
      <c r="AC6" s="204"/>
    </row>
    <row r="7" spans="2:29" x14ac:dyDescent="0.35">
      <c r="B7">
        <v>2</v>
      </c>
      <c r="C7" s="65" t="s">
        <v>189</v>
      </c>
      <c r="D7" s="35">
        <v>2.958869271572699</v>
      </c>
      <c r="E7" s="35">
        <v>0.42117485123816728</v>
      </c>
      <c r="F7" s="35">
        <v>0.80719057855216803</v>
      </c>
      <c r="G7" s="35">
        <v>0.53852541715486435</v>
      </c>
      <c r="H7" s="35">
        <v>0.96379738957146477</v>
      </c>
      <c r="I7" s="35">
        <v>0.3999732695080444</v>
      </c>
      <c r="J7" s="35">
        <v>0.60570487539707651</v>
      </c>
      <c r="K7" s="35">
        <v>0.68231090362606828</v>
      </c>
      <c r="L7" s="35">
        <v>0.32693659609450521</v>
      </c>
      <c r="M7" s="35">
        <v>0.77281708432902396</v>
      </c>
      <c r="N7" s="35">
        <v>7.185084701907682</v>
      </c>
      <c r="O7" s="35">
        <v>7.1745380366362452</v>
      </c>
      <c r="P7" s="35">
        <v>1.71538516287623E-2</v>
      </c>
      <c r="Q7" s="35">
        <v>0.17568671697016749</v>
      </c>
      <c r="R7" s="35">
        <v>0.50210135795256783</v>
      </c>
      <c r="S7" s="35">
        <v>0.43923673250826029</v>
      </c>
      <c r="T7" s="199">
        <v>0.90222349707458804</v>
      </c>
      <c r="V7" s="65" t="s">
        <v>189</v>
      </c>
      <c r="W7" s="35">
        <v>2.958869271572699</v>
      </c>
      <c r="X7" s="35">
        <v>0.53852541715486435</v>
      </c>
      <c r="Y7" s="35">
        <v>7.185084701907682</v>
      </c>
      <c r="Z7" s="35">
        <v>7.1745380366362452</v>
      </c>
      <c r="AA7" s="35">
        <v>0.17568671697016749</v>
      </c>
      <c r="AB7" s="35">
        <v>0.50210135795256783</v>
      </c>
      <c r="AC7" s="199">
        <v>0.90222349707458804</v>
      </c>
    </row>
    <row r="8" spans="2:29" ht="15" thickBot="1" x14ac:dyDescent="0.4">
      <c r="C8" s="67"/>
      <c r="D8" s="102">
        <f>(D7-D5)/D5</f>
        <v>3.7780571854972994E-2</v>
      </c>
      <c r="E8" s="102">
        <f t="shared" ref="E8:T8" si="0">(E7-E5)/E5</f>
        <v>4.4403676959441106E-2</v>
      </c>
      <c r="F8" s="102">
        <f t="shared" si="0"/>
        <v>4.6594535845956791E-4</v>
      </c>
      <c r="G8" s="102">
        <f t="shared" si="0"/>
        <v>-7.7812666416224759E-3</v>
      </c>
      <c r="H8" s="102">
        <f t="shared" si="0"/>
        <v>-4.8837641566004046E-4</v>
      </c>
      <c r="I8" s="102">
        <f t="shared" si="0"/>
        <v>-4.004290151425568E-3</v>
      </c>
      <c r="J8" s="102">
        <f t="shared" si="0"/>
        <v>5.5623919268760081E-3</v>
      </c>
      <c r="K8" s="102">
        <f t="shared" si="0"/>
        <v>-8.4432578875597401E-3</v>
      </c>
      <c r="L8" s="102">
        <f t="shared" si="0"/>
        <v>-2.4627949619598348E-2</v>
      </c>
      <c r="M8" s="102">
        <f t="shared" si="0"/>
        <v>-3.027511005371472E-3</v>
      </c>
      <c r="N8" s="102">
        <f t="shared" si="0"/>
        <v>-2.1000034193391609E-4</v>
      </c>
      <c r="O8" s="102">
        <f t="shared" si="0"/>
        <v>-1.0903069960139235E-2</v>
      </c>
      <c r="P8" s="102">
        <f t="shared" si="0"/>
        <v>6.6471890347507955E-3</v>
      </c>
      <c r="Q8" s="102">
        <f t="shared" si="0"/>
        <v>-3.960594236566909E-2</v>
      </c>
      <c r="R8" s="102">
        <f t="shared" si="0"/>
        <v>-3.1260543908284269E-2</v>
      </c>
      <c r="S8" s="102">
        <f t="shared" si="0"/>
        <v>-1.969466188970562E-2</v>
      </c>
      <c r="T8" s="240">
        <f t="shared" si="0"/>
        <v>-2.0765008512502837E-2</v>
      </c>
      <c r="V8" s="67"/>
      <c r="W8" s="102">
        <f>(W7-W5)/W5</f>
        <v>3.7780571854972994E-2</v>
      </c>
      <c r="X8" s="102">
        <f t="shared" ref="X8" si="1">(X7-X5)/X5</f>
        <v>-7.7812666416224759E-3</v>
      </c>
      <c r="Y8" s="102">
        <f t="shared" ref="Y8" si="2">(Y7-Y5)/Y5</f>
        <v>-2.1000034193391609E-4</v>
      </c>
      <c r="Z8" s="102">
        <f t="shared" ref="Z8" si="3">(Z7-Z5)/Z5</f>
        <v>-1.0903069960139235E-2</v>
      </c>
      <c r="AA8" s="102">
        <f t="shared" ref="AA8" si="4">(AA7-AA5)/AA5</f>
        <v>-3.960594236566909E-2</v>
      </c>
      <c r="AB8" s="102">
        <f t="shared" ref="AB8" si="5">(AB7-AB5)/AB5</f>
        <v>-3.1260543908284269E-2</v>
      </c>
      <c r="AC8" s="240">
        <f t="shared" ref="AC8" si="6">(AC7-AC5)/AC5</f>
        <v>-2.0765008512502837E-2</v>
      </c>
    </row>
    <row r="9" spans="2:29" x14ac:dyDescent="0.35">
      <c r="B9">
        <v>3</v>
      </c>
      <c r="C9" s="65" t="s">
        <v>109</v>
      </c>
      <c r="D9">
        <v>1.753070532444861</v>
      </c>
      <c r="E9">
        <v>0.24901948688440911</v>
      </c>
      <c r="F9">
        <v>0.80419360965843167</v>
      </c>
      <c r="G9">
        <v>0.55312988263172613</v>
      </c>
      <c r="H9">
        <v>0.96841423501531576</v>
      </c>
      <c r="I9">
        <v>0.36718715604834368</v>
      </c>
      <c r="J9">
        <v>0.57761868701940944</v>
      </c>
      <c r="K9">
        <v>0.75775225533697121</v>
      </c>
      <c r="L9">
        <v>0.39099239727563662</v>
      </c>
      <c r="M9">
        <v>0.69008240330869275</v>
      </c>
      <c r="N9">
        <v>7.1760857083683014</v>
      </c>
      <c r="O9">
        <v>7.170011820624782</v>
      </c>
      <c r="P9">
        <v>1.8320255679431002E-2</v>
      </c>
      <c r="Q9">
        <v>0.15787762445046261</v>
      </c>
      <c r="R9">
        <v>0.43796742508514169</v>
      </c>
      <c r="S9">
        <v>0.39768580862388869</v>
      </c>
      <c r="T9">
        <v>0.59752318521464065</v>
      </c>
      <c r="V9" s="65" t="s">
        <v>109</v>
      </c>
      <c r="W9">
        <v>1.753070532444861</v>
      </c>
      <c r="X9">
        <v>0.55312988263172613</v>
      </c>
      <c r="Y9">
        <v>7.1760857083683014</v>
      </c>
      <c r="Z9">
        <v>7.170011820624782</v>
      </c>
      <c r="AA9">
        <v>0.15787762445046261</v>
      </c>
      <c r="AB9">
        <v>0.43796742508514169</v>
      </c>
      <c r="AC9">
        <v>0.59752318521464065</v>
      </c>
    </row>
    <row r="10" spans="2:29" ht="15" thickBot="1" x14ac:dyDescent="0.4">
      <c r="C10" s="67"/>
      <c r="D10" s="102">
        <f>(D9-D5)/D5</f>
        <v>-0.38513588378450608</v>
      </c>
      <c r="E10" s="102">
        <f t="shared" ref="E10:T10" si="7">(E9-E5)/E5</f>
        <v>-0.38249668285735061</v>
      </c>
      <c r="F10" s="102">
        <f t="shared" si="7"/>
        <v>-3.2486239107456152E-3</v>
      </c>
      <c r="G10" s="102">
        <f t="shared" si="7"/>
        <v>1.9127071897690719E-2</v>
      </c>
      <c r="H10" s="102">
        <f t="shared" si="7"/>
        <v>4.2995496934501564E-3</v>
      </c>
      <c r="I10" s="102">
        <f t="shared" si="7"/>
        <v>-8.5646816884862087E-2</v>
      </c>
      <c r="J10" s="102">
        <f t="shared" si="7"/>
        <v>-4.1064960621080789E-2</v>
      </c>
      <c r="K10" s="102">
        <f t="shared" si="7"/>
        <v>0.10119060627243215</v>
      </c>
      <c r="L10" s="102">
        <f t="shared" si="7"/>
        <v>0.16647405267426343</v>
      </c>
      <c r="M10" s="102">
        <f t="shared" si="7"/>
        <v>-0.10975936584606871</v>
      </c>
      <c r="N10" s="102">
        <f t="shared" si="7"/>
        <v>-1.462192086489341E-3</v>
      </c>
      <c r="O10" s="102">
        <f t="shared" si="7"/>
        <v>-1.1527063635937553E-2</v>
      </c>
      <c r="P10" s="102">
        <f t="shared" si="7"/>
        <v>7.509580245960143E-2</v>
      </c>
      <c r="Q10" s="102">
        <f t="shared" si="7"/>
        <v>-0.13695961214076594</v>
      </c>
      <c r="R10" s="102">
        <f t="shared" si="7"/>
        <v>-0.15499865028656293</v>
      </c>
      <c r="S10" s="102">
        <f t="shared" si="7"/>
        <v>-0.11242960291947932</v>
      </c>
      <c r="T10" s="102">
        <f t="shared" si="7"/>
        <v>-0.35147376111967021</v>
      </c>
      <c r="V10" s="67"/>
      <c r="W10" s="102">
        <f>(W9-W5)/W5</f>
        <v>-0.38513588378450608</v>
      </c>
      <c r="X10" s="102">
        <f t="shared" ref="X10" si="8">(X9-X5)/X5</f>
        <v>1.9127071897690719E-2</v>
      </c>
      <c r="Y10" s="102">
        <f t="shared" ref="Y10" si="9">(Y9-Y5)/Y5</f>
        <v>-1.462192086489341E-3</v>
      </c>
      <c r="Z10" s="102">
        <f t="shared" ref="Z10" si="10">(Z9-Z5)/Z5</f>
        <v>-1.1527063635937553E-2</v>
      </c>
      <c r="AA10" s="102">
        <f t="shared" ref="AA10" si="11">(AA9-AA5)/AA5</f>
        <v>-0.13695961214076594</v>
      </c>
      <c r="AB10" s="102">
        <f t="shared" ref="AB10" si="12">(AB9-AB5)/AB5</f>
        <v>-0.15499865028656293</v>
      </c>
      <c r="AC10" s="102">
        <f t="shared" ref="AC10" si="13">(AC9-AC5)/AC5</f>
        <v>-0.35147376111967021</v>
      </c>
    </row>
    <row r="11" spans="2:29" x14ac:dyDescent="0.35">
      <c r="B11">
        <v>4</v>
      </c>
      <c r="C11" s="65" t="s">
        <v>190</v>
      </c>
      <c r="D11">
        <v>1.9208162210798261</v>
      </c>
      <c r="E11">
        <v>0.27624493038530329</v>
      </c>
      <c r="F11">
        <v>0.80430262839975986</v>
      </c>
      <c r="G11">
        <v>0.531521080201933</v>
      </c>
      <c r="H11">
        <v>0.96157311622090835</v>
      </c>
      <c r="I11">
        <v>0.4564508692030681</v>
      </c>
      <c r="J11">
        <v>0.6517860818275949</v>
      </c>
      <c r="K11">
        <v>0.72625107316605209</v>
      </c>
      <c r="L11">
        <v>0.30166519453995277</v>
      </c>
      <c r="M11">
        <v>0.74795431098774889</v>
      </c>
      <c r="N11">
        <v>7.1414193308485601</v>
      </c>
      <c r="O11">
        <v>6.9589440960739566</v>
      </c>
      <c r="P11">
        <v>1.7217933715432902E-2</v>
      </c>
      <c r="Q11">
        <v>0.14262505758611449</v>
      </c>
      <c r="R11">
        <v>0.45930671419804958</v>
      </c>
      <c r="S11">
        <v>0.50970742890357379</v>
      </c>
      <c r="T11">
        <v>0.75320632309994451</v>
      </c>
      <c r="V11" s="65" t="s">
        <v>190</v>
      </c>
      <c r="W11">
        <v>1.9208162210798261</v>
      </c>
      <c r="X11">
        <v>0.531521080201933</v>
      </c>
      <c r="Y11">
        <v>7.1414193308485601</v>
      </c>
      <c r="Z11">
        <v>6.9589440960739566</v>
      </c>
      <c r="AA11">
        <v>0.14262505758611449</v>
      </c>
      <c r="AB11">
        <v>0.45930671419804958</v>
      </c>
      <c r="AC11">
        <v>0.75320632309994451</v>
      </c>
    </row>
    <row r="12" spans="2:29" ht="15" thickBot="1" x14ac:dyDescent="0.4">
      <c r="C12" s="67"/>
      <c r="D12" s="102">
        <f>(D11-D5)/D5</f>
        <v>-0.32630151136045116</v>
      </c>
      <c r="E12" s="102">
        <f t="shared" ref="E12:T12" si="14">(E11-E5)/E5</f>
        <v>-0.31498469059191914</v>
      </c>
      <c r="F12" s="102">
        <f t="shared" si="14"/>
        <v>-3.1135014985138923E-3</v>
      </c>
      <c r="G12" s="102">
        <f t="shared" si="14"/>
        <v>-2.0686570863232216E-2</v>
      </c>
      <c r="H12" s="102">
        <f t="shared" si="14"/>
        <v>-2.7950718808744911E-3</v>
      </c>
      <c r="I12" s="102">
        <f t="shared" si="14"/>
        <v>0.13663372565392165</v>
      </c>
      <c r="J12" s="102">
        <f t="shared" si="14"/>
        <v>8.206421656675715E-2</v>
      </c>
      <c r="K12" s="102">
        <f t="shared" si="14"/>
        <v>5.5412047846806999E-2</v>
      </c>
      <c r="L12" s="102">
        <f t="shared" si="14"/>
        <v>-0.10002183040474349</v>
      </c>
      <c r="M12" s="102">
        <f t="shared" si="14"/>
        <v>-3.5101725620957168E-2</v>
      </c>
      <c r="N12" s="102">
        <f t="shared" si="14"/>
        <v>-6.2859483825572753E-3</v>
      </c>
      <c r="O12" s="102">
        <f t="shared" si="14"/>
        <v>-4.062530484919339E-2</v>
      </c>
      <c r="P12" s="102">
        <f t="shared" si="14"/>
        <v>1.0407746943872486E-2</v>
      </c>
      <c r="Q12" s="102">
        <f t="shared" si="14"/>
        <v>-0.22033799630556092</v>
      </c>
      <c r="R12" s="102">
        <f t="shared" si="14"/>
        <v>-0.11382725928909999</v>
      </c>
      <c r="S12" s="102">
        <f t="shared" si="14"/>
        <v>0.1375845334594141</v>
      </c>
      <c r="T12" s="102">
        <f t="shared" si="14"/>
        <v>-0.18250190802985969</v>
      </c>
      <c r="V12" s="67"/>
      <c r="W12" s="102">
        <f>(W11-W5)/W5</f>
        <v>-0.32630151136045116</v>
      </c>
      <c r="X12" s="102">
        <f t="shared" ref="X12" si="15">(X11-X5)/X5</f>
        <v>-2.0686570863232216E-2</v>
      </c>
      <c r="Y12" s="102">
        <f t="shared" ref="Y12" si="16">(Y11-Y5)/Y5</f>
        <v>-6.2859483825572753E-3</v>
      </c>
      <c r="Z12" s="102">
        <f t="shared" ref="Z12" si="17">(Z11-Z5)/Z5</f>
        <v>-4.062530484919339E-2</v>
      </c>
      <c r="AA12" s="102">
        <f t="shared" ref="AA12" si="18">(AA11-AA5)/AA5</f>
        <v>-0.22033799630556092</v>
      </c>
      <c r="AB12" s="102">
        <f t="shared" ref="AB12" si="19">(AB11-AB5)/AB5</f>
        <v>-0.11382725928909999</v>
      </c>
      <c r="AC12" s="102">
        <f t="shared" ref="AC12" si="20">(AC11-AC5)/AC5</f>
        <v>-0.18250190802985969</v>
      </c>
    </row>
    <row r="13" spans="2:29" x14ac:dyDescent="0.35">
      <c r="B13">
        <v>5</v>
      </c>
      <c r="C13" s="65" t="s">
        <v>111</v>
      </c>
      <c r="D13">
        <v>1.8365504314511221</v>
      </c>
      <c r="E13">
        <v>0.2617617569366803</v>
      </c>
      <c r="F13">
        <v>0.80449813357486888</v>
      </c>
      <c r="G13">
        <v>0.56112596840861573</v>
      </c>
      <c r="H13">
        <v>0.97046199815066037</v>
      </c>
      <c r="I13">
        <v>0.374944914759401</v>
      </c>
      <c r="J13">
        <v>0.58624345851850368</v>
      </c>
      <c r="K13">
        <v>0.76658536879936856</v>
      </c>
      <c r="L13">
        <v>0.39824941124366531</v>
      </c>
      <c r="M13">
        <v>0.70886877743522569</v>
      </c>
      <c r="N13">
        <v>7.1693929534617222</v>
      </c>
      <c r="O13">
        <v>7.1040649113238361</v>
      </c>
      <c r="P13">
        <v>1.8157953079095301E-2</v>
      </c>
      <c r="Q13">
        <v>0.15243374453022629</v>
      </c>
      <c r="R13">
        <v>0.43637244693225008</v>
      </c>
      <c r="S13">
        <v>0.40816600237813649</v>
      </c>
      <c r="T13">
        <v>0.60755003117361184</v>
      </c>
      <c r="V13" s="65" t="s">
        <v>111</v>
      </c>
      <c r="W13">
        <v>1.8365504314511221</v>
      </c>
      <c r="X13">
        <v>0.56112596840861573</v>
      </c>
      <c r="Y13">
        <v>7.1693929534617222</v>
      </c>
      <c r="Z13">
        <v>7.1040649113238361</v>
      </c>
      <c r="AA13">
        <v>0.15243374453022629</v>
      </c>
      <c r="AB13">
        <v>0.43637244693225008</v>
      </c>
      <c r="AC13">
        <v>0.60755003117361184</v>
      </c>
    </row>
    <row r="14" spans="2:29" ht="15" thickBot="1" x14ac:dyDescent="0.4">
      <c r="C14" s="67"/>
      <c r="D14" s="102">
        <f t="shared" ref="D14:T14" si="21">(D13-D5)/D5</f>
        <v>-0.3558565174531016</v>
      </c>
      <c r="E14" s="102">
        <f t="shared" si="21"/>
        <v>-0.35089917969143458</v>
      </c>
      <c r="F14" s="102">
        <f t="shared" si="21"/>
        <v>-2.8711841635063965E-3</v>
      </c>
      <c r="G14" s="102">
        <f t="shared" si="21"/>
        <v>3.3859646904617048E-2</v>
      </c>
      <c r="H14" s="102">
        <f t="shared" si="21"/>
        <v>6.4231942252479654E-3</v>
      </c>
      <c r="I14" s="102">
        <f t="shared" si="21"/>
        <v>-6.6328789948319269E-2</v>
      </c>
      <c r="J14" s="102">
        <f t="shared" si="21"/>
        <v>-2.67465256691309E-2</v>
      </c>
      <c r="K14" s="102">
        <f t="shared" si="21"/>
        <v>0.11402717851675356</v>
      </c>
      <c r="L14" s="102">
        <f t="shared" si="21"/>
        <v>0.18812439307111914</v>
      </c>
      <c r="M14" s="102">
        <f t="shared" si="21"/>
        <v>-8.5524008538491611E-2</v>
      </c>
      <c r="N14" s="102">
        <f t="shared" si="21"/>
        <v>-2.3934753911918887E-3</v>
      </c>
      <c r="O14" s="102">
        <f t="shared" si="21"/>
        <v>-2.0618643498236899E-2</v>
      </c>
      <c r="P14" s="102">
        <f t="shared" si="21"/>
        <v>6.5571325978353454E-2</v>
      </c>
      <c r="Q14" s="102">
        <f t="shared" si="21"/>
        <v>-0.16671866288765649</v>
      </c>
      <c r="R14" s="102">
        <f t="shared" si="21"/>
        <v>-0.1580759537908015</v>
      </c>
      <c r="S14" s="102">
        <f t="shared" si="21"/>
        <v>-8.9039505686374892E-2</v>
      </c>
      <c r="T14" s="102">
        <f t="shared" si="21"/>
        <v>-0.34059104918729866</v>
      </c>
      <c r="V14" s="67"/>
      <c r="W14" s="102">
        <f t="shared" ref="W14:AC14" si="22">(W13-W5)/W5</f>
        <v>-0.3558565174531016</v>
      </c>
      <c r="X14" s="102">
        <f t="shared" si="22"/>
        <v>3.3859646904617048E-2</v>
      </c>
      <c r="Y14" s="102">
        <f t="shared" si="22"/>
        <v>-2.3934753911918887E-3</v>
      </c>
      <c r="Z14" s="102">
        <f t="shared" si="22"/>
        <v>-2.0618643498236899E-2</v>
      </c>
      <c r="AA14" s="102">
        <f t="shared" si="22"/>
        <v>-0.16671866288765649</v>
      </c>
      <c r="AB14" s="102">
        <f t="shared" si="22"/>
        <v>-0.1580759537908015</v>
      </c>
      <c r="AC14" s="102">
        <f t="shared" si="22"/>
        <v>-0.34059104918729866</v>
      </c>
    </row>
    <row r="15" spans="2:29" x14ac:dyDescent="0.35">
      <c r="B15">
        <v>6</v>
      </c>
      <c r="C15" s="65" t="s">
        <v>192</v>
      </c>
      <c r="D15">
        <v>2.1726162119657091</v>
      </c>
      <c r="E15">
        <v>0.30987967281624668</v>
      </c>
      <c r="F15">
        <v>0.80513269981780766</v>
      </c>
      <c r="G15">
        <v>0.56122652841681508</v>
      </c>
      <c r="H15">
        <v>0.96470233972877395</v>
      </c>
      <c r="I15">
        <v>0.43849483598002398</v>
      </c>
      <c r="J15">
        <v>0.64334955281140149</v>
      </c>
      <c r="K15">
        <v>0.73361103344762346</v>
      </c>
      <c r="L15">
        <v>0.3319612897976672</v>
      </c>
      <c r="M15">
        <v>0.75234987699468614</v>
      </c>
      <c r="N15">
        <v>7.1508927227136931</v>
      </c>
      <c r="O15">
        <v>7.1010025517654736</v>
      </c>
      <c r="P15">
        <v>1.71535387252338E-2</v>
      </c>
      <c r="Q15">
        <v>0.1603356528682531</v>
      </c>
      <c r="R15">
        <v>0.42916595785715678</v>
      </c>
      <c r="S15">
        <v>0.47830598273434188</v>
      </c>
      <c r="T15">
        <v>0.78755901614873092</v>
      </c>
      <c r="V15" s="65" t="s">
        <v>192</v>
      </c>
      <c r="W15">
        <v>2.1726162119657091</v>
      </c>
      <c r="X15">
        <v>0.56122652841681508</v>
      </c>
      <c r="Y15">
        <v>7.1508927227136931</v>
      </c>
      <c r="Z15">
        <v>7.1010025517654736</v>
      </c>
      <c r="AA15">
        <v>0.1603356528682531</v>
      </c>
      <c r="AB15">
        <v>0.42916595785715678</v>
      </c>
      <c r="AC15">
        <v>0.78755901614873092</v>
      </c>
    </row>
    <row r="16" spans="2:29" ht="15" thickBot="1" x14ac:dyDescent="0.4">
      <c r="C16" s="67"/>
      <c r="D16" s="102">
        <f>(D15-D5)/D5</f>
        <v>-0.2379863089805449</v>
      </c>
      <c r="E16" s="102">
        <f t="shared" ref="E16:T16" si="23">(E15-E5)/E5</f>
        <v>-0.2315793102250924</v>
      </c>
      <c r="F16" s="102">
        <f t="shared" si="23"/>
        <v>-2.0846760785470215E-3</v>
      </c>
      <c r="G16" s="102">
        <f t="shared" si="23"/>
        <v>3.4044926040538284E-2</v>
      </c>
      <c r="H16" s="102">
        <f t="shared" si="23"/>
        <v>4.5010734740262657E-4</v>
      </c>
      <c r="I16" s="102">
        <f t="shared" si="23"/>
        <v>9.1920407491316983E-2</v>
      </c>
      <c r="J16" s="102">
        <f t="shared" si="23"/>
        <v>6.8058292821265562E-2</v>
      </c>
      <c r="K16" s="102">
        <f t="shared" si="23"/>
        <v>6.6107785229997565E-2</v>
      </c>
      <c r="L16" s="102">
        <f t="shared" si="23"/>
        <v>-9.6374411897316315E-3</v>
      </c>
      <c r="M16" s="102">
        <f t="shared" si="23"/>
        <v>-2.9431226778037337E-2</v>
      </c>
      <c r="N16" s="102">
        <f t="shared" si="23"/>
        <v>-4.9677450707595154E-3</v>
      </c>
      <c r="O16" s="102">
        <f t="shared" si="23"/>
        <v>-2.104082683915549E-2</v>
      </c>
      <c r="P16" s="102">
        <f t="shared" si="23"/>
        <v>6.6288267762784009E-3</v>
      </c>
      <c r="Q16" s="102">
        <f t="shared" si="23"/>
        <v>-0.12352276314811747</v>
      </c>
      <c r="R16" s="102">
        <f t="shared" si="23"/>
        <v>-0.17197993990110449</v>
      </c>
      <c r="S16" s="102">
        <f t="shared" si="23"/>
        <v>6.7501584958511593E-2</v>
      </c>
      <c r="T16" s="102">
        <f t="shared" si="23"/>
        <v>-0.14521695680183824</v>
      </c>
      <c r="V16" s="67"/>
      <c r="W16" s="102">
        <f>(W15-W5)/W5</f>
        <v>-0.2379863089805449</v>
      </c>
      <c r="X16" s="102">
        <f t="shared" ref="X16" si="24">(X15-X5)/X5</f>
        <v>3.4044926040538284E-2</v>
      </c>
      <c r="Y16" s="102">
        <f t="shared" ref="Y16" si="25">(Y15-Y5)/Y5</f>
        <v>-4.9677450707595154E-3</v>
      </c>
      <c r="Z16" s="102">
        <f t="shared" ref="Z16" si="26">(Z15-Z5)/Z5</f>
        <v>-2.104082683915549E-2</v>
      </c>
      <c r="AA16" s="102">
        <f t="shared" ref="AA16" si="27">(AA15-AA5)/AA5</f>
        <v>-0.12352276314811747</v>
      </c>
      <c r="AB16" s="102">
        <f t="shared" ref="AB16" si="28">(AB15-AB5)/AB5</f>
        <v>-0.17197993990110449</v>
      </c>
      <c r="AC16" s="102">
        <f t="shared" ref="AC16" si="29">(AC15-AC5)/AC5</f>
        <v>-0.14521695680183824</v>
      </c>
    </row>
    <row r="17" spans="3:38" x14ac:dyDescent="0.35">
      <c r="C17" s="65" t="s">
        <v>191</v>
      </c>
      <c r="D17">
        <v>3.005252482592375</v>
      </c>
      <c r="E17">
        <v>0.42484180919648501</v>
      </c>
      <c r="F17">
        <v>0.80728497162921209</v>
      </c>
      <c r="G17">
        <v>0.54486913830026162</v>
      </c>
      <c r="H17">
        <v>0.96367867730095158</v>
      </c>
      <c r="I17">
        <v>0.40254132287449218</v>
      </c>
      <c r="J17">
        <v>0.6007878894007489</v>
      </c>
      <c r="K17">
        <v>0.68081042034373784</v>
      </c>
      <c r="L17">
        <v>0.35900908896346567</v>
      </c>
      <c r="M17">
        <v>0.76722648251924108</v>
      </c>
      <c r="N17">
        <v>7.1828000018012998</v>
      </c>
      <c r="O17">
        <v>7.2799404558324836</v>
      </c>
      <c r="P17">
        <v>1.7307265027479202E-2</v>
      </c>
      <c r="Q17">
        <v>0.18974361898966549</v>
      </c>
      <c r="R17">
        <v>0.46559189556804398</v>
      </c>
      <c r="S17">
        <v>0.44026288333382479</v>
      </c>
      <c r="T17">
        <v>0.9393323758052432</v>
      </c>
    </row>
    <row r="18" spans="3:38" ht="15" thickBot="1" x14ac:dyDescent="0.4">
      <c r="C18" s="67"/>
      <c r="D18" s="102">
        <f t="shared" ref="D18:T18" si="30">(D17-D5)/D5</f>
        <v>5.4048811793429012E-2</v>
      </c>
      <c r="E18" s="102">
        <f t="shared" si="30"/>
        <v>5.3496775380830565E-2</v>
      </c>
      <c r="F18" s="102">
        <f t="shared" si="30"/>
        <v>5.8294010736951172E-4</v>
      </c>
      <c r="G18" s="102">
        <f t="shared" si="30"/>
        <v>3.9068705551679288E-3</v>
      </c>
      <c r="H18" s="102">
        <f t="shared" si="30"/>
        <v>-6.1148765825510252E-4</v>
      </c>
      <c r="I18" s="102">
        <f t="shared" si="30"/>
        <v>2.3905625315803663E-3</v>
      </c>
      <c r="J18" s="102">
        <f t="shared" si="30"/>
        <v>-2.6005540891963197E-3</v>
      </c>
      <c r="K18" s="102">
        <f t="shared" si="30"/>
        <v>-1.0623809754919496E-2</v>
      </c>
      <c r="L18" s="102">
        <f t="shared" si="30"/>
        <v>7.1056086686224512E-2</v>
      </c>
      <c r="M18" s="102">
        <f t="shared" si="30"/>
        <v>-1.0239665490952359E-2</v>
      </c>
      <c r="N18" s="102">
        <f t="shared" si="30"/>
        <v>-5.2791173941154409E-4</v>
      </c>
      <c r="O18" s="102">
        <f t="shared" si="30"/>
        <v>3.6279296266512472E-3</v>
      </c>
      <c r="P18" s="102">
        <f t="shared" si="30"/>
        <v>1.5650016500023619E-2</v>
      </c>
      <c r="Q18" s="102">
        <f t="shared" si="30"/>
        <v>3.7236322098560717E-2</v>
      </c>
      <c r="R18" s="102">
        <f t="shared" si="30"/>
        <v>-0.10170081691771461</v>
      </c>
      <c r="S18" s="102">
        <f t="shared" si="30"/>
        <v>-1.740445923233052E-2</v>
      </c>
      <c r="T18" s="102">
        <f t="shared" si="30"/>
        <v>1.9511389370891606E-2</v>
      </c>
    </row>
    <row r="20" spans="3:38" ht="15" thickBot="1" x14ac:dyDescent="0.4"/>
    <row r="21" spans="3:38" ht="15" thickBot="1" x14ac:dyDescent="0.4">
      <c r="V21" s="3"/>
      <c r="W21" s="288" t="s">
        <v>2</v>
      </c>
      <c r="X21" s="289" t="s">
        <v>4</v>
      </c>
      <c r="Y21" s="289" t="s">
        <v>6</v>
      </c>
      <c r="Z21" s="289" t="s">
        <v>7</v>
      </c>
      <c r="AA21" s="289" t="s">
        <v>9</v>
      </c>
      <c r="AB21" s="289" t="s">
        <v>12</v>
      </c>
      <c r="AC21" s="290" t="s">
        <v>11</v>
      </c>
      <c r="AE21" s="3"/>
      <c r="AF21" s="288" t="s">
        <v>2</v>
      </c>
      <c r="AG21" s="289" t="s">
        <v>4</v>
      </c>
      <c r="AH21" s="289" t="s">
        <v>6</v>
      </c>
      <c r="AI21" s="289" t="s">
        <v>7</v>
      </c>
      <c r="AJ21" s="289" t="s">
        <v>9</v>
      </c>
      <c r="AK21" s="289" t="s">
        <v>12</v>
      </c>
      <c r="AL21" s="290" t="s">
        <v>11</v>
      </c>
    </row>
    <row r="22" spans="3:38" ht="15" thickBot="1" x14ac:dyDescent="0.4">
      <c r="V22" s="286" t="s">
        <v>96</v>
      </c>
      <c r="W22" s="291">
        <v>2.8511511506559528</v>
      </c>
      <c r="X22" s="292">
        <v>0.54274868942668453</v>
      </c>
      <c r="Y22" s="293">
        <v>7.1865938890817294</v>
      </c>
      <c r="Z22" s="293">
        <v>7.2536248154638496</v>
      </c>
      <c r="AA22" s="293">
        <v>0.1829319075577413</v>
      </c>
      <c r="AB22" s="293">
        <v>0.51830381718759189</v>
      </c>
      <c r="AC22" s="294">
        <v>0.92135545085462522</v>
      </c>
      <c r="AE22" s="286" t="s">
        <v>96</v>
      </c>
      <c r="AF22" s="291">
        <v>2.8511511506559528</v>
      </c>
      <c r="AG22" s="292">
        <v>0.54274868942668453</v>
      </c>
      <c r="AH22" s="293">
        <v>7.1865938890817294</v>
      </c>
      <c r="AI22" s="293">
        <v>7.2536248154638496</v>
      </c>
      <c r="AJ22" s="293">
        <v>0.1829319075577413</v>
      </c>
      <c r="AK22" s="293">
        <v>0.51830381718759189</v>
      </c>
      <c r="AL22" s="294">
        <v>0.92135545085462522</v>
      </c>
    </row>
    <row r="23" spans="3:38" ht="15" thickBot="1" x14ac:dyDescent="0.4">
      <c r="V23" s="286" t="s">
        <v>189</v>
      </c>
      <c r="W23" s="295">
        <v>2.958869271572699</v>
      </c>
      <c r="X23" s="277">
        <v>0.53852541715486435</v>
      </c>
      <c r="Y23" s="296">
        <v>7.185084701907682</v>
      </c>
      <c r="Z23" s="296">
        <v>7.1745380366362452</v>
      </c>
      <c r="AA23" s="296">
        <v>0.17568671697016749</v>
      </c>
      <c r="AB23" s="296">
        <v>0.50210135795256783</v>
      </c>
      <c r="AC23" s="297">
        <v>0.90222349707458804</v>
      </c>
      <c r="AE23" s="286" t="s">
        <v>189</v>
      </c>
      <c r="AF23" s="295">
        <v>2.958869271572699</v>
      </c>
      <c r="AG23" s="277">
        <v>0.53852541715486435</v>
      </c>
      <c r="AH23" s="296">
        <v>7.185084701907682</v>
      </c>
      <c r="AI23" s="296">
        <v>7.1745380366362452</v>
      </c>
      <c r="AJ23" s="296">
        <v>0.17568671697016749</v>
      </c>
      <c r="AK23" s="296">
        <v>0.50210135795256783</v>
      </c>
      <c r="AL23" s="297">
        <v>0.90222349707458804</v>
      </c>
    </row>
    <row r="24" spans="3:38" ht="15" thickBot="1" x14ac:dyDescent="0.4">
      <c r="V24" s="286" t="s">
        <v>109</v>
      </c>
      <c r="W24" s="298">
        <v>1.753070532444861</v>
      </c>
      <c r="X24" s="299">
        <v>0.55312988263172613</v>
      </c>
      <c r="Y24" s="299">
        <v>7.1760857083683014</v>
      </c>
      <c r="Z24" s="299">
        <v>7.170011820624782</v>
      </c>
      <c r="AA24" s="300">
        <v>0.15787762445046261</v>
      </c>
      <c r="AB24" s="300">
        <v>0.43796742508514169</v>
      </c>
      <c r="AC24" s="301">
        <v>0.59752318521464065</v>
      </c>
      <c r="AE24" s="286" t="s">
        <v>109</v>
      </c>
      <c r="AF24" s="298">
        <v>1.753070532444861</v>
      </c>
      <c r="AG24" s="299">
        <v>0.55312988263172613</v>
      </c>
      <c r="AH24" s="299">
        <v>7.1760857083683014</v>
      </c>
      <c r="AI24" s="299">
        <v>7.170011820624782</v>
      </c>
      <c r="AJ24" s="300">
        <v>0.15787762445046261</v>
      </c>
      <c r="AK24" s="300">
        <v>0.43796742508514169</v>
      </c>
      <c r="AL24" s="301">
        <v>0.59752318521464065</v>
      </c>
    </row>
    <row r="25" spans="3:38" ht="15" thickBot="1" x14ac:dyDescent="0.4">
      <c r="V25" s="286" t="s">
        <v>190</v>
      </c>
      <c r="W25" s="302">
        <v>1.9208162210798261</v>
      </c>
      <c r="X25" s="277">
        <v>0.531521080201933</v>
      </c>
      <c r="Y25" s="277">
        <v>7.1414193308485601</v>
      </c>
      <c r="Z25" s="277">
        <v>6.9589440960739566</v>
      </c>
      <c r="AA25" s="277">
        <v>0.14262505758611449</v>
      </c>
      <c r="AB25" s="299">
        <v>0.45930671419804958</v>
      </c>
      <c r="AC25" s="303">
        <v>0.75320632309994451</v>
      </c>
      <c r="AE25" s="286" t="s">
        <v>190</v>
      </c>
      <c r="AF25" s="302">
        <v>1.9208162210798261</v>
      </c>
      <c r="AG25" s="277">
        <v>0.531521080201933</v>
      </c>
      <c r="AH25" s="277">
        <v>7.1414193308485601</v>
      </c>
      <c r="AI25" s="277">
        <v>6.9589440960739566</v>
      </c>
      <c r="AJ25" s="277">
        <v>0.14262505758611449</v>
      </c>
      <c r="AK25" s="299">
        <v>0.45930671419804958</v>
      </c>
      <c r="AL25" s="303">
        <v>0.75320632309994451</v>
      </c>
    </row>
    <row r="26" spans="3:38" ht="15" thickBot="1" x14ac:dyDescent="0.4">
      <c r="V26" s="286" t="s">
        <v>111</v>
      </c>
      <c r="W26" s="298">
        <v>1.8365504314511221</v>
      </c>
      <c r="X26" s="296">
        <v>0.56112596840861573</v>
      </c>
      <c r="Y26" s="300">
        <v>7.1693929534617222</v>
      </c>
      <c r="Z26" s="300">
        <v>7.1040649113238361</v>
      </c>
      <c r="AA26" s="277">
        <v>0.15243374453022629</v>
      </c>
      <c r="AB26" s="277">
        <v>0.43637244693225008</v>
      </c>
      <c r="AC26" s="301">
        <v>0.60755003117361184</v>
      </c>
      <c r="AE26" s="286" t="s">
        <v>111</v>
      </c>
      <c r="AF26" s="298">
        <v>1.8365504314511221</v>
      </c>
      <c r="AG26" s="296">
        <v>0.56112596840861573</v>
      </c>
      <c r="AH26" s="300">
        <v>7.1693929534617222</v>
      </c>
      <c r="AI26" s="300">
        <v>7.1040649113238361</v>
      </c>
      <c r="AJ26" s="277">
        <v>0.15243374453022629</v>
      </c>
      <c r="AK26" s="277">
        <v>0.43637244693225008</v>
      </c>
      <c r="AL26" s="301">
        <v>0.60755003117361184</v>
      </c>
    </row>
    <row r="27" spans="3:38" ht="15" thickBot="1" x14ac:dyDescent="0.4">
      <c r="V27" s="287" t="s">
        <v>192</v>
      </c>
      <c r="W27" s="304">
        <v>2.1726162119657091</v>
      </c>
      <c r="X27" s="305">
        <v>0.56122652841681508</v>
      </c>
      <c r="Y27" s="306">
        <v>7.1508927227136931</v>
      </c>
      <c r="Z27" s="306">
        <v>7.1010025517654736</v>
      </c>
      <c r="AA27" s="307">
        <v>0.1603356528682531</v>
      </c>
      <c r="AB27" s="306">
        <v>0.42916595785715678</v>
      </c>
      <c r="AC27" s="308">
        <v>0.78755901614873092</v>
      </c>
      <c r="AE27" s="287" t="s">
        <v>192</v>
      </c>
      <c r="AF27" s="304">
        <v>2.1726162119657091</v>
      </c>
      <c r="AG27" s="305">
        <v>0.56122652841681508</v>
      </c>
      <c r="AH27" s="306">
        <v>7.1508927227136931</v>
      </c>
      <c r="AI27" s="306">
        <v>7.1010025517654736</v>
      </c>
      <c r="AJ27" s="307">
        <v>0.1603356528682531</v>
      </c>
      <c r="AK27" s="306">
        <v>0.42916595785715678</v>
      </c>
      <c r="AL27" s="308">
        <v>0.78755901614873092</v>
      </c>
    </row>
  </sheetData>
  <mergeCells count="7">
    <mergeCell ref="D2:F2"/>
    <mergeCell ref="G2:H2"/>
    <mergeCell ref="I2:N2"/>
    <mergeCell ref="O2:R2"/>
    <mergeCell ref="D3:E3"/>
    <mergeCell ref="G3:H3"/>
    <mergeCell ref="I3:M3"/>
  </mergeCells>
  <conditionalFormatting sqref="D8:T8 W8:AC8 W10:AC10 W12:AC12 W14:AC14 W16:AC16">
    <cfRule type="cellIs" dxfId="5" priority="12" operator="lessThan">
      <formula>0</formula>
    </cfRule>
  </conditionalFormatting>
  <conditionalFormatting sqref="D10:T10">
    <cfRule type="cellIs" dxfId="4" priority="11" operator="lessThan">
      <formula>0</formula>
    </cfRule>
  </conditionalFormatting>
  <conditionalFormatting sqref="D12:T12">
    <cfRule type="cellIs" dxfId="3" priority="10" operator="lessThan">
      <formula>0</formula>
    </cfRule>
  </conditionalFormatting>
  <conditionalFormatting sqref="D14:T14">
    <cfRule type="cellIs" dxfId="2" priority="8" operator="lessThan">
      <formula>0</formula>
    </cfRule>
  </conditionalFormatting>
  <conditionalFormatting sqref="D16:T16">
    <cfRule type="cellIs" dxfId="1" priority="7" operator="lessThan">
      <formula>0</formula>
    </cfRule>
  </conditionalFormatting>
  <conditionalFormatting sqref="D18:T18">
    <cfRule type="cellIs" dxfId="0" priority="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 sánh tổng quan</vt:lpstr>
      <vt:lpstr>So sánh với các model khác</vt:lpstr>
      <vt:lpstr>Ssánh các pp tổng hợp TP cơ sở</vt:lpstr>
      <vt:lpstr>SS việc thay đổi NestFuse</vt:lpstr>
      <vt:lpstr>Test Mask</vt:lpstr>
      <vt:lpstr>Final Table</vt:lpstr>
      <vt:lpstr>SS các kỹ thuật TH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Van Hau 20215363</dc:creator>
  <cp:lastModifiedBy>Trinh Van Hau 20215363</cp:lastModifiedBy>
  <dcterms:created xsi:type="dcterms:W3CDTF">2024-12-02T16:46:57Z</dcterms:created>
  <dcterms:modified xsi:type="dcterms:W3CDTF">2025-02-02T17:05:02Z</dcterms:modified>
</cp:coreProperties>
</file>