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/>
  <bookViews>
    <workbookView xWindow="0" yWindow="0" windowWidth="21333" windowHeight="7847" tabRatio="818" activeTab="1" xr2:uid="{00000000-000D-0000-FFFF-FFFF00000000}"/>
  </bookViews>
  <sheets>
    <sheet name="World" sheetId="39" r:id="rId1"/>
    <sheet name="Model Graph" sheetId="41" r:id="rId2"/>
    <sheet name="GECAS Leasing" sheetId="42" r:id="rId3"/>
    <sheet name="Orderbook" sheetId="43" r:id="rId4"/>
    <sheet name="IATA" sheetId="50" r:id="rId5"/>
    <sheet name="&gt;&gt;&gt;&gt;&gt;&gt;&gt;&gt;&gt;&gt;" sheetId="40" r:id="rId6"/>
    <sheet name="Chart2" sheetId="45" r:id="rId7"/>
    <sheet name="Chart1" sheetId="44" r:id="rId8"/>
    <sheet name="Chart3" sheetId="46" r:id="rId9"/>
    <sheet name="Chart5" sheetId="55" r:id="rId10"/>
    <sheet name="Chart4" sheetId="48" r:id="rId11"/>
    <sheet name="Chart6" sheetId="49" r:id="rId12"/>
    <sheet name="Chart7" sheetId="51" r:id="rId13"/>
    <sheet name="Chart8" sheetId="52" r:id="rId14"/>
    <sheet name="Chart9" sheetId="53" r:id="rId15"/>
    <sheet name="Chart10" sheetId="54" r:id="rId16"/>
  </sheets>
  <externalReferences>
    <externalReference r:id="rId17"/>
  </externalReferences>
  <definedNames>
    <definedName name="_xlnm._FilterDatabase" localSheetId="3" hidden="1">Orderbook!$A$10:$D$10</definedName>
    <definedName name="_xlnm._FilterDatabase" localSheetId="0" hidden="1">World!$A$40:$G$40</definedName>
    <definedName name="Data">[1]Sheet1!$B$2:$AV$18</definedName>
  </definedNames>
  <calcPr calcId="171027"/>
  <fileRecoveryPr autoRecover="0"/>
</workbook>
</file>

<file path=xl/calcChain.xml><?xml version="1.0" encoding="utf-8"?>
<calcChain xmlns="http://schemas.openxmlformats.org/spreadsheetml/2006/main">
  <c r="C356" i="39" l="1"/>
  <c r="C357" i="39"/>
  <c r="C358" i="39"/>
  <c r="C359" i="39"/>
  <c r="C360" i="39"/>
  <c r="C75" i="39" l="1"/>
  <c r="D75" i="39"/>
  <c r="B75" i="39"/>
  <c r="E61" i="39"/>
  <c r="E62" i="39"/>
  <c r="E63" i="39"/>
  <c r="E64" i="39"/>
  <c r="E65" i="39"/>
  <c r="E66" i="39"/>
  <c r="E60" i="39"/>
  <c r="C16" i="50"/>
  <c r="D16" i="50"/>
  <c r="E16" i="50"/>
  <c r="F16" i="50"/>
  <c r="G16" i="50"/>
  <c r="H16" i="50"/>
  <c r="I16" i="50"/>
  <c r="J16" i="50"/>
  <c r="K16" i="50"/>
  <c r="L16" i="50"/>
  <c r="M16" i="50"/>
  <c r="N16" i="50"/>
  <c r="B16" i="50"/>
  <c r="C12" i="50"/>
  <c r="C13" i="50" s="1"/>
  <c r="D12" i="50"/>
  <c r="D13" i="50" s="1"/>
  <c r="E12" i="50"/>
  <c r="E13" i="50" s="1"/>
  <c r="F12" i="50"/>
  <c r="F13" i="50" s="1"/>
  <c r="G12" i="50"/>
  <c r="G13" i="50" s="1"/>
  <c r="H12" i="50"/>
  <c r="H13" i="50" s="1"/>
  <c r="I12" i="50"/>
  <c r="I13" i="50" s="1"/>
  <c r="J12" i="50"/>
  <c r="J13" i="50" s="1"/>
  <c r="K12" i="50"/>
  <c r="K13" i="50" s="1"/>
  <c r="L12" i="50"/>
  <c r="L13" i="50" s="1"/>
  <c r="M12" i="50"/>
  <c r="M13" i="50" s="1"/>
  <c r="N12" i="50"/>
  <c r="N13" i="50" s="1"/>
  <c r="B12" i="50"/>
  <c r="B13" i="50" s="1"/>
  <c r="D4" i="43"/>
  <c r="D3" i="43"/>
  <c r="D7" i="43"/>
  <c r="D5" i="43"/>
  <c r="D6" i="43"/>
  <c r="D2" i="43"/>
  <c r="D11" i="43"/>
  <c r="D13" i="43"/>
  <c r="D16" i="43"/>
  <c r="D14" i="43"/>
  <c r="D18" i="43"/>
  <c r="D17" i="43"/>
  <c r="D15" i="43"/>
  <c r="D19" i="43"/>
  <c r="D22" i="43"/>
  <c r="D20" i="43"/>
  <c r="D21" i="43"/>
  <c r="D12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29" i="43"/>
  <c r="B74" i="39" l="1"/>
  <c r="B76" i="39"/>
  <c r="D74" i="39"/>
  <c r="D76" i="39"/>
  <c r="C74" i="39"/>
  <c r="C76" i="39"/>
  <c r="D122" i="42"/>
  <c r="E122" i="42"/>
  <c r="C122" i="42"/>
  <c r="K92" i="42"/>
  <c r="K93" i="42" s="1"/>
  <c r="K97" i="42" s="1"/>
  <c r="K98" i="42" s="1"/>
  <c r="K99" i="42" s="1"/>
  <c r="K100" i="42" s="1"/>
  <c r="K101" i="42" s="1"/>
  <c r="K102" i="42" s="1"/>
  <c r="K103" i="42" s="1"/>
  <c r="K104" i="42" s="1"/>
  <c r="K105" i="42" s="1"/>
  <c r="K106" i="42" s="1"/>
  <c r="K107" i="42" s="1"/>
  <c r="K108" i="42" s="1"/>
  <c r="K109" i="42" s="1"/>
  <c r="K110" i="42" s="1"/>
  <c r="K111" i="42" s="1"/>
  <c r="K112" i="42" s="1"/>
  <c r="K113" i="42" s="1"/>
  <c r="K114" i="42" s="1"/>
  <c r="K115" i="42" s="1"/>
  <c r="K116" i="42" s="1"/>
  <c r="K117" i="42" s="1"/>
  <c r="K118" i="42" s="1"/>
  <c r="K119" i="42" s="1"/>
  <c r="K121" i="42" s="1"/>
  <c r="J98" i="42"/>
  <c r="J99" i="42" s="1"/>
  <c r="J100" i="42" s="1"/>
  <c r="J101" i="42" s="1"/>
  <c r="J102" i="42" s="1"/>
  <c r="J103" i="42" s="1"/>
  <c r="J104" i="42" s="1"/>
  <c r="J105" i="42" s="1"/>
  <c r="J106" i="42" s="1"/>
  <c r="J107" i="42" s="1"/>
  <c r="J108" i="42" s="1"/>
  <c r="J109" i="42" s="1"/>
  <c r="J110" i="42" s="1"/>
  <c r="J111" i="42" s="1"/>
  <c r="J112" i="42" s="1"/>
  <c r="J113" i="42" s="1"/>
  <c r="J114" i="42" s="1"/>
  <c r="J115" i="42" s="1"/>
  <c r="J116" i="42" s="1"/>
  <c r="J117" i="42" s="1"/>
  <c r="J118" i="42" s="1"/>
  <c r="J119" i="42" s="1"/>
  <c r="J121" i="42" s="1"/>
  <c r="I97" i="42"/>
  <c r="I98" i="42" s="1"/>
  <c r="I99" i="42" s="1"/>
  <c r="I100" i="42" s="1"/>
  <c r="I101" i="42" s="1"/>
  <c r="I102" i="42" s="1"/>
  <c r="I103" i="42" s="1"/>
  <c r="I104" i="42" s="1"/>
  <c r="I105" i="42" s="1"/>
  <c r="I106" i="42" s="1"/>
  <c r="I107" i="42" s="1"/>
  <c r="I108" i="42" s="1"/>
  <c r="I109" i="42" s="1"/>
  <c r="I110" i="42" s="1"/>
  <c r="I111" i="42" s="1"/>
  <c r="I112" i="42" s="1"/>
  <c r="I113" i="42" s="1"/>
  <c r="I114" i="42" s="1"/>
  <c r="I115" i="42" s="1"/>
  <c r="I116" i="42" s="1"/>
  <c r="I117" i="42" s="1"/>
  <c r="I118" i="42" s="1"/>
  <c r="I119" i="42" s="1"/>
  <c r="I121" i="42" s="1"/>
  <c r="K91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72" i="42"/>
  <c r="D44" i="42"/>
  <c r="D45" i="42"/>
  <c r="D46" i="42"/>
  <c r="D43" i="42"/>
  <c r="D31" i="42"/>
  <c r="D32" i="42"/>
  <c r="D33" i="42"/>
  <c r="D34" i="42"/>
  <c r="D35" i="42"/>
  <c r="D36" i="42"/>
  <c r="D30" i="42"/>
  <c r="I123" i="42" l="1"/>
  <c r="I124" i="42"/>
  <c r="I122" i="42"/>
  <c r="J124" i="42"/>
  <c r="J123" i="42"/>
  <c r="J122" i="42"/>
  <c r="K123" i="42"/>
  <c r="K122" i="42"/>
  <c r="K124" i="42"/>
  <c r="K94" i="42"/>
  <c r="K95" i="42" s="1"/>
  <c r="K96" i="42" s="1"/>
  <c r="C329" i="39"/>
  <c r="C330" i="39" s="1"/>
  <c r="C321" i="39" l="1"/>
  <c r="D321" i="39" s="1"/>
</calcChain>
</file>

<file path=xl/sharedStrings.xml><?xml version="1.0" encoding="utf-8"?>
<sst xmlns="http://schemas.openxmlformats.org/spreadsheetml/2006/main" count="650" uniqueCount="432">
  <si>
    <t>Lion Air</t>
  </si>
  <si>
    <t>IndiGo</t>
  </si>
  <si>
    <t>AirAsia</t>
  </si>
  <si>
    <t>VietJet Air</t>
  </si>
  <si>
    <t>BOC Aviation</t>
  </si>
  <si>
    <t>SpiceJet</t>
  </si>
  <si>
    <t>AerCap</t>
  </si>
  <si>
    <t>Norwegian</t>
  </si>
  <si>
    <t>American Airlines</t>
  </si>
  <si>
    <t>Delta Air Lines</t>
  </si>
  <si>
    <t>Air Lease Corporation</t>
  </si>
  <si>
    <t>United Airlines</t>
  </si>
  <si>
    <t>GECAS</t>
  </si>
  <si>
    <t>Aviation Capital Group</t>
  </si>
  <si>
    <t>Emirates Airline</t>
  </si>
  <si>
    <t>Qatar Airways</t>
  </si>
  <si>
    <t>Etihad Airways</t>
  </si>
  <si>
    <t>Growth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</si>
  <si>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</si>
  <si>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</si>
  <si>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</si>
  <si>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</si>
  <si>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</si>
  <si>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</si>
  <si>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</si>
  <si>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</si>
  <si>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</si>
  <si>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</si>
  <si>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</si>
  <si>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</si>
  <si>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</si>
  <si>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</t>
  </si>
  <si>
    <t>Middle East</t>
  </si>
  <si>
    <t>North America</t>
  </si>
  <si>
    <t>Japan</t>
  </si>
  <si>
    <t>China</t>
  </si>
  <si>
    <t>Thailand</t>
  </si>
  <si>
    <t>Macao</t>
  </si>
  <si>
    <t>Singapore</t>
  </si>
  <si>
    <t>Philippines</t>
  </si>
  <si>
    <t>Region</t>
  </si>
  <si>
    <t>Europe</t>
  </si>
  <si>
    <t>Africa</t>
  </si>
  <si>
    <t>Turkish Airlines</t>
  </si>
  <si>
    <t>Hong Kong</t>
  </si>
  <si>
    <t>South Korea</t>
  </si>
  <si>
    <t>United States</t>
  </si>
  <si>
    <t>Vietnam</t>
  </si>
  <si>
    <t>Malaysia</t>
  </si>
  <si>
    <t>Indonesia</t>
  </si>
  <si>
    <t>Canada</t>
  </si>
  <si>
    <t>Australia</t>
  </si>
  <si>
    <t>Germany</t>
  </si>
  <si>
    <t>France</t>
  </si>
  <si>
    <t>Cambodia</t>
  </si>
  <si>
    <t>Myanmar</t>
  </si>
  <si>
    <t>India</t>
  </si>
  <si>
    <t>Italy</t>
  </si>
  <si>
    <t>Netherlands</t>
  </si>
  <si>
    <t>Austria</t>
  </si>
  <si>
    <t>New Zealand</t>
  </si>
  <si>
    <t>Spain</t>
  </si>
  <si>
    <t>Switzerland</t>
  </si>
  <si>
    <t>Turkey</t>
  </si>
  <si>
    <t>Russia</t>
  </si>
  <si>
    <t>Czech Republic</t>
  </si>
  <si>
    <t>Brazil</t>
  </si>
  <si>
    <t>Denmark</t>
  </si>
  <si>
    <t>Sweden</t>
  </si>
  <si>
    <t>Israel</t>
  </si>
  <si>
    <t>Greece</t>
  </si>
  <si>
    <t>Mongolia</t>
  </si>
  <si>
    <t>Poland</t>
  </si>
  <si>
    <t>Laos</t>
  </si>
  <si>
    <t>Portugal</t>
  </si>
  <si>
    <t>Sri Lanka</t>
  </si>
  <si>
    <t>Bangladesh</t>
  </si>
  <si>
    <t>Finland</t>
  </si>
  <si>
    <t>Belgium</t>
  </si>
  <si>
    <t>Hungary</t>
  </si>
  <si>
    <t>Norway</t>
  </si>
  <si>
    <t>Nepal</t>
  </si>
  <si>
    <t>Mexico</t>
  </si>
  <si>
    <t>Saudi Arabia</t>
  </si>
  <si>
    <t>Ireland</t>
  </si>
  <si>
    <t>Argentina</t>
  </si>
  <si>
    <t>Iran</t>
  </si>
  <si>
    <t>Brunei</t>
  </si>
  <si>
    <t>Peru</t>
  </si>
  <si>
    <t>Jordan</t>
  </si>
  <si>
    <t>Pakistan</t>
  </si>
  <si>
    <t>Panama</t>
  </si>
  <si>
    <t>Chile</t>
  </si>
  <si>
    <t>Qatar</t>
  </si>
  <si>
    <t>Dominican Republic</t>
  </si>
  <si>
    <t>Colombia</t>
  </si>
  <si>
    <t>Nicaragua</t>
  </si>
  <si>
    <t>Year</t>
  </si>
  <si>
    <t>Market growth rates</t>
  </si>
  <si>
    <t xml:space="preserve">Asia </t>
  </si>
  <si>
    <t>Latin America</t>
  </si>
  <si>
    <t>C.I.S.</t>
  </si>
  <si>
    <t>World</t>
  </si>
  <si>
    <t>GDP growth rate</t>
  </si>
  <si>
    <t xml:space="preserve">Breakdown of global annual GDP growth rate forecasts by region % (2017-2037) </t>
  </si>
  <si>
    <t>Source: Boeing CMO 2017</t>
  </si>
  <si>
    <t>Row Labels</t>
  </si>
  <si>
    <t>Asia-Pacific</t>
  </si>
  <si>
    <t>CIS</t>
  </si>
  <si>
    <t>Advanced Asia</t>
  </si>
  <si>
    <t>Emerging Asia</t>
  </si>
  <si>
    <t xml:space="preserve">World Traffic flow forecast (RPK in billions) for the next 20 years </t>
  </si>
  <si>
    <t>World Total</t>
  </si>
  <si>
    <t>Traffic flow</t>
  </si>
  <si>
    <t>2016 to 2036</t>
  </si>
  <si>
    <t>RPKs in billions</t>
  </si>
  <si>
    <t>`</t>
  </si>
  <si>
    <t xml:space="preserve">Aviaion mega Citys </t>
  </si>
  <si>
    <t>Source:</t>
  </si>
  <si>
    <t>Sabre, Airbus</t>
  </si>
  <si>
    <t>Note:</t>
  </si>
  <si>
    <t>Cities with more than 10,000 daily long-haul passengers (flight distance &gt; 2,000nm excluding domestic traffic)</t>
  </si>
  <si>
    <t>Asia</t>
  </si>
  <si>
    <t>Pacific</t>
  </si>
  <si>
    <t>Note: Cities with more than 10,000 daily long-haul passengers (flight distance &gt; 2,000nm excluding domestic traffic)</t>
  </si>
  <si>
    <t>Global Middle Class</t>
  </si>
  <si>
    <t>Oxford Economics, Airbus</t>
  </si>
  <si>
    <t>Households with annual income between
$20,000 and $150,000 (PPP constant 2016 prices)</t>
  </si>
  <si>
    <t>Average of Trips per capita*</t>
  </si>
  <si>
    <t>Average of GDP per Capita ($US)</t>
  </si>
  <si>
    <t xml:space="preserve">Propensity to travel over the next 20 years </t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</si>
  <si>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</si>
  <si>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</si>
  <si>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</si>
  <si>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</si>
  <si>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</si>
  <si>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</si>
  <si>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</si>
  <si>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Armenia</t>
  </si>
  <si>
    <t>Aruba</t>
  </si>
  <si>
    <t>Azerbaijan</t>
  </si>
  <si>
    <t>Bahamas</t>
  </si>
  <si>
    <t>Bahrain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</si>
  <si>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</si>
  <si>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</si>
  <si>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</si>
  <si>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</si>
  <si>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</si>
  <si>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</si>
  <si>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</si>
  <si>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</si>
  <si>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</si>
  <si>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Bulgaria</t>
  </si>
  <si>
    <t>Burkina Faso</t>
  </si>
  <si>
    <t>Burundi</t>
  </si>
  <si>
    <t>Cameroon</t>
  </si>
  <si>
    <t>Cape Verde</t>
  </si>
  <si>
    <t>Cayman Islands</t>
  </si>
  <si>
    <t>Central African Republic</t>
  </si>
  <si>
    <t>Chad</t>
  </si>
  <si>
    <t>Comoros</t>
  </si>
  <si>
    <t>Costa Rica</t>
  </si>
  <si>
    <t>Croatia</t>
  </si>
  <si>
    <t>Cuba</t>
  </si>
  <si>
    <t>Curacao</t>
  </si>
  <si>
    <t>Cyprus</t>
  </si>
  <si>
    <t>Democratic Republic of the Congo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</si>
  <si>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</si>
  <si>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</si>
  <si>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</si>
  <si>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</si>
  <si>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</si>
  <si>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</si>
  <si>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</si>
  <si>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</si>
  <si>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</si>
  <si>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</si>
  <si>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French Guiana</t>
  </si>
  <si>
    <t>Gabon</t>
  </si>
  <si>
    <t>Gambia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</si>
  <si>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</si>
  <si>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</si>
  <si>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</si>
  <si>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</si>
  <si>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</si>
  <si>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</si>
  <si>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</si>
  <si>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</si>
  <si>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</si>
  <si>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</si>
  <si>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Iceland</t>
  </si>
  <si>
    <t>Iraq</t>
  </si>
  <si>
    <t>Ivory Coast</t>
  </si>
  <si>
    <t>Jamaica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</si>
  <si>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</si>
  <si>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</si>
  <si>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</si>
  <si>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</si>
  <si>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</si>
  <si>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</si>
  <si>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</si>
  <si>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</si>
  <si>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</si>
  <si>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</si>
  <si>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</si>
  <si>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</si>
  <si>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</si>
  <si>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</si>
  <si>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</si>
  <si>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</si>
  <si>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</si>
  <si>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</si>
  <si>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</si>
  <si>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</si>
  <si>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</si>
  <si>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Micronesia</t>
  </si>
  <si>
    <t>Moldova</t>
  </si>
  <si>
    <t>Montenegro</t>
  </si>
  <si>
    <t>Morocco</t>
  </si>
  <si>
    <t>Mozambique</t>
  </si>
  <si>
    <t>Namibia</t>
  </si>
  <si>
    <t>Niger</t>
  </si>
  <si>
    <t>Nigeria</t>
  </si>
  <si>
    <t>North Korea</t>
  </si>
  <si>
    <t>Oman</t>
  </si>
  <si>
    <t>Papua New Guinea</t>
  </si>
  <si>
    <t>Paraguay</t>
  </si>
  <si>
    <t>Puerto Rico</t>
  </si>
  <si>
    <t>Republic of the Congo</t>
  </si>
  <si>
    <t>Reunion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</si>
  <si>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</si>
  <si>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</si>
  <si>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</si>
  <si>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</si>
  <si>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</si>
  <si>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</si>
  <si>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</si>
  <si>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</si>
  <si>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</si>
  <si>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</si>
  <si>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</si>
  <si>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</si>
  <si>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</si>
  <si>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</si>
  <si>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</si>
  <si>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</si>
  <si>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</si>
  <si>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</si>
  <si>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</si>
  <si>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Swaziland</t>
  </si>
  <si>
    <t>Syria</t>
  </si>
  <si>
    <t>Taiwan</t>
  </si>
  <si>
    <t>Tajikistan</t>
  </si>
  <si>
    <t>Tanzania</t>
  </si>
  <si>
    <t>Togo</t>
  </si>
  <si>
    <t>Tonga</t>
  </si>
  <si>
    <t>Trinidad and Tobago</t>
  </si>
  <si>
    <t>Tunisia</t>
  </si>
  <si>
    <t>Turkmenistan</t>
  </si>
  <si>
    <t>Tuvalu</t>
  </si>
  <si>
    <t>U.S. Virgin Islands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</si>
  <si>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</si>
  <si>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</si>
  <si>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</si>
  <si>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</si>
  <si>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</si>
  <si>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</si>
  <si>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</si>
  <si>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</si>
  <si>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Zambia</t>
  </si>
  <si>
    <t>Zimbabwe</t>
  </si>
  <si>
    <t>Indian Sub Continent</t>
  </si>
  <si>
    <t>PRC</t>
  </si>
  <si>
    <t xml:space="preserve">Trip per capita for selected countries and regions (2016 vs 2036) </t>
  </si>
  <si>
    <t>Aviaion Industry Revenue Model</t>
  </si>
  <si>
    <t xml:space="preserve">Boeing &amp; Airbus Passenger Aircraft 20 Forecast </t>
  </si>
  <si>
    <t xml:space="preserve">Boeing </t>
  </si>
  <si>
    <t>2036F</t>
  </si>
  <si>
    <t>Replacement</t>
  </si>
  <si>
    <t xml:space="preserve">Retained </t>
  </si>
  <si>
    <t>Airbus</t>
  </si>
  <si>
    <t>In Service</t>
  </si>
  <si>
    <t>On order</t>
  </si>
  <si>
    <t>Avolon</t>
  </si>
  <si>
    <t>SMBC Aviation Capital</t>
  </si>
  <si>
    <t>ICBC Leasing</t>
  </si>
  <si>
    <t>CDB Aviation Lease Finance</t>
  </si>
  <si>
    <t>Nordic Aviation Capital</t>
  </si>
  <si>
    <t xml:space="preserve">Lessor </t>
  </si>
  <si>
    <t xml:space="preserve">Top global aircraft lessors (Commercial Passenger Aircraft) </t>
  </si>
  <si>
    <t xml:space="preserve">Figure XX: Top global aircraft lessors by managed commercail passenger aircraft </t>
  </si>
  <si>
    <t>Source: ASCEND as of October 2017</t>
  </si>
  <si>
    <t>Aircraft Type</t>
  </si>
  <si>
    <t>Narrow Bodies</t>
  </si>
  <si>
    <t>Wide Bodies</t>
  </si>
  <si>
    <t xml:space="preserve">Figure XX: GECAS Profolio - By Wide/Narrow Body Aircraft Type  </t>
  </si>
  <si>
    <t>Operator Region</t>
  </si>
  <si>
    <t xml:space="preserve">Customer Region </t>
  </si>
  <si>
    <t xml:space="preserve">In Service Aircraft </t>
  </si>
  <si>
    <t>Region Share</t>
  </si>
  <si>
    <t>Mainline</t>
  </si>
  <si>
    <t>Low-cost</t>
  </si>
  <si>
    <t>Regional</t>
  </si>
  <si>
    <t>Leisure, Charter &amp; Others</t>
  </si>
  <si>
    <t>Customer Type</t>
  </si>
  <si>
    <t>Customer Type Share</t>
  </si>
  <si>
    <t>Operator Country</t>
  </si>
  <si>
    <t>S.Korea</t>
  </si>
  <si>
    <t>Operator</t>
  </si>
  <si>
    <t>Number of Airline Customers</t>
  </si>
  <si>
    <t>Country</t>
  </si>
  <si>
    <t xml:space="preserve">Aircraft in Service </t>
  </si>
  <si>
    <t>1987</t>
  </si>
  <si>
    <t>1988</t>
  </si>
  <si>
    <t>1989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</si>
  <si>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</si>
  <si>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</si>
  <si>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</si>
  <si>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</si>
  <si>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</si>
  <si>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</si>
  <si>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</si>
  <si>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</si>
  <si>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</si>
  <si>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</si>
  <si>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</si>
  <si>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</si>
  <si>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Aircraft in Service</t>
  </si>
  <si>
    <t>1990</t>
  </si>
  <si>
    <t>1991</t>
  </si>
  <si>
    <t>1992</t>
  </si>
  <si>
    <t>07-17 CAGR</t>
  </si>
  <si>
    <t>97-17 CAGR</t>
  </si>
  <si>
    <t>02-17 CAGR</t>
  </si>
  <si>
    <t xml:space="preserve">Operator Region </t>
  </si>
  <si>
    <t>SkyWest Airlines</t>
  </si>
  <si>
    <t>Southwest Airlines</t>
  </si>
  <si>
    <t>Pacific &amp; Africa</t>
  </si>
  <si>
    <t xml:space="preserve">Order to current fleet ratio </t>
  </si>
  <si>
    <t>Operator Type</t>
  </si>
  <si>
    <t>On Order</t>
  </si>
  <si>
    <t xml:space="preserve">Order to Current Fleet Ratio </t>
  </si>
  <si>
    <t>1980</t>
  </si>
  <si>
    <t>1981</t>
  </si>
  <si>
    <t>1982</t>
  </si>
  <si>
    <t>1983</t>
  </si>
  <si>
    <t>1984</t>
  </si>
  <si>
    <t>1986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</si>
  <si>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</si>
  <si>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</si>
  <si>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</si>
  <si>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</si>
  <si>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</si>
  <si>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</si>
  <si>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</si>
  <si>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</si>
  <si>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</si>
  <si>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</si>
  <si>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</si>
  <si>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</si>
  <si>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</si>
  <si>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</si>
  <si>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</si>
  <si>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</si>
  <si>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2500</t>
  </si>
  <si>
    <t>Year in Service</t>
  </si>
  <si>
    <t>Order Aircraft Schedule In Service</t>
  </si>
  <si>
    <t>Aircraft In Service</t>
  </si>
  <si>
    <t>2017E</t>
  </si>
  <si>
    <t>2018F</t>
  </si>
  <si>
    <t>REVENUES, $ billion</t>
  </si>
  <si>
    <t>Sched passenger numbers, millions</t>
  </si>
  <si>
    <t xml:space="preserve">Passenger yield, %
</t>
  </si>
  <si>
    <t xml:space="preserve">EXPENSES, $ billion
</t>
  </si>
  <si>
    <t>Fuel  % of expenses</t>
  </si>
  <si>
    <t>Crude oil price, Brent, $/b</t>
  </si>
  <si>
    <t>Passenger load factor achieved, %</t>
  </si>
  <si>
    <t>Flights, million</t>
  </si>
  <si>
    <t>OPERATING PROFIT, $ billion</t>
  </si>
  <si>
    <t xml:space="preserve"> % margin</t>
  </si>
  <si>
    <t>NET PROFIT, $ billion</t>
  </si>
  <si>
    <t xml:space="preserve"> per departing passenger, $
</t>
  </si>
  <si>
    <t>20  Years CAGR</t>
  </si>
  <si>
    <t>Unit:</t>
  </si>
  <si>
    <t>People in Middle Class *(million)</t>
  </si>
  <si>
    <t xml:space="preserve">World Population </t>
  </si>
  <si>
    <t>Middle Class %</t>
  </si>
  <si>
    <t xml:space="preserve">Wold Middle Class </t>
  </si>
  <si>
    <t>Zone</t>
  </si>
  <si>
    <t>ISO Country Name</t>
  </si>
  <si>
    <t>Propensity to travel</t>
  </si>
  <si>
    <t>Sabre, IHS, Airbus</t>
  </si>
  <si>
    <t>*</t>
  </si>
  <si>
    <t>Passengers originating from respective country</t>
  </si>
  <si>
    <t>1.8x</t>
  </si>
  <si>
    <t>2.4x</t>
  </si>
  <si>
    <t>1.4x</t>
  </si>
  <si>
    <t>2.2x</t>
  </si>
  <si>
    <t>2.5x</t>
  </si>
  <si>
    <t>3.0x</t>
  </si>
  <si>
    <t>1.6x</t>
  </si>
  <si>
    <t>1.9x</t>
  </si>
  <si>
    <t>3.5x</t>
  </si>
  <si>
    <t>4.2x</t>
  </si>
  <si>
    <t>3.2x</t>
  </si>
  <si>
    <t>3.1x</t>
  </si>
  <si>
    <t>2.6x</t>
  </si>
  <si>
    <t>Asia Selected Countries</t>
  </si>
  <si>
    <t xml:space="preserve">Growth </t>
  </si>
  <si>
    <t>Origin Region (000s)</t>
  </si>
  <si>
    <t>IATA Passenger Number</t>
  </si>
  <si>
    <t>Viet Nam</t>
  </si>
  <si>
    <t>Hong Kong, SAR</t>
  </si>
  <si>
    <t>2006-2016</t>
  </si>
  <si>
    <t>2017-2022</t>
  </si>
  <si>
    <t>2023-2035</t>
  </si>
  <si>
    <t xml:space="preserve">Region </t>
  </si>
  <si>
    <t>Asia Countries</t>
  </si>
  <si>
    <t xml:space="preserve">Capacity Supply and demand flow - By key avation stakeholders </t>
  </si>
  <si>
    <t>Historiocal Growth</t>
  </si>
  <si>
    <t>Airline Cycles</t>
  </si>
  <si>
    <t xml:space="preserve">Capacity Adjustment Lead Time </t>
  </si>
  <si>
    <t xml:space="preserve">Return on capital in the value chain  </t>
  </si>
  <si>
    <t xml:space="preserve">Manufacturers </t>
  </si>
  <si>
    <t>Lessors</t>
  </si>
  <si>
    <t>Airports</t>
  </si>
  <si>
    <t>Airlines</t>
  </si>
  <si>
    <t xml:space="preserve">ROIC </t>
  </si>
  <si>
    <t>Cost of Capital (WACC)</t>
  </si>
  <si>
    <t xml:space="preserve">All services( MRO, Fuel, Cat) </t>
  </si>
  <si>
    <t xml:space="preserve">Aviation value chain ROIC </t>
  </si>
  <si>
    <t xml:space="preserve">OEMs production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</si>
</sst>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  <numFmt numFmtId="167" formatCode="_-* #,##0_-;\-* #,##0_-;_-* &quot;-&quot;??_-;_-@_-"/>
    <numFmt numFmtId="168" formatCode="#,##0.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GE Inspira Sans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Helvetic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8"/>
      <color theme="1"/>
      <name val="Arial"/>
      <family val="2"/>
    </font>
    <font>
      <b/>
      <sz val="11"/>
      <color theme="1"/>
      <name val="Calibri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rgb="FF591965"/>
      <name val="Arial"/>
      <family val="2"/>
    </font>
    <font>
      <b/>
      <sz val="11"/>
      <color theme="1"/>
      <name val="Arial "/>
    </font>
    <font>
      <sz val="11"/>
      <color theme="1"/>
      <name val="Arial "/>
    </font>
    <font>
      <sz val="11"/>
      <color theme="1" tint="0.249977111117893"/>
      <name val="Arial"/>
      <family val="2"/>
    </font>
    <font>
      <b/>
      <sz val="2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0">
    <xf numFmtId="0" fontId="0" fillId="0" borderId="0"/>
    <xf numFmtId="0" fontId="5" fillId="0" borderId="0"/>
    <xf numFmtId="0" fontId="4" fillId="0" borderId="0"/>
    <xf numFmtId="0" fontId="6" fillId="0" borderId="0" applyBorder="0"/>
    <xf numFmtId="0" fontId="7" fillId="0" borderId="0"/>
    <xf numFmtId="0" fontId="8" fillId="0" borderId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/>
  </cellStyleXfs>
  <cellXfs count="126">
    <xf numFmtId="0" fontId="0" fillId="0" borderId="0" xfId="0"/>
    <xf numFmtId="0" fontId="0" fillId="4" borderId="0" xfId="0" applyFill="1"/>
    <xf numFmtId="0" fontId="0" fillId="6" borderId="0" xfId="0" applyFill="1"/>
    <xf numFmtId="0" fontId="10" fillId="6" borderId="0" xfId="0" applyFont="1" applyFill="1"/>
    <xf numFmtId="164" fontId="0" fillId="0" borderId="0" xfId="0" applyNumberFormat="1"/>
    <xf numFmtId="9" fontId="0" fillId="0" borderId="0" xfId="8" applyFont="1"/>
    <xf numFmtId="164" fontId="0" fillId="0" borderId="0" xfId="8" applyNumberFormat="1" applyFont="1"/>
    <xf numFmtId="0" fontId="12" fillId="0" borderId="0" xfId="9" applyFont="1" applyBorder="1" applyAlignment="1"/>
    <xf numFmtId="167" fontId="0" fillId="0" borderId="0" xfId="7" applyNumberFormat="1" applyFont="1"/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horizontal="right" vertical="top"/>
    </xf>
    <xf numFmtId="0" fontId="13" fillId="5" borderId="0" xfId="0" applyFont="1" applyFill="1" applyBorder="1"/>
    <xf numFmtId="0" fontId="14" fillId="5" borderId="0" xfId="0" applyFont="1" applyFill="1" applyBorder="1"/>
    <xf numFmtId="0" fontId="0" fillId="7" borderId="0" xfId="0" applyFill="1"/>
    <xf numFmtId="0" fontId="15" fillId="7" borderId="0" xfId="0" applyFont="1" applyFill="1"/>
    <xf numFmtId="0" fontId="9" fillId="8" borderId="0" xfId="0" applyFont="1" applyFill="1"/>
    <xf numFmtId="0" fontId="9" fillId="8" borderId="2" xfId="0" applyFont="1" applyFill="1" applyBorder="1"/>
    <xf numFmtId="1" fontId="9" fillId="8" borderId="2" xfId="0" applyNumberFormat="1" applyFont="1" applyFill="1" applyBorder="1"/>
    <xf numFmtId="0" fontId="0" fillId="0" borderId="0" xfId="0" applyAlignment="1">
      <alignment horizontal="left"/>
    </xf>
    <xf numFmtId="0" fontId="9" fillId="6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1" xfId="0" applyBorder="1"/>
    <xf numFmtId="0" fontId="0" fillId="3" borderId="0" xfId="0" applyFill="1"/>
    <xf numFmtId="167" fontId="0" fillId="0" borderId="1" xfId="7" applyNumberFormat="1" applyFont="1" applyBorder="1"/>
    <xf numFmtId="0" fontId="9" fillId="0" borderId="0" xfId="0" applyFont="1" applyFill="1"/>
    <xf numFmtId="0" fontId="2" fillId="0" borderId="0" xfId="0" applyFont="1" applyFill="1"/>
    <xf numFmtId="0" fontId="16" fillId="8" borderId="2" xfId="0" applyFont="1" applyFill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9" fillId="8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17" fillId="0" borderId="0" xfId="0" applyFont="1"/>
    <xf numFmtId="0" fontId="1" fillId="0" borderId="0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" fillId="0" borderId="1" xfId="0" applyNumberFormat="1" applyFont="1" applyBorder="1"/>
    <xf numFmtId="9" fontId="1" fillId="0" borderId="0" xfId="8" applyFont="1" applyAlignment="1">
      <alignment horizontal="center" vertical="center"/>
    </xf>
    <xf numFmtId="9" fontId="1" fillId="0" borderId="1" xfId="8" applyFont="1" applyBorder="1" applyAlignment="1">
      <alignment horizontal="center" vertical="center"/>
    </xf>
    <xf numFmtId="0" fontId="1" fillId="9" borderId="0" xfId="0" applyFont="1" applyFill="1"/>
    <xf numFmtId="9" fontId="1" fillId="9" borderId="0" xfId="8" applyFont="1" applyFill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9" fontId="1" fillId="6" borderId="0" xfId="8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9" fontId="1" fillId="0" borderId="3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0" fontId="16" fillId="0" borderId="2" xfId="0" applyFont="1" applyBorder="1"/>
    <xf numFmtId="0" fontId="21" fillId="8" borderId="2" xfId="0" applyFont="1" applyFill="1" applyBorder="1"/>
    <xf numFmtId="0" fontId="22" fillId="0" borderId="0" xfId="0" applyFont="1"/>
    <xf numFmtId="0" fontId="22" fillId="0" borderId="0" xfId="0" applyNumberFormat="1" applyFont="1"/>
    <xf numFmtId="0" fontId="22" fillId="0" borderId="0" xfId="0" applyFont="1" applyAlignment="1">
      <alignment horizontal="center" vertical="center"/>
    </xf>
    <xf numFmtId="0" fontId="21" fillId="8" borderId="2" xfId="0" applyFont="1" applyFill="1" applyBorder="1" applyAlignment="1">
      <alignment horizontal="right" vertical="center"/>
    </xf>
    <xf numFmtId="0" fontId="22" fillId="0" borderId="1" xfId="0" applyNumberFormat="1" applyFont="1" applyBorder="1"/>
    <xf numFmtId="0" fontId="2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1" fillId="0" borderId="0" xfId="0" applyNumberFormat="1" applyFont="1"/>
    <xf numFmtId="165" fontId="1" fillId="0" borderId="0" xfId="0" applyNumberFormat="1" applyFont="1"/>
    <xf numFmtId="0" fontId="0" fillId="0" borderId="0" xfId="0" applyNumberFormat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64" fontId="1" fillId="0" borderId="0" xfId="8" applyNumberFormat="1" applyFont="1"/>
    <xf numFmtId="0" fontId="9" fillId="0" borderId="0" xfId="0" applyFont="1"/>
    <xf numFmtId="3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9" borderId="0" xfId="0" applyNumberFormat="1" applyFont="1" applyFill="1" applyAlignment="1">
      <alignment horizontal="center" vertical="center"/>
    </xf>
    <xf numFmtId="0" fontId="9" fillId="8" borderId="2" xfId="0" applyFont="1" applyFill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9" fillId="8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8" applyNumberFormat="1" applyFont="1" applyAlignment="1">
      <alignment horizontal="center" vertical="center"/>
    </xf>
    <xf numFmtId="164" fontId="1" fillId="0" borderId="1" xfId="8" applyNumberFormat="1" applyFont="1" applyBorder="1" applyAlignment="1">
      <alignment horizontal="center" vertical="center"/>
    </xf>
    <xf numFmtId="164" fontId="1" fillId="9" borderId="0" xfId="8" applyNumberFormat="1" applyFont="1" applyFill="1" applyAlignment="1">
      <alignment horizontal="center" vertical="center"/>
    </xf>
    <xf numFmtId="0" fontId="0" fillId="7" borderId="0" xfId="0" applyNumberFormat="1" applyFill="1" applyAlignment="1"/>
    <xf numFmtId="164" fontId="0" fillId="0" borderId="0" xfId="0" applyNumberFormat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164" fontId="1" fillId="0" borderId="0" xfId="8" applyNumberFormat="1" applyFont="1" applyBorder="1" applyAlignment="1">
      <alignment horizontal="center" vertical="center"/>
    </xf>
    <xf numFmtId="2" fontId="0" fillId="0" borderId="0" xfId="0" applyNumberFormat="1"/>
    <xf numFmtId="0" fontId="0" fillId="7" borderId="0" xfId="0" applyFont="1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" fontId="9" fillId="8" borderId="2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left"/>
    </xf>
    <xf numFmtId="168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6" fontId="23" fillId="0" borderId="0" xfId="7" applyNumberFormat="1" applyFont="1" applyAlignment="1">
      <alignment horizontal="center" vertical="center"/>
    </xf>
    <xf numFmtId="0" fontId="23" fillId="0" borderId="1" xfId="0" applyFont="1" applyBorder="1" applyAlignment="1">
      <alignment horizontal="left"/>
    </xf>
    <xf numFmtId="168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6" fontId="23" fillId="0" borderId="1" xfId="7" applyNumberFormat="1" applyFont="1" applyBorder="1" applyAlignment="1">
      <alignment horizontal="center" vertical="center"/>
    </xf>
    <xf numFmtId="167" fontId="0" fillId="0" borderId="0" xfId="7" applyNumberFormat="1" applyFont="1" applyAlignment="1">
      <alignment horizontal="center" vertical="center"/>
    </xf>
    <xf numFmtId="0" fontId="24" fillId="6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25" fillId="10" borderId="1" xfId="0" applyFont="1" applyFill="1" applyBorder="1"/>
    <xf numFmtId="0" fontId="25" fillId="10" borderId="1" xfId="0" applyFont="1" applyFill="1" applyBorder="1" applyAlignment="1">
      <alignment horizontal="center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center"/>
    </xf>
    <xf numFmtId="0" fontId="26" fillId="6" borderId="0" xfId="0" applyFont="1" applyFill="1"/>
    <xf numFmtId="0" fontId="27" fillId="6" borderId="0" xfId="0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left"/>
    </xf>
  </cellXfs>
  <cellStyles count="10">
    <cellStyle name="Comma" xfId="7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2" xfId="1" xr:uid="{00000000-0005-0000-0000-000004000000}"/>
    <cellStyle name="Normal 3" xfId="5" xr:uid="{00000000-0005-0000-0000-000005000000}"/>
    <cellStyle name="Normal 4" xfId="6" xr:uid="{00000000-0005-0000-0000-000006000000}"/>
    <cellStyle name="Normal_Appendix A p.2" xfId="9" xr:uid="{00000000-0005-0000-0000-000007000000}"/>
    <cellStyle name="Percent" xfId="8" builtinId="5"/>
    <cellStyle name="一般_8812縣市人口" xfId="4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10" Type="http://schemas.openxmlformats.org/officeDocument/2006/relationships/chartsheet" Target="chartsheets/sheet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Traffic</a:t>
            </a:r>
            <a:r>
              <a:rPr lang="en-US" baseline="0"/>
              <a:t> Flow Forecast (2016-2036)</a:t>
            </a:r>
          </a:p>
          <a:p>
            <a:pPr>
              <a:defRPr/>
            </a:pPr>
            <a:r>
              <a:rPr lang="en-US" sz="900" baseline="0"/>
              <a:t>Source: Boeing CMO 2017</a:t>
            </a:r>
            <a:endParaRPr lang="en-US" sz="900"/>
          </a:p>
        </c:rich>
      </c:tx>
      <c:layout>
        <c:manualLayout>
          <c:xMode val="edge"/>
          <c:yMode val="edge"/>
          <c:x val="0.1799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7025371828518"/>
          <c:y val="0.24571777486147564"/>
          <c:w val="0.81341863517060364"/>
          <c:h val="0.63762357830271221"/>
        </c:manualLayout>
      </c:layout>
      <c:lineChart>
        <c:grouping val="standard"/>
        <c:varyColors val="0"/>
        <c:ser>
          <c:idx val="1"/>
          <c:order val="0"/>
          <c:tx>
            <c:strRef>
              <c:f>World!$B$20</c:f>
              <c:strCache>
                <c:ptCount val="1"/>
                <c:pt idx="0">
                  <c:v>World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C3-4CD6-A5EE-55D0412D716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3-4CD6-A5EE-55D0412D716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C3-4CD6-A5EE-55D0412D716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3-4CD6-A5EE-55D0412D71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3C3-4CD6-A5EE-55D0412D7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World!$A$22:$A$33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2021</c:v>
                </c:pt>
                <c:pt idx="9">
                  <c:v>2026</c:v>
                </c:pt>
                <c:pt idx="10">
                  <c:v>2031</c:v>
                </c:pt>
                <c:pt idx="11">
                  <c:v>2036</c:v>
                </c:pt>
              </c:numCache>
            </c:numRef>
          </c:cat>
          <c:val>
            <c:numRef>
              <c:f>World!$B$22:$B$33</c:f>
              <c:numCache>
                <c:formatCode>_-* #,##0_-;\-* #,##0_-;_-* "-"??_-;_-@_-</c:formatCode>
                <c:ptCount val="12"/>
                <c:pt idx="0">
                  <c:v>4938.734759177376</c:v>
                </c:pt>
                <c:pt idx="1">
                  <c:v>5898.0475397619466</c:v>
                </c:pt>
                <c:pt idx="2">
                  <c:v>5262.1673498884775</c:v>
                </c:pt>
                <c:pt idx="3">
                  <c:v>5585.025469070928</c:v>
                </c:pt>
                <c:pt idx="4">
                  <c:v>6245.982</c:v>
                </c:pt>
                <c:pt idx="5">
                  <c:v>6664.4627940000028</c:v>
                </c:pt>
                <c:pt idx="6">
                  <c:v>7104.3173384040065</c:v>
                </c:pt>
                <c:pt idx="7">
                  <c:v>7438.0540090684162</c:v>
                </c:pt>
                <c:pt idx="8">
                  <c:v>8937.3183492733715</c:v>
                </c:pt>
                <c:pt idx="9">
                  <c:v>11243.256103506583</c:v>
                </c:pt>
                <c:pt idx="10">
                  <c:v>14144.154081667641</c:v>
                </c:pt>
                <c:pt idx="11">
                  <c:v>17793.51931897744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CD6-A5EE-55D0412D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36048"/>
        <c:axId val="287635488"/>
      </c:lineChart>
      <c:catAx>
        <c:axId val="2876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5488"/>
        <c:crosses val="autoZero"/>
        <c:auto val="1"/>
        <c:lblAlgn val="ctr"/>
        <c:lblOffset val="100"/>
        <c:noMultiLvlLbl val="0"/>
      </c:catAx>
      <c:valAx>
        <c:axId val="28763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RPKs</a:t>
                </a:r>
                <a:r>
                  <a:rPr lang="en-GB" baseline="0"/>
                  <a:t> per billion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1111111111111112E-2"/>
              <c:y val="0.3842053076698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0000"/>
                <a:lumOff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604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GECAS Fleets - Trend by Region </a:t>
            </a:r>
            <a:endParaRPr lang="en-GB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Source: Ascend as October 2017</a:t>
            </a:r>
            <a:endParaRPr lang="en-GB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3240208500953011"/>
          <c:y val="4.80814497454201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0571777925563"/>
          <c:y val="0.27329118801816221"/>
          <c:w val="0.7046215461032761"/>
          <c:h val="0.49293546969523"/>
        </c:manualLayout>
      </c:layout>
      <c:lineChart>
        <c:grouping val="standard"/>
        <c:varyColors val="0"/>
        <c:ser>
          <c:idx val="1"/>
          <c:order val="1"/>
          <c:tx>
            <c:strRef>
              <c:f>'GECAS Leasing'!$I$90</c:f>
              <c:strCache>
                <c:ptCount val="1"/>
                <c:pt idx="0">
                  <c:v>Asia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'GECAS Leasing'!$H$91:$H$121</c:f>
              <c:numCache>
                <c:formatCode>General</c:formatCode>
                <c:ptCount val="31"/>
                <c:pt idx="0">
                  <c:v>1987</c:v>
                </c:pt>
                <c:pt idx="5">
                  <c:v>1992</c:v>
                </c:pt>
                <c:pt idx="10">
                  <c:v>1997</c:v>
                </c:pt>
                <c:pt idx="15">
                  <c:v>2002</c:v>
                </c:pt>
                <c:pt idx="20">
                  <c:v>2007</c:v>
                </c:pt>
                <c:pt idx="25">
                  <c:v>2012</c:v>
                </c:pt>
                <c:pt idx="30">
                  <c:v>2017</c:v>
                </c:pt>
              </c:numCache>
            </c:numRef>
          </c:cat>
          <c:val>
            <c:numRef>
              <c:f>'GECAS Leasing'!$I$91:$I$121</c:f>
              <c:numCache>
                <c:formatCode>General</c:formatCode>
                <c:ptCount val="31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18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69</c:v>
                </c:pt>
                <c:pt idx="19">
                  <c:v>92</c:v>
                </c:pt>
                <c:pt idx="20">
                  <c:v>117</c:v>
                </c:pt>
                <c:pt idx="21">
                  <c:v>127</c:v>
                </c:pt>
                <c:pt idx="22">
                  <c:v>127</c:v>
                </c:pt>
                <c:pt idx="23">
                  <c:v>149</c:v>
                </c:pt>
                <c:pt idx="24">
                  <c:v>171</c:v>
                </c:pt>
                <c:pt idx="25">
                  <c:v>180</c:v>
                </c:pt>
                <c:pt idx="26">
                  <c:v>212</c:v>
                </c:pt>
                <c:pt idx="27">
                  <c:v>224</c:v>
                </c:pt>
                <c:pt idx="28">
                  <c:v>226</c:v>
                </c:pt>
                <c:pt idx="29">
                  <c:v>226</c:v>
                </c:pt>
                <c:pt idx="30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5-421F-96B0-493D29ACFD49}"/>
            </c:ext>
          </c:extLst>
        </c:ser>
        <c:ser>
          <c:idx val="2"/>
          <c:order val="2"/>
          <c:tx>
            <c:strRef>
              <c:f>'GECAS Leasing'!$J$90</c:f>
              <c:strCache>
                <c:ptCount val="1"/>
                <c:pt idx="0">
                  <c:v>Europe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'GECAS Leasing'!$H$91:$H$121</c:f>
              <c:numCache>
                <c:formatCode>General</c:formatCode>
                <c:ptCount val="31"/>
                <c:pt idx="0">
                  <c:v>1987</c:v>
                </c:pt>
                <c:pt idx="5">
                  <c:v>1992</c:v>
                </c:pt>
                <c:pt idx="10">
                  <c:v>1997</c:v>
                </c:pt>
                <c:pt idx="15">
                  <c:v>2002</c:v>
                </c:pt>
                <c:pt idx="20">
                  <c:v>2007</c:v>
                </c:pt>
                <c:pt idx="25">
                  <c:v>2012</c:v>
                </c:pt>
                <c:pt idx="30">
                  <c:v>2017</c:v>
                </c:pt>
              </c:numCache>
            </c:numRef>
          </c:cat>
          <c:val>
            <c:numRef>
              <c:f>'GECAS Leasing'!$J$91:$J$121</c:f>
              <c:numCache>
                <c:formatCode>General</c:formatCode>
                <c:ptCount val="31"/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19</c:v>
                </c:pt>
                <c:pt idx="11">
                  <c:v>38</c:v>
                </c:pt>
                <c:pt idx="12">
                  <c:v>57</c:v>
                </c:pt>
                <c:pt idx="13">
                  <c:v>109</c:v>
                </c:pt>
                <c:pt idx="14">
                  <c:v>121</c:v>
                </c:pt>
                <c:pt idx="15">
                  <c:v>126</c:v>
                </c:pt>
                <c:pt idx="16">
                  <c:v>143</c:v>
                </c:pt>
                <c:pt idx="17">
                  <c:v>150</c:v>
                </c:pt>
                <c:pt idx="18">
                  <c:v>186</c:v>
                </c:pt>
                <c:pt idx="19">
                  <c:v>196</c:v>
                </c:pt>
                <c:pt idx="20">
                  <c:v>215</c:v>
                </c:pt>
                <c:pt idx="21">
                  <c:v>217</c:v>
                </c:pt>
                <c:pt idx="22">
                  <c:v>220</c:v>
                </c:pt>
                <c:pt idx="23">
                  <c:v>226</c:v>
                </c:pt>
                <c:pt idx="24">
                  <c:v>231</c:v>
                </c:pt>
                <c:pt idx="25">
                  <c:v>231</c:v>
                </c:pt>
                <c:pt idx="26">
                  <c:v>235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5-421F-96B0-493D29ACFD49}"/>
            </c:ext>
          </c:extLst>
        </c:ser>
        <c:ser>
          <c:idx val="3"/>
          <c:order val="3"/>
          <c:tx>
            <c:strRef>
              <c:f>'GECAS Leasing'!$K$90</c:f>
              <c:strCache>
                <c:ptCount val="1"/>
                <c:pt idx="0">
                  <c:v>North America</c:v>
                </c:pt>
              </c:strCache>
            </c:strRef>
          </c:tx>
          <c:marker>
            <c:symbol val="none"/>
          </c:marker>
          <c:cat>
            <c:numRef>
              <c:f>'GECAS Leasing'!$H$91:$H$121</c:f>
              <c:numCache>
                <c:formatCode>General</c:formatCode>
                <c:ptCount val="31"/>
                <c:pt idx="0">
                  <c:v>1987</c:v>
                </c:pt>
                <c:pt idx="5">
                  <c:v>1992</c:v>
                </c:pt>
                <c:pt idx="10">
                  <c:v>1997</c:v>
                </c:pt>
                <c:pt idx="15">
                  <c:v>2002</c:v>
                </c:pt>
                <c:pt idx="20">
                  <c:v>2007</c:v>
                </c:pt>
                <c:pt idx="25">
                  <c:v>2012</c:v>
                </c:pt>
                <c:pt idx="30">
                  <c:v>2017</c:v>
                </c:pt>
              </c:numCache>
            </c:numRef>
          </c:cat>
          <c:val>
            <c:numRef>
              <c:f>'GECAS Leasing'!$K$91:$K$121</c:f>
              <c:numCache>
                <c:formatCode>General</c:formatCode>
                <c:ptCount val="31"/>
                <c:pt idx="0">
                  <c:v>12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47</c:v>
                </c:pt>
                <c:pt idx="8">
                  <c:v>54</c:v>
                </c:pt>
                <c:pt idx="9">
                  <c:v>81</c:v>
                </c:pt>
                <c:pt idx="10">
                  <c:v>137</c:v>
                </c:pt>
                <c:pt idx="11">
                  <c:v>168</c:v>
                </c:pt>
                <c:pt idx="12">
                  <c:v>229</c:v>
                </c:pt>
                <c:pt idx="13">
                  <c:v>287</c:v>
                </c:pt>
                <c:pt idx="14">
                  <c:v>350</c:v>
                </c:pt>
                <c:pt idx="15">
                  <c:v>350</c:v>
                </c:pt>
                <c:pt idx="16">
                  <c:v>384</c:v>
                </c:pt>
                <c:pt idx="17">
                  <c:v>387</c:v>
                </c:pt>
                <c:pt idx="18">
                  <c:v>404</c:v>
                </c:pt>
                <c:pt idx="19">
                  <c:v>413</c:v>
                </c:pt>
                <c:pt idx="20">
                  <c:v>434</c:v>
                </c:pt>
                <c:pt idx="21">
                  <c:v>441</c:v>
                </c:pt>
                <c:pt idx="22">
                  <c:v>446</c:v>
                </c:pt>
                <c:pt idx="23">
                  <c:v>448</c:v>
                </c:pt>
                <c:pt idx="24">
                  <c:v>451</c:v>
                </c:pt>
                <c:pt idx="25">
                  <c:v>452</c:v>
                </c:pt>
                <c:pt idx="26">
                  <c:v>452</c:v>
                </c:pt>
                <c:pt idx="27">
                  <c:v>456</c:v>
                </c:pt>
                <c:pt idx="28">
                  <c:v>458</c:v>
                </c:pt>
                <c:pt idx="29">
                  <c:v>458</c:v>
                </c:pt>
                <c:pt idx="30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5-421F-96B0-493D29AC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06448"/>
        <c:axId val="295807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'GECAS Leasing'!$H$90</c15:sqref>
                        </c15:formulaRef>
                      </c:ext>
                    </c:extLst>
                    <c:strCache>
                      <c:ptCount val="1"/>
                      <c:pt idx="0">
                        <c:v>Aircraft in Service</c:v>
                      </c:pt>
                    </c:strCache>
                  </c:strRef>
                </c:tx>
                <c:dPt>
                  <c:idx val="2"/>
                  <c:bubble3D val="0"/>
                  <c:extLst>
                    <c:ext xmlns:c16="http://schemas.microsoft.com/office/drawing/2014/chart" uri="{C3380CC4-5D6E-409C-BE32-E72D297353CC}">
                      <c16:uniqueId val="{00000003-7C65-421F-96B0-493D29ACFD49}"/>
                    </c:ext>
                  </c:extLst>
                </c:dPt>
                <c:dPt>
                  <c:idx val="9"/>
                  <c:bubble3D val="0"/>
                  <c:extLst>
                    <c:ext xmlns:c16="http://schemas.microsoft.com/office/drawing/2014/chart" uri="{C3380CC4-5D6E-409C-BE32-E72D297353CC}">
                      <c16:uniqueId val="{00000004-7C65-421F-96B0-493D29ACFD49}"/>
                    </c:ext>
                  </c:extLst>
                </c:dPt>
                <c:dPt>
                  <c:idx val="11"/>
                  <c:bubble3D val="0"/>
                  <c:extLst>
                    <c:ext xmlns:c16="http://schemas.microsoft.com/office/drawing/2014/chart" uri="{C3380CC4-5D6E-409C-BE32-E72D297353CC}">
                      <c16:uniqueId val="{00000005-7C65-421F-96B0-493D29ACFD49}"/>
                    </c:ext>
                  </c:extLst>
                </c:dPt>
                <c:dPt>
                  <c:idx val="16"/>
                  <c:bubble3D val="0"/>
                  <c:extLst>
                    <c:ext xmlns:c16="http://schemas.microsoft.com/office/drawing/2014/chart" uri="{C3380CC4-5D6E-409C-BE32-E72D297353CC}">
                      <c16:uniqueId val="{00000007-7C65-421F-96B0-493D29ACFD49}"/>
                    </c:ext>
                  </c:extLst>
                </c:dPt>
                <c:cat>
                  <c:numRef>
                    <c:extLst>
                      <c:ext uri="{02D57815-91ED-43cb-92C2-25804820EDAC}">
                        <c15:formulaRef>
                          <c15:sqref>'GECAS Leasing'!$H$91:$H$121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1987</c:v>
                      </c:pt>
                      <c:pt idx="5">
                        <c:v>1992</c:v>
                      </c:pt>
                      <c:pt idx="10">
                        <c:v>1997</c:v>
                      </c:pt>
                      <c:pt idx="15">
                        <c:v>2002</c:v>
                      </c:pt>
                      <c:pt idx="20">
                        <c:v>2007</c:v>
                      </c:pt>
                      <c:pt idx="25">
                        <c:v>2012</c:v>
                      </c:pt>
                      <c:pt idx="30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'GECAS Leasing'!$H$91:$H$121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1987</c:v>
                      </c:pt>
                      <c:pt idx="5">
                        <c:v>1992</c:v>
                      </c:pt>
                      <c:pt idx="10">
                        <c:v>1997</c:v>
                      </c:pt>
                      <c:pt idx="15">
                        <c:v>2002</c:v>
                      </c:pt>
                      <c:pt idx="20">
                        <c:v>2007</c:v>
                      </c:pt>
                      <c:pt idx="25">
                        <c:v>2012</c:v>
                      </c:pt>
                      <c:pt idx="30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C65-421F-96B0-493D29ACFD49}"/>
                  </c:ext>
                </c:extLst>
              </c15:ser>
            </c15:filteredLineSeries>
          </c:ext>
        </c:extLst>
      </c:lineChart>
      <c:catAx>
        <c:axId val="29580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5807008"/>
        <c:crosses val="autoZero"/>
        <c:auto val="0"/>
        <c:lblAlgn val="ctr"/>
        <c:lblOffset val="100"/>
        <c:noMultiLvlLbl val="0"/>
      </c:catAx>
      <c:valAx>
        <c:axId val="29580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000">
                    <a:latin typeface="Arial" panose="020B0604020202020204" pitchFamily="34" charset="0"/>
                    <a:cs typeface="Arial" panose="020B0604020202020204" pitchFamily="34" charset="0"/>
                  </a:rPr>
                  <a:t>Commercial</a:t>
                </a:r>
                <a:r>
                  <a:rPr lang="en-GB" sz="1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Passenger Aircraft in Service</a:t>
                </a:r>
                <a:endParaRPr lang="en-GB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6085422573691709E-2"/>
              <c:y val="0.3174027523461310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580644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21205248234884111"/>
          <c:y val="0.86119802314625515"/>
          <c:w val="0.52055541003741213"/>
          <c:h val="0.11202919947506564"/>
        </c:manualLayout>
      </c:layout>
      <c:overlay val="0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GE Inspira" panose="020F0603030400020203" pitchFamily="34" charset="0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Aircraft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Order Book by Region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Source: Ascend as October 2017 </a:t>
            </a:r>
            <a:endPara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3391152262489188"/>
          <c:y val="4.5990951930401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10512389155886"/>
          <c:y val="0.21815710930571108"/>
          <c:w val="0.46272658236562103"/>
          <c:h val="0.70811827542818995"/>
        </c:manualLayout>
      </c:layout>
      <c:pieChart>
        <c:varyColors val="1"/>
        <c:ser>
          <c:idx val="1"/>
          <c:order val="1"/>
          <c:tx>
            <c:strRef>
              <c:f>Orderbook!$C$1</c:f>
              <c:strCache>
                <c:ptCount val="1"/>
                <c:pt idx="0">
                  <c:v>On order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22-423A-A69D-7100F200D0B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22-423A-A69D-7100F200D0B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22-423A-A69D-7100F200D0B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22-423A-A69D-7100F200D0B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22-423A-A69D-7100F200D0B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22-423A-A69D-7100F200D0BB}"/>
              </c:ext>
            </c:extLst>
          </c:dPt>
          <c:dLbls>
            <c:dLbl>
              <c:idx val="0"/>
              <c:layout>
                <c:manualLayout>
                  <c:x val="8.5987496826878909E-2"/>
                  <c:y val="2.47505064930532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22-423A-A69D-7100F200D0BB}"/>
                </c:ext>
              </c:extLst>
            </c:dLbl>
            <c:dLbl>
              <c:idx val="1"/>
              <c:layout>
                <c:manualLayout>
                  <c:x val="8.9095542141200662E-2"/>
                  <c:y val="-1.47483797818902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2-423A-A69D-7100F200D0BB}"/>
                </c:ext>
              </c:extLst>
            </c:dLbl>
            <c:dLbl>
              <c:idx val="2"/>
              <c:layout>
                <c:manualLayout>
                  <c:x val="-2.8751489753507619E-2"/>
                  <c:y val="6.56821244988566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22-423A-A69D-7100F200D0BB}"/>
                </c:ext>
              </c:extLst>
            </c:dLbl>
            <c:dLbl>
              <c:idx val="3"/>
              <c:layout>
                <c:manualLayout>
                  <c:x val="-3.706603534104061E-2"/>
                  <c:y val="7.90171960728927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22-423A-A69D-7100F200D0BB}"/>
                </c:ext>
              </c:extLst>
            </c:dLbl>
            <c:dLbl>
              <c:idx val="4"/>
              <c:layout>
                <c:manualLayout>
                  <c:x val="-6.0537666561971591E-2"/>
                  <c:y val="8.01003043896503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22-423A-A69D-7100F200D0BB}"/>
                </c:ext>
              </c:extLst>
            </c:dLbl>
            <c:dLbl>
              <c:idx val="5"/>
              <c:layout>
                <c:manualLayout>
                  <c:x val="-0.13871917769908915"/>
                  <c:y val="4.18599965630240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22-423A-A69D-7100F200D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Orderbook!$A$2:$A$7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Latin America</c:v>
                </c:pt>
                <c:pt idx="4">
                  <c:v>Pacific &amp; Africa</c:v>
                </c:pt>
                <c:pt idx="5">
                  <c:v>Middle East</c:v>
                </c:pt>
              </c:strCache>
            </c:strRef>
          </c:cat>
          <c:val>
            <c:numRef>
              <c:f>Orderbook!$C$2:$C$7</c:f>
              <c:numCache>
                <c:formatCode>#,##0</c:formatCode>
                <c:ptCount val="6"/>
                <c:pt idx="0">
                  <c:v>3646</c:v>
                </c:pt>
                <c:pt idx="1">
                  <c:v>1848</c:v>
                </c:pt>
                <c:pt idx="2">
                  <c:v>2099</c:v>
                </c:pt>
                <c:pt idx="3">
                  <c:v>767</c:v>
                </c:pt>
                <c:pt idx="4">
                  <c:v>385</c:v>
                </c:pt>
                <c:pt idx="5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22-423A-A69D-7100F200D0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Orderbook!$B$1</c15:sqref>
                        </c15:formulaRef>
                      </c:ext>
                    </c:extLst>
                    <c:strCache>
                      <c:ptCount val="1"/>
                      <c:pt idx="0">
                        <c:v>In 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922-423A-A69D-7100F200D0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922-423A-A69D-7100F200D0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922-423A-A69D-7100F200D0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922-423A-A69D-7100F200D0B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2922-423A-A69D-7100F200D0B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2922-423A-A69D-7100F200D0B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Orderbook!$A$2:$A$7</c15:sqref>
                        </c15:formulaRef>
                      </c:ext>
                    </c:extLst>
                    <c:strCache>
                      <c:ptCount val="6"/>
                      <c:pt idx="0">
                        <c:v>Asia</c:v>
                      </c:pt>
                      <c:pt idx="1">
                        <c:v>North America</c:v>
                      </c:pt>
                      <c:pt idx="2">
                        <c:v>Europe</c:v>
                      </c:pt>
                      <c:pt idx="3">
                        <c:v>Latin America</c:v>
                      </c:pt>
                      <c:pt idx="4">
                        <c:v>Pacific &amp; Africa</c:v>
                      </c:pt>
                      <c:pt idx="5">
                        <c:v>Middle East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Orderbook!$B$2:$B$7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7182</c:v>
                      </c:pt>
                      <c:pt idx="1">
                        <c:v>7041</c:v>
                      </c:pt>
                      <c:pt idx="2">
                        <c:v>6005</c:v>
                      </c:pt>
                      <c:pt idx="3">
                        <c:v>1840</c:v>
                      </c:pt>
                      <c:pt idx="4">
                        <c:v>2220</c:v>
                      </c:pt>
                      <c:pt idx="5">
                        <c:v>1310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2922-423A-A69D-7100F200D0B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Return</a:t>
            </a:r>
            <a:r>
              <a:rPr lang="en-US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on Invested Capital  vs Cost of Capital </a:t>
            </a:r>
          </a:p>
          <a:p>
            <a:pPr>
              <a:defRPr/>
            </a:pP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Source: McKinsey &amp; Company for IATA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113361357544638"/>
          <c:y val="1.6427673341160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5944923749303"/>
          <c:y val="0.1241978334279165"/>
          <c:w val="0.81136883569067797"/>
          <c:h val="0.78652980835259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World!$B$355</c:f>
              <c:strCache>
                <c:ptCount val="1"/>
                <c:pt idx="0">
                  <c:v>Cost of Capital (WACC)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World!$A$356:$A$360</c:f>
              <c:strCache>
                <c:ptCount val="5"/>
                <c:pt idx="0">
                  <c:v>Manufacturers </c:v>
                </c:pt>
                <c:pt idx="1">
                  <c:v>Lessors</c:v>
                </c:pt>
                <c:pt idx="2">
                  <c:v>All services( MRO, Fuel, Cat) </c:v>
                </c:pt>
                <c:pt idx="3">
                  <c:v>Airports</c:v>
                </c:pt>
                <c:pt idx="4">
                  <c:v>Airlines</c:v>
                </c:pt>
              </c:strCache>
            </c:strRef>
          </c:cat>
          <c:val>
            <c:numRef>
              <c:f>World!$B$356:$B$360</c:f>
              <c:numCache>
                <c:formatCode>0%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8-49EB-9780-2B3265EB9D0F}"/>
            </c:ext>
          </c:extLst>
        </c:ser>
        <c:ser>
          <c:idx val="1"/>
          <c:order val="1"/>
          <c:tx>
            <c:strRef>
              <c:f>World!$C$355</c:f>
              <c:strCache>
                <c:ptCount val="1"/>
                <c:pt idx="0">
                  <c:v>Cost of Capital (WACC)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World!$A$356:$A$360</c:f>
              <c:strCache>
                <c:ptCount val="5"/>
                <c:pt idx="0">
                  <c:v>Manufacturers </c:v>
                </c:pt>
                <c:pt idx="1">
                  <c:v>Lessors</c:v>
                </c:pt>
                <c:pt idx="2">
                  <c:v>All services( MRO, Fuel, Cat) </c:v>
                </c:pt>
                <c:pt idx="3">
                  <c:v>Airports</c:v>
                </c:pt>
                <c:pt idx="4">
                  <c:v>Airlines</c:v>
                </c:pt>
              </c:strCache>
            </c:strRef>
          </c:cat>
          <c:val>
            <c:numRef>
              <c:f>World!$C$356:$C$360</c:f>
              <c:numCache>
                <c:formatCode>0%</c:formatCode>
                <c:ptCount val="5"/>
                <c:pt idx="0">
                  <c:v>2.0000000000000004E-2</c:v>
                </c:pt>
                <c:pt idx="1">
                  <c:v>2.0000000000000004E-2</c:v>
                </c:pt>
                <c:pt idx="2">
                  <c:v>1.999999999999999E-2</c:v>
                </c:pt>
                <c:pt idx="3">
                  <c:v>2.0000000000000004E-2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8-49EB-9780-2B3265EB9D0F}"/>
            </c:ext>
          </c:extLst>
        </c:ser>
        <c:ser>
          <c:idx val="2"/>
          <c:order val="2"/>
          <c:tx>
            <c:strRef>
              <c:f>World!$D$355</c:f>
              <c:strCache>
                <c:ptCount val="1"/>
                <c:pt idx="0">
                  <c:v>ROIC 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World!$A$356:$A$360</c:f>
              <c:strCache>
                <c:ptCount val="5"/>
                <c:pt idx="0">
                  <c:v>Manufacturers </c:v>
                </c:pt>
                <c:pt idx="1">
                  <c:v>Lessors</c:v>
                </c:pt>
                <c:pt idx="2">
                  <c:v>All services( MRO, Fuel, Cat) </c:v>
                </c:pt>
                <c:pt idx="3">
                  <c:v>Airports</c:v>
                </c:pt>
                <c:pt idx="4">
                  <c:v>Airlines</c:v>
                </c:pt>
              </c:strCache>
            </c:strRef>
          </c:cat>
          <c:val>
            <c:numRef>
              <c:f>World!$D$356:$D$360</c:f>
              <c:numCache>
                <c:formatCode>0%</c:formatCode>
                <c:ptCount val="5"/>
                <c:pt idx="0">
                  <c:v>0.11</c:v>
                </c:pt>
                <c:pt idx="1">
                  <c:v>0.11</c:v>
                </c:pt>
                <c:pt idx="2">
                  <c:v>0.09</c:v>
                </c:pt>
                <c:pt idx="3">
                  <c:v>0.08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8-49EB-9780-2B3265EB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441296"/>
        <c:axId val="526442416"/>
      </c:barChart>
      <c:catAx>
        <c:axId val="5264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442416"/>
        <c:crosses val="autoZero"/>
        <c:auto val="1"/>
        <c:lblAlgn val="ctr"/>
        <c:lblOffset val="100"/>
        <c:noMultiLvlLbl val="0"/>
      </c:catAx>
      <c:valAx>
        <c:axId val="526442416"/>
        <c:scaling>
          <c:orientation val="minMax"/>
          <c:max val="0.13"/>
          <c:min val="5.000000000000001E-2"/>
        </c:scaling>
        <c:delete val="1"/>
        <c:axPos val="b"/>
        <c:numFmt formatCode="0%" sourceLinked="1"/>
        <c:majorTickMark val="none"/>
        <c:minorTickMark val="none"/>
        <c:tickLblPos val="nextTo"/>
        <c:crossAx val="5264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1018502911241527"/>
          <c:y val="0.93790898579671877"/>
          <c:w val="0.30349943135693541"/>
          <c:h val="4.9545778503491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Asia - Aircraft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 Service by Years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Source: Ascend as October 2017 </a:t>
            </a:r>
            <a:endPara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344801029166902"/>
          <c:y val="3.7628960670328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72699971173"/>
          <c:y val="0.12208507239706685"/>
          <c:w val="0.84088647325327759"/>
          <c:h val="0.66493830233141538"/>
        </c:manualLayout>
      </c:layout>
      <c:lineChart>
        <c:grouping val="standard"/>
        <c:varyColors val="0"/>
        <c:ser>
          <c:idx val="0"/>
          <c:order val="0"/>
          <c:tx>
            <c:strRef>
              <c:f>Orderbook!$B$46</c:f>
              <c:strCache>
                <c:ptCount val="1"/>
                <c:pt idx="0">
                  <c:v>Aircraft In Service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E59-45AA-A2E3-3AEFA49C96C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E59-45AA-A2E3-3AEFA49C96C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E59-45AA-A2E3-3AEFA49C96C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E59-45AA-A2E3-3AEFA49C96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E59-45AA-A2E3-3AEFA49C96C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E59-45AA-A2E3-3AEFA49C96C4}"/>
              </c:ext>
            </c:extLst>
          </c:dPt>
          <c:cat>
            <c:strRef>
              <c:f>Orderbook!$A$47:$A$96</c:f>
              <c:strCache>
                <c:ptCount val="5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</c:strCache>
            </c:strRef>
          </c:cat>
          <c:val>
            <c:numRef>
              <c:f>Orderbook!$B$47:$B$96</c:f>
              <c:numCache>
                <c:formatCode>General</c:formatCode>
                <c:ptCount val="50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  <c:pt idx="11">
                  <c:v>21</c:v>
                </c:pt>
                <c:pt idx="12">
                  <c:v>24</c:v>
                </c:pt>
                <c:pt idx="13">
                  <c:v>40</c:v>
                </c:pt>
                <c:pt idx="14">
                  <c:v>52</c:v>
                </c:pt>
                <c:pt idx="15">
                  <c:v>46</c:v>
                </c:pt>
                <c:pt idx="16">
                  <c:v>64</c:v>
                </c:pt>
                <c:pt idx="17">
                  <c:v>90</c:v>
                </c:pt>
                <c:pt idx="18">
                  <c:v>91</c:v>
                </c:pt>
                <c:pt idx="19">
                  <c:v>77</c:v>
                </c:pt>
                <c:pt idx="20">
                  <c:v>89</c:v>
                </c:pt>
                <c:pt idx="21">
                  <c:v>115</c:v>
                </c:pt>
                <c:pt idx="22">
                  <c:v>108</c:v>
                </c:pt>
                <c:pt idx="23">
                  <c:v>126</c:v>
                </c:pt>
                <c:pt idx="24">
                  <c:v>190</c:v>
                </c:pt>
                <c:pt idx="25">
                  <c:v>235</c:v>
                </c:pt>
                <c:pt idx="26">
                  <c:v>313</c:v>
                </c:pt>
                <c:pt idx="27">
                  <c:v>323</c:v>
                </c:pt>
                <c:pt idx="28">
                  <c:v>388</c:v>
                </c:pt>
                <c:pt idx="29">
                  <c:v>441</c:v>
                </c:pt>
                <c:pt idx="30">
                  <c:v>432</c:v>
                </c:pt>
                <c:pt idx="31">
                  <c:v>586</c:v>
                </c:pt>
                <c:pt idx="32">
                  <c:v>658</c:v>
                </c:pt>
                <c:pt idx="33">
                  <c:v>653</c:v>
                </c:pt>
                <c:pt idx="34">
                  <c:v>645</c:v>
                </c:pt>
                <c:pt idx="35">
                  <c:v>619</c:v>
                </c:pt>
                <c:pt idx="36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59-45AA-A2E3-3AEFA49C96C4}"/>
            </c:ext>
          </c:extLst>
        </c:ser>
        <c:ser>
          <c:idx val="1"/>
          <c:order val="1"/>
          <c:tx>
            <c:strRef>
              <c:f>Orderbook!$C$46</c:f>
              <c:strCache>
                <c:ptCount val="1"/>
                <c:pt idx="0">
                  <c:v>Order Aircraft Schedule In Service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9-45AA-A2E3-3AEFA49C96C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9-45AA-A2E3-3AEFA49C96C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59-45AA-A2E3-3AEFA49C96C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59-45AA-A2E3-3AEFA49C96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59-45AA-A2E3-3AEFA49C96C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59-45AA-A2E3-3AEFA49C96C4}"/>
              </c:ext>
            </c:extLst>
          </c:dPt>
          <c:cat>
            <c:strRef>
              <c:f>Orderbook!$A$47:$A$96</c:f>
              <c:strCache>
                <c:ptCount val="5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</c:strCache>
            </c:strRef>
          </c:cat>
          <c:val>
            <c:numRef>
              <c:f>Orderbook!$C$47:$C$96</c:f>
              <c:numCache>
                <c:formatCode>General</c:formatCode>
                <c:ptCount val="50"/>
                <c:pt idx="36">
                  <c:v>669</c:v>
                </c:pt>
                <c:pt idx="37">
                  <c:v>564</c:v>
                </c:pt>
                <c:pt idx="38">
                  <c:v>413</c:v>
                </c:pt>
                <c:pt idx="39">
                  <c:v>443</c:v>
                </c:pt>
                <c:pt idx="40">
                  <c:v>541</c:v>
                </c:pt>
                <c:pt idx="41">
                  <c:v>442</c:v>
                </c:pt>
                <c:pt idx="42">
                  <c:v>324</c:v>
                </c:pt>
                <c:pt idx="43">
                  <c:v>191</c:v>
                </c:pt>
                <c:pt idx="44">
                  <c:v>187</c:v>
                </c:pt>
                <c:pt idx="45">
                  <c:v>128</c:v>
                </c:pt>
                <c:pt idx="46">
                  <c:v>61</c:v>
                </c:pt>
                <c:pt idx="47">
                  <c:v>48</c:v>
                </c:pt>
                <c:pt idx="48">
                  <c:v>30</c:v>
                </c:pt>
                <c:pt idx="4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59-45AA-A2E3-3AEFA49C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13168"/>
        <c:axId val="295813728"/>
      </c:lineChart>
      <c:catAx>
        <c:axId val="2958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3728"/>
        <c:crosses val="autoZero"/>
        <c:auto val="1"/>
        <c:lblAlgn val="ctr"/>
        <c:lblOffset val="100"/>
        <c:noMultiLvlLbl val="0"/>
      </c:catAx>
      <c:valAx>
        <c:axId val="29581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Commercial Passenger Aircraft in Service</a:t>
                </a:r>
                <a:endParaRPr lang="en-GB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8531092285120536E-2"/>
              <c:y val="0.21447091969393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94077987789402"/>
          <c:y val="0.90306378092373019"/>
          <c:w val="0.71852521932183411"/>
          <c:h val="7.4808217401237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solidFill>
                  <a:schemeClr val="tx1"/>
                </a:solidFill>
              </a:rPr>
              <a:t>Year-on-year change in passenger yield (%)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2000" b="1">
                <a:solidFill>
                  <a:schemeClr val="tx1"/>
                </a:solidFill>
              </a:rPr>
              <a:t> - Commercial Passenger Airlines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Source: IATA</a:t>
            </a:r>
            <a:r>
              <a:rPr lang="en-US" sz="1600" baseline="0">
                <a:solidFill>
                  <a:schemeClr val="tx1"/>
                </a:solidFill>
              </a:rPr>
              <a:t> Fact Sheet Industry Statistics </a:t>
            </a:r>
            <a:r>
              <a:rPr lang="en-US" sz="1600">
                <a:solidFill>
                  <a:schemeClr val="tx1"/>
                </a:solidFill>
              </a:rPr>
              <a:t>2017 </a:t>
            </a:r>
          </a:p>
        </c:rich>
      </c:tx>
      <c:layout>
        <c:manualLayout>
          <c:xMode val="edge"/>
          <c:yMode val="edge"/>
          <c:x val="0.25260733754695142"/>
          <c:y val="2.7176471595237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54098293335437E-2"/>
          <c:y val="0.15898752570388791"/>
          <c:w val="0.93034590247869164"/>
          <c:h val="0.73998750310282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IATA!$A$4</c:f>
              <c:strCache>
                <c:ptCount val="1"/>
                <c:pt idx="0">
                  <c:v>Passenger yield, %
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IATA!$B$1:$N$1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2017E</c:v>
                </c:pt>
                <c:pt idx="12">
                  <c:v>2018F</c:v>
                </c:pt>
              </c:strCache>
            </c:strRef>
          </c:cat>
          <c:val>
            <c:numRef>
              <c:f>IATA!$B$4:$N$4</c:f>
              <c:numCache>
                <c:formatCode>General</c:formatCode>
                <c:ptCount val="13"/>
                <c:pt idx="0">
                  <c:v>6.1</c:v>
                </c:pt>
                <c:pt idx="1">
                  <c:v>1.9</c:v>
                </c:pt>
                <c:pt idx="2">
                  <c:v>8.3000000000000007</c:v>
                </c:pt>
                <c:pt idx="3">
                  <c:v>-13.7</c:v>
                </c:pt>
                <c:pt idx="4">
                  <c:v>9.5</c:v>
                </c:pt>
                <c:pt idx="5">
                  <c:v>7.5</c:v>
                </c:pt>
                <c:pt idx="6">
                  <c:v>-1.4</c:v>
                </c:pt>
                <c:pt idx="7">
                  <c:v>-3.9</c:v>
                </c:pt>
                <c:pt idx="8">
                  <c:v>-5.5</c:v>
                </c:pt>
                <c:pt idx="9">
                  <c:v>-11.9</c:v>
                </c:pt>
                <c:pt idx="10">
                  <c:v>-8.8000000000000007</c:v>
                </c:pt>
                <c:pt idx="11">
                  <c:v>-1.5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F-48BF-9EBA-4EAEA2C1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6"/>
        <c:axId val="295816528"/>
        <c:axId val="295817088"/>
      </c:barChart>
      <c:catAx>
        <c:axId val="2958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817088"/>
        <c:crosses val="autoZero"/>
        <c:auto val="1"/>
        <c:lblAlgn val="ctr"/>
        <c:lblOffset val="100"/>
        <c:noMultiLvlLbl val="0"/>
      </c:catAx>
      <c:valAx>
        <c:axId val="29581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8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Global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annual </a:t>
            </a: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GDP growth rate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forecasts by region</a:t>
            </a:r>
          </a:p>
          <a:p>
            <a:pPr>
              <a:defRPr/>
            </a:pP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(2017-2035)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Source: Boeing CMO 2017</a:t>
            </a:r>
            <a:endPara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5772789463946887"/>
          <c:y val="4.8081449745420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29971474178323"/>
          <c:y val="0.2130138262562575"/>
          <c:w val="0.75434208223971999"/>
          <c:h val="0.72139672249448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World!$B$3</c:f>
              <c:strCache>
                <c:ptCount val="1"/>
                <c:pt idx="0">
                  <c:v>GDP 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2-4844-8989-74B0FEB73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World!$A$4:$A$11</c:f>
              <c:strCache>
                <c:ptCount val="8"/>
                <c:pt idx="0">
                  <c:v>Europe</c:v>
                </c:pt>
                <c:pt idx="1">
                  <c:v>C.I.S.</c:v>
                </c:pt>
                <c:pt idx="2">
                  <c:v>North America</c:v>
                </c:pt>
                <c:pt idx="3">
                  <c:v>World</c:v>
                </c:pt>
                <c:pt idx="4">
                  <c:v>Latin America</c:v>
                </c:pt>
                <c:pt idx="5">
                  <c:v>Middle East</c:v>
                </c:pt>
                <c:pt idx="6">
                  <c:v>Africa</c:v>
                </c:pt>
                <c:pt idx="7">
                  <c:v>Asia </c:v>
                </c:pt>
              </c:strCache>
            </c:strRef>
          </c:cat>
          <c:val>
            <c:numRef>
              <c:f>World!$B$4:$B$11</c:f>
              <c:numCache>
                <c:formatCode>0.0%</c:formatCode>
                <c:ptCount val="8"/>
                <c:pt idx="0">
                  <c:v>1.7000000000000001E-2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2.8000000000000001E-2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2-4844-8989-74B0FEB7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275680"/>
        <c:axId val="296276240"/>
      </c:barChart>
      <c:catAx>
        <c:axId val="29627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276240"/>
        <c:crosses val="autoZero"/>
        <c:auto val="1"/>
        <c:lblAlgn val="ctr"/>
        <c:lblOffset val="100"/>
        <c:noMultiLvlLbl val="0"/>
      </c:catAx>
      <c:valAx>
        <c:axId val="296276240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962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World</a:t>
            </a:r>
            <a:r>
              <a:rPr lang="en-GB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Middle Class % to Total Population</a:t>
            </a:r>
          </a:p>
          <a:p>
            <a:pPr>
              <a:defRPr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6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Source: Airbus GMF Report 2017 </a:t>
            </a:r>
            <a:endParaRPr lang="en-GB" sz="16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263995077897436"/>
          <c:y val="0.1170678776410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4918746584863"/>
          <c:y val="0.20202982399654459"/>
          <c:w val="0.79473028709743432"/>
          <c:h val="0.6051469087197434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World!$A$74</c:f>
              <c:strCache>
                <c:ptCount val="1"/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World!$B$72:$D$72</c:f>
              <c:numCache>
                <c:formatCode>General</c:formatCode>
                <c:ptCount val="3"/>
                <c:pt idx="0">
                  <c:v>2016</c:v>
                </c:pt>
                <c:pt idx="1">
                  <c:v>2026</c:v>
                </c:pt>
                <c:pt idx="2">
                  <c:v>2036</c:v>
                </c:pt>
              </c:numCache>
            </c:numRef>
          </c:cat>
          <c:val>
            <c:numRef>
              <c:f>World!$B$74:$D$74</c:f>
              <c:numCache>
                <c:formatCode>#,##0</c:formatCode>
                <c:ptCount val="3"/>
                <c:pt idx="0">
                  <c:v>4542.3007379999999</c:v>
                </c:pt>
                <c:pt idx="1">
                  <c:v>4318.7235799999999</c:v>
                </c:pt>
                <c:pt idx="2">
                  <c:v>3960.9491120000012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412-B177-18AE04E2FF0E}"/>
            </c:ext>
          </c:extLst>
        </c:ser>
        <c:ser>
          <c:idx val="0"/>
          <c:order val="1"/>
          <c:tx>
            <c:strRef>
              <c:f>World!$A$75</c:f>
              <c:strCache>
                <c:ptCount val="1"/>
                <c:pt idx="0">
                  <c:v>Wold Middle Class 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World!$B$75:$D$75</c:f>
              <c:numCache>
                <c:formatCode>#,##0</c:formatCode>
                <c:ptCount val="3"/>
                <c:pt idx="0">
                  <c:v>2887.6992620000001</c:v>
                </c:pt>
                <c:pt idx="1">
                  <c:v>3881.2764199999997</c:v>
                </c:pt>
                <c:pt idx="2">
                  <c:v>4939.0508879999988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B-4412-B177-18AE04E2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96279040"/>
        <c:axId val="296279600"/>
      </c:barChart>
      <c:catAx>
        <c:axId val="2962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279600"/>
        <c:crosses val="autoZero"/>
        <c:auto val="1"/>
        <c:lblAlgn val="ctr"/>
        <c:lblOffset val="100"/>
        <c:noMultiLvlLbl val="0"/>
      </c:catAx>
      <c:valAx>
        <c:axId val="2962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People (Million)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2790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8286105816600043"/>
          <c:y val="0.85810030043910335"/>
          <c:w val="0.48602675835174025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Asia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Focus Countries </a:t>
            </a:r>
            <a:r>
              <a:rPr lang="en-GB" sz="2000" b="1">
                <a:latin typeface="Arial" panose="020B0604020202020204" pitchFamily="34" charset="0"/>
                <a:cs typeface="Arial" panose="020B0604020202020204" pitchFamily="34" charset="0"/>
              </a:rPr>
              <a:t>Propensity to Travel 20</a:t>
            </a:r>
            <a:r>
              <a:rPr lang="en-GB" sz="2000" b="1" baseline="0">
                <a:latin typeface="Arial" panose="020B0604020202020204" pitchFamily="34" charset="0"/>
                <a:cs typeface="Arial" panose="020B0604020202020204" pitchFamily="34" charset="0"/>
              </a:rPr>
              <a:t> Years Forecast </a:t>
            </a:r>
          </a:p>
          <a:p>
            <a:pPr>
              <a:defRPr/>
            </a:pPr>
            <a:r>
              <a:rPr lang="en-GB" sz="1600" baseline="0">
                <a:latin typeface="Arial" panose="020B0604020202020204" pitchFamily="34" charset="0"/>
                <a:cs typeface="Arial" panose="020B0604020202020204" pitchFamily="34" charset="0"/>
              </a:rPr>
              <a:t>Source: Sabre, IHS, Airbus</a:t>
            </a:r>
            <a:endParaRPr lang="en-GB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408633471157942"/>
          <c:y val="5.644344100549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1859040276051"/>
          <c:y val="0.25796743037325431"/>
          <c:w val="0.7570684232491901"/>
          <c:h val="0.57855926182711481"/>
        </c:manualLayout>
      </c:layout>
      <c:lineChart>
        <c:grouping val="standard"/>
        <c:varyColors val="0"/>
        <c:ser>
          <c:idx val="1"/>
          <c:order val="1"/>
          <c:tx>
            <c:strRef>
              <c:f>World!$B$343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World!$C$343:$W$343</c:f>
              <c:numCache>
                <c:formatCode>0.00</c:formatCode>
                <c:ptCount val="21"/>
                <c:pt idx="0">
                  <c:v>0.40988826603310829</c:v>
                </c:pt>
                <c:pt idx="1">
                  <c:v>0.44687251388514132</c:v>
                </c:pt>
                <c:pt idx="2">
                  <c:v>0.48333812326447623</c:v>
                </c:pt>
                <c:pt idx="3">
                  <c:v>0.51971447106750324</c:v>
                </c:pt>
                <c:pt idx="4">
                  <c:v>0.55847245553745639</c:v>
                </c:pt>
                <c:pt idx="5">
                  <c:v>0.59853665867233896</c:v>
                </c:pt>
                <c:pt idx="6">
                  <c:v>0.63877883727921225</c:v>
                </c:pt>
                <c:pt idx="7">
                  <c:v>0.67931071611833482</c:v>
                </c:pt>
                <c:pt idx="8">
                  <c:v>0.72006812327423886</c:v>
                </c:pt>
                <c:pt idx="9">
                  <c:v>0.76252054902735966</c:v>
                </c:pt>
                <c:pt idx="10">
                  <c:v>0.80626312365413244</c:v>
                </c:pt>
                <c:pt idx="11">
                  <c:v>0.85136193802930971</c:v>
                </c:pt>
                <c:pt idx="12">
                  <c:v>0.8977512410847428</c:v>
                </c:pt>
                <c:pt idx="13">
                  <c:v>0.94561626938904153</c:v>
                </c:pt>
                <c:pt idx="14">
                  <c:v>0.99499089557240927</c:v>
                </c:pt>
                <c:pt idx="15">
                  <c:v>1.0444599557472516</c:v>
                </c:pt>
                <c:pt idx="16">
                  <c:v>1.0949052078820525</c:v>
                </c:pt>
                <c:pt idx="17">
                  <c:v>1.1457415883213893</c:v>
                </c:pt>
                <c:pt idx="18">
                  <c:v>1.197470323501026</c:v>
                </c:pt>
                <c:pt idx="19">
                  <c:v>1.250426523245872</c:v>
                </c:pt>
                <c:pt idx="20">
                  <c:v>1.3047674094927579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09-4C1E-973A-DC3A238F1552}"/>
            </c:ext>
          </c:extLst>
        </c:ser>
        <c:ser>
          <c:idx val="3"/>
          <c:order val="2"/>
          <c:tx>
            <c:strRef>
              <c:f>World!$B$344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World!$C$344:$W$344</c:f>
              <c:numCache>
                <c:formatCode>0.00</c:formatCode>
                <c:ptCount val="21"/>
                <c:pt idx="0">
                  <c:v>1.3420809530508364</c:v>
                </c:pt>
                <c:pt idx="1">
                  <c:v>1.4641759985081251</c:v>
                </c:pt>
                <c:pt idx="2">
                  <c:v>1.5752225872931489</c:v>
                </c:pt>
                <c:pt idx="3">
                  <c:v>1.6849877500481483</c:v>
                </c:pt>
                <c:pt idx="4">
                  <c:v>1.79656611917213</c:v>
                </c:pt>
                <c:pt idx="5">
                  <c:v>1.9092054388510205</c:v>
                </c:pt>
                <c:pt idx="6">
                  <c:v>2.0212979932923938</c:v>
                </c:pt>
                <c:pt idx="7">
                  <c:v>2.1341044163577689</c:v>
                </c:pt>
                <c:pt idx="8">
                  <c:v>2.2469278537262882</c:v>
                </c:pt>
                <c:pt idx="9">
                  <c:v>2.359376642606466</c:v>
                </c:pt>
                <c:pt idx="10">
                  <c:v>2.4726194064031728</c:v>
                </c:pt>
                <c:pt idx="11">
                  <c:v>2.5859016665114485</c:v>
                </c:pt>
                <c:pt idx="12">
                  <c:v>2.6977497393839043</c:v>
                </c:pt>
                <c:pt idx="13">
                  <c:v>2.8082034302644057</c:v>
                </c:pt>
                <c:pt idx="14">
                  <c:v>2.9165086966429472</c:v>
                </c:pt>
                <c:pt idx="15">
                  <c:v>3.0219116970768409</c:v>
                </c:pt>
                <c:pt idx="16">
                  <c:v>3.1260392683229101</c:v>
                </c:pt>
                <c:pt idx="17">
                  <c:v>3.2281379191753916</c:v>
                </c:pt>
                <c:pt idx="18">
                  <c:v>3.3288570456503099</c:v>
                </c:pt>
                <c:pt idx="19">
                  <c:v>3.4279654913599238</c:v>
                </c:pt>
                <c:pt idx="20">
                  <c:v>3.5260960275515272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09-4C1E-973A-DC3A238F1552}"/>
            </c:ext>
          </c:extLst>
        </c:ser>
        <c:ser>
          <c:idx val="4"/>
          <c:order val="3"/>
          <c:tx>
            <c:strRef>
              <c:f>World!$B$345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World!$C$345:$W$345</c:f>
              <c:numCache>
                <c:formatCode>0.00</c:formatCode>
                <c:ptCount val="21"/>
                <c:pt idx="0">
                  <c:v>0.31693699977876805</c:v>
                </c:pt>
                <c:pt idx="1">
                  <c:v>0.36282259725930993</c:v>
                </c:pt>
                <c:pt idx="2">
                  <c:v>0.40508369898663216</c:v>
                </c:pt>
                <c:pt idx="3">
                  <c:v>0.44504357493199598</c:v>
                </c:pt>
                <c:pt idx="4">
                  <c:v>0.48343999093403206</c:v>
                </c:pt>
                <c:pt idx="5">
                  <c:v>0.52007167075742</c:v>
                </c:pt>
                <c:pt idx="6">
                  <c:v>0.55520944114267201</c:v>
                </c:pt>
                <c:pt idx="7">
                  <c:v>0.58882266882562206</c:v>
                </c:pt>
                <c:pt idx="8">
                  <c:v>0.62056615503052559</c:v>
                </c:pt>
                <c:pt idx="9">
                  <c:v>0.6511023759079918</c:v>
                </c:pt>
                <c:pt idx="10">
                  <c:v>0.68059789851614638</c:v>
                </c:pt>
                <c:pt idx="11">
                  <c:v>0.70961872640710122</c:v>
                </c:pt>
                <c:pt idx="12">
                  <c:v>0.73839834048912589</c:v>
                </c:pt>
                <c:pt idx="13">
                  <c:v>0.76728438551987899</c:v>
                </c:pt>
                <c:pt idx="14">
                  <c:v>0.79633731516863593</c:v>
                </c:pt>
                <c:pt idx="15">
                  <c:v>0.82546101862221499</c:v>
                </c:pt>
                <c:pt idx="16">
                  <c:v>0.85497675205096169</c:v>
                </c:pt>
                <c:pt idx="17">
                  <c:v>0.88475250446228659</c:v>
                </c:pt>
                <c:pt idx="18">
                  <c:v>0.91517923990915473</c:v>
                </c:pt>
                <c:pt idx="19">
                  <c:v>0.94627466810289296</c:v>
                </c:pt>
                <c:pt idx="20">
                  <c:v>0.97780100364252232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09-4C1E-973A-DC3A238F1552}"/>
            </c:ext>
          </c:extLst>
        </c:ser>
        <c:ser>
          <c:idx val="5"/>
          <c:order val="4"/>
          <c:tx>
            <c:strRef>
              <c:f>World!$B$346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World!$C$346:$W$346</c:f>
              <c:numCache>
                <c:formatCode>0.00</c:formatCode>
                <c:ptCount val="21"/>
                <c:pt idx="0">
                  <c:v>0.83247201133661686</c:v>
                </c:pt>
                <c:pt idx="1">
                  <c:v>0.86009032984341605</c:v>
                </c:pt>
                <c:pt idx="2">
                  <c:v>0.89614795239611333</c:v>
                </c:pt>
                <c:pt idx="3">
                  <c:v>0.94057069339075061</c:v>
                </c:pt>
                <c:pt idx="4">
                  <c:v>0.99103419375634205</c:v>
                </c:pt>
                <c:pt idx="5">
                  <c:v>1.0465087900942291</c:v>
                </c:pt>
                <c:pt idx="6">
                  <c:v>1.1041102043731603</c:v>
                </c:pt>
                <c:pt idx="7">
                  <c:v>1.1645089359995804</c:v>
                </c:pt>
                <c:pt idx="8">
                  <c:v>1.2269592418097626</c:v>
                </c:pt>
                <c:pt idx="9">
                  <c:v>1.2904601012577683</c:v>
                </c:pt>
                <c:pt idx="10">
                  <c:v>1.3554232683366751</c:v>
                </c:pt>
                <c:pt idx="11">
                  <c:v>1.4227455637236539</c:v>
                </c:pt>
                <c:pt idx="12">
                  <c:v>1.492286675302462</c:v>
                </c:pt>
                <c:pt idx="13">
                  <c:v>1.5635765607527039</c:v>
                </c:pt>
                <c:pt idx="14">
                  <c:v>1.6363371995714753</c:v>
                </c:pt>
                <c:pt idx="15">
                  <c:v>1.7101486330816902</c:v>
                </c:pt>
                <c:pt idx="16">
                  <c:v>1.7863012715660807</c:v>
                </c:pt>
                <c:pt idx="17">
                  <c:v>1.8651459697763459</c:v>
                </c:pt>
                <c:pt idx="18">
                  <c:v>1.9471576715793355</c:v>
                </c:pt>
                <c:pt idx="19">
                  <c:v>2.0328152722685493</c:v>
                </c:pt>
                <c:pt idx="20">
                  <c:v>2.1219881695520706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09-4C1E-973A-DC3A238F1552}"/>
            </c:ext>
          </c:extLst>
        </c:ser>
        <c:ser>
          <c:idx val="6"/>
          <c:order val="5"/>
          <c:tx>
            <c:strRef>
              <c:f>World!$B$347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World!$C$347:$W$347</c:f>
              <c:numCache>
                <c:formatCode>0.00</c:formatCode>
                <c:ptCount val="21"/>
                <c:pt idx="0">
                  <c:v>0.38062086628930097</c:v>
                </c:pt>
                <c:pt idx="1">
                  <c:v>0.39647073226153196</c:v>
                </c:pt>
                <c:pt idx="2">
                  <c:v>0.42044419886450446</c:v>
                </c:pt>
                <c:pt idx="3">
                  <c:v>0.45005209105685695</c:v>
                </c:pt>
                <c:pt idx="4">
                  <c:v>0.48359491442480351</c:v>
                </c:pt>
                <c:pt idx="5">
                  <c:v>0.51992042985080578</c:v>
                </c:pt>
                <c:pt idx="6">
                  <c:v>0.55846144813871812</c:v>
                </c:pt>
                <c:pt idx="7">
                  <c:v>0.60002335881704982</c:v>
                </c:pt>
                <c:pt idx="8">
                  <c:v>0.64305568757203313</c:v>
                </c:pt>
                <c:pt idx="9">
                  <c:v>0.68789567389753026</c:v>
                </c:pt>
                <c:pt idx="10">
                  <c:v>0.73410094755998268</c:v>
                </c:pt>
                <c:pt idx="11">
                  <c:v>0.78247481069312341</c:v>
                </c:pt>
                <c:pt idx="12">
                  <c:v>0.83239625942549689</c:v>
                </c:pt>
                <c:pt idx="13">
                  <c:v>0.88419370710504419</c:v>
                </c:pt>
                <c:pt idx="14">
                  <c:v>0.93818199599657126</c:v>
                </c:pt>
                <c:pt idx="15">
                  <c:v>0.99421352339976499</c:v>
                </c:pt>
                <c:pt idx="16">
                  <c:v>1.0530387707881992</c:v>
                </c:pt>
                <c:pt idx="17">
                  <c:v>1.114645605766436</c:v>
                </c:pt>
                <c:pt idx="18">
                  <c:v>1.1791507755507407</c:v>
                </c:pt>
                <c:pt idx="19">
                  <c:v>1.2467606297312903</c:v>
                </c:pt>
                <c:pt idx="20">
                  <c:v>1.3175912766478375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A09-4C1E-973A-DC3A238F1552}"/>
            </c:ext>
          </c:extLst>
        </c:ser>
        <c:ser>
          <c:idx val="7"/>
          <c:order val="6"/>
          <c:tx>
            <c:strRef>
              <c:f>World!$B$348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World!$C$348:$W$348</c:f>
              <c:numCache>
                <c:formatCode>0.00</c:formatCode>
                <c:ptCount val="21"/>
                <c:pt idx="0">
                  <c:v>8.8844447666898169E-2</c:v>
                </c:pt>
                <c:pt idx="1">
                  <c:v>9.8999371824137983E-2</c:v>
                </c:pt>
                <c:pt idx="2">
                  <c:v>0.1101366418972571</c:v>
                </c:pt>
                <c:pt idx="3">
                  <c:v>0.12238832303822966</c:v>
                </c:pt>
                <c:pt idx="4">
                  <c:v>0.13354563795964086</c:v>
                </c:pt>
                <c:pt idx="5">
                  <c:v>0.145421358238745</c:v>
                </c:pt>
                <c:pt idx="6">
                  <c:v>0.15804954361926721</c:v>
                </c:pt>
                <c:pt idx="7">
                  <c:v>0.17056797050339975</c:v>
                </c:pt>
                <c:pt idx="8">
                  <c:v>0.18402514028679867</c:v>
                </c:pt>
                <c:pt idx="9">
                  <c:v>0.19748040307313453</c:v>
                </c:pt>
                <c:pt idx="10">
                  <c:v>0.21110522891248709</c:v>
                </c:pt>
                <c:pt idx="11">
                  <c:v>0.22479752498175529</c:v>
                </c:pt>
                <c:pt idx="12">
                  <c:v>0.23877483967078708</c:v>
                </c:pt>
                <c:pt idx="13">
                  <c:v>0.25403778367792179</c:v>
                </c:pt>
                <c:pt idx="14">
                  <c:v>0.26958507006385535</c:v>
                </c:pt>
                <c:pt idx="15">
                  <c:v>0.28554792920110733</c:v>
                </c:pt>
                <c:pt idx="16">
                  <c:v>0.30208571630788822</c:v>
                </c:pt>
                <c:pt idx="17">
                  <c:v>0.31920726024513352</c:v>
                </c:pt>
                <c:pt idx="18">
                  <c:v>0.33637825725517428</c:v>
                </c:pt>
                <c:pt idx="19">
                  <c:v>0.35404960292847232</c:v>
                </c:pt>
                <c:pt idx="20">
                  <c:v>0.3720356124716348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A09-4C1E-973A-DC3A238F1552}"/>
            </c:ext>
          </c:extLst>
        </c:ser>
        <c:ser>
          <c:idx val="8"/>
          <c:order val="7"/>
          <c:tx>
            <c:strRef>
              <c:f>World!$B$349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World!$C$341:$W$341</c:f>
              <c:numCache>
                <c:formatCode>0</c:formatCode>
                <c:ptCount val="2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</c:numCache>
            </c:numRef>
          </c:cat>
          <c:val>
            <c:numRef>
              <c:f>World!$C$349:$W$349</c:f>
              <c:numCache>
                <c:formatCode>0.00</c:formatCode>
                <c:ptCount val="21"/>
                <c:pt idx="0">
                  <c:v>0.36337387065107063</c:v>
                </c:pt>
                <c:pt idx="1">
                  <c:v>0.39096214121678829</c:v>
                </c:pt>
                <c:pt idx="2">
                  <c:v>0.41587401086867953</c:v>
                </c:pt>
                <c:pt idx="3">
                  <c:v>0.4482121285762527</c:v>
                </c:pt>
                <c:pt idx="4">
                  <c:v>0.48101724879072699</c:v>
                </c:pt>
                <c:pt idx="5">
                  <c:v>0.51824233475890047</c:v>
                </c:pt>
                <c:pt idx="6">
                  <c:v>0.55773880415268096</c:v>
                </c:pt>
                <c:pt idx="7">
                  <c:v>0.59973275796350256</c:v>
                </c:pt>
                <c:pt idx="8">
                  <c:v>0.64380484424200302</c:v>
                </c:pt>
                <c:pt idx="9">
                  <c:v>0.68986007644022296</c:v>
                </c:pt>
                <c:pt idx="10">
                  <c:v>0.73813673283092263</c:v>
                </c:pt>
                <c:pt idx="11">
                  <c:v>0.78869862384646161</c:v>
                </c:pt>
                <c:pt idx="12">
                  <c:v>0.84153290755303278</c:v>
                </c:pt>
                <c:pt idx="13">
                  <c:v>0.89511670394344522</c:v>
                </c:pt>
                <c:pt idx="14">
                  <c:v>0.94930457721244355</c:v>
                </c:pt>
                <c:pt idx="15">
                  <c:v>1.0039506003428096</c:v>
                </c:pt>
                <c:pt idx="16">
                  <c:v>1.0589361073026953</c:v>
                </c:pt>
                <c:pt idx="17">
                  <c:v>1.1142191718599539</c:v>
                </c:pt>
                <c:pt idx="18">
                  <c:v>1.170777000264573</c:v>
                </c:pt>
                <c:pt idx="19">
                  <c:v>1.2286092546175365</c:v>
                </c:pt>
                <c:pt idx="20">
                  <c:v>1.2875862002914369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A09-4C1E-973A-DC3A238F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6880"/>
        <c:axId val="296287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World!$B$341</c15:sqref>
                        </c15:formulaRef>
                      </c:ext>
                    </c:extLst>
                    <c:strCache>
                      <c:ptCount val="1"/>
                      <c:pt idx="0">
                        <c:v>ISO Country Name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World!$C$341:$W$341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World!$C$341:$W$341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7-5A09-4C1E-973A-DC3A238F1552}"/>
                  </c:ext>
                </c:extLst>
              </c15:ser>
            </c15:filteredLineSeries>
          </c:ext>
        </c:extLst>
      </c:lineChart>
      <c:catAx>
        <c:axId val="2962868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287440"/>
        <c:crosses val="autoZero"/>
        <c:auto val="1"/>
        <c:lblAlgn val="ctr"/>
        <c:lblOffset val="100"/>
        <c:noMultiLvlLbl val="0"/>
      </c:catAx>
      <c:valAx>
        <c:axId val="29628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latin typeface="Arial" panose="020B0604020202020204" pitchFamily="34" charset="0"/>
                    <a:cs typeface="Arial" panose="020B0604020202020204" pitchFamily="34" charset="0"/>
                  </a:rPr>
                  <a:t>Trips Per Capita*</a:t>
                </a:r>
                <a:r>
                  <a:rPr lang="en-GB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GB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623308565060816E-2"/>
              <c:y val="0.4006666218937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2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67798090534001E-2"/>
          <c:y val="0.18860174996065915"/>
          <c:w val="0.85147180241886866"/>
          <c:h val="0.7197970406013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World!$C$88:$C$286</c:f>
              <c:numCache>
                <c:formatCode>General</c:formatCode>
                <c:ptCount val="199"/>
                <c:pt idx="0">
                  <c:v>1869.184</c:v>
                </c:pt>
                <c:pt idx="1">
                  <c:v>10751.555</c:v>
                </c:pt>
                <c:pt idx="2">
                  <c:v>13730.31</c:v>
                </c:pt>
                <c:pt idx="3">
                  <c:v>10365.383</c:v>
                </c:pt>
                <c:pt idx="4">
                  <c:v>7037.3450000000003</c:v>
                </c:pt>
                <c:pt idx="5">
                  <c:v>99077.422999999995</c:v>
                </c:pt>
                <c:pt idx="6">
                  <c:v>19301.829000000002</c:v>
                </c:pt>
                <c:pt idx="7">
                  <c:v>18951.692000000003</c:v>
                </c:pt>
                <c:pt idx="8">
                  <c:v>3825.931</c:v>
                </c:pt>
                <c:pt idx="9">
                  <c:v>35587.716</c:v>
                </c:pt>
                <c:pt idx="10">
                  <c:v>44499.29</c:v>
                </c:pt>
                <c:pt idx="11">
                  <c:v>43711.5</c:v>
                </c:pt>
                <c:pt idx="12">
                  <c:v>15517.535</c:v>
                </c:pt>
                <c:pt idx="13">
                  <c:v>27387.948</c:v>
                </c:pt>
                <c:pt idx="14">
                  <c:v>42988.442000000003</c:v>
                </c:pt>
                <c:pt idx="15">
                  <c:v>3250.5060000000003</c:v>
                </c:pt>
                <c:pt idx="16">
                  <c:v>35222.655000000006</c:v>
                </c:pt>
                <c:pt idx="17">
                  <c:v>15850.605</c:v>
                </c:pt>
                <c:pt idx="18">
                  <c:v>39953.048000000003</c:v>
                </c:pt>
                <c:pt idx="19">
                  <c:v>5049.97</c:v>
                </c:pt>
                <c:pt idx="20">
                  <c:v>1510.557</c:v>
                </c:pt>
                <c:pt idx="21">
                  <c:v>54111.949000000001</c:v>
                </c:pt>
                <c:pt idx="22">
                  <c:v>7764.326</c:v>
                </c:pt>
                <c:pt idx="23">
                  <c:v>5986.4680000000008</c:v>
                </c:pt>
                <c:pt idx="24">
                  <c:v>10243.501</c:v>
                </c:pt>
                <c:pt idx="25">
                  <c:v>16463.861999999997</c:v>
                </c:pt>
                <c:pt idx="26">
                  <c:v>10755.788</c:v>
                </c:pt>
                <c:pt idx="27">
                  <c:v>64667.114000000001</c:v>
                </c:pt>
                <c:pt idx="28">
                  <c:v>18207.795000000002</c:v>
                </c:pt>
                <c:pt idx="29">
                  <c:v>1609.44</c:v>
                </c:pt>
                <c:pt idx="30">
                  <c:v>612.35500000000002</c:v>
                </c:pt>
                <c:pt idx="31">
                  <c:v>3382.6089999999999</c:v>
                </c:pt>
                <c:pt idx="32">
                  <c:v>2476.018</c:v>
                </c:pt>
                <c:pt idx="33">
                  <c:v>43084.190999999999</c:v>
                </c:pt>
                <c:pt idx="34">
                  <c:v>6482.7029999999995</c:v>
                </c:pt>
                <c:pt idx="35">
                  <c:v>46349.186999999998</c:v>
                </c:pt>
                <c:pt idx="36">
                  <c:v>564.32899999999995</c:v>
                </c:pt>
                <c:pt idx="37">
                  <c:v>1927.8310000000001</c:v>
                </c:pt>
                <c:pt idx="38">
                  <c:v>21093.198</c:v>
                </c:pt>
                <c:pt idx="39">
                  <c:v>14395.861999999999</c:v>
                </c:pt>
                <c:pt idx="40">
                  <c:v>9350.9040000000005</c:v>
                </c:pt>
                <c:pt idx="41">
                  <c:v>1249.9849999999999</c:v>
                </c:pt>
                <c:pt idx="42">
                  <c:v>14799.163</c:v>
                </c:pt>
                <c:pt idx="43">
                  <c:v>20348.576999999997</c:v>
                </c:pt>
                <c:pt idx="44">
                  <c:v>20712.247000000003</c:v>
                </c:pt>
                <c:pt idx="45">
                  <c:v>25669.72</c:v>
                </c:pt>
                <c:pt idx="46">
                  <c:v>22690.474999999999</c:v>
                </c:pt>
                <c:pt idx="47">
                  <c:v>30180.702000000001</c:v>
                </c:pt>
                <c:pt idx="48">
                  <c:v>770.18100000000004</c:v>
                </c:pt>
                <c:pt idx="49">
                  <c:v>42232.913</c:v>
                </c:pt>
                <c:pt idx="50">
                  <c:v>3009.741</c:v>
                </c:pt>
                <c:pt idx="51">
                  <c:v>7954.5439999999999</c:v>
                </c:pt>
                <c:pt idx="52">
                  <c:v>13695.796</c:v>
                </c:pt>
                <c:pt idx="53">
                  <c:v>10149.375</c:v>
                </c:pt>
                <c:pt idx="54">
                  <c:v>11537.485999999999</c:v>
                </c:pt>
                <c:pt idx="55">
                  <c:v>2042.6679999999999</c:v>
                </c:pt>
                <c:pt idx="56">
                  <c:v>25026.427000000003</c:v>
                </c:pt>
                <c:pt idx="57">
                  <c:v>1428.771</c:v>
                </c:pt>
                <c:pt idx="58">
                  <c:v>25967.663</c:v>
                </c:pt>
                <c:pt idx="59">
                  <c:v>1517.1420000000001</c:v>
                </c:pt>
                <c:pt idx="60">
                  <c:v>8409.5840000000007</c:v>
                </c:pt>
                <c:pt idx="61">
                  <c:v>37637.075000000004</c:v>
                </c:pt>
                <c:pt idx="62">
                  <c:v>38263.207999999999</c:v>
                </c:pt>
                <c:pt idx="63">
                  <c:v>13234.075999999999</c:v>
                </c:pt>
                <c:pt idx="64">
                  <c:v>17326.25</c:v>
                </c:pt>
                <c:pt idx="65">
                  <c:v>1436.942</c:v>
                </c:pt>
                <c:pt idx="66">
                  <c:v>8492.5239999999994</c:v>
                </c:pt>
                <c:pt idx="67">
                  <c:v>43907.212999999996</c:v>
                </c:pt>
                <c:pt idx="68">
                  <c:v>2905.7270000000003</c:v>
                </c:pt>
                <c:pt idx="69">
                  <c:v>24370.577000000001</c:v>
                </c:pt>
                <c:pt idx="70">
                  <c:v>9199.875</c:v>
                </c:pt>
                <c:pt idx="71">
                  <c:v>27748.546999999999</c:v>
                </c:pt>
                <c:pt idx="72">
                  <c:v>8174.1750000000002</c:v>
                </c:pt>
                <c:pt idx="73">
                  <c:v>920.27499999999998</c:v>
                </c:pt>
                <c:pt idx="74">
                  <c:v>1360.028</c:v>
                </c:pt>
                <c:pt idx="75">
                  <c:v>3897.6329999999998</c:v>
                </c:pt>
                <c:pt idx="76">
                  <c:v>1581.519</c:v>
                </c:pt>
                <c:pt idx="77">
                  <c:v>4781.3</c:v>
                </c:pt>
                <c:pt idx="78">
                  <c:v>52781.313999999998</c:v>
                </c:pt>
                <c:pt idx="79">
                  <c:v>24736.723000000002</c:v>
                </c:pt>
                <c:pt idx="80">
                  <c:v>45097.396000000001</c:v>
                </c:pt>
                <c:pt idx="81">
                  <c:v>5718.7609999999995</c:v>
                </c:pt>
                <c:pt idx="82">
                  <c:v>10564.120999999999</c:v>
                </c:pt>
                <c:pt idx="83">
                  <c:v>16743.59</c:v>
                </c:pt>
                <c:pt idx="84">
                  <c:v>10749.946</c:v>
                </c:pt>
                <c:pt idx="85">
                  <c:v>58465.898000000001</c:v>
                </c:pt>
                <c:pt idx="86">
                  <c:v>32887.377999999997</c:v>
                </c:pt>
                <c:pt idx="87">
                  <c:v>33932.089</c:v>
                </c:pt>
                <c:pt idx="88">
                  <c:v>3414.2139999999999</c:v>
                </c:pt>
                <c:pt idx="89">
                  <c:v>9962.3100000000013</c:v>
                </c:pt>
                <c:pt idx="90">
                  <c:v>35145.466</c:v>
                </c:pt>
                <c:pt idx="91">
                  <c:v>10099.546</c:v>
                </c:pt>
                <c:pt idx="92">
                  <c:v>23720.742999999999</c:v>
                </c:pt>
                <c:pt idx="93">
                  <c:v>2930.8559999999998</c:v>
                </c:pt>
                <c:pt idx="94">
                  <c:v>1546.7070000000001</c:v>
                </c:pt>
                <c:pt idx="95">
                  <c:v>76134.69</c:v>
                </c:pt>
                <c:pt idx="96">
                  <c:v>3187.4989999999998</c:v>
                </c:pt>
                <c:pt idx="97">
                  <c:v>5954.4009999999998</c:v>
                </c:pt>
                <c:pt idx="98">
                  <c:v>23549.355</c:v>
                </c:pt>
                <c:pt idx="99">
                  <c:v>14821.364000000001</c:v>
                </c:pt>
                <c:pt idx="100">
                  <c:v>2540.3330000000001</c:v>
                </c:pt>
                <c:pt idx="101">
                  <c:v>774.2</c:v>
                </c:pt>
                <c:pt idx="102">
                  <c:v>2704.3449999999998</c:v>
                </c:pt>
                <c:pt idx="103">
                  <c:v>7690.4110000000001</c:v>
                </c:pt>
                <c:pt idx="104">
                  <c:v>92694.588999999993</c:v>
                </c:pt>
                <c:pt idx="105">
                  <c:v>95672.379000000001</c:v>
                </c:pt>
                <c:pt idx="106">
                  <c:v>13015.373</c:v>
                </c:pt>
                <c:pt idx="107">
                  <c:v>935.74800000000005</c:v>
                </c:pt>
                <c:pt idx="108">
                  <c:v>1099.1400000000001</c:v>
                </c:pt>
                <c:pt idx="109">
                  <c:v>24840.78</c:v>
                </c:pt>
                <c:pt idx="110">
                  <c:v>17074.440999999999</c:v>
                </c:pt>
                <c:pt idx="111">
                  <c:v>1562.3969999999999</c:v>
                </c:pt>
                <c:pt idx="112">
                  <c:v>34779.589</c:v>
                </c:pt>
                <c:pt idx="113">
                  <c:v>27080.141</c:v>
                </c:pt>
                <c:pt idx="114">
                  <c:v>3011.395</c:v>
                </c:pt>
                <c:pt idx="115">
                  <c:v>18375.599999999999</c:v>
                </c:pt>
                <c:pt idx="116">
                  <c:v>15988.495000000001</c:v>
                </c:pt>
                <c:pt idx="117">
                  <c:v>754.0440000000001</c:v>
                </c:pt>
                <c:pt idx="118">
                  <c:v>4743.3599999999997</c:v>
                </c:pt>
                <c:pt idx="119">
                  <c:v>6243.3829999999998</c:v>
                </c:pt>
                <c:pt idx="120">
                  <c:v>15170.832</c:v>
                </c:pt>
                <c:pt idx="121">
                  <c:v>7344.5879999999997</c:v>
                </c:pt>
                <c:pt idx="122">
                  <c:v>1296.106</c:v>
                </c:pt>
                <c:pt idx="123">
                  <c:v>4780.5960000000005</c:v>
                </c:pt>
                <c:pt idx="124">
                  <c:v>7778.0259999999998</c:v>
                </c:pt>
                <c:pt idx="125">
                  <c:v>2258.047</c:v>
                </c:pt>
                <c:pt idx="126">
                  <c:v>44980.690999999999</c:v>
                </c:pt>
                <c:pt idx="127">
                  <c:v>34902.576999999997</c:v>
                </c:pt>
                <c:pt idx="128">
                  <c:v>4933.6669999999995</c:v>
                </c:pt>
                <c:pt idx="129">
                  <c:v>619.56599999999992</c:v>
                </c:pt>
                <c:pt idx="130">
                  <c:v>5282.8280000000004</c:v>
                </c:pt>
                <c:pt idx="131">
                  <c:v>2506.9609999999998</c:v>
                </c:pt>
                <c:pt idx="132">
                  <c:v>59770.144999999997</c:v>
                </c:pt>
                <c:pt idx="133">
                  <c:v>36417.123</c:v>
                </c:pt>
                <c:pt idx="134">
                  <c:v>3979.9780000000001</c:v>
                </c:pt>
                <c:pt idx="135">
                  <c:v>21076.054</c:v>
                </c:pt>
                <c:pt idx="136">
                  <c:v>3408.4370000000004</c:v>
                </c:pt>
                <c:pt idx="137">
                  <c:v>7369.1329999999998</c:v>
                </c:pt>
                <c:pt idx="138">
                  <c:v>11920.402</c:v>
                </c:pt>
                <c:pt idx="139">
                  <c:v>7150.7690000000002</c:v>
                </c:pt>
                <c:pt idx="140">
                  <c:v>24663.698</c:v>
                </c:pt>
                <c:pt idx="141">
                  <c:v>26662.074000000001</c:v>
                </c:pt>
                <c:pt idx="142">
                  <c:v>27649.8</c:v>
                </c:pt>
                <c:pt idx="143">
                  <c:v>146307.72</c:v>
                </c:pt>
                <c:pt idx="144">
                  <c:v>5883.8249999999998</c:v>
                </c:pt>
                <c:pt idx="145">
                  <c:v>23206.398000000001</c:v>
                </c:pt>
                <c:pt idx="146">
                  <c:v>20519.791999999998</c:v>
                </c:pt>
                <c:pt idx="147">
                  <c:v>24146.325000000001</c:v>
                </c:pt>
                <c:pt idx="148">
                  <c:v>1592.4750000000001</c:v>
                </c:pt>
                <c:pt idx="149">
                  <c:v>22829.325999999997</c:v>
                </c:pt>
                <c:pt idx="150">
                  <c:v>10160.888999999999</c:v>
                </c:pt>
                <c:pt idx="151">
                  <c:v>10408.986999999999</c:v>
                </c:pt>
                <c:pt idx="152">
                  <c:v>4563.2749999999996</c:v>
                </c:pt>
                <c:pt idx="153">
                  <c:v>3107.8450000000003</c:v>
                </c:pt>
                <c:pt idx="154">
                  <c:v>48881.216</c:v>
                </c:pt>
                <c:pt idx="155">
                  <c:v>1978.77</c:v>
                </c:pt>
                <c:pt idx="156">
                  <c:v>13051.661</c:v>
                </c:pt>
                <c:pt idx="157">
                  <c:v>37699.430999999997</c:v>
                </c:pt>
                <c:pt idx="158">
                  <c:v>1232.9069999999999</c:v>
                </c:pt>
                <c:pt idx="159">
                  <c:v>79173.885999999999</c:v>
                </c:pt>
                <c:pt idx="160">
                  <c:v>28453.052</c:v>
                </c:pt>
                <c:pt idx="161">
                  <c:v>28294.937000000002</c:v>
                </c:pt>
                <c:pt idx="162">
                  <c:v>1821.683</c:v>
                </c:pt>
                <c:pt idx="163">
                  <c:v>297.12</c:v>
                </c:pt>
                <c:pt idx="164">
                  <c:v>12388.471</c:v>
                </c:pt>
                <c:pt idx="165">
                  <c:v>35669.606999999996</c:v>
                </c:pt>
                <c:pt idx="166">
                  <c:v>2294.924</c:v>
                </c:pt>
                <c:pt idx="167">
                  <c:v>32965.945</c:v>
                </c:pt>
                <c:pt idx="168">
                  <c:v>12065.971</c:v>
                </c:pt>
                <c:pt idx="169">
                  <c:v>4224.5720000000001</c:v>
                </c:pt>
                <c:pt idx="170">
                  <c:v>14262.880999999999</c:v>
                </c:pt>
                <c:pt idx="171">
                  <c:v>7831.201</c:v>
                </c:pt>
                <c:pt idx="172">
                  <c:v>45523.139000000003</c:v>
                </c:pt>
                <c:pt idx="173">
                  <c:v>52363.343000000001</c:v>
                </c:pt>
                <c:pt idx="174">
                  <c:v>3668.607</c:v>
                </c:pt>
                <c:pt idx="175">
                  <c:v>40971.328000000001</c:v>
                </c:pt>
                <c:pt idx="176">
                  <c:v>2703.0230000000001</c:v>
                </c:pt>
                <c:pt idx="177">
                  <c:v>1713.5430000000001</c:v>
                </c:pt>
                <c:pt idx="178">
                  <c:v>15202.625</c:v>
                </c:pt>
                <c:pt idx="179">
                  <c:v>1385.549</c:v>
                </c:pt>
                <c:pt idx="180">
                  <c:v>4488.9489999999996</c:v>
                </c:pt>
                <c:pt idx="181">
                  <c:v>27936.440999999999</c:v>
                </c:pt>
                <c:pt idx="182">
                  <c:v>10460.016</c:v>
                </c:pt>
                <c:pt idx="183">
                  <c:v>18936.609</c:v>
                </c:pt>
                <c:pt idx="184">
                  <c:v>15940.120999999999</c:v>
                </c:pt>
                <c:pt idx="185">
                  <c:v>3515.9410000000003</c:v>
                </c:pt>
                <c:pt idx="186">
                  <c:v>29383.996999999999</c:v>
                </c:pt>
                <c:pt idx="187">
                  <c:v>1983.646</c:v>
                </c:pt>
                <c:pt idx="188">
                  <c:v>5989.8490000000002</c:v>
                </c:pt>
                <c:pt idx="189">
                  <c:v>64559.082999999999</c:v>
                </c:pt>
                <c:pt idx="190">
                  <c:v>38979.71</c:v>
                </c:pt>
                <c:pt idx="191">
                  <c:v>51935.794000000002</c:v>
                </c:pt>
                <c:pt idx="192">
                  <c:v>15666.635</c:v>
                </c:pt>
                <c:pt idx="193">
                  <c:v>6242.6849999999995</c:v>
                </c:pt>
                <c:pt idx="194">
                  <c:v>2409.1909999999998</c:v>
                </c:pt>
                <c:pt idx="195">
                  <c:v>15242.661999999998</c:v>
                </c:pt>
                <c:pt idx="196">
                  <c:v>4375.0989999999993</c:v>
                </c:pt>
                <c:pt idx="197">
                  <c:v>2062.4079999999999</c:v>
                </c:pt>
                <c:pt idx="198">
                  <c:v>1597.9080000000001</c:v>
                </c:pt>
              </c:numCache>
            </c:numRef>
          </c:xVal>
          <c:yVal>
            <c:numRef>
              <c:f>World!$B$88:$B$286</c:f>
              <c:numCache>
                <c:formatCode>General</c:formatCode>
                <c:ptCount val="199"/>
                <c:pt idx="0">
                  <c:v>4.19001529669887E-2</c:v>
                </c:pt>
                <c:pt idx="1">
                  <c:v>0.36367021641523645</c:v>
                </c:pt>
                <c:pt idx="2">
                  <c:v>0.17896818487558216</c:v>
                </c:pt>
                <c:pt idx="3">
                  <c:v>1.3343390525520662</c:v>
                </c:pt>
                <c:pt idx="4">
                  <c:v>5.3790597313502685E-2</c:v>
                </c:pt>
                <c:pt idx="5">
                  <c:v>0.66341394025604583</c:v>
                </c:pt>
                <c:pt idx="6">
                  <c:v>3.3126653583212917</c:v>
                </c:pt>
                <c:pt idx="7">
                  <c:v>0.38146878335848322</c:v>
                </c:pt>
                <c:pt idx="8">
                  <c:v>0.44929416849964038</c:v>
                </c:pt>
                <c:pt idx="9">
                  <c:v>10.967711460441386</c:v>
                </c:pt>
                <c:pt idx="10">
                  <c:v>3.0667585433247226</c:v>
                </c:pt>
                <c:pt idx="11">
                  <c:v>1.3452588903165397</c:v>
                </c:pt>
                <c:pt idx="12">
                  <c:v>0.19005141133148912</c:v>
                </c:pt>
                <c:pt idx="13">
                  <c:v>4.4356640642904086</c:v>
                </c:pt>
                <c:pt idx="14">
                  <c:v>1.7882999851807195</c:v>
                </c:pt>
                <c:pt idx="15">
                  <c:v>3.7725018142436471E-2</c:v>
                </c:pt>
                <c:pt idx="16">
                  <c:v>2.3676792067535426</c:v>
                </c:pt>
                <c:pt idx="17">
                  <c:v>0.11920611471513903</c:v>
                </c:pt>
                <c:pt idx="18">
                  <c:v>1.7125366147235546</c:v>
                </c:pt>
                <c:pt idx="19">
                  <c:v>2.2954580832938176</c:v>
                </c:pt>
                <c:pt idx="20">
                  <c:v>3.1316956245995918E-2</c:v>
                </c:pt>
                <c:pt idx="21">
                  <c:v>6.7116386104894437</c:v>
                </c:pt>
                <c:pt idx="22">
                  <c:v>0.16117533028186348</c:v>
                </c:pt>
                <c:pt idx="23">
                  <c:v>0.45700977241655849</c:v>
                </c:pt>
                <c:pt idx="24">
                  <c:v>0.19715952146873292</c:v>
                </c:pt>
                <c:pt idx="25">
                  <c:v>0.17201994947521948</c:v>
                </c:pt>
                <c:pt idx="26">
                  <c:v>0.42701096735103911</c:v>
                </c:pt>
                <c:pt idx="27">
                  <c:v>1.2689925712447017</c:v>
                </c:pt>
                <c:pt idx="28">
                  <c:v>0.79187803368820331</c:v>
                </c:pt>
                <c:pt idx="29">
                  <c:v>1.2941753728790141E-2</c:v>
                </c:pt>
                <c:pt idx="30">
                  <c:v>5.9659291130338974E-3</c:v>
                </c:pt>
                <c:pt idx="31">
                  <c:v>0.20565096847896619</c:v>
                </c:pt>
                <c:pt idx="32">
                  <c:v>3.6568344619785143E-2</c:v>
                </c:pt>
                <c:pt idx="33">
                  <c:v>1.7234784042177853</c:v>
                </c:pt>
                <c:pt idx="34">
                  <c:v>1.1560146339704709</c:v>
                </c:pt>
                <c:pt idx="35">
                  <c:v>8.3892923441511424</c:v>
                </c:pt>
                <c:pt idx="36">
                  <c:v>1.8945766253948951E-2</c:v>
                </c:pt>
                <c:pt idx="37">
                  <c:v>7.9589071721578222E-3</c:v>
                </c:pt>
                <c:pt idx="38">
                  <c:v>0.52572822409186026</c:v>
                </c:pt>
                <c:pt idx="39">
                  <c:v>0.36337387065107063</c:v>
                </c:pt>
                <c:pt idx="40">
                  <c:v>0.51640270214454653</c:v>
                </c:pt>
                <c:pt idx="41">
                  <c:v>0.20144407633084632</c:v>
                </c:pt>
                <c:pt idx="42">
                  <c:v>0.45579248862208771</c:v>
                </c:pt>
                <c:pt idx="43">
                  <c:v>1.3441784463482953</c:v>
                </c:pt>
                <c:pt idx="44">
                  <c:v>0.28000683408747312</c:v>
                </c:pt>
                <c:pt idx="45">
                  <c:v>4.6285630535506046</c:v>
                </c:pt>
                <c:pt idx="46">
                  <c:v>6.1768728656686447</c:v>
                </c:pt>
                <c:pt idx="47">
                  <c:v>0.74737018339844496</c:v>
                </c:pt>
                <c:pt idx="48">
                  <c:v>9.8181567631291239E-3</c:v>
                </c:pt>
                <c:pt idx="49">
                  <c:v>2.6523464025826429</c:v>
                </c:pt>
                <c:pt idx="50">
                  <c:v>0.37965131091887688</c:v>
                </c:pt>
                <c:pt idx="51">
                  <c:v>1.6572616960666164</c:v>
                </c:pt>
                <c:pt idx="52">
                  <c:v>0.45509626652785667</c:v>
                </c:pt>
                <c:pt idx="53">
                  <c:v>0.35581103845179723</c:v>
                </c:pt>
                <c:pt idx="54">
                  <c:v>0.1433783416770919</c:v>
                </c:pt>
                <c:pt idx="55">
                  <c:v>0.13912200258394361</c:v>
                </c:pt>
                <c:pt idx="56">
                  <c:v>0.25440242321929846</c:v>
                </c:pt>
                <c:pt idx="57">
                  <c:v>2.7588050855058572E-2</c:v>
                </c:pt>
                <c:pt idx="58">
                  <c:v>0.8914175649910161</c:v>
                </c:pt>
                <c:pt idx="59">
                  <c:v>2.5174146406739779E-2</c:v>
                </c:pt>
                <c:pt idx="60">
                  <c:v>1.589453069901297</c:v>
                </c:pt>
                <c:pt idx="61">
                  <c:v>1.4042870078842791</c:v>
                </c:pt>
                <c:pt idx="62">
                  <c:v>1.1972909518181518</c:v>
                </c:pt>
                <c:pt idx="63">
                  <c:v>0.8737801427700882</c:v>
                </c:pt>
                <c:pt idx="64">
                  <c:v>0.33637608394934376</c:v>
                </c:pt>
                <c:pt idx="65">
                  <c:v>5.0141705361302212E-2</c:v>
                </c:pt>
                <c:pt idx="66">
                  <c:v>0.43183001275698318</c:v>
                </c:pt>
                <c:pt idx="67">
                  <c:v>1.2816860024528294</c:v>
                </c:pt>
                <c:pt idx="68">
                  <c:v>6.044118295245373E-2</c:v>
                </c:pt>
                <c:pt idx="69">
                  <c:v>2.8705105353662663</c:v>
                </c:pt>
                <c:pt idx="70">
                  <c:v>1.6660066898357362</c:v>
                </c:pt>
                <c:pt idx="71">
                  <c:v>8.6458748633974558</c:v>
                </c:pt>
                <c:pt idx="72">
                  <c:v>7.5311631602698423E-2</c:v>
                </c:pt>
                <c:pt idx="73">
                  <c:v>1.5141833869637921E-2</c:v>
                </c:pt>
                <c:pt idx="74">
                  <c:v>2.6096771443353196E-2</c:v>
                </c:pt>
                <c:pt idx="75">
                  <c:v>0.47853054074045226</c:v>
                </c:pt>
                <c:pt idx="76">
                  <c:v>7.4211618083225989E-2</c:v>
                </c:pt>
                <c:pt idx="77">
                  <c:v>0.107369823875716</c:v>
                </c:pt>
                <c:pt idx="78">
                  <c:v>3.1475765833116451</c:v>
                </c:pt>
                <c:pt idx="79">
                  <c:v>0.66874678938203524</c:v>
                </c:pt>
                <c:pt idx="80">
                  <c:v>9.6882069335519567</c:v>
                </c:pt>
                <c:pt idx="81">
                  <c:v>8.8844447666898169E-2</c:v>
                </c:pt>
                <c:pt idx="82">
                  <c:v>0.40988826603310829</c:v>
                </c:pt>
                <c:pt idx="83">
                  <c:v>0.15474482924496744</c:v>
                </c:pt>
                <c:pt idx="84">
                  <c:v>0.13135343307174771</c:v>
                </c:pt>
                <c:pt idx="85">
                  <c:v>3.4791834056605517</c:v>
                </c:pt>
                <c:pt idx="86">
                  <c:v>1.1988925528256884</c:v>
                </c:pt>
                <c:pt idx="87">
                  <c:v>1.4249539778614413</c:v>
                </c:pt>
                <c:pt idx="88">
                  <c:v>3.5953847273247692E-2</c:v>
                </c:pt>
                <c:pt idx="89">
                  <c:v>0.70927778146382803</c:v>
                </c:pt>
                <c:pt idx="90">
                  <c:v>1.210989714244098</c:v>
                </c:pt>
                <c:pt idx="91">
                  <c:v>0.45659824982575664</c:v>
                </c:pt>
                <c:pt idx="92">
                  <c:v>0.32437261500508752</c:v>
                </c:pt>
                <c:pt idx="93">
                  <c:v>8.9383011301939139E-2</c:v>
                </c:pt>
                <c:pt idx="94">
                  <c:v>0.23301429133342064</c:v>
                </c:pt>
                <c:pt idx="95">
                  <c:v>1.5936511971363154</c:v>
                </c:pt>
                <c:pt idx="96">
                  <c:v>0.28853197396188024</c:v>
                </c:pt>
                <c:pt idx="97">
                  <c:v>0.17981896884047929</c:v>
                </c:pt>
                <c:pt idx="98">
                  <c:v>1.0579754691569736</c:v>
                </c:pt>
                <c:pt idx="99">
                  <c:v>0.7497504222086504</c:v>
                </c:pt>
                <c:pt idx="100">
                  <c:v>2.3157798259415666E-2</c:v>
                </c:pt>
                <c:pt idx="101">
                  <c:v>2.4925741849941247E-2</c:v>
                </c:pt>
                <c:pt idx="102">
                  <c:v>0.19839976531395187</c:v>
                </c:pt>
                <c:pt idx="103">
                  <c:v>0.84777591814822861</c:v>
                </c:pt>
                <c:pt idx="104">
                  <c:v>2.7589819005688101</c:v>
                </c:pt>
                <c:pt idx="105">
                  <c:v>5.3286381768671927</c:v>
                </c:pt>
                <c:pt idx="106">
                  <c:v>0.45742426638353584</c:v>
                </c:pt>
                <c:pt idx="107">
                  <c:v>2.8984495875753177E-2</c:v>
                </c:pt>
                <c:pt idx="108">
                  <c:v>9.7455287730707895E-3</c:v>
                </c:pt>
                <c:pt idx="109">
                  <c:v>1.3420809530508364</c:v>
                </c:pt>
                <c:pt idx="110">
                  <c:v>7.2324802331995688</c:v>
                </c:pt>
                <c:pt idx="111">
                  <c:v>2.1963508352846894E-2</c:v>
                </c:pt>
                <c:pt idx="112">
                  <c:v>7.099805910396241</c:v>
                </c:pt>
                <c:pt idx="113">
                  <c:v>1.3920353008850452</c:v>
                </c:pt>
                <c:pt idx="114">
                  <c:v>4.5496100649399754E-2</c:v>
                </c:pt>
                <c:pt idx="115">
                  <c:v>1.172483093390865</c:v>
                </c:pt>
                <c:pt idx="116">
                  <c:v>0.3932310568132345</c:v>
                </c:pt>
                <c:pt idx="117">
                  <c:v>0.44836061200769761</c:v>
                </c:pt>
                <c:pt idx="118">
                  <c:v>0.36591782950099905</c:v>
                </c:pt>
                <c:pt idx="119">
                  <c:v>0.21157136470860591</c:v>
                </c:pt>
                <c:pt idx="120">
                  <c:v>1.8571354122320971</c:v>
                </c:pt>
                <c:pt idx="121">
                  <c:v>0.23058193733446522</c:v>
                </c:pt>
                <c:pt idx="122">
                  <c:v>3.2967835054214141E-2</c:v>
                </c:pt>
                <c:pt idx="123">
                  <c:v>0.10793457939902457</c:v>
                </c:pt>
                <c:pt idx="124">
                  <c:v>0.23821893641996508</c:v>
                </c:pt>
                <c:pt idx="125">
                  <c:v>9.6641952433972445E-2</c:v>
                </c:pt>
                <c:pt idx="126">
                  <c:v>1.493922625840217</c:v>
                </c:pt>
                <c:pt idx="127">
                  <c:v>3.9628296509341903</c:v>
                </c:pt>
                <c:pt idx="128">
                  <c:v>9.4450642963820539E-2</c:v>
                </c:pt>
                <c:pt idx="129">
                  <c:v>6.5695490069289436E-3</c:v>
                </c:pt>
                <c:pt idx="130">
                  <c:v>4.0457512995128994E-2</c:v>
                </c:pt>
                <c:pt idx="131">
                  <c:v>2.7872736888164391E-3</c:v>
                </c:pt>
                <c:pt idx="132">
                  <c:v>4.6459281832408594</c:v>
                </c:pt>
                <c:pt idx="133">
                  <c:v>0.83626864578165772</c:v>
                </c:pt>
                <c:pt idx="134">
                  <c:v>5.8867831767232898E-2</c:v>
                </c:pt>
                <c:pt idx="135">
                  <c:v>0.63747236747338476</c:v>
                </c:pt>
                <c:pt idx="136">
                  <c:v>0.32591778027974128</c:v>
                </c:pt>
                <c:pt idx="137">
                  <c:v>9.5360258005807844E-2</c:v>
                </c:pt>
                <c:pt idx="138">
                  <c:v>0.43170125219419203</c:v>
                </c:pt>
                <c:pt idx="139">
                  <c:v>0.31693699977876805</c:v>
                </c:pt>
                <c:pt idx="140">
                  <c:v>0.3924252092229496</c:v>
                </c:pt>
                <c:pt idx="141">
                  <c:v>2.1954657219340188</c:v>
                </c:pt>
                <c:pt idx="142">
                  <c:v>0.93773017772364686</c:v>
                </c:pt>
                <c:pt idx="143">
                  <c:v>2.3231538626706834</c:v>
                </c:pt>
                <c:pt idx="144">
                  <c:v>0.19019206950781609</c:v>
                </c:pt>
                <c:pt idx="145">
                  <c:v>0.85533067962463794</c:v>
                </c:pt>
                <c:pt idx="146">
                  <c:v>0.46532433367432741</c:v>
                </c:pt>
                <c:pt idx="147">
                  <c:v>0.52918278406990538</c:v>
                </c:pt>
                <c:pt idx="148">
                  <c:v>2.2698184917552031E-2</c:v>
                </c:pt>
                <c:pt idx="149">
                  <c:v>2.994770304184541</c:v>
                </c:pt>
                <c:pt idx="150">
                  <c:v>1.6381658198440845</c:v>
                </c:pt>
                <c:pt idx="151">
                  <c:v>1.2093493488015767</c:v>
                </c:pt>
                <c:pt idx="152">
                  <c:v>1.1221875048194814</c:v>
                </c:pt>
                <c:pt idx="153">
                  <c:v>0.29183908637275607</c:v>
                </c:pt>
                <c:pt idx="154">
                  <c:v>1.1637534889480288</c:v>
                </c:pt>
                <c:pt idx="155">
                  <c:v>6.2912581569921411E-2</c:v>
                </c:pt>
                <c:pt idx="156">
                  <c:v>0.39860861544942244</c:v>
                </c:pt>
                <c:pt idx="157">
                  <c:v>4.8039917135613148</c:v>
                </c:pt>
                <c:pt idx="158">
                  <c:v>1.8969312877273357E-2</c:v>
                </c:pt>
                <c:pt idx="159">
                  <c:v>3.5872723666050756</c:v>
                </c:pt>
                <c:pt idx="160">
                  <c:v>0.25130844508880001</c:v>
                </c:pt>
                <c:pt idx="161">
                  <c:v>0.34920267212793094</c:v>
                </c:pt>
                <c:pt idx="162">
                  <c:v>0.31522706720409321</c:v>
                </c:pt>
                <c:pt idx="163">
                  <c:v>2.9642645964942906E-2</c:v>
                </c:pt>
                <c:pt idx="164">
                  <c:v>0.35278490253025752</c:v>
                </c:pt>
                <c:pt idx="165">
                  <c:v>1.1178704178199184</c:v>
                </c:pt>
                <c:pt idx="166">
                  <c:v>1.2007273454349718E-2</c:v>
                </c:pt>
                <c:pt idx="167">
                  <c:v>2.5857878269009364</c:v>
                </c:pt>
                <c:pt idx="168">
                  <c:v>0.15741469435893329</c:v>
                </c:pt>
                <c:pt idx="169">
                  <c:v>5.8414954495555275E-2</c:v>
                </c:pt>
                <c:pt idx="170">
                  <c:v>0.59781380909771564</c:v>
                </c:pt>
                <c:pt idx="171">
                  <c:v>2.7606028236365892E-5</c:v>
                </c:pt>
                <c:pt idx="172">
                  <c:v>2.1311588968246791</c:v>
                </c:pt>
                <c:pt idx="173">
                  <c:v>2.6937791296521243</c:v>
                </c:pt>
                <c:pt idx="174">
                  <c:v>7.9347981896825421E-3</c:v>
                </c:pt>
                <c:pt idx="175">
                  <c:v>1.0798776969668111</c:v>
                </c:pt>
                <c:pt idx="176">
                  <c:v>0.1109777121169198</c:v>
                </c:pt>
                <c:pt idx="177">
                  <c:v>5.1765962373307911E-2</c:v>
                </c:pt>
                <c:pt idx="178">
                  <c:v>0.83247201133661686</c:v>
                </c:pt>
                <c:pt idx="179">
                  <c:v>2.4866244186044963E-2</c:v>
                </c:pt>
                <c:pt idx="180">
                  <c:v>0.10186840013094513</c:v>
                </c:pt>
                <c:pt idx="181">
                  <c:v>1.1960394820996463</c:v>
                </c:pt>
                <c:pt idx="182">
                  <c:v>0.33666071513342161</c:v>
                </c:pt>
                <c:pt idx="183">
                  <c:v>0.95639007855422986</c:v>
                </c:pt>
                <c:pt idx="184">
                  <c:v>0.28763674574850107</c:v>
                </c:pt>
                <c:pt idx="185">
                  <c:v>0.26863320929297002</c:v>
                </c:pt>
                <c:pt idx="186">
                  <c:v>5.9450547385237051</c:v>
                </c:pt>
                <c:pt idx="187">
                  <c:v>1.7712642643977226E-2</c:v>
                </c:pt>
                <c:pt idx="188">
                  <c:v>0.19479003234398382</c:v>
                </c:pt>
                <c:pt idx="189">
                  <c:v>2.9219300502828811</c:v>
                </c:pt>
                <c:pt idx="190">
                  <c:v>2.1454497589813348</c:v>
                </c:pt>
                <c:pt idx="191">
                  <c:v>1.843281858847402</c:v>
                </c:pt>
                <c:pt idx="192">
                  <c:v>0.33220606079259074</c:v>
                </c:pt>
                <c:pt idx="193">
                  <c:v>7.332029700156889E-2</c:v>
                </c:pt>
                <c:pt idx="194">
                  <c:v>1.1991696676156323</c:v>
                </c:pt>
                <c:pt idx="195">
                  <c:v>0.2039707047761693</c:v>
                </c:pt>
                <c:pt idx="196">
                  <c:v>0.38062086628930097</c:v>
                </c:pt>
                <c:pt idx="197">
                  <c:v>3.9259420103638552E-2</c:v>
                </c:pt>
                <c:pt idx="198">
                  <c:v>6.1597863317719707E-2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0-4965-9A84-E44CD0279B08}"/>
            </c:ext>
          </c:extLst>
        </c:ser>
        <c:ser>
          <c:idx val="1"/>
          <c:order val="1"/>
          <c:tx>
            <c:strRef>
              <c:f>World!$D$86</c:f>
              <c:strCache>
                <c:ptCount val="1"/>
                <c:pt idx="0">
                  <c:v>2026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World!$E$88:$E$286</c:f>
              <c:numCache>
                <c:formatCode>General</c:formatCode>
                <c:ptCount val="199"/>
                <c:pt idx="0">
                  <c:v>2317.5070000000001</c:v>
                </c:pt>
                <c:pt idx="1">
                  <c:v>15902.369000000001</c:v>
                </c:pt>
                <c:pt idx="2">
                  <c:v>17044.457000000002</c:v>
                </c:pt>
                <c:pt idx="3">
                  <c:v>10813.462</c:v>
                </c:pt>
                <c:pt idx="4">
                  <c:v>6783.2780000000002</c:v>
                </c:pt>
                <c:pt idx="5">
                  <c:v>115536.79800000001</c:v>
                </c:pt>
                <c:pt idx="6">
                  <c:v>22400.238000000001</c:v>
                </c:pt>
                <c:pt idx="7">
                  <c:v>22569.944</c:v>
                </c:pt>
                <c:pt idx="8">
                  <c:v>5135.9659999999994</c:v>
                </c:pt>
                <c:pt idx="9">
                  <c:v>41064.32</c:v>
                </c:pt>
                <c:pt idx="10">
                  <c:v>51404.138000000006</c:v>
                </c:pt>
                <c:pt idx="11">
                  <c:v>49172.111000000004</c:v>
                </c:pt>
                <c:pt idx="12">
                  <c:v>19243.863999999998</c:v>
                </c:pt>
                <c:pt idx="13">
                  <c:v>29598.17</c:v>
                </c:pt>
                <c:pt idx="14">
                  <c:v>49546.722000000002</c:v>
                </c:pt>
                <c:pt idx="15">
                  <c:v>5303.3289999999997</c:v>
                </c:pt>
                <c:pt idx="16">
                  <c:v>42201.484000000004</c:v>
                </c:pt>
                <c:pt idx="17">
                  <c:v>19385.481</c:v>
                </c:pt>
                <c:pt idx="18">
                  <c:v>43733.431000000004</c:v>
                </c:pt>
                <c:pt idx="19">
                  <c:v>5091.3459999999995</c:v>
                </c:pt>
                <c:pt idx="20">
                  <c:v>2009.8660000000002</c:v>
                </c:pt>
                <c:pt idx="21">
                  <c:v>66028.724999999991</c:v>
                </c:pt>
                <c:pt idx="22">
                  <c:v>13448.237999999999</c:v>
                </c:pt>
                <c:pt idx="23">
                  <c:v>7764.7460000000001</c:v>
                </c:pt>
                <c:pt idx="24">
                  <c:v>14815.994000000001</c:v>
                </c:pt>
                <c:pt idx="25">
                  <c:v>20692.536</c:v>
                </c:pt>
                <c:pt idx="26">
                  <c:v>13255.146999999999</c:v>
                </c:pt>
                <c:pt idx="27">
                  <c:v>72040.491999999998</c:v>
                </c:pt>
                <c:pt idx="28">
                  <c:v>26771.868999999999</c:v>
                </c:pt>
                <c:pt idx="29">
                  <c:v>1991.452</c:v>
                </c:pt>
                <c:pt idx="30">
                  <c:v>597.57800000000009</c:v>
                </c:pt>
                <c:pt idx="31">
                  <c:v>5473.2469999999994</c:v>
                </c:pt>
                <c:pt idx="32">
                  <c:v>2878.9340000000002</c:v>
                </c:pt>
                <c:pt idx="33">
                  <c:v>47716.392</c:v>
                </c:pt>
                <c:pt idx="34">
                  <c:v>8524.9600000000009</c:v>
                </c:pt>
                <c:pt idx="35">
                  <c:v>50548.192999999999</c:v>
                </c:pt>
                <c:pt idx="36">
                  <c:v>734.69499999999994</c:v>
                </c:pt>
                <c:pt idx="37">
                  <c:v>1988.4670000000001</c:v>
                </c:pt>
                <c:pt idx="38">
                  <c:v>27090.240000000002</c:v>
                </c:pt>
                <c:pt idx="39">
                  <c:v>25441.115000000002</c:v>
                </c:pt>
                <c:pt idx="40">
                  <c:v>11834.407999999999</c:v>
                </c:pt>
                <c:pt idx="41">
                  <c:v>1473.6389999999999</c:v>
                </c:pt>
                <c:pt idx="42">
                  <c:v>20032.058000000001</c:v>
                </c:pt>
                <c:pt idx="43">
                  <c:v>27589.49</c:v>
                </c:pt>
                <c:pt idx="44">
                  <c:v>32608.235999999997</c:v>
                </c:pt>
                <c:pt idx="45">
                  <c:v>26649.246000000003</c:v>
                </c:pt>
                <c:pt idx="46">
                  <c:v>28189.131000000001</c:v>
                </c:pt>
                <c:pt idx="47">
                  <c:v>38938.324999999997</c:v>
                </c:pt>
                <c:pt idx="48">
                  <c:v>988.65</c:v>
                </c:pt>
                <c:pt idx="49">
                  <c:v>47695.807000000001</c:v>
                </c:pt>
                <c:pt idx="50">
                  <c:v>3847.1929999999998</c:v>
                </c:pt>
                <c:pt idx="51">
                  <c:v>9213.594000000001</c:v>
                </c:pt>
                <c:pt idx="52">
                  <c:v>18829.946</c:v>
                </c:pt>
                <c:pt idx="53">
                  <c:v>11748.478999999999</c:v>
                </c:pt>
                <c:pt idx="54">
                  <c:v>15336.843999999999</c:v>
                </c:pt>
                <c:pt idx="55">
                  <c:v>2387.8249999999998</c:v>
                </c:pt>
                <c:pt idx="56">
                  <c:v>17458.469000000001</c:v>
                </c:pt>
                <c:pt idx="57">
                  <c:v>1508.1070000000002</c:v>
                </c:pt>
                <c:pt idx="58">
                  <c:v>36111.257000000005</c:v>
                </c:pt>
                <c:pt idx="59">
                  <c:v>2556.5440000000003</c:v>
                </c:pt>
                <c:pt idx="60">
                  <c:v>11085.378000000001</c:v>
                </c:pt>
                <c:pt idx="61">
                  <c:v>43521.341</c:v>
                </c:pt>
                <c:pt idx="62">
                  <c:v>41953.834999999999</c:v>
                </c:pt>
                <c:pt idx="63">
                  <c:v>12630.253000000001</c:v>
                </c:pt>
                <c:pt idx="64">
                  <c:v>20570.128000000001</c:v>
                </c:pt>
                <c:pt idx="65">
                  <c:v>1701.8999999999999</c:v>
                </c:pt>
                <c:pt idx="66">
                  <c:v>11707.937</c:v>
                </c:pt>
                <c:pt idx="67">
                  <c:v>51970.534</c:v>
                </c:pt>
                <c:pt idx="68">
                  <c:v>3863.6480000000001</c:v>
                </c:pt>
                <c:pt idx="69">
                  <c:v>29214.287</c:v>
                </c:pt>
                <c:pt idx="70">
                  <c:v>11307.49</c:v>
                </c:pt>
                <c:pt idx="71">
                  <c:v>31003.544000000002</c:v>
                </c:pt>
                <c:pt idx="72">
                  <c:v>9733.5889999999999</c:v>
                </c:pt>
                <c:pt idx="73">
                  <c:v>1076.393</c:v>
                </c:pt>
                <c:pt idx="74">
                  <c:v>1593.6840000000002</c:v>
                </c:pt>
                <c:pt idx="75">
                  <c:v>5120.9210000000003</c:v>
                </c:pt>
                <c:pt idx="76">
                  <c:v>1834.3869999999999</c:v>
                </c:pt>
                <c:pt idx="77">
                  <c:v>6029.4220000000005</c:v>
                </c:pt>
                <c:pt idx="78">
                  <c:v>63474.001000000004</c:v>
                </c:pt>
                <c:pt idx="79">
                  <c:v>33985.360999999997</c:v>
                </c:pt>
                <c:pt idx="80">
                  <c:v>55235.525000000001</c:v>
                </c:pt>
                <c:pt idx="81">
                  <c:v>10272.111999999999</c:v>
                </c:pt>
                <c:pt idx="82">
                  <c:v>15950.409</c:v>
                </c:pt>
                <c:pt idx="83">
                  <c:v>23870.353000000003</c:v>
                </c:pt>
                <c:pt idx="84">
                  <c:v>13806.362999999999</c:v>
                </c:pt>
                <c:pt idx="85">
                  <c:v>67039.818999999989</c:v>
                </c:pt>
                <c:pt idx="86">
                  <c:v>40848.93</c:v>
                </c:pt>
                <c:pt idx="87">
                  <c:v>37004.446000000004</c:v>
                </c:pt>
                <c:pt idx="88">
                  <c:v>4035.8879999999999</c:v>
                </c:pt>
                <c:pt idx="89">
                  <c:v>12293.259</c:v>
                </c:pt>
                <c:pt idx="90">
                  <c:v>39501.351000000002</c:v>
                </c:pt>
                <c:pt idx="91">
                  <c:v>12335.163</c:v>
                </c:pt>
                <c:pt idx="92">
                  <c:v>28380.879000000001</c:v>
                </c:pt>
                <c:pt idx="93">
                  <c:v>3760.114</c:v>
                </c:pt>
                <c:pt idx="94">
                  <c:v>1549.914</c:v>
                </c:pt>
                <c:pt idx="95">
                  <c:v>80257.645999999993</c:v>
                </c:pt>
                <c:pt idx="96">
                  <c:v>3676.5430000000001</c:v>
                </c:pt>
                <c:pt idx="97">
                  <c:v>9551.33</c:v>
                </c:pt>
                <c:pt idx="98">
                  <c:v>33421.312999999995</c:v>
                </c:pt>
                <c:pt idx="99">
                  <c:v>21795.421999999999</c:v>
                </c:pt>
                <c:pt idx="100">
                  <c:v>3151.3960000000002</c:v>
                </c:pt>
                <c:pt idx="101">
                  <c:v>1050.6400000000001</c:v>
                </c:pt>
                <c:pt idx="102">
                  <c:v>5612.7950000000001</c:v>
                </c:pt>
                <c:pt idx="103">
                  <c:v>10422.413</c:v>
                </c:pt>
                <c:pt idx="104">
                  <c:v>104335.18800000001</c:v>
                </c:pt>
                <c:pt idx="105">
                  <c:v>111662.004</c:v>
                </c:pt>
                <c:pt idx="106">
                  <c:v>18446.961000000003</c:v>
                </c:pt>
                <c:pt idx="107">
                  <c:v>1059.585</c:v>
                </c:pt>
                <c:pt idx="108">
                  <c:v>1276.9299999999998</c:v>
                </c:pt>
                <c:pt idx="109">
                  <c:v>34902.366000000002</c:v>
                </c:pt>
                <c:pt idx="110">
                  <c:v>21754.108</c:v>
                </c:pt>
                <c:pt idx="111">
                  <c:v>1764.5040000000001</c:v>
                </c:pt>
                <c:pt idx="112">
                  <c:v>44014.955000000002</c:v>
                </c:pt>
                <c:pt idx="113">
                  <c:v>32184.933000000001</c:v>
                </c:pt>
                <c:pt idx="114">
                  <c:v>3768.7560000000003</c:v>
                </c:pt>
                <c:pt idx="115">
                  <c:v>24882.772000000001</c:v>
                </c:pt>
                <c:pt idx="116">
                  <c:v>19254.088</c:v>
                </c:pt>
                <c:pt idx="117">
                  <c:v>763.80099999999993</c:v>
                </c:pt>
                <c:pt idx="118">
                  <c:v>6832.9959999999992</c:v>
                </c:pt>
                <c:pt idx="119">
                  <c:v>10212.210000000001</c:v>
                </c:pt>
                <c:pt idx="120">
                  <c:v>21046.768</c:v>
                </c:pt>
                <c:pt idx="121">
                  <c:v>9497.360999999999</c:v>
                </c:pt>
                <c:pt idx="122">
                  <c:v>2035.0809999999999</c:v>
                </c:pt>
                <c:pt idx="123">
                  <c:v>8260.3739999999998</c:v>
                </c:pt>
                <c:pt idx="124">
                  <c:v>8850.8189999999995</c:v>
                </c:pt>
                <c:pt idx="125">
                  <c:v>3074.4950000000003</c:v>
                </c:pt>
                <c:pt idx="126">
                  <c:v>50623.969000000005</c:v>
                </c:pt>
                <c:pt idx="127">
                  <c:v>39862.608</c:v>
                </c:pt>
                <c:pt idx="128">
                  <c:v>6589.9880000000003</c:v>
                </c:pt>
                <c:pt idx="129">
                  <c:v>676.46899999999994</c:v>
                </c:pt>
                <c:pt idx="130">
                  <c:v>5686.0889999999999</c:v>
                </c:pt>
                <c:pt idx="131">
                  <c:v>2750.4080000000004</c:v>
                </c:pt>
                <c:pt idx="132">
                  <c:v>64063.241000000002</c:v>
                </c:pt>
                <c:pt idx="133">
                  <c:v>42357.021000000001</c:v>
                </c:pt>
                <c:pt idx="134">
                  <c:v>5538.5609999999997</c:v>
                </c:pt>
                <c:pt idx="135">
                  <c:v>26265.530999999999</c:v>
                </c:pt>
                <c:pt idx="136">
                  <c:v>3815.6349999999998</c:v>
                </c:pt>
                <c:pt idx="137">
                  <c:v>8816.68</c:v>
                </c:pt>
                <c:pt idx="138">
                  <c:v>16196.589</c:v>
                </c:pt>
                <c:pt idx="139">
                  <c:v>10618.019</c:v>
                </c:pt>
                <c:pt idx="140">
                  <c:v>33535.815000000002</c:v>
                </c:pt>
                <c:pt idx="141">
                  <c:v>31514.674999999999</c:v>
                </c:pt>
                <c:pt idx="142">
                  <c:v>32880.612000000001</c:v>
                </c:pt>
                <c:pt idx="143">
                  <c:v>195909.796</c:v>
                </c:pt>
                <c:pt idx="144">
                  <c:v>5810.0590000000002</c:v>
                </c:pt>
                <c:pt idx="145">
                  <c:v>25811.782999999999</c:v>
                </c:pt>
                <c:pt idx="146">
                  <c:v>29092.056</c:v>
                </c:pt>
                <c:pt idx="147">
                  <c:v>29563.26</c:v>
                </c:pt>
                <c:pt idx="148">
                  <c:v>2068.4939999999997</c:v>
                </c:pt>
                <c:pt idx="149">
                  <c:v>28334.196</c:v>
                </c:pt>
                <c:pt idx="150">
                  <c:v>11641.591</c:v>
                </c:pt>
                <c:pt idx="151">
                  <c:v>13385.336000000001</c:v>
                </c:pt>
                <c:pt idx="152">
                  <c:v>4951.0690000000004</c:v>
                </c:pt>
                <c:pt idx="153">
                  <c:v>3821.3609999999999</c:v>
                </c:pt>
                <c:pt idx="154">
                  <c:v>56775.097999999998</c:v>
                </c:pt>
                <c:pt idx="155">
                  <c:v>2495.7799999999997</c:v>
                </c:pt>
                <c:pt idx="156">
                  <c:v>19536.8</c:v>
                </c:pt>
                <c:pt idx="157">
                  <c:v>50088.160000000003</c:v>
                </c:pt>
                <c:pt idx="158">
                  <c:v>1564.1410000000001</c:v>
                </c:pt>
                <c:pt idx="159">
                  <c:v>91779.112999999998</c:v>
                </c:pt>
                <c:pt idx="160">
                  <c:v>38452.576000000001</c:v>
                </c:pt>
                <c:pt idx="161">
                  <c:v>35765.15</c:v>
                </c:pt>
                <c:pt idx="162">
                  <c:v>2102.0889999999999</c:v>
                </c:pt>
                <c:pt idx="163">
                  <c:v>273.38299999999998</c:v>
                </c:pt>
                <c:pt idx="164">
                  <c:v>14788.944000000001</c:v>
                </c:pt>
                <c:pt idx="165">
                  <c:v>44081.805999999997</c:v>
                </c:pt>
                <c:pt idx="166">
                  <c:v>2752.462</c:v>
                </c:pt>
                <c:pt idx="167">
                  <c:v>39757.398999999998</c:v>
                </c:pt>
                <c:pt idx="168">
                  <c:v>19676.95</c:v>
                </c:pt>
                <c:pt idx="169">
                  <c:v>4522.7329999999993</c:v>
                </c:pt>
                <c:pt idx="170">
                  <c:v>17849.118000000002</c:v>
                </c:pt>
                <c:pt idx="171">
                  <c:v>8529.4320000000007</c:v>
                </c:pt>
                <c:pt idx="172">
                  <c:v>50674.388999999996</c:v>
                </c:pt>
                <c:pt idx="173">
                  <c:v>55444.524000000005</c:v>
                </c:pt>
                <c:pt idx="174">
                  <c:v>2729.5600000000004</c:v>
                </c:pt>
                <c:pt idx="175">
                  <c:v>51434.215000000004</c:v>
                </c:pt>
                <c:pt idx="176">
                  <c:v>3119.9079999999999</c:v>
                </c:pt>
                <c:pt idx="177">
                  <c:v>2156.8890000000001</c:v>
                </c:pt>
                <c:pt idx="178">
                  <c:v>20804.63</c:v>
                </c:pt>
                <c:pt idx="179">
                  <c:v>1815.5159999999998</c:v>
                </c:pt>
                <c:pt idx="180">
                  <c:v>4905.4189999999999</c:v>
                </c:pt>
                <c:pt idx="181">
                  <c:v>34411.228999999999</c:v>
                </c:pt>
                <c:pt idx="182">
                  <c:v>14165.174999999999</c:v>
                </c:pt>
                <c:pt idx="183">
                  <c:v>23948.184000000001</c:v>
                </c:pt>
                <c:pt idx="184">
                  <c:v>20783.492999999999</c:v>
                </c:pt>
                <c:pt idx="185">
                  <c:v>4040.3250000000003</c:v>
                </c:pt>
                <c:pt idx="186">
                  <c:v>34518.504000000001</c:v>
                </c:pt>
                <c:pt idx="187">
                  <c:v>2672.009</c:v>
                </c:pt>
                <c:pt idx="188">
                  <c:v>8833.4600000000009</c:v>
                </c:pt>
                <c:pt idx="189">
                  <c:v>81619.338999999993</c:v>
                </c:pt>
                <c:pt idx="190">
                  <c:v>44218.105000000003</c:v>
                </c:pt>
                <c:pt idx="191">
                  <c:v>59277.758000000002</c:v>
                </c:pt>
                <c:pt idx="192">
                  <c:v>20000.201000000001</c:v>
                </c:pt>
                <c:pt idx="193">
                  <c:v>8270.41</c:v>
                </c:pt>
                <c:pt idx="194">
                  <c:v>2686.2919999999999</c:v>
                </c:pt>
                <c:pt idx="195">
                  <c:v>15382.983</c:v>
                </c:pt>
                <c:pt idx="196">
                  <c:v>7290.4739999999993</c:v>
                </c:pt>
                <c:pt idx="197">
                  <c:v>2412.0509999999999</c:v>
                </c:pt>
                <c:pt idx="198">
                  <c:v>1735.1049999999998</c:v>
                </c:pt>
              </c:numCache>
            </c:numRef>
          </c:xVal>
          <c:yVal>
            <c:numRef>
              <c:f>World!$D$88:$D$286</c:f>
              <c:numCache>
                <c:formatCode>General</c:formatCode>
                <c:ptCount val="199"/>
                <c:pt idx="0">
                  <c:v>6.5670881141815643E-2</c:v>
                </c:pt>
                <c:pt idx="1">
                  <c:v>0.71937504283736586</c:v>
                </c:pt>
                <c:pt idx="2">
                  <c:v>0.19984248133009125</c:v>
                </c:pt>
                <c:pt idx="3">
                  <c:v>1.4051560798044456</c:v>
                </c:pt>
                <c:pt idx="4">
                  <c:v>6.7583565844067717E-2</c:v>
                </c:pt>
                <c:pt idx="5">
                  <c:v>1.791230872787656</c:v>
                </c:pt>
                <c:pt idx="6">
                  <c:v>4.8436525474708825</c:v>
                </c:pt>
                <c:pt idx="7">
                  <c:v>0.48816575558550568</c:v>
                </c:pt>
                <c:pt idx="8">
                  <c:v>0.82070979578342362</c:v>
                </c:pt>
                <c:pt idx="9">
                  <c:v>13.460587748466645</c:v>
                </c:pt>
                <c:pt idx="10">
                  <c:v>4.0459229166891557</c:v>
                </c:pt>
                <c:pt idx="11">
                  <c:v>1.8390515089376898</c:v>
                </c:pt>
                <c:pt idx="12">
                  <c:v>0.31907314411354648</c:v>
                </c:pt>
                <c:pt idx="13">
                  <c:v>5.6343010433423792</c:v>
                </c:pt>
                <c:pt idx="14">
                  <c:v>3.1601928437982565</c:v>
                </c:pt>
                <c:pt idx="15">
                  <c:v>5.6321715247190818E-2</c:v>
                </c:pt>
                <c:pt idx="16">
                  <c:v>3.4030288566395033</c:v>
                </c:pt>
                <c:pt idx="17">
                  <c:v>0.18390637036437466</c:v>
                </c:pt>
                <c:pt idx="18">
                  <c:v>2.4341982882169457</c:v>
                </c:pt>
                <c:pt idx="19">
                  <c:v>3.8271938228112563</c:v>
                </c:pt>
                <c:pt idx="20">
                  <c:v>4.3896397588578585E-2</c:v>
                </c:pt>
                <c:pt idx="21">
                  <c:v>9.0712018759554791</c:v>
                </c:pt>
                <c:pt idx="22">
                  <c:v>0.39552176344211903</c:v>
                </c:pt>
                <c:pt idx="23">
                  <c:v>0.66933462491181084</c:v>
                </c:pt>
                <c:pt idx="24">
                  <c:v>0.34460751698004238</c:v>
                </c:pt>
                <c:pt idx="25">
                  <c:v>0.2754558731441154</c:v>
                </c:pt>
                <c:pt idx="26">
                  <c:v>0.65166541581119986</c:v>
                </c:pt>
                <c:pt idx="27">
                  <c:v>1.9175733354116062</c:v>
                </c:pt>
                <c:pt idx="28">
                  <c:v>1.5075477945803224</c:v>
                </c:pt>
                <c:pt idx="29">
                  <c:v>1.8057949691160143E-2</c:v>
                </c:pt>
                <c:pt idx="30">
                  <c:v>8.4078881500877344E-3</c:v>
                </c:pt>
                <c:pt idx="31">
                  <c:v>0.3593751138428441</c:v>
                </c:pt>
                <c:pt idx="32">
                  <c:v>4.7255577535155378E-2</c:v>
                </c:pt>
                <c:pt idx="33">
                  <c:v>1.9821513140068456</c:v>
                </c:pt>
                <c:pt idx="34">
                  <c:v>1.7413428035856715</c:v>
                </c:pt>
                <c:pt idx="35">
                  <c:v>9.5595313555929256</c:v>
                </c:pt>
                <c:pt idx="36">
                  <c:v>2.3295582526252592E-2</c:v>
                </c:pt>
                <c:pt idx="37">
                  <c:v>1.0864100343418214E-2</c:v>
                </c:pt>
                <c:pt idx="38">
                  <c:v>0.82179131208910428</c:v>
                </c:pt>
                <c:pt idx="39">
                  <c:v>0.73813673283092263</c:v>
                </c:pt>
                <c:pt idx="40">
                  <c:v>0.82333254413730483</c:v>
                </c:pt>
                <c:pt idx="41">
                  <c:v>0.20354334219253839</c:v>
                </c:pt>
                <c:pt idx="42">
                  <c:v>0.68707477601507994</c:v>
                </c:pt>
                <c:pt idx="43">
                  <c:v>2.249681456962926</c:v>
                </c:pt>
                <c:pt idx="44">
                  <c:v>0.44201185022800515</c:v>
                </c:pt>
                <c:pt idx="45">
                  <c:v>5.9722957017690534</c:v>
                </c:pt>
                <c:pt idx="46">
                  <c:v>7.2918059305804759</c:v>
                </c:pt>
                <c:pt idx="47">
                  <c:v>1.2256351921835971</c:v>
                </c:pt>
                <c:pt idx="48">
                  <c:v>1.5603142219986163E-2</c:v>
                </c:pt>
                <c:pt idx="49">
                  <c:v>3.3962230495738241</c:v>
                </c:pt>
                <c:pt idx="50">
                  <c:v>0.40814820247757144</c:v>
                </c:pt>
                <c:pt idx="51">
                  <c:v>2.7146458088137813</c:v>
                </c:pt>
                <c:pt idx="52">
                  <c:v>0.62970820199274402</c:v>
                </c:pt>
                <c:pt idx="53">
                  <c:v>0.51029660072119098</c:v>
                </c:pt>
                <c:pt idx="54">
                  <c:v>0.24513898925212638</c:v>
                </c:pt>
                <c:pt idx="55">
                  <c:v>0.19730955854409438</c:v>
                </c:pt>
                <c:pt idx="56">
                  <c:v>0.19354229342603077</c:v>
                </c:pt>
                <c:pt idx="57">
                  <c:v>3.7850468016135355E-2</c:v>
                </c:pt>
                <c:pt idx="58">
                  <c:v>1.7135330407952334</c:v>
                </c:pt>
                <c:pt idx="59">
                  <c:v>4.6507664339740143E-2</c:v>
                </c:pt>
                <c:pt idx="60">
                  <c:v>2.2491050905954237</c:v>
                </c:pt>
                <c:pt idx="61">
                  <c:v>1.850903069774231</c:v>
                </c:pt>
                <c:pt idx="62">
                  <c:v>1.4887463859338417</c:v>
                </c:pt>
                <c:pt idx="63">
                  <c:v>1.7126768141287823</c:v>
                </c:pt>
                <c:pt idx="64">
                  <c:v>0.439539324641124</c:v>
                </c:pt>
                <c:pt idx="65">
                  <c:v>5.6370027110989998E-2</c:v>
                </c:pt>
                <c:pt idx="66">
                  <c:v>0.73649008369761104</c:v>
                </c:pt>
                <c:pt idx="67">
                  <c:v>1.7945186821516299</c:v>
                </c:pt>
                <c:pt idx="68">
                  <c:v>9.8208754139245416E-2</c:v>
                </c:pt>
                <c:pt idx="69">
                  <c:v>3.5493720839276417</c:v>
                </c:pt>
                <c:pt idx="70">
                  <c:v>2.5655952243203606</c:v>
                </c:pt>
                <c:pt idx="71">
                  <c:v>10.103110504067937</c:v>
                </c:pt>
                <c:pt idx="72">
                  <c:v>0.10557522995006649</c:v>
                </c:pt>
                <c:pt idx="73">
                  <c:v>1.8983587010965249E-2</c:v>
                </c:pt>
                <c:pt idx="74">
                  <c:v>3.5397179055898641E-2</c:v>
                </c:pt>
                <c:pt idx="75">
                  <c:v>0.74643722313225158</c:v>
                </c:pt>
                <c:pt idx="76">
                  <c:v>9.3008133526699274E-2</c:v>
                </c:pt>
                <c:pt idx="77">
                  <c:v>0.16530418918135209</c:v>
                </c:pt>
                <c:pt idx="78">
                  <c:v>5.4929685040292888</c:v>
                </c:pt>
                <c:pt idx="79">
                  <c:v>1.149374110189137</c:v>
                </c:pt>
                <c:pt idx="80">
                  <c:v>11.424338296725754</c:v>
                </c:pt>
                <c:pt idx="81">
                  <c:v>0.21110522891248709</c:v>
                </c:pt>
                <c:pt idx="82">
                  <c:v>0.80626312365413244</c:v>
                </c:pt>
                <c:pt idx="83">
                  <c:v>0.24772911942344145</c:v>
                </c:pt>
                <c:pt idx="84">
                  <c:v>0.19631867738304065</c:v>
                </c:pt>
                <c:pt idx="85">
                  <c:v>4.8839364843818265</c:v>
                </c:pt>
                <c:pt idx="86">
                  <c:v>1.6636218813832102</c:v>
                </c:pt>
                <c:pt idx="87">
                  <c:v>1.7699867650058154</c:v>
                </c:pt>
                <c:pt idx="88">
                  <c:v>5.3144206310128346E-2</c:v>
                </c:pt>
                <c:pt idx="89">
                  <c:v>1.0058837088167669</c:v>
                </c:pt>
                <c:pt idx="90">
                  <c:v>1.5179059973808056</c:v>
                </c:pt>
                <c:pt idx="91">
                  <c:v>0.84726061198375802</c:v>
                </c:pt>
                <c:pt idx="92">
                  <c:v>0.43030450330323816</c:v>
                </c:pt>
                <c:pt idx="93">
                  <c:v>0.12545762820393308</c:v>
                </c:pt>
                <c:pt idx="94">
                  <c:v>0.31567962128712823</c:v>
                </c:pt>
                <c:pt idx="95">
                  <c:v>2.4260585587654728</c:v>
                </c:pt>
                <c:pt idx="96">
                  <c:v>0.41920485301322552</c:v>
                </c:pt>
                <c:pt idx="97">
                  <c:v>0.39892395675651643</c:v>
                </c:pt>
                <c:pt idx="98">
                  <c:v>2.0547803828991613</c:v>
                </c:pt>
                <c:pt idx="99">
                  <c:v>1.5701708036275153</c:v>
                </c:pt>
                <c:pt idx="100">
                  <c:v>3.5651200729917946E-2</c:v>
                </c:pt>
                <c:pt idx="101">
                  <c:v>3.6663305794648667E-2</c:v>
                </c:pt>
                <c:pt idx="102">
                  <c:v>0.25344181292759532</c:v>
                </c:pt>
                <c:pt idx="103">
                  <c:v>1.583047777938198</c:v>
                </c:pt>
                <c:pt idx="104">
                  <c:v>3.3129268608373486</c:v>
                </c:pt>
                <c:pt idx="105">
                  <c:v>7.0552946681614541</c:v>
                </c:pt>
                <c:pt idx="106">
                  <c:v>0.92609799710393625</c:v>
                </c:pt>
                <c:pt idx="107">
                  <c:v>3.3906004432165272E-2</c:v>
                </c:pt>
                <c:pt idx="108">
                  <c:v>1.2468561975169275E-2</c:v>
                </c:pt>
                <c:pt idx="109">
                  <c:v>2.4726194064031728</c:v>
                </c:pt>
                <c:pt idx="110">
                  <c:v>8.4080357374512555</c:v>
                </c:pt>
                <c:pt idx="111">
                  <c:v>2.6124954334902455E-2</c:v>
                </c:pt>
                <c:pt idx="112">
                  <c:v>10.279697108844928</c:v>
                </c:pt>
                <c:pt idx="113">
                  <c:v>2.232632450257928</c:v>
                </c:pt>
                <c:pt idx="114">
                  <c:v>7.8086583698503409E-2</c:v>
                </c:pt>
                <c:pt idx="115">
                  <c:v>1.7231441569464898</c:v>
                </c:pt>
                <c:pt idx="116">
                  <c:v>0.52683766114944186</c:v>
                </c:pt>
                <c:pt idx="117">
                  <c:v>0.53182875382917161</c:v>
                </c:pt>
                <c:pt idx="118">
                  <c:v>0.56446435760666125</c:v>
                </c:pt>
                <c:pt idx="119">
                  <c:v>0.47249135479792242</c:v>
                </c:pt>
                <c:pt idx="120">
                  <c:v>3.0078591037761058</c:v>
                </c:pt>
                <c:pt idx="121">
                  <c:v>0.32888048915341372</c:v>
                </c:pt>
                <c:pt idx="122">
                  <c:v>5.6719362443645734E-2</c:v>
                </c:pt>
                <c:pt idx="123">
                  <c:v>0.22868452109899931</c:v>
                </c:pt>
                <c:pt idx="124">
                  <c:v>0.29468110087672378</c:v>
                </c:pt>
                <c:pt idx="125">
                  <c:v>0.18387921978923441</c:v>
                </c:pt>
                <c:pt idx="126">
                  <c:v>1.9481668436612083</c:v>
                </c:pt>
                <c:pt idx="127">
                  <c:v>4.7807296879446888</c:v>
                </c:pt>
                <c:pt idx="128">
                  <c:v>0.14937735394919391</c:v>
                </c:pt>
                <c:pt idx="129">
                  <c:v>7.3833554659955341E-3</c:v>
                </c:pt>
                <c:pt idx="130">
                  <c:v>4.6883944770628044E-2</c:v>
                </c:pt>
                <c:pt idx="131">
                  <c:v>6.6291800802932609E-3</c:v>
                </c:pt>
                <c:pt idx="132">
                  <c:v>5.6477784373089399</c:v>
                </c:pt>
                <c:pt idx="133">
                  <c:v>1.3406165734663178</c:v>
                </c:pt>
                <c:pt idx="134">
                  <c:v>7.3080072027615225E-2</c:v>
                </c:pt>
                <c:pt idx="135">
                  <c:v>0.92184730911248003</c:v>
                </c:pt>
                <c:pt idx="136">
                  <c:v>0.39717325703488882</c:v>
                </c:pt>
                <c:pt idx="137">
                  <c:v>0.13730477070799807</c:v>
                </c:pt>
                <c:pt idx="138">
                  <c:v>0.66448477445766752</c:v>
                </c:pt>
                <c:pt idx="139">
                  <c:v>0.68059789851614638</c:v>
                </c:pt>
                <c:pt idx="140">
                  <c:v>0.69974650886117518</c:v>
                </c:pt>
                <c:pt idx="141">
                  <c:v>2.7464565745608001</c:v>
                </c:pt>
                <c:pt idx="142">
                  <c:v>1.2497474530301176</c:v>
                </c:pt>
                <c:pt idx="143">
                  <c:v>4.2401359544932484</c:v>
                </c:pt>
                <c:pt idx="144">
                  <c:v>0.22345448711386762</c:v>
                </c:pt>
                <c:pt idx="145">
                  <c:v>1.0803238720112711</c:v>
                </c:pt>
                <c:pt idx="146">
                  <c:v>0.82093858272829412</c:v>
                </c:pt>
                <c:pt idx="147">
                  <c:v>0.82761841622873711</c:v>
                </c:pt>
                <c:pt idx="148">
                  <c:v>3.1542932240665664E-2</c:v>
                </c:pt>
                <c:pt idx="149">
                  <c:v>4.5025355552550748</c:v>
                </c:pt>
                <c:pt idx="150">
                  <c:v>2.1909941386267651</c:v>
                </c:pt>
                <c:pt idx="151">
                  <c:v>1.9605117786006239</c:v>
                </c:pt>
                <c:pt idx="152">
                  <c:v>1.1968003133518363</c:v>
                </c:pt>
                <c:pt idx="153">
                  <c:v>0.35006764093160064</c:v>
                </c:pt>
                <c:pt idx="154">
                  <c:v>1.5854844108404051</c:v>
                </c:pt>
                <c:pt idx="155">
                  <c:v>7.7324595042453606E-2</c:v>
                </c:pt>
                <c:pt idx="156">
                  <c:v>0.76827875965817849</c:v>
                </c:pt>
                <c:pt idx="157">
                  <c:v>7.8914170319614199</c:v>
                </c:pt>
                <c:pt idx="158">
                  <c:v>2.7788554674739264E-2</c:v>
                </c:pt>
                <c:pt idx="159">
                  <c:v>5.9829361155505412</c:v>
                </c:pt>
                <c:pt idx="160">
                  <c:v>0.54666448474510365</c:v>
                </c:pt>
                <c:pt idx="161">
                  <c:v>0.58346971181719343</c:v>
                </c:pt>
                <c:pt idx="162">
                  <c:v>0.37778847674800448</c:v>
                </c:pt>
                <c:pt idx="163">
                  <c:v>3.0422962150227897E-2</c:v>
                </c:pt>
                <c:pt idx="164">
                  <c:v>0.52147221534959931</c:v>
                </c:pt>
                <c:pt idx="165">
                  <c:v>1.7079326636219008</c:v>
                </c:pt>
                <c:pt idx="166">
                  <c:v>2.3967066725192825E-2</c:v>
                </c:pt>
                <c:pt idx="167">
                  <c:v>3.722065044009053</c:v>
                </c:pt>
                <c:pt idx="168">
                  <c:v>0.2624438864109449</c:v>
                </c:pt>
                <c:pt idx="169">
                  <c:v>9.1420092098552119E-2</c:v>
                </c:pt>
                <c:pt idx="170">
                  <c:v>0.81395874473026841</c:v>
                </c:pt>
                <c:pt idx="171">
                  <c:v>1.4190814273727275E-2</c:v>
                </c:pt>
                <c:pt idx="172">
                  <c:v>2.8170584089359596</c:v>
                </c:pt>
                <c:pt idx="173">
                  <c:v>3.3280635758676498</c:v>
                </c:pt>
                <c:pt idx="174">
                  <c:v>4.3779387512330355E-2</c:v>
                </c:pt>
                <c:pt idx="175">
                  <c:v>1.9110692103491118</c:v>
                </c:pt>
                <c:pt idx="176">
                  <c:v>0.19152886641383354</c:v>
                </c:pt>
                <c:pt idx="177">
                  <c:v>7.3039467062825894E-2</c:v>
                </c:pt>
                <c:pt idx="178">
                  <c:v>1.3554232683366751</c:v>
                </c:pt>
                <c:pt idx="179">
                  <c:v>3.6320981343695317E-2</c:v>
                </c:pt>
                <c:pt idx="180">
                  <c:v>9.3488929454735206E-2</c:v>
                </c:pt>
                <c:pt idx="181">
                  <c:v>1.7864913470041131</c:v>
                </c:pt>
                <c:pt idx="182">
                  <c:v>0.54569543678212873</c:v>
                </c:pt>
                <c:pt idx="183">
                  <c:v>1.7437196361703311</c:v>
                </c:pt>
                <c:pt idx="184">
                  <c:v>0.50971119864116565</c:v>
                </c:pt>
                <c:pt idx="185">
                  <c:v>0.40063278059072571</c:v>
                </c:pt>
                <c:pt idx="186">
                  <c:v>8.0217221509478147</c:v>
                </c:pt>
                <c:pt idx="187">
                  <c:v>2.4407424559395988E-2</c:v>
                </c:pt>
                <c:pt idx="188">
                  <c:v>0.32453396974052001</c:v>
                </c:pt>
                <c:pt idx="189">
                  <c:v>5.0018373162129333</c:v>
                </c:pt>
                <c:pt idx="190">
                  <c:v>2.7270170726615226</c:v>
                </c:pt>
                <c:pt idx="191">
                  <c:v>2.1134170345516972</c:v>
                </c:pt>
                <c:pt idx="192">
                  <c:v>0.50624791814693026</c:v>
                </c:pt>
                <c:pt idx="193">
                  <c:v>0.13908517748807289</c:v>
                </c:pt>
                <c:pt idx="194">
                  <c:v>1.4859733537249671</c:v>
                </c:pt>
                <c:pt idx="195">
                  <c:v>0.23256007504637144</c:v>
                </c:pt>
                <c:pt idx="196">
                  <c:v>0.73410094755998268</c:v>
                </c:pt>
                <c:pt idx="197">
                  <c:v>5.3005678582686296E-2</c:v>
                </c:pt>
                <c:pt idx="198">
                  <c:v>6.603805195186209E-2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C0-4965-9A84-E44CD0279B08}"/>
            </c:ext>
          </c:extLst>
        </c:ser>
        <c:ser>
          <c:idx val="2"/>
          <c:order val="2"/>
          <c:tx>
            <c:strRef>
              <c:f>World!$F$86</c:f>
              <c:strCache>
                <c:ptCount val="1"/>
                <c:pt idx="0">
                  <c:v>2036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World!$G$88:$G$286</c:f>
              <c:numCache>
                <c:formatCode>General</c:formatCode>
                <c:ptCount val="199"/>
                <c:pt idx="0">
                  <c:v>2932.306</c:v>
                </c:pt>
                <c:pt idx="1">
                  <c:v>20950.188000000002</c:v>
                </c:pt>
                <c:pt idx="2">
                  <c:v>20086.705999999998</c:v>
                </c:pt>
                <c:pt idx="3">
                  <c:v>11251.9</c:v>
                </c:pt>
                <c:pt idx="4">
                  <c:v>6796.0349999999999</c:v>
                </c:pt>
                <c:pt idx="5">
                  <c:v>140607.01800000001</c:v>
                </c:pt>
                <c:pt idx="6">
                  <c:v>26729.863000000001</c:v>
                </c:pt>
                <c:pt idx="7">
                  <c:v>26805.01</c:v>
                </c:pt>
                <c:pt idx="8">
                  <c:v>7296.5190000000002</c:v>
                </c:pt>
                <c:pt idx="9">
                  <c:v>48193.724000000002</c:v>
                </c:pt>
                <c:pt idx="10">
                  <c:v>58973.741999999998</c:v>
                </c:pt>
                <c:pt idx="11">
                  <c:v>54903.773000000001</c:v>
                </c:pt>
                <c:pt idx="12">
                  <c:v>23897.279999999999</c:v>
                </c:pt>
                <c:pt idx="13">
                  <c:v>32372.059999999998</c:v>
                </c:pt>
                <c:pt idx="14">
                  <c:v>61728.917000000001</c:v>
                </c:pt>
                <c:pt idx="15">
                  <c:v>8071.1410000000005</c:v>
                </c:pt>
                <c:pt idx="16">
                  <c:v>51555.745000000003</c:v>
                </c:pt>
                <c:pt idx="17">
                  <c:v>26375.382999999998</c:v>
                </c:pt>
                <c:pt idx="18">
                  <c:v>48747.86</c:v>
                </c:pt>
                <c:pt idx="19">
                  <c:v>5325.7550000000001</c:v>
                </c:pt>
                <c:pt idx="20">
                  <c:v>2443.6219999999998</c:v>
                </c:pt>
                <c:pt idx="21">
                  <c:v>79861.326000000001</c:v>
                </c:pt>
                <c:pt idx="22">
                  <c:v>21449.045999999998</c:v>
                </c:pt>
                <c:pt idx="23">
                  <c:v>10716.988000000001</c:v>
                </c:pt>
                <c:pt idx="24">
                  <c:v>21867.992999999999</c:v>
                </c:pt>
                <c:pt idx="25">
                  <c:v>26258.593000000001</c:v>
                </c:pt>
                <c:pt idx="26">
                  <c:v>17209.73</c:v>
                </c:pt>
                <c:pt idx="27">
                  <c:v>80294.394</c:v>
                </c:pt>
                <c:pt idx="28">
                  <c:v>44876.772000000004</c:v>
                </c:pt>
                <c:pt idx="29">
                  <c:v>2265.6019999999999</c:v>
                </c:pt>
                <c:pt idx="30">
                  <c:v>579.30200000000002</c:v>
                </c:pt>
                <c:pt idx="31">
                  <c:v>8517.0119999999988</c:v>
                </c:pt>
                <c:pt idx="32">
                  <c:v>3240.9079999999999</c:v>
                </c:pt>
                <c:pt idx="33">
                  <c:v>52636.287000000004</c:v>
                </c:pt>
                <c:pt idx="34">
                  <c:v>11330.533000000001</c:v>
                </c:pt>
                <c:pt idx="35">
                  <c:v>55508.957999999999</c:v>
                </c:pt>
                <c:pt idx="36">
                  <c:v>879.93799999999999</c:v>
                </c:pt>
                <c:pt idx="37">
                  <c:v>2132.7400000000002</c:v>
                </c:pt>
                <c:pt idx="38">
                  <c:v>37274.324999999997</c:v>
                </c:pt>
                <c:pt idx="39">
                  <c:v>38158.513999999996</c:v>
                </c:pt>
                <c:pt idx="40">
                  <c:v>15517.972</c:v>
                </c:pt>
                <c:pt idx="41">
                  <c:v>1983.365</c:v>
                </c:pt>
                <c:pt idx="42">
                  <c:v>27768.809000000001</c:v>
                </c:pt>
                <c:pt idx="43">
                  <c:v>37832.383999999998</c:v>
                </c:pt>
                <c:pt idx="44">
                  <c:v>54255.622000000003</c:v>
                </c:pt>
                <c:pt idx="45">
                  <c:v>29961.594000000001</c:v>
                </c:pt>
                <c:pt idx="46">
                  <c:v>33715.442999999999</c:v>
                </c:pt>
                <c:pt idx="47">
                  <c:v>49418.182999999997</c:v>
                </c:pt>
                <c:pt idx="48">
                  <c:v>1226.2640000000001</c:v>
                </c:pt>
                <c:pt idx="49">
                  <c:v>53100.462999999996</c:v>
                </c:pt>
                <c:pt idx="50">
                  <c:v>4704.5130000000008</c:v>
                </c:pt>
                <c:pt idx="51">
                  <c:v>10568.367</c:v>
                </c:pt>
                <c:pt idx="52">
                  <c:v>26242.473000000002</c:v>
                </c:pt>
                <c:pt idx="53">
                  <c:v>14359.784</c:v>
                </c:pt>
                <c:pt idx="54">
                  <c:v>19783.663</c:v>
                </c:pt>
                <c:pt idx="55">
                  <c:v>2726.76</c:v>
                </c:pt>
                <c:pt idx="56">
                  <c:v>15458.464</c:v>
                </c:pt>
                <c:pt idx="57">
                  <c:v>1545.8630000000001</c:v>
                </c:pt>
                <c:pt idx="58">
                  <c:v>48132.510999999999</c:v>
                </c:pt>
                <c:pt idx="59">
                  <c:v>4115.3370000000004</c:v>
                </c:pt>
                <c:pt idx="60">
                  <c:v>13486.663999999999</c:v>
                </c:pt>
                <c:pt idx="61">
                  <c:v>50033.72</c:v>
                </c:pt>
                <c:pt idx="62">
                  <c:v>46171.359000000004</c:v>
                </c:pt>
                <c:pt idx="63">
                  <c:v>12259.403</c:v>
                </c:pt>
                <c:pt idx="64">
                  <c:v>23357.423000000003</c:v>
                </c:pt>
                <c:pt idx="65">
                  <c:v>1929.748</c:v>
                </c:pt>
                <c:pt idx="66">
                  <c:v>16083.586000000001</c:v>
                </c:pt>
                <c:pt idx="67">
                  <c:v>60185.254000000001</c:v>
                </c:pt>
                <c:pt idx="68">
                  <c:v>4726.1779999999999</c:v>
                </c:pt>
                <c:pt idx="69">
                  <c:v>33911.183000000005</c:v>
                </c:pt>
                <c:pt idx="70">
                  <c:v>14300.859</c:v>
                </c:pt>
                <c:pt idx="71">
                  <c:v>33241.937999999995</c:v>
                </c:pt>
                <c:pt idx="72">
                  <c:v>11766.456</c:v>
                </c:pt>
                <c:pt idx="73">
                  <c:v>1199.7429999999999</c:v>
                </c:pt>
                <c:pt idx="74">
                  <c:v>1758.2539999999999</c:v>
                </c:pt>
                <c:pt idx="75">
                  <c:v>6374.241</c:v>
                </c:pt>
                <c:pt idx="76">
                  <c:v>2260.3029999999999</c:v>
                </c:pt>
                <c:pt idx="77">
                  <c:v>7763.9969999999994</c:v>
                </c:pt>
                <c:pt idx="78">
                  <c:v>81032.168000000005</c:v>
                </c:pt>
                <c:pt idx="79">
                  <c:v>46158.862999999998</c:v>
                </c:pt>
                <c:pt idx="80">
                  <c:v>67938.078999999998</c:v>
                </c:pt>
                <c:pt idx="81">
                  <c:v>16052.141</c:v>
                </c:pt>
                <c:pt idx="82">
                  <c:v>23572.014999999999</c:v>
                </c:pt>
                <c:pt idx="83">
                  <c:v>31961.307999999997</c:v>
                </c:pt>
                <c:pt idx="84">
                  <c:v>17860.710999999999</c:v>
                </c:pt>
                <c:pt idx="85">
                  <c:v>73435.162000000011</c:v>
                </c:pt>
                <c:pt idx="86">
                  <c:v>49768.273000000001</c:v>
                </c:pt>
                <c:pt idx="87">
                  <c:v>40781.046999999999</c:v>
                </c:pt>
                <c:pt idx="88">
                  <c:v>4171.3119999999999</c:v>
                </c:pt>
                <c:pt idx="89">
                  <c:v>14773.066999999999</c:v>
                </c:pt>
                <c:pt idx="90">
                  <c:v>44841.040999999997</c:v>
                </c:pt>
                <c:pt idx="91">
                  <c:v>14276.725</c:v>
                </c:pt>
                <c:pt idx="92">
                  <c:v>32913.863999999994</c:v>
                </c:pt>
                <c:pt idx="93">
                  <c:v>4395.0389999999998</c:v>
                </c:pt>
                <c:pt idx="94">
                  <c:v>1551.3009999999999</c:v>
                </c:pt>
                <c:pt idx="95">
                  <c:v>82064.35500000001</c:v>
                </c:pt>
                <c:pt idx="96">
                  <c:v>4396.8999999999996</c:v>
                </c:pt>
                <c:pt idx="97">
                  <c:v>14544.661</c:v>
                </c:pt>
                <c:pt idx="98">
                  <c:v>45363.394999999997</c:v>
                </c:pt>
                <c:pt idx="99">
                  <c:v>26834.877</c:v>
                </c:pt>
                <c:pt idx="100">
                  <c:v>3883.2740000000003</c:v>
                </c:pt>
                <c:pt idx="101">
                  <c:v>1365.1120000000001</c:v>
                </c:pt>
                <c:pt idx="102">
                  <c:v>7840.9079999999994</c:v>
                </c:pt>
                <c:pt idx="103">
                  <c:v>13791.968000000001</c:v>
                </c:pt>
                <c:pt idx="104">
                  <c:v>117011.465</c:v>
                </c:pt>
                <c:pt idx="105">
                  <c:v>133089.68</c:v>
                </c:pt>
                <c:pt idx="106">
                  <c:v>26180.693000000003</c:v>
                </c:pt>
                <c:pt idx="107">
                  <c:v>1150.8419999999999</c:v>
                </c:pt>
                <c:pt idx="108">
                  <c:v>1484.259</c:v>
                </c:pt>
                <c:pt idx="109">
                  <c:v>45681.095999999998</c:v>
                </c:pt>
                <c:pt idx="110">
                  <c:v>28119.249</c:v>
                </c:pt>
                <c:pt idx="111">
                  <c:v>1840.579</c:v>
                </c:pt>
                <c:pt idx="112">
                  <c:v>53403.312999999995</c:v>
                </c:pt>
                <c:pt idx="113">
                  <c:v>38102.557000000001</c:v>
                </c:pt>
                <c:pt idx="114">
                  <c:v>4471.7260000000006</c:v>
                </c:pt>
                <c:pt idx="115">
                  <c:v>33340.663</c:v>
                </c:pt>
                <c:pt idx="116">
                  <c:v>24048.871999999999</c:v>
                </c:pt>
                <c:pt idx="117">
                  <c:v>750.28899999999999</c:v>
                </c:pt>
                <c:pt idx="118">
                  <c:v>9548.2119999999995</c:v>
                </c:pt>
                <c:pt idx="119">
                  <c:v>13524.841</c:v>
                </c:pt>
                <c:pt idx="120">
                  <c:v>27698.607</c:v>
                </c:pt>
                <c:pt idx="121">
                  <c:v>12008.148000000001</c:v>
                </c:pt>
                <c:pt idx="122">
                  <c:v>2929.288</c:v>
                </c:pt>
                <c:pt idx="123">
                  <c:v>12272.74</c:v>
                </c:pt>
                <c:pt idx="124">
                  <c:v>10120.266000000001</c:v>
                </c:pt>
                <c:pt idx="125">
                  <c:v>4309.5330000000004</c:v>
                </c:pt>
                <c:pt idx="126">
                  <c:v>56840.587999999996</c:v>
                </c:pt>
                <c:pt idx="127">
                  <c:v>45274.531999999999</c:v>
                </c:pt>
                <c:pt idx="128">
                  <c:v>8855.7349999999988</c:v>
                </c:pt>
                <c:pt idx="129">
                  <c:v>671.96500000000003</c:v>
                </c:pt>
                <c:pt idx="130">
                  <c:v>6342.0110000000004</c:v>
                </c:pt>
                <c:pt idx="131">
                  <c:v>3083.1179999999999</c:v>
                </c:pt>
                <c:pt idx="132">
                  <c:v>69916.887000000002</c:v>
                </c:pt>
                <c:pt idx="133">
                  <c:v>46070.636999999995</c:v>
                </c:pt>
                <c:pt idx="134">
                  <c:v>7436.0039999999999</c:v>
                </c:pt>
                <c:pt idx="135">
                  <c:v>32147.730000000003</c:v>
                </c:pt>
                <c:pt idx="136">
                  <c:v>4282.4130000000005</c:v>
                </c:pt>
                <c:pt idx="137">
                  <c:v>10692.246000000001</c:v>
                </c:pt>
                <c:pt idx="138">
                  <c:v>22615.010999999999</c:v>
                </c:pt>
                <c:pt idx="139">
                  <c:v>14446.891000000001</c:v>
                </c:pt>
                <c:pt idx="140">
                  <c:v>44207.019</c:v>
                </c:pt>
                <c:pt idx="141">
                  <c:v>36554.837</c:v>
                </c:pt>
                <c:pt idx="142">
                  <c:v>41084.5</c:v>
                </c:pt>
                <c:pt idx="143">
                  <c:v>261642.76300000001</c:v>
                </c:pt>
                <c:pt idx="144">
                  <c:v>6272.6729999999998</c:v>
                </c:pt>
                <c:pt idx="145">
                  <c:v>28488.776999999998</c:v>
                </c:pt>
                <c:pt idx="146">
                  <c:v>39785.544999999998</c:v>
                </c:pt>
                <c:pt idx="147">
                  <c:v>35658.334000000003</c:v>
                </c:pt>
                <c:pt idx="148">
                  <c:v>2359.15</c:v>
                </c:pt>
                <c:pt idx="149">
                  <c:v>35627.972000000002</c:v>
                </c:pt>
                <c:pt idx="150">
                  <c:v>13852.311</c:v>
                </c:pt>
                <c:pt idx="151">
                  <c:v>17206.136999999999</c:v>
                </c:pt>
                <c:pt idx="152">
                  <c:v>5363.05</c:v>
                </c:pt>
                <c:pt idx="153">
                  <c:v>4480.9150000000009</c:v>
                </c:pt>
                <c:pt idx="154">
                  <c:v>66489.21699999999</c:v>
                </c:pt>
                <c:pt idx="155">
                  <c:v>2784.5339999999997</c:v>
                </c:pt>
                <c:pt idx="156">
                  <c:v>27260.991000000002</c:v>
                </c:pt>
                <c:pt idx="157">
                  <c:v>66415.002999999997</c:v>
                </c:pt>
                <c:pt idx="158">
                  <c:v>1831.453</c:v>
                </c:pt>
                <c:pt idx="159">
                  <c:v>110678.984</c:v>
                </c:pt>
                <c:pt idx="160">
                  <c:v>51107.872000000003</c:v>
                </c:pt>
                <c:pt idx="161">
                  <c:v>46169.477999999996</c:v>
                </c:pt>
                <c:pt idx="162">
                  <c:v>2435.8590000000004</c:v>
                </c:pt>
                <c:pt idx="163">
                  <c:v>250.79900000000001</c:v>
                </c:pt>
                <c:pt idx="164">
                  <c:v>19178.925999999999</c:v>
                </c:pt>
                <c:pt idx="165">
                  <c:v>50559.316000000006</c:v>
                </c:pt>
                <c:pt idx="166">
                  <c:v>3241.828</c:v>
                </c:pt>
                <c:pt idx="167">
                  <c:v>46812.741000000002</c:v>
                </c:pt>
                <c:pt idx="168">
                  <c:v>30983.932000000001</c:v>
                </c:pt>
                <c:pt idx="169">
                  <c:v>4925.93</c:v>
                </c:pt>
                <c:pt idx="170">
                  <c:v>25113.420000000002</c:v>
                </c:pt>
                <c:pt idx="171">
                  <c:v>9702.9639999999999</c:v>
                </c:pt>
                <c:pt idx="172">
                  <c:v>55414.68</c:v>
                </c:pt>
                <c:pt idx="173">
                  <c:v>58702.607000000004</c:v>
                </c:pt>
                <c:pt idx="174">
                  <c:v>3916.6370000000002</c:v>
                </c:pt>
                <c:pt idx="175">
                  <c:v>64685.553999999996</c:v>
                </c:pt>
                <c:pt idx="176">
                  <c:v>3720.654</c:v>
                </c:pt>
                <c:pt idx="177">
                  <c:v>2390.8029999999999</c:v>
                </c:pt>
                <c:pt idx="178">
                  <c:v>29243.062999999998</c:v>
                </c:pt>
                <c:pt idx="179">
                  <c:v>2324.3989999999999</c:v>
                </c:pt>
                <c:pt idx="180">
                  <c:v>5181.7580000000007</c:v>
                </c:pt>
                <c:pt idx="181">
                  <c:v>45889.756000000001</c:v>
                </c:pt>
                <c:pt idx="182">
                  <c:v>18933.777999999998</c:v>
                </c:pt>
                <c:pt idx="183">
                  <c:v>31006.620999999999</c:v>
                </c:pt>
                <c:pt idx="184">
                  <c:v>27029.502999999997</c:v>
                </c:pt>
                <c:pt idx="185">
                  <c:v>4258.6239999999998</c:v>
                </c:pt>
                <c:pt idx="186">
                  <c:v>40737.004000000001</c:v>
                </c:pt>
                <c:pt idx="187">
                  <c:v>3330.5810000000001</c:v>
                </c:pt>
                <c:pt idx="188">
                  <c:v>13255.138999999999</c:v>
                </c:pt>
                <c:pt idx="189">
                  <c:v>100261.836</c:v>
                </c:pt>
                <c:pt idx="190">
                  <c:v>51542.198999999993</c:v>
                </c:pt>
                <c:pt idx="191">
                  <c:v>68462.642999999996</c:v>
                </c:pt>
                <c:pt idx="192">
                  <c:v>25046.081999999999</c:v>
                </c:pt>
                <c:pt idx="193">
                  <c:v>9559.5570000000007</c:v>
                </c:pt>
                <c:pt idx="194">
                  <c:v>2906.165</c:v>
                </c:pt>
                <c:pt idx="195">
                  <c:v>19752.022000000001</c:v>
                </c:pt>
                <c:pt idx="196">
                  <c:v>11750.908000000001</c:v>
                </c:pt>
                <c:pt idx="197">
                  <c:v>2869.3140000000003</c:v>
                </c:pt>
                <c:pt idx="198">
                  <c:v>2151.174</c:v>
                </c:pt>
              </c:numCache>
            </c:numRef>
          </c:xVal>
          <c:yVal>
            <c:numRef>
              <c:f>World!$F$88:$F$286</c:f>
              <c:numCache>
                <c:formatCode>General</c:formatCode>
                <c:ptCount val="199"/>
                <c:pt idx="0">
                  <c:v>8.669408227013535E-2</c:v>
                </c:pt>
                <c:pt idx="1">
                  <c:v>1.0079255537608816</c:v>
                </c:pt>
                <c:pt idx="2">
                  <c:v>0.24209354078019099</c:v>
                </c:pt>
                <c:pt idx="3">
                  <c:v>1.6255760982563954</c:v>
                </c:pt>
                <c:pt idx="4">
                  <c:v>7.8288764930325619E-2</c:v>
                </c:pt>
                <c:pt idx="5">
                  <c:v>2.5439816218765707</c:v>
                </c:pt>
                <c:pt idx="6">
                  <c:v>6.1218638555106617</c:v>
                </c:pt>
                <c:pt idx="7">
                  <c:v>0.62719915386498537</c:v>
                </c:pt>
                <c:pt idx="8">
                  <c:v>1.1698359576367439</c:v>
                </c:pt>
                <c:pt idx="9">
                  <c:v>17.178076989196988</c:v>
                </c:pt>
                <c:pt idx="10">
                  <c:v>4.8655750774276569</c:v>
                </c:pt>
                <c:pt idx="11">
                  <c:v>2.3492468905209054</c:v>
                </c:pt>
                <c:pt idx="12">
                  <c:v>0.40009653152733338</c:v>
                </c:pt>
                <c:pt idx="13">
                  <c:v>6.4155903093724325</c:v>
                </c:pt>
                <c:pt idx="14">
                  <c:v>4.4577763702315618</c:v>
                </c:pt>
                <c:pt idx="15">
                  <c:v>8.5150454303338646E-2</c:v>
                </c:pt>
                <c:pt idx="16">
                  <c:v>4.509456912282146</c:v>
                </c:pt>
                <c:pt idx="17">
                  <c:v>0.26649569691005798</c:v>
                </c:pt>
                <c:pt idx="18">
                  <c:v>3.2183865079370269</c:v>
                </c:pt>
                <c:pt idx="19">
                  <c:v>4.5328140827822461</c:v>
                </c:pt>
                <c:pt idx="20">
                  <c:v>6.8030087648104393E-2</c:v>
                </c:pt>
                <c:pt idx="21">
                  <c:v>11.565051779082415</c:v>
                </c:pt>
                <c:pt idx="22">
                  <c:v>0.71607597096701581</c:v>
                </c:pt>
                <c:pt idx="23">
                  <c:v>1.0369239555236869</c:v>
                </c:pt>
                <c:pt idx="24">
                  <c:v>0.54881457873892281</c:v>
                </c:pt>
                <c:pt idx="25">
                  <c:v>0.44980268341085305</c:v>
                </c:pt>
                <c:pt idx="26">
                  <c:v>0.98022172469292013</c:v>
                </c:pt>
                <c:pt idx="27">
                  <c:v>2.6898640495175057</c:v>
                </c:pt>
                <c:pt idx="28">
                  <c:v>2.6480376968615742</c:v>
                </c:pt>
                <c:pt idx="29">
                  <c:v>2.4799131762106283E-2</c:v>
                </c:pt>
                <c:pt idx="30">
                  <c:v>1.0884547749984876E-2</c:v>
                </c:pt>
                <c:pt idx="31">
                  <c:v>0.58322789380522178</c:v>
                </c:pt>
                <c:pt idx="32">
                  <c:v>6.5667172962219592E-2</c:v>
                </c:pt>
                <c:pt idx="33">
                  <c:v>2.3520514398528189</c:v>
                </c:pt>
                <c:pt idx="34">
                  <c:v>2.7689201624139033</c:v>
                </c:pt>
                <c:pt idx="35">
                  <c:v>11.485429417048527</c:v>
                </c:pt>
                <c:pt idx="36">
                  <c:v>3.6313677973246708E-2</c:v>
                </c:pt>
                <c:pt idx="37">
                  <c:v>1.4760928123494624E-2</c:v>
                </c:pt>
                <c:pt idx="38">
                  <c:v>1.2605758122277335</c:v>
                </c:pt>
                <c:pt idx="39">
                  <c:v>1.2875862002914369</c:v>
                </c:pt>
                <c:pt idx="40">
                  <c:v>1.2039874660719081</c:v>
                </c:pt>
                <c:pt idx="41">
                  <c:v>0.34650530321069262</c:v>
                </c:pt>
                <c:pt idx="42">
                  <c:v>1.0451256526651829</c:v>
                </c:pt>
                <c:pt idx="43">
                  <c:v>3.4233842042014926</c:v>
                </c:pt>
                <c:pt idx="44">
                  <c:v>0.77257058316411042</c:v>
                </c:pt>
                <c:pt idx="45">
                  <c:v>7.5411288833273433</c:v>
                </c:pt>
                <c:pt idx="46">
                  <c:v>9.9469637645460249</c:v>
                </c:pt>
                <c:pt idx="47">
                  <c:v>1.7402052247077702</c:v>
                </c:pt>
                <c:pt idx="48">
                  <c:v>2.3561045869372639E-2</c:v>
                </c:pt>
                <c:pt idx="49">
                  <c:v>4.1827406785269181</c:v>
                </c:pt>
                <c:pt idx="50">
                  <c:v>0.6973728284247056</c:v>
                </c:pt>
                <c:pt idx="51">
                  <c:v>3.5981740897398184</c:v>
                </c:pt>
                <c:pt idx="52">
                  <c:v>0.84929343477142427</c:v>
                </c:pt>
                <c:pt idx="53">
                  <c:v>0.67635770942602091</c:v>
                </c:pt>
                <c:pt idx="54">
                  <c:v>0.31693178660586319</c:v>
                </c:pt>
                <c:pt idx="55">
                  <c:v>0.26991487630914551</c:v>
                </c:pt>
                <c:pt idx="56">
                  <c:v>0.20973283350549313</c:v>
                </c:pt>
                <c:pt idx="57">
                  <c:v>4.8448737324496928E-2</c:v>
                </c:pt>
                <c:pt idx="58">
                  <c:v>2.5483356573265339</c:v>
                </c:pt>
                <c:pt idx="59">
                  <c:v>9.6936690309396847E-2</c:v>
                </c:pt>
                <c:pt idx="60">
                  <c:v>2.9710655527964418</c:v>
                </c:pt>
                <c:pt idx="61">
                  <c:v>2.3486333600951732</c:v>
                </c:pt>
                <c:pt idx="62">
                  <c:v>1.8214761440653757</c:v>
                </c:pt>
                <c:pt idx="63">
                  <c:v>1.669994363496178</c:v>
                </c:pt>
                <c:pt idx="64">
                  <c:v>0.63811294137971442</c:v>
                </c:pt>
                <c:pt idx="65">
                  <c:v>7.6114114628881319E-2</c:v>
                </c:pt>
                <c:pt idx="66">
                  <c:v>1.0472483913929098</c:v>
                </c:pt>
                <c:pt idx="67">
                  <c:v>2.3835889996138513</c:v>
                </c:pt>
                <c:pt idx="68">
                  <c:v>0.15202821866634147</c:v>
                </c:pt>
                <c:pt idx="69">
                  <c:v>4.6262098109342036</c:v>
                </c:pt>
                <c:pt idx="70">
                  <c:v>3.53275846248347</c:v>
                </c:pt>
                <c:pt idx="71">
                  <c:v>11.944137899469183</c:v>
                </c:pt>
                <c:pt idx="72">
                  <c:v>0.13752103362944426</c:v>
                </c:pt>
                <c:pt idx="73">
                  <c:v>2.7233708094411779E-2</c:v>
                </c:pt>
                <c:pt idx="74">
                  <c:v>5.0206955463918339E-2</c:v>
                </c:pt>
                <c:pt idx="75">
                  <c:v>1.0387729286924032</c:v>
                </c:pt>
                <c:pt idx="76">
                  <c:v>0.1156300132362367</c:v>
                </c:pt>
                <c:pt idx="77">
                  <c:v>0.23386126197253077</c:v>
                </c:pt>
                <c:pt idx="78">
                  <c:v>8.3943386033045115</c:v>
                </c:pt>
                <c:pt idx="79">
                  <c:v>1.75174525627494</c:v>
                </c:pt>
                <c:pt idx="80">
                  <c:v>14.958413651560058</c:v>
                </c:pt>
                <c:pt idx="81">
                  <c:v>0.3720356124716348</c:v>
                </c:pt>
                <c:pt idx="82">
                  <c:v>1.3047674094927579</c:v>
                </c:pt>
                <c:pt idx="83">
                  <c:v>0.35088930271929264</c:v>
                </c:pt>
                <c:pt idx="84">
                  <c:v>0.25313227935419913</c:v>
                </c:pt>
                <c:pt idx="85">
                  <c:v>5.9394139312996996</c:v>
                </c:pt>
                <c:pt idx="86">
                  <c:v>2.1903199721051756</c:v>
                </c:pt>
                <c:pt idx="87">
                  <c:v>2.185842455549293</c:v>
                </c:pt>
                <c:pt idx="88">
                  <c:v>6.8932162714624601E-2</c:v>
                </c:pt>
                <c:pt idx="89">
                  <c:v>1.2982330260002521</c:v>
                </c:pt>
                <c:pt idx="90">
                  <c:v>1.956465527301114</c:v>
                </c:pt>
                <c:pt idx="91">
                  <c:v>1.0766675035514743</c:v>
                </c:pt>
                <c:pt idx="92">
                  <c:v>0.51189603018799246</c:v>
                </c:pt>
                <c:pt idx="93">
                  <c:v>0.18191075272108817</c:v>
                </c:pt>
                <c:pt idx="94">
                  <c:v>0.34707578915491727</c:v>
                </c:pt>
                <c:pt idx="95">
                  <c:v>2.9774153889171036</c:v>
                </c:pt>
                <c:pt idx="96">
                  <c:v>0.50408563884399971</c:v>
                </c:pt>
                <c:pt idx="97">
                  <c:v>0.65547500936726744</c:v>
                </c:pt>
                <c:pt idx="98">
                  <c:v>3.1343095565382608</c:v>
                </c:pt>
                <c:pt idx="99">
                  <c:v>2.3043309424769083</c:v>
                </c:pt>
                <c:pt idx="100">
                  <c:v>5.8990700060401129E-2</c:v>
                </c:pt>
                <c:pt idx="101">
                  <c:v>6.1490582313593611E-2</c:v>
                </c:pt>
                <c:pt idx="102">
                  <c:v>0.34199603624566932</c:v>
                </c:pt>
                <c:pt idx="103">
                  <c:v>2.3738864662899273</c:v>
                </c:pt>
                <c:pt idx="104">
                  <c:v>4.1180614599199572</c:v>
                </c:pt>
                <c:pt idx="105">
                  <c:v>9.5415955977568778</c:v>
                </c:pt>
                <c:pt idx="106">
                  <c:v>1.4041344214242508</c:v>
                </c:pt>
                <c:pt idx="107">
                  <c:v>4.4671816721027741E-2</c:v>
                </c:pt>
                <c:pt idx="108">
                  <c:v>1.7676866830481801E-2</c:v>
                </c:pt>
                <c:pt idx="109">
                  <c:v>3.5260960275515272</c:v>
                </c:pt>
                <c:pt idx="110">
                  <c:v>10.787328911804568</c:v>
                </c:pt>
                <c:pt idx="111">
                  <c:v>3.3334078787138337E-2</c:v>
                </c:pt>
                <c:pt idx="112">
                  <c:v>13.679547221443455</c:v>
                </c:pt>
                <c:pt idx="113">
                  <c:v>3.0164189470206204</c:v>
                </c:pt>
                <c:pt idx="114">
                  <c:v>0.11479001199287861</c:v>
                </c:pt>
                <c:pt idx="115">
                  <c:v>2.8762482266165739</c:v>
                </c:pt>
                <c:pt idx="116">
                  <c:v>0.75977697251876097</c:v>
                </c:pt>
                <c:pt idx="117">
                  <c:v>0.58658842300770264</c:v>
                </c:pt>
                <c:pt idx="118">
                  <c:v>0.8293162207240542</c:v>
                </c:pt>
                <c:pt idx="119">
                  <c:v>0.68542437722558192</c:v>
                </c:pt>
                <c:pt idx="120">
                  <c:v>4.1663438938728801</c:v>
                </c:pt>
                <c:pt idx="121">
                  <c:v>0.44682680366024197</c:v>
                </c:pt>
                <c:pt idx="122">
                  <c:v>0.10261972410736417</c:v>
                </c:pt>
                <c:pt idx="123">
                  <c:v>0.37874468266841538</c:v>
                </c:pt>
                <c:pt idx="124">
                  <c:v>0.41852366754144887</c:v>
                </c:pt>
                <c:pt idx="125">
                  <c:v>0.28095736694677914</c:v>
                </c:pt>
                <c:pt idx="126">
                  <c:v>2.4960334702431233</c:v>
                </c:pt>
                <c:pt idx="127">
                  <c:v>5.6267890593966339</c:v>
                </c:pt>
                <c:pt idx="128">
                  <c:v>0.2154111377662396</c:v>
                </c:pt>
                <c:pt idx="129">
                  <c:v>8.9354167512664517E-3</c:v>
                </c:pt>
                <c:pt idx="130">
                  <c:v>6.3038157626120722E-2</c:v>
                </c:pt>
                <c:pt idx="131">
                  <c:v>9.5395943339757691E-3</c:v>
                </c:pt>
                <c:pt idx="132">
                  <c:v>6.4910799676854936</c:v>
                </c:pt>
                <c:pt idx="133">
                  <c:v>1.8048292429667792</c:v>
                </c:pt>
                <c:pt idx="134">
                  <c:v>9.4298308634016628E-2</c:v>
                </c:pt>
                <c:pt idx="135">
                  <c:v>1.2810555603686462</c:v>
                </c:pt>
                <c:pt idx="136">
                  <c:v>0.4485144424633829</c:v>
                </c:pt>
                <c:pt idx="137">
                  <c:v>0.17797952327082431</c:v>
                </c:pt>
                <c:pt idx="138">
                  <c:v>1.0456252072455701</c:v>
                </c:pt>
                <c:pt idx="139">
                  <c:v>0.97780100364252232</c:v>
                </c:pt>
                <c:pt idx="140">
                  <c:v>1.0418256023944701</c:v>
                </c:pt>
                <c:pt idx="141">
                  <c:v>3.5401971023424283</c:v>
                </c:pt>
                <c:pt idx="142">
                  <c:v>1.6531028900850022</c:v>
                </c:pt>
                <c:pt idx="143">
                  <c:v>6.430923266302214</c:v>
                </c:pt>
                <c:pt idx="144">
                  <c:v>0.28772351439691424</c:v>
                </c:pt>
                <c:pt idx="145">
                  <c:v>1.562872758145454</c:v>
                </c:pt>
                <c:pt idx="146">
                  <c:v>1.2518838227698719</c:v>
                </c:pt>
                <c:pt idx="147">
                  <c:v>1.1786365918455162</c:v>
                </c:pt>
                <c:pt idx="148">
                  <c:v>4.683280434170696E-2</c:v>
                </c:pt>
                <c:pt idx="149">
                  <c:v>5.9657690205973886</c:v>
                </c:pt>
                <c:pt idx="150">
                  <c:v>2.7705988903423662</c:v>
                </c:pt>
                <c:pt idx="151">
                  <c:v>2.8052702427377199</c:v>
                </c:pt>
                <c:pt idx="152">
                  <c:v>1.3006108939504202</c:v>
                </c:pt>
                <c:pt idx="153">
                  <c:v>0.48607880370778245</c:v>
                </c:pt>
                <c:pt idx="154">
                  <c:v>2.0634283228618902</c:v>
                </c:pt>
                <c:pt idx="155">
                  <c:v>0.10306346614571729</c:v>
                </c:pt>
                <c:pt idx="156">
                  <c:v>1.1810677085595227</c:v>
                </c:pt>
                <c:pt idx="157">
                  <c:v>13.198267757228834</c:v>
                </c:pt>
                <c:pt idx="158">
                  <c:v>4.1494738796403127E-2</c:v>
                </c:pt>
                <c:pt idx="159">
                  <c:v>9.0019231195841876</c:v>
                </c:pt>
                <c:pt idx="160">
                  <c:v>0.80852256291894653</c:v>
                </c:pt>
                <c:pt idx="161">
                  <c:v>0.84380630802862588</c:v>
                </c:pt>
                <c:pt idx="162">
                  <c:v>0.44006670619546651</c:v>
                </c:pt>
                <c:pt idx="163">
                  <c:v>3.6271379275850266E-2</c:v>
                </c:pt>
                <c:pt idx="164">
                  <c:v>0.76203450881867285</c:v>
                </c:pt>
                <c:pt idx="165">
                  <c:v>2.3378187223880476</c:v>
                </c:pt>
                <c:pt idx="166">
                  <c:v>3.8371180152823356E-2</c:v>
                </c:pt>
                <c:pt idx="167">
                  <c:v>4.7545135974750599</c:v>
                </c:pt>
                <c:pt idx="168">
                  <c:v>0.41716128639097066</c:v>
                </c:pt>
                <c:pt idx="169">
                  <c:v>0.12763047578894521</c:v>
                </c:pt>
                <c:pt idx="170">
                  <c:v>1.1702720518312515</c:v>
                </c:pt>
                <c:pt idx="171">
                  <c:v>1.8821744144255716E-2</c:v>
                </c:pt>
                <c:pt idx="172">
                  <c:v>3.3349166680593392</c:v>
                </c:pt>
                <c:pt idx="173">
                  <c:v>3.9747379309913411</c:v>
                </c:pt>
                <c:pt idx="174">
                  <c:v>6.2807527420196615E-2</c:v>
                </c:pt>
                <c:pt idx="175">
                  <c:v>2.8606280600601997</c:v>
                </c:pt>
                <c:pt idx="176">
                  <c:v>0.22076991339514532</c:v>
                </c:pt>
                <c:pt idx="177">
                  <c:v>9.7845854099884069E-2</c:v>
                </c:pt>
                <c:pt idx="178">
                  <c:v>2.1219881695520706</c:v>
                </c:pt>
                <c:pt idx="179">
                  <c:v>5.5487225748050206E-2</c:v>
                </c:pt>
                <c:pt idx="180">
                  <c:v>0.10517588842945065</c:v>
                </c:pt>
                <c:pt idx="181">
                  <c:v>2.6012790266032706</c:v>
                </c:pt>
                <c:pt idx="182">
                  <c:v>0.76568379089356375</c:v>
                </c:pt>
                <c:pt idx="183">
                  <c:v>2.502554819820805</c:v>
                </c:pt>
                <c:pt idx="184">
                  <c:v>0.69434745323212899</c:v>
                </c:pt>
                <c:pt idx="185">
                  <c:v>0.47534351080088882</c:v>
                </c:pt>
                <c:pt idx="186">
                  <c:v>10.470879777758782</c:v>
                </c:pt>
                <c:pt idx="187">
                  <c:v>3.6095265578831262E-2</c:v>
                </c:pt>
                <c:pt idx="188">
                  <c:v>0.50729963512526732</c:v>
                </c:pt>
                <c:pt idx="189">
                  <c:v>7.1332863468105199</c:v>
                </c:pt>
                <c:pt idx="190">
                  <c:v>3.5091348709994605</c:v>
                </c:pt>
                <c:pt idx="191">
                  <c:v>2.4985095974253495</c:v>
                </c:pt>
                <c:pt idx="192">
                  <c:v>0.70247770189767855</c:v>
                </c:pt>
                <c:pt idx="193">
                  <c:v>0.16739587396178601</c:v>
                </c:pt>
                <c:pt idx="194">
                  <c:v>1.5546065378808973</c:v>
                </c:pt>
                <c:pt idx="195">
                  <c:v>0.32801931488555336</c:v>
                </c:pt>
                <c:pt idx="196">
                  <c:v>1.3175912766478375</c:v>
                </c:pt>
                <c:pt idx="197">
                  <c:v>7.5061565216130013E-2</c:v>
                </c:pt>
                <c:pt idx="198">
                  <c:v>0.10237302572175942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C0-4965-9A84-E44CD027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9936"/>
        <c:axId val="296820496"/>
      </c:scatterChart>
      <c:valAx>
        <c:axId val="296819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820496"/>
        <c:crosses val="autoZero"/>
        <c:crossBetween val="midCat"/>
      </c:valAx>
      <c:valAx>
        <c:axId val="296820496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68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Wolrd Mega Cities by</a:t>
            </a:r>
            <a:r>
              <a:rPr lang="en-GB" baseline="0"/>
              <a:t> Region(2016 vs 2036)</a:t>
            </a:r>
          </a:p>
          <a:p>
            <a:pPr>
              <a:defRPr/>
            </a:pPr>
            <a:r>
              <a:rPr lang="en-GB" sz="900" baseline="0"/>
              <a:t>Source: Airbus GMF 2017</a:t>
            </a:r>
          </a:p>
          <a:p>
            <a:pPr>
              <a:defRPr/>
            </a:pP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4536307961505"/>
          <c:y val="0.21414370078740158"/>
          <c:w val="0.7664324146981627"/>
          <c:h val="0.651257290755322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World!$B$40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World!$A$41:$A$48</c15:sqref>
                  </c15:fullRef>
                </c:ext>
              </c:extLst>
              <c:f>World!$A$42:$A$48</c:f>
              <c:strCache>
                <c:ptCount val="7"/>
                <c:pt idx="0">
                  <c:v>Africa</c:v>
                </c:pt>
                <c:pt idx="1">
                  <c:v>Pacific</c:v>
                </c:pt>
                <c:pt idx="2">
                  <c:v>Middle East</c:v>
                </c:pt>
                <c:pt idx="3">
                  <c:v>Latin America</c:v>
                </c:pt>
                <c:pt idx="4">
                  <c:v>North America</c:v>
                </c:pt>
                <c:pt idx="5">
                  <c:v>Europe</c:v>
                </c:pt>
                <c:pt idx="6">
                  <c:v>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World!$B$41:$B$48</c15:sqref>
                  </c15:fullRef>
                </c:ext>
              </c:extLst>
              <c:f>World!$B$42:$B$48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12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3-455C-AE67-CC560BF8C909}"/>
            </c:ext>
          </c:extLst>
        </c:ser>
        <c:ser>
          <c:idx val="4"/>
          <c:order val="4"/>
          <c:tx>
            <c:strRef>
              <c:f>World!$F$40</c:f>
              <c:strCache>
                <c:ptCount val="1"/>
                <c:pt idx="0">
                  <c:v>2036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World!$A$41:$A$48</c15:sqref>
                  </c15:fullRef>
                </c:ext>
              </c:extLst>
              <c:f>World!$A$42:$A$48</c:f>
              <c:strCache>
                <c:ptCount val="7"/>
                <c:pt idx="0">
                  <c:v>Africa</c:v>
                </c:pt>
                <c:pt idx="1">
                  <c:v>Pacific</c:v>
                </c:pt>
                <c:pt idx="2">
                  <c:v>Middle East</c:v>
                </c:pt>
                <c:pt idx="3">
                  <c:v>Latin America</c:v>
                </c:pt>
                <c:pt idx="4">
                  <c:v>North America</c:v>
                </c:pt>
                <c:pt idx="5">
                  <c:v>Europe</c:v>
                </c:pt>
                <c:pt idx="6">
                  <c:v>Asia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World!$F$41:$F$48</c15:sqref>
                  </c15:fullRef>
                </c:ext>
              </c:extLst>
              <c:f>World!$F$42:$F$48</c:f>
              <c:numCache>
                <c:formatCode>_-* #,##0_-;\-* #,##0_-;_-* "-"??_-;_-@_-</c:formatCode>
                <c:ptCount val="7"/>
                <c:pt idx="0">
                  <c:v>8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19</c:v>
                </c:pt>
                <c:pt idx="5">
                  <c:v>22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3-455C-AE67-CC560BF8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630096"/>
        <c:axId val="286760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World!$A$41:$A$48</c15:sqref>
                        </c15:fullRef>
                        <c15:formulaRef>
                          <c15:sqref>World!$A$42:$A$48</c15:sqref>
                        </c15:formulaRef>
                      </c:ext>
                    </c:extLst>
                    <c:strCache>
                      <c:ptCount val="7"/>
                      <c:pt idx="0">
                        <c:v>Africa</c:v>
                      </c:pt>
                      <c:pt idx="1">
                        <c:v>Pacific</c:v>
                      </c:pt>
                      <c:pt idx="2">
                        <c:v>Middle East</c:v>
                      </c:pt>
                      <c:pt idx="3">
                        <c:v>Latin America</c:v>
                      </c:pt>
                      <c:pt idx="4">
                        <c:v>North America</c:v>
                      </c:pt>
                      <c:pt idx="5">
                        <c:v>Europe</c:v>
                      </c:pt>
                      <c:pt idx="6">
                        <c:v>Asia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World!$C$40:$C$48</c15:sqref>
                        </c15:fullRef>
                        <c15:formulaRef>
                          <c15:sqref>World!$C$41:$C$48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15</c:v>
                      </c:pt>
                      <c:pt idx="7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013-455C-AE67-CC560BF8C90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World!$A$41:$A$48</c15:sqref>
                        </c15:fullRef>
                        <c15:formulaRef>
                          <c15:sqref>World!$A$42:$A$48</c15:sqref>
                        </c15:formulaRef>
                      </c:ext>
                    </c:extLst>
                    <c:strCache>
                      <c:ptCount val="7"/>
                      <c:pt idx="0">
                        <c:v>Africa</c:v>
                      </c:pt>
                      <c:pt idx="1">
                        <c:v>Pacific</c:v>
                      </c:pt>
                      <c:pt idx="2">
                        <c:v>Middle East</c:v>
                      </c:pt>
                      <c:pt idx="3">
                        <c:v>Latin America</c:v>
                      </c:pt>
                      <c:pt idx="4">
                        <c:v>North America</c:v>
                      </c:pt>
                      <c:pt idx="5">
                        <c:v>Europe</c:v>
                      </c:pt>
                      <c:pt idx="6">
                        <c:v>Asia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World!$D$40:$D$48</c15:sqref>
                        </c15:fullRef>
                        <c15:formulaRef>
                          <c15:sqref>World!$D$41:$D$48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13-455C-AE67-CC560BF8C90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World!$A$41:$A$48</c15:sqref>
                        </c15:fullRef>
                        <c15:formulaRef>
                          <c15:sqref>World!$A$42:$A$48</c15:sqref>
                        </c15:formulaRef>
                      </c:ext>
                    </c:extLst>
                    <c:strCache>
                      <c:ptCount val="7"/>
                      <c:pt idx="0">
                        <c:v>Africa</c:v>
                      </c:pt>
                      <c:pt idx="1">
                        <c:v>Pacific</c:v>
                      </c:pt>
                      <c:pt idx="2">
                        <c:v>Middle East</c:v>
                      </c:pt>
                      <c:pt idx="3">
                        <c:v>Latin America</c:v>
                      </c:pt>
                      <c:pt idx="4">
                        <c:v>North America</c:v>
                      </c:pt>
                      <c:pt idx="5">
                        <c:v>Europe</c:v>
                      </c:pt>
                      <c:pt idx="6">
                        <c:v>Asia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World!$E$40:$E$48</c15:sqref>
                        </c15:fullRef>
                        <c15:formulaRef>
                          <c15:sqref>World!$E$41:$E$48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13-455C-AE67-CC560BF8C909}"/>
                  </c:ext>
                </c:extLst>
              </c15:ser>
            </c15:filteredBarSeries>
          </c:ext>
        </c:extLst>
      </c:barChart>
      <c:catAx>
        <c:axId val="2876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0288"/>
        <c:crosses val="autoZero"/>
        <c:auto val="1"/>
        <c:lblAlgn val="ctr"/>
        <c:lblOffset val="100"/>
        <c:noMultiLvlLbl val="0"/>
      </c:catAx>
      <c:valAx>
        <c:axId val="28676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24496937882765"/>
          <c:y val="0.89409667541557303"/>
          <c:w val="0.284732283464566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Boeing Passenger Aircraft 20</a:t>
            </a:r>
            <a:r>
              <a:rPr lang="en-GB" baseline="0"/>
              <a:t> year Forecast</a:t>
            </a:r>
          </a:p>
          <a:p>
            <a:pPr>
              <a:defRPr/>
            </a:pPr>
            <a:r>
              <a:rPr lang="en-GB" sz="1000" baseline="0"/>
              <a:t>Source: Boeing CMO Report</a:t>
            </a:r>
            <a:r>
              <a:rPr lang="en-GB" sz="1000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World!$A$319</c:f>
              <c:strCache>
                <c:ptCount val="1"/>
                <c:pt idx="0">
                  <c:v>Retained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D3-43B5-BAFC-3014C6081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World!$B$319:$C$319</c:f>
              <c:numCache>
                <c:formatCode>_-* #,##0_-;\-* #,##0_-;_-* "-"??_-;_-@_-</c:formatCode>
                <c:ptCount val="2"/>
                <c:pt idx="0">
                  <c:v>21670</c:v>
                </c:pt>
                <c:pt idx="1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43B5-BAFC-3014C6081AF2}"/>
            </c:ext>
          </c:extLst>
        </c:ser>
        <c:ser>
          <c:idx val="1"/>
          <c:order val="1"/>
          <c:tx>
            <c:strRef>
              <c:f>World!$A$320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8EA-4BFE-BB53-309DC5ACE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World!$B$320:$C$320</c:f>
              <c:numCache>
                <c:formatCode>_-* #,##0_-;\-* #,##0_-;_-* "-"??_-;_-@_-</c:formatCode>
                <c:ptCount val="2"/>
                <c:pt idx="1">
                  <c:v>16300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3-43B5-BAFC-3014C6081AF2}"/>
            </c:ext>
          </c:extLst>
        </c:ser>
        <c:ser>
          <c:idx val="2"/>
          <c:order val="2"/>
          <c:tx>
            <c:strRef>
              <c:f>World!$A$321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World!$B$321:$C$321</c:f>
              <c:numCache>
                <c:formatCode>_-* #,##0_-;\-* #,##0_-;_-* "-"??_-;_-@_-</c:formatCode>
                <c:ptCount val="2"/>
                <c:pt idx="1">
                  <c:v>23810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3-43B5-BAFC-3014C608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34528"/>
        <c:axId val="189359344"/>
      </c:barChart>
      <c:catAx>
        <c:axId val="1857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344"/>
        <c:crosses val="autoZero"/>
        <c:auto val="1"/>
        <c:lblAlgn val="ctr"/>
        <c:lblOffset val="100"/>
        <c:noMultiLvlLbl val="0"/>
      </c:catAx>
      <c:valAx>
        <c:axId val="18935934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857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 Passenger Aircraft 20</a:t>
            </a:r>
            <a:r>
              <a:rPr lang="en-GB" baseline="0"/>
              <a:t> year Forecast</a:t>
            </a:r>
          </a:p>
          <a:p>
            <a:pPr>
              <a:defRPr/>
            </a:pPr>
            <a:r>
              <a:rPr lang="en-GB" sz="1000" baseline="0"/>
              <a:t>Source: Airbus GMF Report 2017</a:t>
            </a:r>
            <a:r>
              <a:rPr lang="en-GB" sz="1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World!$A$328</c:f>
              <c:strCache>
                <c:ptCount val="1"/>
                <c:pt idx="0">
                  <c:v>Retained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A-426F-BA91-B98C0225F3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World!$B$328:$C$328</c:f>
              <c:numCache>
                <c:formatCode>_-* #,##0_-;\-* #,##0_-;_-* "-"??_-;_-@_-</c:formatCode>
                <c:ptCount val="2"/>
                <c:pt idx="0">
                  <c:v>18890</c:v>
                </c:pt>
                <c:pt idx="1">
                  <c:v>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A-426F-BA91-B98C0225F3BC}"/>
            </c:ext>
          </c:extLst>
        </c:ser>
        <c:ser>
          <c:idx val="1"/>
          <c:order val="1"/>
          <c:tx>
            <c:strRef>
              <c:f>World!$A$329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AA7-415C-9785-25956101A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World!$B$329:$C$329</c:f>
              <c:numCache>
                <c:formatCode>_-* #,##0_-;\-* #,##0_-;_-* "-"??_-;_-@_-</c:formatCode>
                <c:ptCount val="2"/>
                <c:pt idx="1">
                  <c:v>12936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A-426F-BA91-B98C0225F3BC}"/>
            </c:ext>
          </c:extLst>
        </c:ser>
        <c:ser>
          <c:idx val="2"/>
          <c:order val="2"/>
          <c:tx>
            <c:strRef>
              <c:f>World!$A$330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World!$B$318:$C$318</c:f>
              <c:strCache>
                <c:ptCount val="2"/>
                <c:pt idx="0">
                  <c:v>2017</c:v>
                </c:pt>
                <c:pt idx="1">
                  <c:v>2036F</c:v>
                </c:pt>
              </c:strCache>
            </c:strRef>
          </c:cat>
          <c:val>
            <c:numRef>
              <c:f>World!$B$330:$C$330</c:f>
              <c:numCache>
                <c:formatCode>_-* #,##0_-;\-* #,##0_-;_-* "-"??_-;_-@_-</c:formatCode>
                <c:ptCount val="2"/>
                <c:pt idx="1">
                  <c:v>21230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A-426F-BA91-B98C0225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504688"/>
        <c:axId val="291505248"/>
      </c:barChart>
      <c:catAx>
        <c:axId val="2915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05248"/>
        <c:crosses val="autoZero"/>
        <c:auto val="1"/>
        <c:lblAlgn val="ctr"/>
        <c:lblOffset val="100"/>
        <c:noMultiLvlLbl val="0"/>
      </c:catAx>
      <c:valAx>
        <c:axId val="29150524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915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 b="1" i="0" baseline="0">
                <a:effectLst/>
              </a:rPr>
              <a:t>GECAS Fleet Deployed in Asia - By Airline Customers Base Region</a:t>
            </a:r>
            <a:endParaRPr lang="en-GB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Source: Ascend as October 2017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184863079223266"/>
          <c:y val="2.5000000000000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28394420240617"/>
          <c:y val="0.14460008283449352"/>
          <c:w val="0.86213697589831728"/>
          <c:h val="0.63291790248180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'GECAS Leasing'!$D$50</c:f>
              <c:strCache>
                <c:ptCount val="1"/>
                <c:pt idx="0">
                  <c:v>In Service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B0B-40B0-A9B6-78FBD471988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B0B-40B0-A9B6-78FBD471988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B0B-40B0-A9B6-78FBD47198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9B0B-40B0-A9B6-78FBD47198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'GECAS Leasing'!$C$51:$C$65</c:f>
              <c:strCache>
                <c:ptCount val="1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Taiwan</c:v>
                </c:pt>
                <c:pt idx="4">
                  <c:v>Philippines</c:v>
                </c:pt>
                <c:pt idx="5">
                  <c:v>Thailand</c:v>
                </c:pt>
                <c:pt idx="6">
                  <c:v>Malaysia</c:v>
                </c:pt>
                <c:pt idx="7">
                  <c:v>Japan</c:v>
                </c:pt>
                <c:pt idx="8">
                  <c:v>Myanmar</c:v>
                </c:pt>
                <c:pt idx="9">
                  <c:v>Bangladesh</c:v>
                </c:pt>
                <c:pt idx="10">
                  <c:v>Pakistan</c:v>
                </c:pt>
                <c:pt idx="11">
                  <c:v>Vietnam</c:v>
                </c:pt>
                <c:pt idx="12">
                  <c:v>S.Korea</c:v>
                </c:pt>
                <c:pt idx="13">
                  <c:v>Singapore</c:v>
                </c:pt>
                <c:pt idx="14">
                  <c:v>Kazakhstan</c:v>
                </c:pt>
              </c:strCache>
            </c:strRef>
          </c:cat>
          <c:val>
            <c:numRef>
              <c:f>'GECAS Leasing'!$D$51:$D$65</c:f>
              <c:numCache>
                <c:formatCode>General</c:formatCode>
                <c:ptCount val="15"/>
                <c:pt idx="0">
                  <c:v>83</c:v>
                </c:pt>
                <c:pt idx="1">
                  <c:v>33</c:v>
                </c:pt>
                <c:pt idx="2">
                  <c:v>24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B-40B0-A9B6-78FBD471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291515888"/>
        <c:axId val="291516448"/>
      </c:barChart>
      <c:catAx>
        <c:axId val="29151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400000" vert="horz"/>
          <a:lstStyle/>
          <a:p>
            <a:pPr>
              <a:defRPr sz="1100"/>
            </a:pPr>
            <a:endParaRPr lang="en-US"/>
          </a:p>
        </c:txPr>
        <c:crossAx val="291516448"/>
        <c:crosses val="autoZero"/>
        <c:auto val="0"/>
        <c:lblAlgn val="ctr"/>
        <c:lblOffset val="100"/>
        <c:noMultiLvlLbl val="0"/>
      </c:catAx>
      <c:valAx>
        <c:axId val="291516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GB" sz="1000"/>
                  <a:t>Commercial</a:t>
                </a:r>
                <a:r>
                  <a:rPr lang="en-GB" sz="1000" baseline="0"/>
                  <a:t> Passenger Aircraft in Service</a:t>
                </a:r>
                <a:endParaRPr lang="en-GB" sz="1000"/>
              </a:p>
            </c:rich>
          </c:tx>
          <c:layout>
            <c:manualLayout>
              <c:xMode val="edge"/>
              <c:yMode val="edge"/>
              <c:x val="2.4861373923882268E-2"/>
              <c:y val="0.1032158792650918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15158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GE Inspira" panose="020F0603030400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55298807122478E-2"/>
          <c:y val="0.22329996313557665"/>
          <c:w val="0.90222677815319086"/>
          <c:h val="0.6590407423959403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60864"/>
        <c:axId val="290061424"/>
      </c:lineChart>
      <c:catAx>
        <c:axId val="29006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1424"/>
        <c:crosses val="autoZero"/>
        <c:auto val="1"/>
        <c:lblAlgn val="ctr"/>
        <c:lblOffset val="100"/>
        <c:noMultiLvlLbl val="0"/>
      </c:catAx>
      <c:valAx>
        <c:axId val="2900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IATA!$A$49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IATA!$B$48:$D$48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IATA!$B$49:$D$49</c:f>
              <c:numCache>
                <c:formatCode>0%</c:formatCode>
                <c:ptCount val="3"/>
                <c:pt idx="0">
                  <c:v>8.5888859215897506E-2</c:v>
                </c:pt>
                <c:pt idx="1">
                  <c:v>6.2893442671752009E-2</c:v>
                </c:pt>
                <c:pt idx="2">
                  <c:v>3.5521887287030873E-2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8BA-9754-3CDC6E4CE39D}"/>
            </c:ext>
          </c:extLst>
        </c:ser>
        <c:ser>
          <c:idx val="1"/>
          <c:order val="1"/>
          <c:tx>
            <c:strRef>
              <c:f>IATA!$A$50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IATA!$B$48:$D$48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IATA!$B$50:$D$50</c:f>
              <c:numCache>
                <c:formatCode>0%</c:formatCode>
                <c:ptCount val="3"/>
                <c:pt idx="0">
                  <c:v>8.6794028067933793E-2</c:v>
                </c:pt>
                <c:pt idx="1">
                  <c:v>6.0218986607642799E-2</c:v>
                </c:pt>
                <c:pt idx="2">
                  <c:v>4.2285501859559815E-2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A-48BA-9754-3CDC6E4CE39D}"/>
            </c:ext>
          </c:extLst>
        </c:ser>
        <c:ser>
          <c:idx val="3"/>
          <c:order val="2"/>
          <c:tx>
            <c:strRef>
              <c:f>IATA!$A$51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IATA!$B$48:$D$48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IATA!$B$51:$D$51</c:f>
              <c:numCache>
                <c:formatCode>0%</c:formatCode>
                <c:ptCount val="3"/>
                <c:pt idx="0">
                  <c:v>4.3953781687841476E-2</c:v>
                </c:pt>
                <c:pt idx="1">
                  <c:v>3.5609326344898884E-2</c:v>
                </c:pt>
                <c:pt idx="2">
                  <c:v>1.1844656432615563E-2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A-48BA-9754-3CDC6E4CE39D}"/>
            </c:ext>
          </c:extLst>
        </c:ser>
        <c:ser>
          <c:idx val="4"/>
          <c:order val="3"/>
          <c:tx>
            <c:strRef>
              <c:f>IATA!$A$52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IATA!$B$48:$D$48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IATA!$B$52:$D$52</c:f>
              <c:numCache>
                <c:formatCode>0%</c:formatCode>
                <c:ptCount val="3"/>
                <c:pt idx="0">
                  <c:v>1.5744079568441816E-2</c:v>
                </c:pt>
                <c:pt idx="1">
                  <c:v>3.320514979843936E-2</c:v>
                </c:pt>
                <c:pt idx="2">
                  <c:v>2.3420207218920241E-2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A-48BA-9754-3CDC6E4CE39D}"/>
            </c:ext>
          </c:extLst>
        </c:ser>
        <c:ser>
          <c:idx val="6"/>
          <c:order val="4"/>
          <c:tx>
            <c:strRef>
              <c:f>IATA!$A$53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IATA!$B$48:$D$48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IATA!$B$53:$D$53</c:f>
              <c:numCache>
                <c:formatCode>0%</c:formatCode>
                <c:ptCount val="3"/>
                <c:pt idx="0">
                  <c:v>4.9414984107124749E-2</c:v>
                </c:pt>
                <c:pt idx="1">
                  <c:v>7.756855651367256E-2</c:v>
                </c:pt>
                <c:pt idx="2">
                  <c:v>4.1586304206825186E-2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A-48BA-9754-3CDC6E4C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65904"/>
        <c:axId val="290066464"/>
      </c:barChart>
      <c:catAx>
        <c:axId val="2900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6464"/>
        <c:crosses val="autoZero"/>
        <c:auto val="1"/>
        <c:lblAlgn val="ctr"/>
        <c:lblOffset val="100"/>
        <c:noMultiLvlLbl val="0"/>
      </c:catAx>
      <c:valAx>
        <c:axId val="290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IATA!$A$59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IATA!$B$59:$D$59</c:f>
              <c:numCache>
                <c:formatCode>0%</c:formatCode>
                <c:ptCount val="3"/>
                <c:pt idx="0">
                  <c:v>0.10620848353682333</c:v>
                </c:pt>
                <c:pt idx="1">
                  <c:v>7.3736536756396687E-2</c:v>
                </c:pt>
                <c:pt idx="2">
                  <c:v>5.3484518934511005E-2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8-4DEB-8AA3-F7780764F671}"/>
            </c:ext>
          </c:extLst>
        </c:ser>
        <c:ser>
          <c:idx val="1"/>
          <c:order val="1"/>
          <c:tx>
            <c:strRef>
              <c:f>IATA!$A$60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IATA!$B$60:$D$60</c:f>
              <c:numCache>
                <c:formatCode>0%</c:formatCode>
                <c:ptCount val="3"/>
                <c:pt idx="0">
                  <c:v>0.13052328909039956</c:v>
                </c:pt>
                <c:pt idx="1">
                  <c:v>2.7162111981216652E-2</c:v>
                </c:pt>
                <c:pt idx="2">
                  <c:v>4.280089080941063E-2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8-4DEB-8AA3-F7780764F671}"/>
            </c:ext>
          </c:extLst>
        </c:ser>
        <c:ser>
          <c:idx val="3"/>
          <c:order val="2"/>
          <c:tx>
            <c:strRef>
              <c:f>IATA!$A$61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IATA!$B$61:$D$61</c:f>
              <c:numCache>
                <c:formatCode>0%</c:formatCode>
                <c:ptCount val="3"/>
                <c:pt idx="0">
                  <c:v>7.5907447748350121E-2</c:v>
                </c:pt>
                <c:pt idx="1">
                  <c:v>7.8251139183296292E-2</c:v>
                </c:pt>
                <c:pt idx="2">
                  <c:v>3.7894236893892153E-2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8-4DEB-8AA3-F7780764F671}"/>
            </c:ext>
          </c:extLst>
        </c:ser>
        <c:ser>
          <c:idx val="4"/>
          <c:order val="3"/>
          <c:tx>
            <c:strRef>
              <c:f>IATA!$A$62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IATA!$B$62:$D$62</c:f>
              <c:numCache>
                <c:formatCode>0%</c:formatCode>
                <c:ptCount val="3"/>
                <c:pt idx="0">
                  <c:v>9.1493205869822125E-2</c:v>
                </c:pt>
                <c:pt idx="1">
                  <c:v>8.4077289388506449E-2</c:v>
                </c:pt>
                <c:pt idx="2">
                  <c:v>4.7381889017918732E-2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8-4DEB-8AA3-F7780764F671}"/>
            </c:ext>
          </c:extLst>
        </c:ser>
        <c:ser>
          <c:idx val="6"/>
          <c:order val="4"/>
          <c:tx>
            <c:strRef>
              <c:f>IATA!$A$63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IATA!$B$63:$D$63</c:f>
              <c:numCache>
                <c:formatCode>0%</c:formatCode>
                <c:ptCount val="3"/>
                <c:pt idx="0">
                  <c:v>9.6681717877550311E-2</c:v>
                </c:pt>
                <c:pt idx="1">
                  <c:v>4.6851256383615869E-2</c:v>
                </c:pt>
                <c:pt idx="2">
                  <c:v>3.2731831581819248E-2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8-4DEB-8AA3-F7780764F671}"/>
            </c:ext>
          </c:extLst>
        </c:ser>
        <c:ser>
          <c:idx val="2"/>
          <c:order val="5"/>
          <c:tx>
            <c:strRef>
              <c:f>IATA!$A$64</c:f>
              <c:strCache>
                <c:ptCount val="1"/>
                <c:pt idx="0">
                  <c:v>Viet Nam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IATA!$B$64:$D$64</c:f>
              <c:numCache>
                <c:formatCode>0%</c:formatCode>
                <c:ptCount val="3"/>
                <c:pt idx="0">
                  <c:v>0.1610385123312239</c:v>
                </c:pt>
                <c:pt idx="1">
                  <c:v>9.0393158789895178E-2</c:v>
                </c:pt>
                <c:pt idx="2">
                  <c:v>4.5987444547418876E-2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28-4DEB-8AA3-F7780764F671}"/>
            </c:ext>
          </c:extLst>
        </c:ser>
        <c:ser>
          <c:idx val="5"/>
          <c:order val="6"/>
          <c:tx>
            <c:strRef>
              <c:f>IATA!$A$65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IATA!$B$58:$D$58</c:f>
              <c:strCache>
                <c:ptCount val="3"/>
                <c:pt idx="0">
                  <c:v>2006-2016</c:v>
                </c:pt>
                <c:pt idx="1">
                  <c:v>2017-2022</c:v>
                </c:pt>
                <c:pt idx="2">
                  <c:v>2023-2035</c:v>
                </c:pt>
              </c:strCache>
            </c:strRef>
          </c:cat>
          <c:val>
            <c:numRef>
              <c:f>IATA!$B$65:$D$65</c:f>
              <c:numCache>
                <c:formatCode>0%</c:formatCode>
                <c:ptCount val="3"/>
                <c:pt idx="0">
                  <c:v>0.11457671230248812</c:v>
                </c:pt>
                <c:pt idx="1">
                  <c:v>7.0377278149393208E-2</c:v>
                </c:pt>
                <c:pt idx="2">
                  <c:v>3.5472598274213452E-2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28-4DEB-8AA3-F7780764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72624"/>
        <c:axId val="290073184"/>
      </c:barChart>
      <c:catAx>
        <c:axId val="2900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3184"/>
        <c:crosses val="autoZero"/>
        <c:auto val="1"/>
        <c:lblAlgn val="ctr"/>
        <c:lblOffset val="100"/>
        <c:noMultiLvlLbl val="0"/>
      </c:catAx>
      <c:valAx>
        <c:axId val="2900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20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Aircraft In Service &amp; On Order - Split by Region </a:t>
            </a:r>
            <a:endParaRPr lang="en-GB" sz="2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Source: Ascend as October 2017</a:t>
            </a:r>
            <a:endParaRPr lang="en-GB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2952755990207424"/>
          <c:y val="8.17104815255959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35907254507984"/>
          <c:y val="0.20121469445481463"/>
          <c:w val="0.79024378175810284"/>
          <c:h val="0.55428710073960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Orderbook!$B$1</c:f>
              <c:strCache>
                <c:ptCount val="1"/>
                <c:pt idx="0">
                  <c:v>In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ysDash"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Orderbook!$A$2:$A$7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Latin America</c:v>
                </c:pt>
                <c:pt idx="4">
                  <c:v>Pacific &amp; Africa</c:v>
                </c:pt>
                <c:pt idx="5">
                  <c:v>Middle East</c:v>
                </c:pt>
              </c:strCache>
            </c:strRef>
          </c:cat>
          <c:val>
            <c:numRef>
              <c:f>Orderbook!$B$2:$B$7</c:f>
              <c:numCache>
                <c:formatCode>#,##0</c:formatCode>
                <c:ptCount val="6"/>
                <c:pt idx="0">
                  <c:v>7182</c:v>
                </c:pt>
                <c:pt idx="1">
                  <c:v>7041</c:v>
                </c:pt>
                <c:pt idx="2">
                  <c:v>6005</c:v>
                </c:pt>
                <c:pt idx="3">
                  <c:v>1840</c:v>
                </c:pt>
                <c:pt idx="4">
                  <c:v>2220</c:v>
                </c:pt>
                <c:pt idx="5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0-4E78-A1B0-E4030A4BC7AE}"/>
            </c:ext>
          </c:extLst>
        </c:ser>
        <c:ser>
          <c:idx val="2"/>
          <c:order val="1"/>
          <c:tx>
            <c:strRef>
              <c:f>Orderbook!$C$1</c:f>
              <c:strCache>
                <c:ptCount val="1"/>
                <c:pt idx="0">
                  <c:v>On order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Orderbook!$A$2:$A$7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Latin America</c:v>
                </c:pt>
                <c:pt idx="4">
                  <c:v>Pacific &amp; Africa</c:v>
                </c:pt>
                <c:pt idx="5">
                  <c:v>Middle East</c:v>
                </c:pt>
              </c:strCache>
            </c:strRef>
          </c:cat>
          <c:val>
            <c:numRef>
              <c:f>Orderbook!$C$2:$C$7</c:f>
              <c:numCache>
                <c:formatCode>#,##0</c:formatCode>
                <c:ptCount val="6"/>
                <c:pt idx="0">
                  <c:v>3646</c:v>
                </c:pt>
                <c:pt idx="1">
                  <c:v>1848</c:v>
                </c:pt>
                <c:pt idx="2">
                  <c:v>2099</c:v>
                </c:pt>
                <c:pt idx="3">
                  <c:v>767</c:v>
                </c:pt>
                <c:pt idx="4">
                  <c:v>385</c:v>
                </c:pt>
                <c:pt idx="5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0-4E78-A1B0-E4030A4B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76544"/>
        <c:axId val="295801968"/>
      </c:barChart>
      <c:catAx>
        <c:axId val="29007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5801968"/>
        <c:crosses val="autoZero"/>
        <c:auto val="0"/>
        <c:lblAlgn val="ctr"/>
        <c:lblOffset val="100"/>
        <c:noMultiLvlLbl val="0"/>
      </c:catAx>
      <c:valAx>
        <c:axId val="295801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Commercial</a:t>
                </a:r>
                <a:r>
                  <a:rPr lang="en-GB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Passenger Aircraft  </a:t>
                </a:r>
                <a:endParaRPr lang="en-GB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82666798611141E-2"/>
              <c:y val="0.3251272240756871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90076544"/>
        <c:crosses val="autoZero"/>
        <c:crossBetween val="between"/>
        <c:majorUnit val="4000"/>
      </c:valAx>
    </c:plotArea>
    <c:legend>
      <c:legendPos val="r"/>
      <c:layout>
        <c:manualLayout>
          <c:xMode val="edge"/>
          <c:yMode val="edge"/>
          <c:x val="0.13730690216735833"/>
          <c:y val="0.89619180432677081"/>
          <c:w val="0.70453193294240446"/>
          <c:h val="6.5634553328105444E-2"/>
        </c:manualLayout>
      </c:layout>
      <c:overlay val="0"/>
      <c:txPr>
        <a:bodyPr/>
        <a:lstStyle/>
        <a:p>
          <a:pPr>
            <a:defRPr sz="16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GE Inspira" panose="020F0603030400020203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77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DA19A9A-CD0E-4D94-8707-51BAD35A8050}" type="doc">
      <dgm:prSet loTypeId="urn:microsoft.com/office/officeart/2005/8/layout/cycle3" loCatId="cycle" qsTypeId="urn:microsoft.com/office/officeart/2005/8/quickstyle/simple1" qsCatId="simple" csTypeId="urn:microsoft.com/office/officeart/2005/8/colors/accent4_4" csCatId="accent4" phldr="1"/>
      <dgm:spPr/>
      <dgm:t>
        <a:bodyPr/>
        <a:lstStyle/>
        <a:p>
          <a:endParaRPr lang="en-US"/>
        </a:p>
      </dgm:t>
    </dgm:pt>
    <dgm:pt modelId="{D529A303-A678-4A09-A488-0FA3AC59D7BE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Economic Growth</a:t>
          </a:r>
        </a:p>
      </dgm:t>
    </dgm:pt>
    <dgm:pt modelId="{B804DA85-1C3B-4D5D-92EC-7FFEF8A2400B}" type="parTrans" cxnId="{1978DD7E-9F75-4393-92F6-ECFC267DA1E2}">
      <dgm:prSet/>
      <dgm:spPr/>
      <dgm:t>
        <a:bodyPr/>
        <a:lstStyle/>
        <a:p>
          <a:endParaRPr lang="en-US"/>
        </a:p>
      </dgm:t>
    </dgm:pt>
    <dgm:pt modelId="{1AFF980F-3772-457B-9660-5F28714648A7}" type="sibTrans" cxnId="{1978DD7E-9F75-4393-92F6-ECFC267DA1E2}">
      <dgm:prSet/>
      <dgm:spPr>
        <a:gradFill flip="none" rotWithShape="0">
          <a:gsLst>
            <a:gs pos="74000">
              <a:srgbClr val="0070C0"/>
            </a:gs>
            <a:gs pos="43000">
              <a:schemeClr val="tx2"/>
            </a:gs>
          </a:gsLst>
          <a:lin ang="5400000" scaled="1"/>
          <a:tileRect/>
        </a:gradFill>
      </dgm:spPr>
      <dgm:t>
        <a:bodyPr/>
        <a:lstStyle/>
        <a:p>
          <a:endParaRPr lang="en-US"/>
        </a:p>
      </dgm:t>
    </dgm:pt>
    <dgm:pt modelId="{B3EA94EB-EEFA-4146-9C43-5894F01AA2D0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Traffic Growth</a:t>
          </a:r>
        </a:p>
      </dgm:t>
    </dgm:pt>
    <dgm:pt modelId="{7E2126BA-2E31-4406-8BC9-E1A76927EF80}" type="parTrans" cxnId="{BA7E5E65-6138-49E7-90C1-8C3770EDDF03}">
      <dgm:prSet/>
      <dgm:spPr/>
      <dgm:t>
        <a:bodyPr/>
        <a:lstStyle/>
        <a:p>
          <a:endParaRPr lang="en-US"/>
        </a:p>
      </dgm:t>
    </dgm:pt>
    <dgm:pt modelId="{E4ADC770-3705-4B2A-92AF-275392B997F1}" type="sibTrans" cxnId="{BA7E5E65-6138-49E7-90C1-8C3770EDDF03}">
      <dgm:prSet/>
      <dgm:spPr/>
      <dgm:t>
        <a:bodyPr/>
        <a:lstStyle/>
        <a:p>
          <a:endParaRPr lang="en-US"/>
        </a:p>
      </dgm:t>
    </dgm:pt>
    <dgm:pt modelId="{786693EB-A798-404B-8160-19BE2857C663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Airline Profits</a:t>
          </a:r>
        </a:p>
      </dgm:t>
    </dgm:pt>
    <dgm:pt modelId="{D074CE13-4D49-4CF1-B457-73E4A44B5387}" type="parTrans" cxnId="{1E82B17F-2F77-4F93-BF89-830E448F7161}">
      <dgm:prSet/>
      <dgm:spPr/>
      <dgm:t>
        <a:bodyPr/>
        <a:lstStyle/>
        <a:p>
          <a:endParaRPr lang="en-US"/>
        </a:p>
      </dgm:t>
    </dgm:pt>
    <dgm:pt modelId="{FC169DC9-C76C-4088-8E75-84DCCB87C3CC}" type="sibTrans" cxnId="{1E82B17F-2F77-4F93-BF89-830E448F7161}">
      <dgm:prSet/>
      <dgm:spPr/>
      <dgm:t>
        <a:bodyPr/>
        <a:lstStyle/>
        <a:p>
          <a:endParaRPr lang="en-US"/>
        </a:p>
      </dgm:t>
    </dgm:pt>
    <dgm:pt modelId="{8D1D29B1-887D-4DF8-8043-4A6179743A68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Aircraft Orders</a:t>
          </a:r>
        </a:p>
      </dgm:t>
    </dgm:pt>
    <dgm:pt modelId="{886A7496-5C54-4AFF-B339-D7370893FC47}" type="parTrans" cxnId="{20205F64-4F0D-48E8-B19F-9A45BA398F85}">
      <dgm:prSet/>
      <dgm:spPr/>
      <dgm:t>
        <a:bodyPr/>
        <a:lstStyle/>
        <a:p>
          <a:endParaRPr lang="en-US"/>
        </a:p>
      </dgm:t>
    </dgm:pt>
    <dgm:pt modelId="{563EEA14-F4D5-46E7-B288-7A94DF597768}" type="sibTrans" cxnId="{20205F64-4F0D-48E8-B19F-9A45BA398F85}">
      <dgm:prSet/>
      <dgm:spPr/>
      <dgm:t>
        <a:bodyPr/>
        <a:lstStyle/>
        <a:p>
          <a:endParaRPr lang="en-US"/>
        </a:p>
      </dgm:t>
    </dgm:pt>
    <dgm:pt modelId="{E7998BF2-2DD9-4E70-B65A-89F908A20BB9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Aircraft Deliveries</a:t>
          </a:r>
        </a:p>
      </dgm:t>
    </dgm:pt>
    <dgm:pt modelId="{B812CB32-E671-4E7D-A797-D86B2B8DD87A}" type="parTrans" cxnId="{E7D3FBC4-DDB8-49F7-907D-16E76D8EE8E4}">
      <dgm:prSet/>
      <dgm:spPr/>
      <dgm:t>
        <a:bodyPr/>
        <a:lstStyle/>
        <a:p>
          <a:endParaRPr lang="en-US"/>
        </a:p>
      </dgm:t>
    </dgm:pt>
    <dgm:pt modelId="{EA593542-1BF6-4424-A14B-DC0C2E128969}" type="sibTrans" cxnId="{E7D3FBC4-DDB8-49F7-907D-16E76D8EE8E4}">
      <dgm:prSet/>
      <dgm:spPr/>
      <dgm:t>
        <a:bodyPr/>
        <a:lstStyle/>
        <a:p>
          <a:endParaRPr lang="en-US"/>
        </a:p>
      </dgm:t>
    </dgm:pt>
    <dgm:pt modelId="{4A19FD26-E788-45CC-896E-F33E4918DC2D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Economic Slowdonw</a:t>
          </a:r>
        </a:p>
      </dgm:t>
    </dgm:pt>
    <dgm:pt modelId="{0D22E946-8F2D-47D5-8A28-327F4675DBFA}" type="parTrans" cxnId="{6C698518-BACF-402A-86F8-DFD1439C8374}">
      <dgm:prSet/>
      <dgm:spPr/>
      <dgm:t>
        <a:bodyPr/>
        <a:lstStyle/>
        <a:p>
          <a:endParaRPr lang="en-US"/>
        </a:p>
      </dgm:t>
    </dgm:pt>
    <dgm:pt modelId="{5120D59B-1A68-4453-AFD1-43A70712A898}" type="sibTrans" cxnId="{6C698518-BACF-402A-86F8-DFD1439C8374}">
      <dgm:prSet/>
      <dgm:spPr/>
      <dgm:t>
        <a:bodyPr/>
        <a:lstStyle/>
        <a:p>
          <a:endParaRPr lang="en-US"/>
        </a:p>
      </dgm:t>
    </dgm:pt>
    <dgm:pt modelId="{79FC5A21-DE95-43CE-94B4-FFB1580E01D7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Traffic Declined </a:t>
          </a:r>
        </a:p>
      </dgm:t>
    </dgm:pt>
    <dgm:pt modelId="{F7D55A09-F9E4-42BB-96EA-311F3546DED1}" type="parTrans" cxnId="{EEB10C1A-5FD0-4228-B29B-AEB5E3B3D409}">
      <dgm:prSet/>
      <dgm:spPr/>
      <dgm:t>
        <a:bodyPr/>
        <a:lstStyle/>
        <a:p>
          <a:endParaRPr lang="en-US"/>
        </a:p>
      </dgm:t>
    </dgm:pt>
    <dgm:pt modelId="{7B4822FE-98F1-4372-A130-2FEF6CAC677E}" type="sibTrans" cxnId="{EEB10C1A-5FD0-4228-B29B-AEB5E3B3D409}">
      <dgm:prSet/>
      <dgm:spPr/>
      <dgm:t>
        <a:bodyPr/>
        <a:lstStyle/>
        <a:p>
          <a:endParaRPr lang="en-US"/>
        </a:p>
      </dgm:t>
    </dgm:pt>
    <dgm:pt modelId="{73441CA6-6265-4805-9808-8127F1D171C1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Airline Profits declined</a:t>
          </a:r>
        </a:p>
      </dgm:t>
    </dgm:pt>
    <dgm:pt modelId="{DAFF8DFC-258D-423C-BAD2-9AC14DF7C61F}" type="parTrans" cxnId="{9BC487E0-1345-4544-AD9E-5413B3928A86}">
      <dgm:prSet/>
      <dgm:spPr/>
      <dgm:t>
        <a:bodyPr/>
        <a:lstStyle/>
        <a:p>
          <a:endParaRPr lang="en-US"/>
        </a:p>
      </dgm:t>
    </dgm:pt>
    <dgm:pt modelId="{59177C7B-A681-40F5-A5BE-F0DF93D00BA6}" type="sibTrans" cxnId="{9BC487E0-1345-4544-AD9E-5413B3928A86}">
      <dgm:prSet/>
      <dgm:spPr/>
      <dgm:t>
        <a:bodyPr/>
        <a:lstStyle/>
        <a:p>
          <a:endParaRPr lang="en-US"/>
        </a:p>
      </dgm:t>
    </dgm:pt>
    <dgm:pt modelId="{F8760B76-3A25-49B8-9984-10E9793F06A3}">
      <dgm:prSet phldrT="[Text]"/>
      <dgm:spPr>
        <a:solidFill>
          <a:schemeClr val="tx1"/>
        </a:solidFill>
      </dgm:spPr>
      <dgm:t>
        <a:bodyPr/>
        <a:lstStyle/>
        <a:p>
          <a:r>
            <a:rPr lang="en-US"/>
            <a:t>Cancel Aircraft Orders</a:t>
          </a:r>
        </a:p>
      </dgm:t>
    </dgm:pt>
    <dgm:pt modelId="{8D8501FE-15E9-4258-9DB3-1F331208011C}" type="parTrans" cxnId="{22A72568-1E38-402D-BB07-EC8EC86B769F}">
      <dgm:prSet/>
      <dgm:spPr/>
      <dgm:t>
        <a:bodyPr/>
        <a:lstStyle/>
        <a:p>
          <a:endParaRPr lang="en-US"/>
        </a:p>
      </dgm:t>
    </dgm:pt>
    <dgm:pt modelId="{6A299952-5574-4E91-AA2F-3AC1A5E57722}" type="sibTrans" cxnId="{22A72568-1E38-402D-BB07-EC8EC86B769F}">
      <dgm:prSet/>
      <dgm:spPr/>
      <dgm:t>
        <a:bodyPr/>
        <a:lstStyle/>
        <a:p>
          <a:endParaRPr lang="en-US"/>
        </a:p>
      </dgm:t>
    </dgm:pt>
    <dgm:pt modelId="{53E65DE7-91AE-40A7-8BAB-05279AA596F0}" type="pres">
      <dgm:prSet presAssocID="{EDA19A9A-CD0E-4D94-8707-51BAD35A8050}" presName="Name0" presStyleCnt="0">
        <dgm:presLayoutVars>
          <dgm:dir/>
          <dgm:resizeHandles val="exact"/>
        </dgm:presLayoutVars>
      </dgm:prSet>
      <dgm:spPr/>
    </dgm:pt>
    <dgm:pt modelId="{4E05DF75-8E0E-4A75-BCB7-692A89C79038}" type="pres">
      <dgm:prSet presAssocID="{EDA19A9A-CD0E-4D94-8707-51BAD35A8050}" presName="cycle" presStyleCnt="0"/>
      <dgm:spPr/>
    </dgm:pt>
    <dgm:pt modelId="{78D034C7-32B6-41F4-B2F9-D0B932DB6472}" type="pres">
      <dgm:prSet presAssocID="{D529A303-A678-4A09-A488-0FA3AC59D7BE}" presName="nodeFirstNode" presStyleLbl="node1" presStyleIdx="0" presStyleCnt="9">
        <dgm:presLayoutVars>
          <dgm:bulletEnabled val="1"/>
        </dgm:presLayoutVars>
      </dgm:prSet>
      <dgm:spPr/>
    </dgm:pt>
    <dgm:pt modelId="{A45FB443-0AA5-4625-8175-7A2B1E06198E}" type="pres">
      <dgm:prSet presAssocID="{1AFF980F-3772-457B-9660-5F28714648A7}" presName="sibTransFirstNode" presStyleLbl="bgShp" presStyleIdx="0" presStyleCnt="1"/>
      <dgm:spPr/>
    </dgm:pt>
    <dgm:pt modelId="{DFED59C8-CFCE-402E-867A-4FEB9EB9FA34}" type="pres">
      <dgm:prSet presAssocID="{B3EA94EB-EEFA-4146-9C43-5894F01AA2D0}" presName="nodeFollowingNodes" presStyleLbl="node1" presStyleIdx="1" presStyleCnt="9">
        <dgm:presLayoutVars>
          <dgm:bulletEnabled val="1"/>
        </dgm:presLayoutVars>
      </dgm:prSet>
      <dgm:spPr/>
    </dgm:pt>
    <dgm:pt modelId="{BADC3668-2C98-4A99-9C92-E2568F85912C}" type="pres">
      <dgm:prSet presAssocID="{786693EB-A798-404B-8160-19BE2857C663}" presName="nodeFollowingNodes" presStyleLbl="node1" presStyleIdx="2" presStyleCnt="9">
        <dgm:presLayoutVars>
          <dgm:bulletEnabled val="1"/>
        </dgm:presLayoutVars>
      </dgm:prSet>
      <dgm:spPr/>
    </dgm:pt>
    <dgm:pt modelId="{0D58569E-7FA8-4246-8311-894E1CC417AD}" type="pres">
      <dgm:prSet presAssocID="{8D1D29B1-887D-4DF8-8043-4A6179743A68}" presName="nodeFollowingNodes" presStyleLbl="node1" presStyleIdx="3" presStyleCnt="9">
        <dgm:presLayoutVars>
          <dgm:bulletEnabled val="1"/>
        </dgm:presLayoutVars>
      </dgm:prSet>
      <dgm:spPr/>
    </dgm:pt>
    <dgm:pt modelId="{FCE64B49-60F4-44FA-963A-D5D3EF5D6D58}" type="pres">
      <dgm:prSet presAssocID="{E7998BF2-2DD9-4E70-B65A-89F908A20BB9}" presName="nodeFollowingNodes" presStyleLbl="node1" presStyleIdx="4" presStyleCnt="9" custRadScaleRad="104052" custRadScaleInc="-4012">
        <dgm:presLayoutVars>
          <dgm:bulletEnabled val="1"/>
        </dgm:presLayoutVars>
      </dgm:prSet>
      <dgm:spPr/>
    </dgm:pt>
    <dgm:pt modelId="{C450EAE4-126D-4A54-85F4-220876C17910}" type="pres">
      <dgm:prSet presAssocID="{4A19FD26-E788-45CC-896E-F33E4918DC2D}" presName="nodeFollowingNodes" presStyleLbl="node1" presStyleIdx="5" presStyleCnt="9">
        <dgm:presLayoutVars>
          <dgm:bulletEnabled val="1"/>
        </dgm:presLayoutVars>
      </dgm:prSet>
      <dgm:spPr/>
    </dgm:pt>
    <dgm:pt modelId="{F8C8424F-A10D-4004-A165-0F18D7FE879C}" type="pres">
      <dgm:prSet presAssocID="{79FC5A21-DE95-43CE-94B4-FFB1580E01D7}" presName="nodeFollowingNodes" presStyleLbl="node1" presStyleIdx="6" presStyleCnt="9">
        <dgm:presLayoutVars>
          <dgm:bulletEnabled val="1"/>
        </dgm:presLayoutVars>
      </dgm:prSet>
      <dgm:spPr/>
    </dgm:pt>
    <dgm:pt modelId="{66B80840-DE72-4AFB-AEAF-3179A7458C36}" type="pres">
      <dgm:prSet presAssocID="{73441CA6-6265-4805-9808-8127F1D171C1}" presName="nodeFollowingNodes" presStyleLbl="node1" presStyleIdx="7" presStyleCnt="9">
        <dgm:presLayoutVars>
          <dgm:bulletEnabled val="1"/>
        </dgm:presLayoutVars>
      </dgm:prSet>
      <dgm:spPr/>
    </dgm:pt>
    <dgm:pt modelId="{D487B1E2-AA94-4908-B10E-F228F1EB29C8}" type="pres">
      <dgm:prSet presAssocID="{F8760B76-3A25-49B8-9984-10E9793F06A3}" presName="nodeFollowingNodes" presStyleLbl="node1" presStyleIdx="8" presStyleCnt="9">
        <dgm:presLayoutVars>
          <dgm:bulletEnabled val="1"/>
        </dgm:presLayoutVars>
      </dgm:prSet>
      <dgm:spPr/>
    </dgm:pt>
  </dgm:ptLst>
  <dgm:cxnLst>
    <dgm:cxn modelId="{84D27807-F745-47B8-A141-0B4DD523EC14}" type="presOf" srcId="{79FC5A21-DE95-43CE-94B4-FFB1580E01D7}" destId="{F8C8424F-A10D-4004-A165-0F18D7FE879C}" srcOrd="0" destOrd="0" presId="urn:microsoft.com/office/officeart/2005/8/layout/cycle3"/>
    <dgm:cxn modelId="{6C698518-BACF-402A-86F8-DFD1439C8374}" srcId="{EDA19A9A-CD0E-4D94-8707-51BAD35A8050}" destId="{4A19FD26-E788-45CC-896E-F33E4918DC2D}" srcOrd="5" destOrd="0" parTransId="{0D22E946-8F2D-47D5-8A28-327F4675DBFA}" sibTransId="{5120D59B-1A68-4453-AFD1-43A70712A898}"/>
    <dgm:cxn modelId="{EEB10C1A-5FD0-4228-B29B-AEB5E3B3D409}" srcId="{EDA19A9A-CD0E-4D94-8707-51BAD35A8050}" destId="{79FC5A21-DE95-43CE-94B4-FFB1580E01D7}" srcOrd="6" destOrd="0" parTransId="{F7D55A09-F9E4-42BB-96EA-311F3546DED1}" sibTransId="{7B4822FE-98F1-4372-A130-2FEF6CAC677E}"/>
    <dgm:cxn modelId="{5073431C-BBAE-427A-B6FD-84381CC38D9A}" type="presOf" srcId="{E7998BF2-2DD9-4E70-B65A-89F908A20BB9}" destId="{FCE64B49-60F4-44FA-963A-D5D3EF5D6D58}" srcOrd="0" destOrd="0" presId="urn:microsoft.com/office/officeart/2005/8/layout/cycle3"/>
    <dgm:cxn modelId="{2C7C9E28-3C72-468C-905E-12D4C9DE5B9C}" type="presOf" srcId="{1AFF980F-3772-457B-9660-5F28714648A7}" destId="{A45FB443-0AA5-4625-8175-7A2B1E06198E}" srcOrd="0" destOrd="0" presId="urn:microsoft.com/office/officeart/2005/8/layout/cycle3"/>
    <dgm:cxn modelId="{20205F64-4F0D-48E8-B19F-9A45BA398F85}" srcId="{EDA19A9A-CD0E-4D94-8707-51BAD35A8050}" destId="{8D1D29B1-887D-4DF8-8043-4A6179743A68}" srcOrd="3" destOrd="0" parTransId="{886A7496-5C54-4AFF-B339-D7370893FC47}" sibTransId="{563EEA14-F4D5-46E7-B288-7A94DF597768}"/>
    <dgm:cxn modelId="{BA7E5E65-6138-49E7-90C1-8C3770EDDF03}" srcId="{EDA19A9A-CD0E-4D94-8707-51BAD35A8050}" destId="{B3EA94EB-EEFA-4146-9C43-5894F01AA2D0}" srcOrd="1" destOrd="0" parTransId="{7E2126BA-2E31-4406-8BC9-E1A76927EF80}" sibTransId="{E4ADC770-3705-4B2A-92AF-275392B997F1}"/>
    <dgm:cxn modelId="{1722E645-297A-4825-9C2B-E79CAB7097BE}" type="presOf" srcId="{EDA19A9A-CD0E-4D94-8707-51BAD35A8050}" destId="{53E65DE7-91AE-40A7-8BAB-05279AA596F0}" srcOrd="0" destOrd="0" presId="urn:microsoft.com/office/officeart/2005/8/layout/cycle3"/>
    <dgm:cxn modelId="{C17BD147-CB6D-486C-B076-DBE50BE7BC11}" type="presOf" srcId="{D529A303-A678-4A09-A488-0FA3AC59D7BE}" destId="{78D034C7-32B6-41F4-B2F9-D0B932DB6472}" srcOrd="0" destOrd="0" presId="urn:microsoft.com/office/officeart/2005/8/layout/cycle3"/>
    <dgm:cxn modelId="{22A72568-1E38-402D-BB07-EC8EC86B769F}" srcId="{EDA19A9A-CD0E-4D94-8707-51BAD35A8050}" destId="{F8760B76-3A25-49B8-9984-10E9793F06A3}" srcOrd="8" destOrd="0" parTransId="{8D8501FE-15E9-4258-9DB3-1F331208011C}" sibTransId="{6A299952-5574-4E91-AA2F-3AC1A5E57722}"/>
    <dgm:cxn modelId="{B5200D7C-40FC-4F8F-A6A5-869DD578F750}" type="presOf" srcId="{786693EB-A798-404B-8160-19BE2857C663}" destId="{BADC3668-2C98-4A99-9C92-E2568F85912C}" srcOrd="0" destOrd="0" presId="urn:microsoft.com/office/officeart/2005/8/layout/cycle3"/>
    <dgm:cxn modelId="{1978DD7E-9F75-4393-92F6-ECFC267DA1E2}" srcId="{EDA19A9A-CD0E-4D94-8707-51BAD35A8050}" destId="{D529A303-A678-4A09-A488-0FA3AC59D7BE}" srcOrd="0" destOrd="0" parTransId="{B804DA85-1C3B-4D5D-92EC-7FFEF8A2400B}" sibTransId="{1AFF980F-3772-457B-9660-5F28714648A7}"/>
    <dgm:cxn modelId="{1E82B17F-2F77-4F93-BF89-830E448F7161}" srcId="{EDA19A9A-CD0E-4D94-8707-51BAD35A8050}" destId="{786693EB-A798-404B-8160-19BE2857C663}" srcOrd="2" destOrd="0" parTransId="{D074CE13-4D49-4CF1-B457-73E4A44B5387}" sibTransId="{FC169DC9-C76C-4088-8E75-84DCCB87C3CC}"/>
    <dgm:cxn modelId="{F4877BAF-F822-4F3D-873C-62DE0117AB57}" type="presOf" srcId="{4A19FD26-E788-45CC-896E-F33E4918DC2D}" destId="{C450EAE4-126D-4A54-85F4-220876C17910}" srcOrd="0" destOrd="0" presId="urn:microsoft.com/office/officeart/2005/8/layout/cycle3"/>
    <dgm:cxn modelId="{23B2B8B9-B34A-4788-96ED-160D4CEEFB9B}" type="presOf" srcId="{B3EA94EB-EEFA-4146-9C43-5894F01AA2D0}" destId="{DFED59C8-CFCE-402E-867A-4FEB9EB9FA34}" srcOrd="0" destOrd="0" presId="urn:microsoft.com/office/officeart/2005/8/layout/cycle3"/>
    <dgm:cxn modelId="{E7D3FBC4-DDB8-49F7-907D-16E76D8EE8E4}" srcId="{EDA19A9A-CD0E-4D94-8707-51BAD35A8050}" destId="{E7998BF2-2DD9-4E70-B65A-89F908A20BB9}" srcOrd="4" destOrd="0" parTransId="{B812CB32-E671-4E7D-A797-D86B2B8DD87A}" sibTransId="{EA593542-1BF6-4424-A14B-DC0C2E128969}"/>
    <dgm:cxn modelId="{E6806BC8-616F-4F21-B4FE-275641F8F28F}" type="presOf" srcId="{73441CA6-6265-4805-9808-8127F1D171C1}" destId="{66B80840-DE72-4AFB-AEAF-3179A7458C36}" srcOrd="0" destOrd="0" presId="urn:microsoft.com/office/officeart/2005/8/layout/cycle3"/>
    <dgm:cxn modelId="{6234FCD4-6DCA-45D2-B4F1-F3720827A504}" type="presOf" srcId="{F8760B76-3A25-49B8-9984-10E9793F06A3}" destId="{D487B1E2-AA94-4908-B10E-F228F1EB29C8}" srcOrd="0" destOrd="0" presId="urn:microsoft.com/office/officeart/2005/8/layout/cycle3"/>
    <dgm:cxn modelId="{9BC487E0-1345-4544-AD9E-5413B3928A86}" srcId="{EDA19A9A-CD0E-4D94-8707-51BAD35A8050}" destId="{73441CA6-6265-4805-9808-8127F1D171C1}" srcOrd="7" destOrd="0" parTransId="{DAFF8DFC-258D-423C-BAD2-9AC14DF7C61F}" sibTransId="{59177C7B-A681-40F5-A5BE-F0DF93D00BA6}"/>
    <dgm:cxn modelId="{7A0E8BE0-7F0E-4ED4-A592-319C4C892115}" type="presOf" srcId="{8D1D29B1-887D-4DF8-8043-4A6179743A68}" destId="{0D58569E-7FA8-4246-8311-894E1CC417AD}" srcOrd="0" destOrd="0" presId="urn:microsoft.com/office/officeart/2005/8/layout/cycle3"/>
    <dgm:cxn modelId="{C82538C8-B742-45BC-9D9A-5D9DCCF76812}" type="presParOf" srcId="{53E65DE7-91AE-40A7-8BAB-05279AA596F0}" destId="{4E05DF75-8E0E-4A75-BCB7-692A89C79038}" srcOrd="0" destOrd="0" presId="urn:microsoft.com/office/officeart/2005/8/layout/cycle3"/>
    <dgm:cxn modelId="{7E3D784A-1E86-47DC-96EE-7164B886B935}" type="presParOf" srcId="{4E05DF75-8E0E-4A75-BCB7-692A89C79038}" destId="{78D034C7-32B6-41F4-B2F9-D0B932DB6472}" srcOrd="0" destOrd="0" presId="urn:microsoft.com/office/officeart/2005/8/layout/cycle3"/>
    <dgm:cxn modelId="{1D421AF5-6183-40A9-80F5-A97A6F2A4443}" type="presParOf" srcId="{4E05DF75-8E0E-4A75-BCB7-692A89C79038}" destId="{A45FB443-0AA5-4625-8175-7A2B1E06198E}" srcOrd="1" destOrd="0" presId="urn:microsoft.com/office/officeart/2005/8/layout/cycle3"/>
    <dgm:cxn modelId="{2B0641E8-8718-421A-9DC9-2BFC930DDDD4}" type="presParOf" srcId="{4E05DF75-8E0E-4A75-BCB7-692A89C79038}" destId="{DFED59C8-CFCE-402E-867A-4FEB9EB9FA34}" srcOrd="2" destOrd="0" presId="urn:microsoft.com/office/officeart/2005/8/layout/cycle3"/>
    <dgm:cxn modelId="{CC703D9C-C81D-4511-AB4B-E026C5C70AF9}" type="presParOf" srcId="{4E05DF75-8E0E-4A75-BCB7-692A89C79038}" destId="{BADC3668-2C98-4A99-9C92-E2568F85912C}" srcOrd="3" destOrd="0" presId="urn:microsoft.com/office/officeart/2005/8/layout/cycle3"/>
    <dgm:cxn modelId="{B44BD7BC-EB14-46DF-8397-7DD63B2F305E}" type="presParOf" srcId="{4E05DF75-8E0E-4A75-BCB7-692A89C79038}" destId="{0D58569E-7FA8-4246-8311-894E1CC417AD}" srcOrd="4" destOrd="0" presId="urn:microsoft.com/office/officeart/2005/8/layout/cycle3"/>
    <dgm:cxn modelId="{D7E9B89F-BB92-4117-B2ED-79DA90D242E3}" type="presParOf" srcId="{4E05DF75-8E0E-4A75-BCB7-692A89C79038}" destId="{FCE64B49-60F4-44FA-963A-D5D3EF5D6D58}" srcOrd="5" destOrd="0" presId="urn:microsoft.com/office/officeart/2005/8/layout/cycle3"/>
    <dgm:cxn modelId="{F0A4E02A-EF09-4096-956F-4407C642953F}" type="presParOf" srcId="{4E05DF75-8E0E-4A75-BCB7-692A89C79038}" destId="{C450EAE4-126D-4A54-85F4-220876C17910}" srcOrd="6" destOrd="0" presId="urn:microsoft.com/office/officeart/2005/8/layout/cycle3"/>
    <dgm:cxn modelId="{FFF4E724-F5E9-43F3-A0E3-7EF966779354}" type="presParOf" srcId="{4E05DF75-8E0E-4A75-BCB7-692A89C79038}" destId="{F8C8424F-A10D-4004-A165-0F18D7FE879C}" srcOrd="7" destOrd="0" presId="urn:microsoft.com/office/officeart/2005/8/layout/cycle3"/>
    <dgm:cxn modelId="{C7E2EFC9-BD30-4CAF-B3B3-45DEDDC6F47F}" type="presParOf" srcId="{4E05DF75-8E0E-4A75-BCB7-692A89C79038}" destId="{66B80840-DE72-4AFB-AEAF-3179A7458C36}" srcOrd="8" destOrd="0" presId="urn:microsoft.com/office/officeart/2005/8/layout/cycle3"/>
    <dgm:cxn modelId="{5D4718A3-8A70-4552-9692-7EE4B0ABBC16}" type="presParOf" srcId="{4E05DF75-8E0E-4A75-BCB7-692A89C79038}" destId="{D487B1E2-AA94-4908-B10E-F228F1EB29C8}" srcOrd="9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5FB443-0AA5-4625-8175-7A2B1E06198E}">
      <dsp:nvSpPr>
        <dsp:cNvPr id="0" name=""/>
        <dsp:cNvSpPr/>
      </dsp:nvSpPr>
      <dsp:spPr>
        <a:xfrm>
          <a:off x="3758412" y="-81417"/>
          <a:ext cx="8266776" cy="8266776"/>
        </a:xfrm>
        <a:prstGeom prst="circularArrow">
          <a:avLst>
            <a:gd name="adj1" fmla="val 5544"/>
            <a:gd name="adj2" fmla="val 330680"/>
            <a:gd name="adj3" fmla="val 14722595"/>
            <a:gd name="adj4" fmla="val 16832745"/>
            <a:gd name="adj5" fmla="val 5757"/>
          </a:avLst>
        </a:prstGeom>
        <a:gradFill flip="none" rotWithShape="0">
          <a:gsLst>
            <a:gs pos="74000">
              <a:srgbClr val="0070C0"/>
            </a:gs>
            <a:gs pos="43000">
              <a:schemeClr val="tx2"/>
            </a:gs>
          </a:gsLst>
          <a:lin ang="5400000" scaled="1"/>
          <a:tileRect/>
        </a:gra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8D034C7-32B6-41F4-B2F9-D0B932DB6472}">
      <dsp:nvSpPr>
        <dsp:cNvPr id="0" name=""/>
        <dsp:cNvSpPr/>
      </dsp:nvSpPr>
      <dsp:spPr>
        <a:xfrm>
          <a:off x="6795503" y="5279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Economic Growth</a:t>
          </a:r>
        </a:p>
      </dsp:txBody>
      <dsp:txXfrm>
        <a:off x="6849020" y="58796"/>
        <a:ext cx="2085561" cy="989263"/>
      </dsp:txXfrm>
    </dsp:sp>
    <dsp:sp modelId="{DFED59C8-CFCE-402E-867A-4FEB9EB9FA34}">
      <dsp:nvSpPr>
        <dsp:cNvPr id="0" name=""/>
        <dsp:cNvSpPr/>
      </dsp:nvSpPr>
      <dsp:spPr>
        <a:xfrm>
          <a:off x="9061508" y="830037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Traffic Growth</a:t>
          </a:r>
        </a:p>
      </dsp:txBody>
      <dsp:txXfrm>
        <a:off x="9115025" y="883554"/>
        <a:ext cx="2085561" cy="989263"/>
      </dsp:txXfrm>
    </dsp:sp>
    <dsp:sp modelId="{BADC3668-2C98-4A99-9C92-E2568F85912C}">
      <dsp:nvSpPr>
        <dsp:cNvPr id="0" name=""/>
        <dsp:cNvSpPr/>
      </dsp:nvSpPr>
      <dsp:spPr>
        <a:xfrm>
          <a:off x="10267224" y="2918398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Airline Profits</a:t>
          </a:r>
        </a:p>
      </dsp:txBody>
      <dsp:txXfrm>
        <a:off x="10320741" y="2971915"/>
        <a:ext cx="2085561" cy="989263"/>
      </dsp:txXfrm>
    </dsp:sp>
    <dsp:sp modelId="{0D58569E-7FA8-4246-8311-894E1CC417AD}">
      <dsp:nvSpPr>
        <dsp:cNvPr id="0" name=""/>
        <dsp:cNvSpPr/>
      </dsp:nvSpPr>
      <dsp:spPr>
        <a:xfrm>
          <a:off x="9848483" y="5293195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Aircraft Orders</a:t>
          </a:r>
        </a:p>
      </dsp:txBody>
      <dsp:txXfrm>
        <a:off x="9902000" y="5346712"/>
        <a:ext cx="2085561" cy="989263"/>
      </dsp:txXfrm>
    </dsp:sp>
    <dsp:sp modelId="{FCE64B49-60F4-44FA-963A-D5D3EF5D6D58}">
      <dsp:nvSpPr>
        <dsp:cNvPr id="0" name=""/>
        <dsp:cNvSpPr/>
      </dsp:nvSpPr>
      <dsp:spPr>
        <a:xfrm>
          <a:off x="8136557" y="6848513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Aircraft Deliveries</a:t>
          </a:r>
        </a:p>
      </dsp:txBody>
      <dsp:txXfrm>
        <a:off x="8190074" y="6902030"/>
        <a:ext cx="2085561" cy="989263"/>
      </dsp:txXfrm>
    </dsp:sp>
    <dsp:sp modelId="{C450EAE4-126D-4A54-85F4-220876C17910}">
      <dsp:nvSpPr>
        <dsp:cNvPr id="0" name=""/>
        <dsp:cNvSpPr/>
      </dsp:nvSpPr>
      <dsp:spPr>
        <a:xfrm>
          <a:off x="5589787" y="6843234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Economic Slowdonw</a:t>
          </a:r>
        </a:p>
      </dsp:txBody>
      <dsp:txXfrm>
        <a:off x="5643304" y="6896751"/>
        <a:ext cx="2085561" cy="989263"/>
      </dsp:txXfrm>
    </dsp:sp>
    <dsp:sp modelId="{F8C8424F-A10D-4004-A165-0F18D7FE879C}">
      <dsp:nvSpPr>
        <dsp:cNvPr id="0" name=""/>
        <dsp:cNvSpPr/>
      </dsp:nvSpPr>
      <dsp:spPr>
        <a:xfrm>
          <a:off x="3742523" y="5293195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Traffic Declined </a:t>
          </a:r>
        </a:p>
      </dsp:txBody>
      <dsp:txXfrm>
        <a:off x="3796040" y="5346712"/>
        <a:ext cx="2085561" cy="989263"/>
      </dsp:txXfrm>
    </dsp:sp>
    <dsp:sp modelId="{66B80840-DE72-4AFB-AEAF-3179A7458C36}">
      <dsp:nvSpPr>
        <dsp:cNvPr id="0" name=""/>
        <dsp:cNvSpPr/>
      </dsp:nvSpPr>
      <dsp:spPr>
        <a:xfrm>
          <a:off x="3323782" y="2918398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Airline Profits declined</a:t>
          </a:r>
        </a:p>
      </dsp:txBody>
      <dsp:txXfrm>
        <a:off x="3377299" y="2971915"/>
        <a:ext cx="2085561" cy="989263"/>
      </dsp:txXfrm>
    </dsp:sp>
    <dsp:sp modelId="{D487B1E2-AA94-4908-B10E-F228F1EB29C8}">
      <dsp:nvSpPr>
        <dsp:cNvPr id="0" name=""/>
        <dsp:cNvSpPr/>
      </dsp:nvSpPr>
      <dsp:spPr>
        <a:xfrm>
          <a:off x="4529498" y="830037"/>
          <a:ext cx="2192595" cy="1096297"/>
        </a:xfrm>
        <a:prstGeom prst="roundRect">
          <a:avLst/>
        </a:prstGeom>
        <a:solidFill>
          <a:schemeClr val="tx1"/>
        </a:solidFill>
        <a:ln w="1079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Cancel Aircraft Orders</a:t>
          </a:r>
        </a:p>
      </dsp:txBody>
      <dsp:txXfrm>
        <a:off x="4583015" y="883554"/>
        <a:ext cx="2085561" cy="98926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2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215899</xdr:colOff>
      <xdr:row>19</xdr:row>
      <xdr:rowOff>6348</xdr:rowOff>
    </xdr:from>
    <xdr:to>
      <xdr:col>10</xdr:col>
      <xdr:colOff>283633</xdr:colOff>
      <xdr:row>34</xdr:row>
      <xdr:rowOff>19048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541867</xdr:colOff>
      <xdr:row>21</xdr:row>
      <xdr:rowOff>156636</xdr:rowOff>
    </xdr:from>
    <xdr:to>
      <xdr:col>9</xdr:col>
      <xdr:colOff>440266</xdr:colOff>
      <xdr:row>26</xdr:row>
      <xdr:rowOff>135467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486400" y="4707469"/>
          <a:ext cx="1185333" cy="888998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482600</xdr:colOff>
      <xdr:row>36</xdr:row>
      <xdr:rowOff>158750</xdr:rowOff>
    </xdr:from>
    <xdr:to>
      <xdr:col>13</xdr:col>
      <xdr:colOff>550334</xdr:colOff>
      <xdr:row>51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572744</xdr:colOff>
      <xdr:row>317</xdr:row>
      <xdr:rowOff>10458</xdr:rowOff>
    </xdr:from>
    <xdr:to>
      <xdr:col>12</xdr:col>
      <xdr:colOff>4980</xdr:colOff>
      <xdr:row>332</xdr:row>
      <xdr:rowOff>29384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268941</xdr:colOff>
      <xdr:row>317</xdr:row>
      <xdr:rowOff>34863</xdr:rowOff>
    </xdr:from>
    <xdr:to>
      <xdr:col>19</xdr:col>
      <xdr:colOff>343648</xdr:colOff>
      <xdr:row>332</xdr:row>
      <xdr:rowOff>53789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702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0.21998</cdr:x>
      <cdr:y>0.32441</cdr:y>
    </cdr:from>
    <cdr:to>
      <cdr:x>0.2673</cdr:x>
      <cdr:y>0.39678</cdr:y>
    </cdr:to>
    <cdr:sp macro="" textlink="">
      <cdr:nvSpPr>
        <cdr:cNvPr id="10" name="Oval 9"/>
        <cdr:cNvSpPr/>
      </cdr:nvSpPr>
      <cdr:spPr>
        <a:xfrm xmlns:a="http://schemas.openxmlformats.org/drawingml/2006/main">
          <a:off x="2043727" y="1970455"/>
          <a:ext cx="439614" cy="43961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alpha val="33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0.16088</cdr:x>
      <cdr:y>0.17297</cdr:y>
    </cdr:from>
    <cdr:to>
      <cdr:x>0.2082</cdr:x>
      <cdr:y>0.24535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1494694" y="1050616"/>
          <a:ext cx="439614" cy="43961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3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0.19869</cdr:x>
      <cdr:y>0.26409</cdr:y>
    </cdr:from>
    <cdr:to>
      <cdr:x>0.25626</cdr:x>
      <cdr:y>0.31355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1845897" y="1604107"/>
          <a:ext cx="534866" cy="300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0.15852</cdr:x>
      <cdr:y>0.18094</cdr:y>
    </cdr:from>
    <cdr:to>
      <cdr:x>0.21609</cdr:x>
      <cdr:y>0.2304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72711" y="1099037"/>
          <a:ext cx="534866" cy="300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4%</a:t>
          </a:r>
        </a:p>
      </cdr:txBody>
    </cdr:sp>
  </cdr:relSizeAnchor>
  <cdr:relSizeAnchor xmlns:cdr="http://schemas.openxmlformats.org/drawingml/2006/chartDrawing">
    <cdr:from>
      <cdr:x>0.64928</cdr:x>
      <cdr:y>0.48421</cdr:y>
    </cdr:from>
    <cdr:to>
      <cdr:x>0.70685</cdr:x>
      <cdr:y>0.55659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FD1882CD-ACEA-4B02-AA84-2066D30235E9}"/>
            </a:ext>
          </a:extLst>
        </cdr:cNvPr>
        <cdr:cNvGrpSpPr/>
      </cdr:nvGrpSpPr>
      <cdr:grpSpPr>
        <a:xfrm xmlns:a="http://schemas.openxmlformats.org/drawingml/2006/main">
          <a:off x="6035011" y="2939267"/>
          <a:ext cx="535109" cy="439363"/>
          <a:chOff x="0" y="0"/>
          <a:chExt cx="534866" cy="439616"/>
        </a:xfrm>
      </cdr:grpSpPr>
      <cdr:sp macro="" textlink="">
        <cdr:nvSpPr>
          <cdr:cNvPr id="13" name="Oval 12"/>
          <cdr:cNvSpPr/>
        </cdr:nvSpPr>
        <cdr:spPr>
          <a:xfrm xmlns:a="http://schemas.openxmlformats.org/drawingml/2006/main">
            <a:off x="21983" y="0"/>
            <a:ext cx="439614" cy="439616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2">
              <a:alpha val="33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TextBox 3"/>
          <cdr:cNvSpPr txBox="1"/>
        </cdr:nvSpPr>
        <cdr:spPr>
          <a:xfrm xmlns:a="http://schemas.openxmlformats.org/drawingml/2006/main">
            <a:off x="0" y="73268"/>
            <a:ext cx="534866" cy="3004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0.64444</cdr:x>
      <cdr:y>0.49612</cdr:y>
    </cdr:from>
    <cdr:to>
      <cdr:x>0.70837</cdr:x>
      <cdr:y>0.54557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987200" y="3013426"/>
          <a:ext cx="593969" cy="300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11%</a:t>
          </a:r>
        </a:p>
      </cdr:txBody>
    </cdr:sp>
  </cdr:relSizeAnchor>
  <cdr:relSizeAnchor xmlns:cdr="http://schemas.openxmlformats.org/drawingml/2006/chartDrawing">
    <cdr:from>
      <cdr:x>0.52172</cdr:x>
      <cdr:y>0.63909</cdr:y>
    </cdr:from>
    <cdr:to>
      <cdr:x>0.57929</cdr:x>
      <cdr:y>0.71146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0F7CED35-E4C6-4726-813D-F15AC4EC6A88}"/>
            </a:ext>
          </a:extLst>
        </cdr:cNvPr>
        <cdr:cNvGrpSpPr/>
      </cdr:nvGrpSpPr>
      <cdr:grpSpPr>
        <a:xfrm xmlns:a="http://schemas.openxmlformats.org/drawingml/2006/main">
          <a:off x="4849350" y="3879425"/>
          <a:ext cx="535109" cy="439302"/>
          <a:chOff x="0" y="0"/>
          <a:chExt cx="534866" cy="439616"/>
        </a:xfrm>
      </cdr:grpSpPr>
      <cdr:sp macro="" textlink="">
        <cdr:nvSpPr>
          <cdr:cNvPr id="23" name="Oval 22"/>
          <cdr:cNvSpPr/>
        </cdr:nvSpPr>
        <cdr:spPr>
          <a:xfrm xmlns:a="http://schemas.openxmlformats.org/drawingml/2006/main">
            <a:off x="21983" y="0"/>
            <a:ext cx="439614" cy="439616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2">
              <a:alpha val="33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0" y="73268"/>
            <a:ext cx="534866" cy="3004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0.32329</cdr:x>
      <cdr:y>0.79365</cdr:y>
    </cdr:from>
    <cdr:to>
      <cdr:x>0.38086</cdr:x>
      <cdr:y>0.86602</cdr:y>
    </cdr:to>
    <cdr:grpSp>
      <cdr:nvGrpSpPr>
        <cdr:cNvPr id="25" name="Group 24">
          <a:extLst xmlns:a="http://schemas.openxmlformats.org/drawingml/2006/main">
            <a:ext uri="{FF2B5EF4-FFF2-40B4-BE49-F238E27FC236}">
              <a16:creationId xmlns:a16="http://schemas.microsoft.com/office/drawing/2014/main" id="{0821C0BC-33AB-4D9A-A5A9-39A3230EE0C3}"/>
            </a:ext>
          </a:extLst>
        </cdr:cNvPr>
        <cdr:cNvGrpSpPr/>
      </cdr:nvGrpSpPr>
      <cdr:grpSpPr>
        <a:xfrm xmlns:a="http://schemas.openxmlformats.org/drawingml/2006/main">
          <a:off x="3004957" y="4817640"/>
          <a:ext cx="535109" cy="439302"/>
          <a:chOff x="0" y="0"/>
          <a:chExt cx="534866" cy="439616"/>
        </a:xfrm>
      </cdr:grpSpPr>
      <cdr:sp macro="" textlink="">
        <cdr:nvSpPr>
          <cdr:cNvPr id="26" name="Oval 25"/>
          <cdr:cNvSpPr/>
        </cdr:nvSpPr>
        <cdr:spPr>
          <a:xfrm xmlns:a="http://schemas.openxmlformats.org/drawingml/2006/main">
            <a:off x="21983" y="0"/>
            <a:ext cx="439614" cy="439616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2">
              <a:alpha val="33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7" name="TextBox 3"/>
          <cdr:cNvSpPr txBox="1"/>
        </cdr:nvSpPr>
        <cdr:spPr>
          <a:xfrm xmlns:a="http://schemas.openxmlformats.org/drawingml/2006/main">
            <a:off x="0" y="73268"/>
            <a:ext cx="534866" cy="3004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0.32408</cdr:x>
      <cdr:y>0.8033</cdr:y>
    </cdr:from>
    <cdr:to>
      <cdr:x>0.38801</cdr:x>
      <cdr:y>0.85275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3010877" y="4879243"/>
          <a:ext cx="593969" cy="300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7%</a:t>
          </a:r>
        </a:p>
      </cdr:txBody>
    </cdr:sp>
  </cdr:relSizeAnchor>
  <cdr:relSizeAnchor xmlns:cdr="http://schemas.openxmlformats.org/drawingml/2006/chartDrawing">
    <cdr:from>
      <cdr:x>0.515</cdr:x>
      <cdr:y>0.94813</cdr:y>
    </cdr:from>
    <cdr:to>
      <cdr:x>0.53491</cdr:x>
      <cdr:y>0.9775</cdr:y>
    </cdr:to>
    <cdr:grpSp>
      <cdr:nvGrpSpPr>
        <cdr:cNvPr id="29" name="Group 28">
          <a:extLst xmlns:a="http://schemas.openxmlformats.org/drawingml/2006/main">
            <a:ext uri="{FF2B5EF4-FFF2-40B4-BE49-F238E27FC236}">
              <a16:creationId xmlns:a16="http://schemas.microsoft.com/office/drawing/2014/main" id="{FC120F64-3268-4BE2-AC10-7B1E7BF4908B}"/>
            </a:ext>
          </a:extLst>
        </cdr:cNvPr>
        <cdr:cNvGrpSpPr/>
      </cdr:nvGrpSpPr>
      <cdr:grpSpPr>
        <a:xfrm xmlns:a="http://schemas.openxmlformats.org/drawingml/2006/main">
          <a:off x="4786888" y="5755369"/>
          <a:ext cx="185062" cy="178283"/>
          <a:chOff x="0" y="73268"/>
          <a:chExt cx="534866" cy="366346"/>
        </a:xfrm>
      </cdr:grpSpPr>
      <cdr:sp macro="" textlink="">
        <cdr:nvSpPr>
          <cdr:cNvPr id="30" name="Oval 29"/>
          <cdr:cNvSpPr/>
        </cdr:nvSpPr>
        <cdr:spPr>
          <a:xfrm xmlns:a="http://schemas.openxmlformats.org/drawingml/2006/main">
            <a:off x="21983" y="136071"/>
            <a:ext cx="369155" cy="303543"/>
          </a:xfrm>
          <a:prstGeom xmlns:a="http://schemas.openxmlformats.org/drawingml/2006/main" prst="ellipse">
            <a:avLst/>
          </a:prstGeom>
          <a:solidFill xmlns:a="http://schemas.openxmlformats.org/drawingml/2006/main">
            <a:schemeClr val="tx2">
              <a:alpha val="33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1" name="TextBox 3"/>
          <cdr:cNvSpPr txBox="1"/>
        </cdr:nvSpPr>
        <cdr:spPr>
          <a:xfrm xmlns:a="http://schemas.openxmlformats.org/drawingml/2006/main">
            <a:off x="0" y="73268"/>
            <a:ext cx="534866" cy="3004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0.52599</cdr:x>
      <cdr:y>0.93544</cdr:y>
    </cdr:from>
    <cdr:to>
      <cdr:x>0.88349</cdr:x>
      <cdr:y>0.97907</cdr:y>
    </cdr:to>
    <cdr:sp macro="" textlink="">
      <cdr:nvSpPr>
        <cdr:cNvPr id="32" name="TextBox 31"/>
        <cdr:cNvSpPr txBox="1"/>
      </cdr:nvSpPr>
      <cdr:spPr>
        <a:xfrm xmlns:a="http://schemas.openxmlformats.org/drawingml/2006/main">
          <a:off x="4886738" y="5681869"/>
          <a:ext cx="3321328" cy="26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Return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on Invested Capital (ROIC)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0.3547</cdr:x>
      <cdr:y>0.42466</cdr:y>
    </cdr:from>
    <cdr:to>
      <cdr:x>0.53417</cdr:x>
      <cdr:y>0.58261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494B32-4F4C-404B-AF95-F697FACE2680}"/>
            </a:ext>
          </a:extLst>
        </cdr:cNvPr>
        <cdr:cNvSpPr txBox="1"/>
      </cdr:nvSpPr>
      <cdr:spPr>
        <a:xfrm xmlns:a="http://schemas.openxmlformats.org/drawingml/2006/main">
          <a:off x="3297566" y="2579854"/>
          <a:ext cx="1668504" cy="959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38.4%</a:t>
          </a:r>
        </a:p>
      </cdr:txBody>
    </cdr:sp>
  </cdr:relSizeAnchor>
  <cdr:relSizeAnchor xmlns:cdr="http://schemas.openxmlformats.org/drawingml/2006/chartDrawing">
    <cdr:from>
      <cdr:x>0.61589</cdr:x>
      <cdr:y>0.41429</cdr:y>
    </cdr:from>
    <cdr:to>
      <cdr:x>0.79536</cdr:x>
      <cdr:y>0.57224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B7B0FF-3564-4D90-9324-EF8FCE61AC71}"/>
            </a:ext>
          </a:extLst>
        </cdr:cNvPr>
        <cdr:cNvSpPr txBox="1"/>
      </cdr:nvSpPr>
      <cdr:spPr>
        <a:xfrm xmlns:a="http://schemas.openxmlformats.org/drawingml/2006/main">
          <a:off x="5725795" y="2516856"/>
          <a:ext cx="1668503" cy="95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47.3%</a:t>
          </a:r>
        </a:p>
      </cdr:txBody>
    </cdr:sp>
  </cdr:relSizeAnchor>
  <cdr:relSizeAnchor xmlns:cdr="http://schemas.openxmlformats.org/drawingml/2006/chartDrawing">
    <cdr:from>
      <cdr:x>0.87818</cdr:x>
      <cdr:y>0.40979</cdr:y>
    </cdr:from>
    <cdr:to>
      <cdr:x>0.98285</cdr:x>
      <cdr:y>0.56774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0256BF-0B26-47BC-B999-11B32EA6C39D}"/>
            </a:ext>
          </a:extLst>
        </cdr:cNvPr>
        <cdr:cNvSpPr txBox="1"/>
      </cdr:nvSpPr>
      <cdr:spPr>
        <a:xfrm xmlns:a="http://schemas.openxmlformats.org/drawingml/2006/main">
          <a:off x="8164284" y="2489489"/>
          <a:ext cx="973117" cy="95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55.5%</a:t>
          </a:r>
        </a:p>
      </cdr:txBody>
    </cdr:sp>
  </cdr:relSizeAnchor>
  <cdr:relSizeAnchor xmlns:cdr="http://schemas.openxmlformats.org/drawingml/2006/chartDrawing">
    <cdr:from>
      <cdr:x>0.29805</cdr:x>
      <cdr:y>0.36652</cdr:y>
    </cdr:from>
    <cdr:to>
      <cdr:x>0.34181</cdr:x>
      <cdr:y>0.52579</cdr:y>
    </cdr:to>
    <cdr:sp macro="" textlink="">
      <cdr:nvSpPr>
        <cdr:cNvPr id="6" name="Right Brace 5">
          <a:extLst xmlns:a="http://schemas.openxmlformats.org/drawingml/2006/main">
            <a:ext uri="{FF2B5EF4-FFF2-40B4-BE49-F238E27FC236}">
              <a16:creationId xmlns:a16="http://schemas.microsoft.com/office/drawing/2014/main" id="{F5427422-75C3-4A23-992F-DA0D4B5CEA9C}"/>
            </a:ext>
          </a:extLst>
        </cdr:cNvPr>
        <cdr:cNvSpPr/>
      </cdr:nvSpPr>
      <cdr:spPr>
        <a:xfrm xmlns:a="http://schemas.openxmlformats.org/drawingml/2006/main">
          <a:off x="2770909" y="2226623"/>
          <a:ext cx="406840" cy="967619"/>
        </a:xfrm>
        <a:prstGeom xmlns:a="http://schemas.openxmlformats.org/drawingml/2006/main" prst="rightBrace">
          <a:avLst>
            <a:gd name="adj1" fmla="val 0"/>
            <a:gd name="adj2" fmla="val 54545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0.34772</cdr:x>
      <cdr:y>0.40362</cdr:y>
    </cdr:from>
    <cdr:to>
      <cdr:x>0.43229</cdr:x>
      <cdr:y>0.50136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43D4DF61-4E95-499D-BE3E-58E2B28559B3}"/>
            </a:ext>
          </a:extLst>
        </cdr:cNvPr>
        <cdr:cNvSpPr/>
      </cdr:nvSpPr>
      <cdr:spPr>
        <a:xfrm xmlns:a="http://schemas.openxmlformats.org/drawingml/2006/main">
          <a:off x="3232727" y="2452035"/>
          <a:ext cx="786190" cy="593767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>
            <a:lumMod val="75000"/>
            <a:alpha val="1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0.56135</cdr:x>
      <cdr:y>0.31967</cdr:y>
    </cdr:from>
    <cdr:to>
      <cdr:x>0.60511</cdr:x>
      <cdr:y>0.54027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A4BF81AE-3857-4ADE-B5CB-9E679CE6A3BA}"/>
            </a:ext>
          </a:extLst>
        </cdr:cNvPr>
        <cdr:cNvSpPr/>
      </cdr:nvSpPr>
      <cdr:spPr>
        <a:xfrm xmlns:a="http://schemas.openxmlformats.org/drawingml/2006/main">
          <a:off x="5218765" y="1942055"/>
          <a:ext cx="406840" cy="1340152"/>
        </a:xfrm>
        <a:prstGeom xmlns:a="http://schemas.openxmlformats.org/drawingml/2006/main" prst="rightBrace">
          <a:avLst>
            <a:gd name="adj1" fmla="val 0"/>
            <a:gd name="adj2" fmla="val 54545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0.82155</cdr:x>
      <cdr:y>0.27533</cdr:y>
    </cdr:from>
    <cdr:to>
      <cdr:x>0.86531</cdr:x>
      <cdr:y>0.57195</cdr:y>
    </cdr:to>
    <cdr:sp macro="" textlink="">
      <cdr:nvSpPr>
        <cdr:cNvPr id="11" name="Right Brace 10">
          <a:extLst xmlns:a="http://schemas.openxmlformats.org/drawingml/2006/main">
            <a:ext uri="{FF2B5EF4-FFF2-40B4-BE49-F238E27FC236}">
              <a16:creationId xmlns:a16="http://schemas.microsoft.com/office/drawing/2014/main" id="{28380954-2C22-4D80-A889-BD1069C7E004}"/>
            </a:ext>
          </a:extLst>
        </cdr:cNvPr>
        <cdr:cNvSpPr/>
      </cdr:nvSpPr>
      <cdr:spPr>
        <a:xfrm xmlns:a="http://schemas.openxmlformats.org/drawingml/2006/main">
          <a:off x="7637813" y="1672660"/>
          <a:ext cx="406840" cy="1801971"/>
        </a:xfrm>
        <a:prstGeom xmlns:a="http://schemas.openxmlformats.org/drawingml/2006/main" prst="rightBrace">
          <a:avLst>
            <a:gd name="adj1" fmla="val 0"/>
            <a:gd name="adj2" fmla="val 54545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0.6128</cdr:x>
      <cdr:y>0.39298</cdr:y>
    </cdr:from>
    <cdr:to>
      <cdr:x>0.69736</cdr:x>
      <cdr:y>0.49071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D984EC18-3BD3-4D28-98DB-E9EEC2574DF5}"/>
            </a:ext>
          </a:extLst>
        </cdr:cNvPr>
        <cdr:cNvSpPr/>
      </cdr:nvSpPr>
      <cdr:spPr>
        <a:xfrm xmlns:a="http://schemas.openxmlformats.org/drawingml/2006/main">
          <a:off x="5697077" y="2387379"/>
          <a:ext cx="786190" cy="593767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>
            <a:lumMod val="75000"/>
            <a:alpha val="1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</cdr:x>
      <cdr:y>0.39026</cdr:y>
    </cdr:from>
    <cdr:to>
      <cdr:x>0.95756</cdr:x>
      <cdr:y>0.488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6127F0A3-ADB9-4B4A-B57B-B89B94AF8B42}"/>
            </a:ext>
          </a:extLst>
        </cdr:cNvPr>
        <cdr:cNvSpPr/>
      </cdr:nvSpPr>
      <cdr:spPr>
        <a:xfrm xmlns:a="http://schemas.openxmlformats.org/drawingml/2006/main">
          <a:off x="8116124" y="2370888"/>
          <a:ext cx="786190" cy="593767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>
            <a:lumMod val="75000"/>
            <a:alpha val="1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0.25006</cdr:x>
      <cdr:y>0.06447</cdr:y>
    </cdr:from>
    <cdr:to>
      <cdr:x>0.7806</cdr:x>
      <cdr:y>0.1817</cdr:y>
    </cdr:to>
    <cdr:sp macro="" textlink="">
      <cdr:nvSpPr>
        <cdr:cNvPr id="2" name="TextBox 42">
          <a:extLst xmlns:a="http://schemas.openxmlformats.org/drawingml/2006/main">
            <a:ext uri="{FF2B5EF4-FFF2-40B4-BE49-F238E27FC236}">
              <a16:creationId xmlns:a16="http://schemas.microsoft.com/office/drawing/2014/main" id="{3A9FF9C3-301E-47CC-9A12-405114EFCDF7}"/>
            </a:ext>
          </a:extLst>
        </cdr:cNvPr>
        <cdr:cNvSpPr txBox="1"/>
      </cdr:nvSpPr>
      <cdr:spPr>
        <a:xfrm xmlns:a="http://schemas.openxmlformats.org/drawingml/2006/main">
          <a:off x="2324758" y="391666"/>
          <a:ext cx="4932386" cy="71219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World Propensity</a:t>
          </a:r>
          <a:r>
            <a:rPr lang="en-GB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to Travel 2016-2036</a:t>
          </a:r>
        </a:p>
        <a:p xmlns:a="http://schemas.openxmlformats.org/drawingml/2006/main">
          <a:pPr algn="ctr"/>
          <a:r>
            <a:rPr lang="en-GB" sz="16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Source: Airbus GMF 2017, Sabre, IHS</a:t>
          </a:r>
          <a:endParaRPr lang="en-GB" sz="16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0.72147</cdr:x>
      <cdr:y>0.85536</cdr:y>
    </cdr:from>
    <cdr:to>
      <cdr:x>0.9374</cdr:x>
      <cdr:y>0.90498</cdr:y>
    </cdr:to>
    <cdr:sp macro="" textlink="">
      <cdr:nvSpPr>
        <cdr:cNvPr id="3" name="TextBox 43">
          <a:extLst xmlns:a="http://schemas.openxmlformats.org/drawingml/2006/main">
            <a:ext uri="{FF2B5EF4-FFF2-40B4-BE49-F238E27FC236}">
              <a16:creationId xmlns:a16="http://schemas.microsoft.com/office/drawing/2014/main" id="{A34E390C-EA18-431C-B9BD-09B78B16DAB6}"/>
            </a:ext>
          </a:extLst>
        </cdr:cNvPr>
        <cdr:cNvSpPr txBox="1"/>
      </cdr:nvSpPr>
      <cdr:spPr>
        <a:xfrm xmlns:a="http://schemas.openxmlformats.org/drawingml/2006/main">
          <a:off x="6707359" y="5196385"/>
          <a:ext cx="2007499" cy="30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GDP per capita</a:t>
          </a:r>
        </a:p>
      </cdr:txBody>
    </cdr:sp>
  </cdr:relSizeAnchor>
  <cdr:relSizeAnchor xmlns:cdr="http://schemas.openxmlformats.org/drawingml/2006/chartDrawing">
    <cdr:from>
      <cdr:x>0.01552</cdr:x>
      <cdr:y>0.35037</cdr:y>
    </cdr:from>
    <cdr:to>
      <cdr:x>0.05381</cdr:x>
      <cdr:y>0.65882</cdr:y>
    </cdr:to>
    <cdr:sp macro="" textlink="">
      <cdr:nvSpPr>
        <cdr:cNvPr id="4" name="TextBox 44">
          <a:extLst xmlns:a="http://schemas.openxmlformats.org/drawingml/2006/main">
            <a:ext uri="{FF2B5EF4-FFF2-40B4-BE49-F238E27FC236}">
              <a16:creationId xmlns:a16="http://schemas.microsoft.com/office/drawing/2014/main" id="{89B34481-19E1-4C4A-BF0E-BCF09F4BEA7E}"/>
            </a:ext>
          </a:extLst>
        </cdr:cNvPr>
        <cdr:cNvSpPr txBox="1"/>
      </cdr:nvSpPr>
      <cdr:spPr>
        <a:xfrm xmlns:a="http://schemas.openxmlformats.org/drawingml/2006/main" rot="16200000">
          <a:off x="-614658" y="2887463"/>
          <a:ext cx="1873885" cy="356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Trip per capita</a:t>
          </a:r>
        </a:p>
      </cdr:txBody>
    </cdr:sp>
  </cdr:relSizeAnchor>
  <cdr:relSizeAnchor xmlns:cdr="http://schemas.openxmlformats.org/drawingml/2006/chartDrawing">
    <cdr:from>
      <cdr:x>0.50656</cdr:x>
      <cdr:y>0.51499</cdr:y>
    </cdr:from>
    <cdr:to>
      <cdr:x>0.63299</cdr:x>
      <cdr:y>0.55106</cdr:y>
    </cdr:to>
    <cdr:sp macro="" textlink="">
      <cdr:nvSpPr>
        <cdr:cNvPr id="5" name="TextBox 45">
          <a:extLst xmlns:a="http://schemas.openxmlformats.org/drawingml/2006/main">
            <a:ext uri="{FF2B5EF4-FFF2-40B4-BE49-F238E27FC236}">
              <a16:creationId xmlns:a16="http://schemas.microsoft.com/office/drawing/2014/main" id="{71405CB8-F579-485B-9F4F-D96ABE480FA2}"/>
            </a:ext>
          </a:extLst>
        </cdr:cNvPr>
        <cdr:cNvSpPr txBox="1"/>
      </cdr:nvSpPr>
      <cdr:spPr>
        <a:xfrm xmlns:a="http://schemas.openxmlformats.org/drawingml/2006/main">
          <a:off x="4709407" y="3128628"/>
          <a:ext cx="1175372" cy="219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0.65173</cdr:x>
      <cdr:y>0.4474</cdr:y>
    </cdr:from>
    <cdr:to>
      <cdr:x>0.84506</cdr:x>
      <cdr:y>0.53032</cdr:y>
    </cdr:to>
    <cdr:sp macro="" textlink="">
      <cdr:nvSpPr>
        <cdr:cNvPr id="6" name="TextBox 46">
          <a:extLst xmlns:a="http://schemas.openxmlformats.org/drawingml/2006/main">
            <a:ext uri="{FF2B5EF4-FFF2-40B4-BE49-F238E27FC236}">
              <a16:creationId xmlns:a16="http://schemas.microsoft.com/office/drawing/2014/main" id="{B4F2FD79-EE43-41F0-9D0E-E19B1A5601EC}"/>
            </a:ext>
          </a:extLst>
        </cdr:cNvPr>
        <cdr:cNvSpPr txBox="1"/>
      </cdr:nvSpPr>
      <cdr:spPr>
        <a:xfrm xmlns:a="http://schemas.openxmlformats.org/drawingml/2006/main">
          <a:off x="6059043" y="2717988"/>
          <a:ext cx="1797364" cy="503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2026 Forecast</a:t>
          </a:r>
          <a:r>
            <a:rPr lang="en-GB" sz="16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GB" sz="16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0.84047</cdr:x>
      <cdr:y>0.36974</cdr:y>
    </cdr:from>
    <cdr:to>
      <cdr:x>1</cdr:x>
      <cdr:y>0.47511</cdr:y>
    </cdr:to>
    <cdr:sp macro="" textlink="">
      <cdr:nvSpPr>
        <cdr:cNvPr id="7" name="TextBox 47">
          <a:extLst xmlns:a="http://schemas.openxmlformats.org/drawingml/2006/main">
            <a:ext uri="{FF2B5EF4-FFF2-40B4-BE49-F238E27FC236}">
              <a16:creationId xmlns:a16="http://schemas.microsoft.com/office/drawing/2014/main" id="{6EE1E63F-A85D-4192-AE4D-60F8F5A77945}"/>
            </a:ext>
          </a:extLst>
        </cdr:cNvPr>
        <cdr:cNvSpPr txBox="1"/>
      </cdr:nvSpPr>
      <cdr:spPr>
        <a:xfrm xmlns:a="http://schemas.openxmlformats.org/drawingml/2006/main">
          <a:off x="7813704" y="2246221"/>
          <a:ext cx="1483136" cy="640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2036 Forecast</a:t>
          </a:r>
          <a:r>
            <a:rPr lang="en-GB" sz="16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GB" sz="16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0.59613</cdr:x>
      <cdr:y>0.27178</cdr:y>
    </cdr:from>
    <cdr:to>
      <cdr:x>0.91046</cdr:x>
      <cdr:y>0.36437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AB068A-8013-4423-A69C-8C207395FBBF}"/>
            </a:ext>
          </a:extLst>
        </cdr:cNvPr>
        <cdr:cNvSpPr txBox="1"/>
      </cdr:nvSpPr>
      <cdr:spPr>
        <a:xfrm xmlns:a="http://schemas.openxmlformats.org/drawingml/2006/main" rot="19397666">
          <a:off x="2725520" y="745548"/>
          <a:ext cx="1437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tx2"/>
              </a:solidFill>
            </a:rPr>
            <a:t>20 years</a:t>
          </a:r>
          <a:r>
            <a:rPr lang="en-GB" sz="1100" baseline="0">
              <a:solidFill>
                <a:schemeClr val="tx2"/>
              </a:solidFill>
            </a:rPr>
            <a:t> CAGR 4.7%</a:t>
          </a:r>
          <a:endParaRPr lang="en-GB" sz="1100">
            <a:solidFill>
              <a:schemeClr val="tx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376020</xdr:colOff>
      <xdr:row>9</xdr:row>
      <xdr:rowOff>11206</xdr:rowOff>
    </xdr:from>
    <xdr:to>
      <xdr:col>18</xdr:col>
      <xdr:colOff>251511</xdr:colOff>
      <xdr:row>12</xdr:row>
      <xdr:rowOff>73635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37432" y="1714500"/>
          <a:ext cx="3506197" cy="600311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Aircraft</a:t>
          </a:r>
          <a:r>
            <a:rPr lang="en-GB" sz="2400" baseline="0">
              <a:latin typeface="Arial" panose="020B0604020202020204" pitchFamily="34" charset="0"/>
              <a:cs typeface="Arial" panose="020B0604020202020204" pitchFamily="34" charset="0"/>
            </a:rPr>
            <a:t> Manufactures</a:t>
          </a:r>
          <a:endParaRPr lang="en-GB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20</xdr:row>
      <xdr:rowOff>177300</xdr:rowOff>
    </xdr:from>
    <xdr:to>
      <xdr:col>9</xdr:col>
      <xdr:colOff>154392</xdr:colOff>
      <xdr:row>24</xdr:row>
      <xdr:rowOff>12946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2572868"/>
          <a:ext cx="3366745" cy="57274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Leasing Companies</a:t>
          </a:r>
        </a:p>
      </xdr:txBody>
    </xdr:sp>
    <xdr:clientData/>
  </xdr:twoCellAnchor>
  <xdr:twoCellAnchor>
    <xdr:from>
      <xdr:col>12</xdr:col>
      <xdr:colOff>414369</xdr:colOff>
      <xdr:row>30</xdr:row>
      <xdr:rowOff>115545</xdr:rowOff>
    </xdr:from>
    <xdr:to>
      <xdr:col>18</xdr:col>
      <xdr:colOff>289860</xdr:colOff>
      <xdr:row>33</xdr:row>
      <xdr:rowOff>135466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675781" y="5584016"/>
          <a:ext cx="3506197" cy="557803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Air Travellers</a:t>
          </a:r>
        </a:p>
      </xdr:txBody>
    </xdr:sp>
    <xdr:clientData/>
  </xdr:twoCellAnchor>
  <xdr:twoCellAnchor>
    <xdr:from>
      <xdr:col>21</xdr:col>
      <xdr:colOff>556809</xdr:colOff>
      <xdr:row>20</xdr:row>
      <xdr:rowOff>83670</xdr:rowOff>
    </xdr:from>
    <xdr:to>
      <xdr:col>27</xdr:col>
      <xdr:colOff>432299</xdr:colOff>
      <xdr:row>23</xdr:row>
      <xdr:rowOff>103591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478809" y="2479238"/>
          <a:ext cx="3730314" cy="57274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Banks</a:t>
          </a:r>
        </a:p>
      </xdr:txBody>
    </xdr:sp>
    <xdr:clientData/>
  </xdr:twoCellAnchor>
  <xdr:twoCellAnchor>
    <xdr:from>
      <xdr:col>21</xdr:col>
      <xdr:colOff>521938</xdr:colOff>
      <xdr:row>9</xdr:row>
      <xdr:rowOff>84417</xdr:rowOff>
    </xdr:from>
    <xdr:to>
      <xdr:col>27</xdr:col>
      <xdr:colOff>397428</xdr:colOff>
      <xdr:row>12</xdr:row>
      <xdr:rowOff>103592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229409" y="1787711"/>
          <a:ext cx="3506195" cy="557057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Engine Manufactures</a:t>
          </a:r>
        </a:p>
      </xdr:txBody>
    </xdr:sp>
    <xdr:clientData/>
  </xdr:twoCellAnchor>
  <xdr:twoCellAnchor>
    <xdr:from>
      <xdr:col>15</xdr:col>
      <xdr:colOff>49806</xdr:colOff>
      <xdr:row>13</xdr:row>
      <xdr:rowOff>69726</xdr:rowOff>
    </xdr:from>
    <xdr:to>
      <xdr:col>16</xdr:col>
      <xdr:colOff>67734</xdr:colOff>
      <xdr:row>17</xdr:row>
      <xdr:rowOff>157381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9701806" y="2271058"/>
          <a:ext cx="661396" cy="764991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9" name="Arrow: Up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Arrow: Up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15</xdr:col>
      <xdr:colOff>82676</xdr:colOff>
      <xdr:row>25</xdr:row>
      <xdr:rowOff>107577</xdr:rowOff>
    </xdr:from>
    <xdr:to>
      <xdr:col>16</xdr:col>
      <xdr:colOff>100604</xdr:colOff>
      <xdr:row>30</xdr:row>
      <xdr:rowOff>10957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9734676" y="4340909"/>
          <a:ext cx="661396" cy="750048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13" name="Arrow: Up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Arrow: 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18</xdr:col>
      <xdr:colOff>94626</xdr:colOff>
      <xdr:row>20</xdr:row>
      <xdr:rowOff>93134</xdr:rowOff>
    </xdr:from>
    <xdr:to>
      <xdr:col>21</xdr:col>
      <xdr:colOff>368548</xdr:colOff>
      <xdr:row>24</xdr:row>
      <xdr:rowOff>16434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 rot="5400000">
          <a:off x="12478871" y="2677957"/>
          <a:ext cx="600632" cy="2204322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16" name="Arrow: Up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" name="Arrow: Up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249019</xdr:colOff>
      <xdr:row>20</xdr:row>
      <xdr:rowOff>140945</xdr:rowOff>
    </xdr:from>
    <xdr:to>
      <xdr:col>13</xdr:col>
      <xdr:colOff>66238</xdr:colOff>
      <xdr:row>24</xdr:row>
      <xdr:rowOff>64245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 rot="5400000">
          <a:off x="6935447" y="2632385"/>
          <a:ext cx="600632" cy="2391087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19" name="Arrow: Up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Arrow: Up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 editAs="oneCell">
    <xdr:from>
      <xdr:col>13</xdr:col>
      <xdr:colOff>149152</xdr:colOff>
      <xdr:row>19</xdr:row>
      <xdr:rowOff>7182</xdr:rowOff>
    </xdr:from>
    <xdr:to>
      <xdr:col>18</xdr:col>
      <xdr:colOff>78721</xdr:colOff>
      <xdr:row>23</xdr:row>
      <xdr:rowOff>155496</xdr:rowOff>
    </xdr:to>
    <xdr:pic>
      <xdr:nvPicPr>
        <xdr:cNvPr id="8" name="Picture 7" descr="Related 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4243" y="3370758"/>
          <a:ext cx="3162296" cy="856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14940</xdr:colOff>
      <xdr:row>13</xdr:row>
      <xdr:rowOff>135218</xdr:rowOff>
    </xdr:from>
    <xdr:to>
      <xdr:col>18</xdr:col>
      <xdr:colOff>488078</xdr:colOff>
      <xdr:row>18</xdr:row>
      <xdr:rowOff>9961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7724587" y="1181100"/>
          <a:ext cx="1758079" cy="74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Aircraft &amp; </a:t>
          </a:r>
        </a:p>
        <a:p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MRO* services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235324</xdr:colOff>
      <xdr:row>12</xdr:row>
      <xdr:rowOff>172322</xdr:rowOff>
    </xdr:from>
    <xdr:to>
      <xdr:col>15</xdr:col>
      <xdr:colOff>258981</xdr:colOff>
      <xdr:row>15</xdr:row>
      <xdr:rowOff>117538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8101853" y="2413498"/>
          <a:ext cx="1233893" cy="483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Aircraft price</a:t>
          </a:r>
        </a:p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service charge</a:t>
          </a:r>
        </a:p>
      </xdr:txBody>
    </xdr:sp>
    <xdr:clientData/>
  </xdr:twoCellAnchor>
  <xdr:twoCellAnchor>
    <xdr:from>
      <xdr:col>19</xdr:col>
      <xdr:colOff>565771</xdr:colOff>
      <xdr:row>18</xdr:row>
      <xdr:rowOff>8715</xdr:rowOff>
    </xdr:from>
    <xdr:to>
      <xdr:col>22</xdr:col>
      <xdr:colOff>266948</xdr:colOff>
      <xdr:row>22</xdr:row>
      <xdr:rowOff>57772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0202830" y="1926166"/>
          <a:ext cx="1628589" cy="74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Loan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Interst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472889</xdr:colOff>
      <xdr:row>25</xdr:row>
      <xdr:rowOff>111311</xdr:rowOff>
    </xdr:from>
    <xdr:to>
      <xdr:col>16</xdr:col>
      <xdr:colOff>211420</xdr:colOff>
      <xdr:row>29</xdr:row>
      <xdr:rowOff>160368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8339418" y="4683311"/>
          <a:ext cx="1553884" cy="766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Money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for</a:t>
          </a:r>
        </a:p>
        <a:p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Air Travel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63251</xdr:colOff>
      <xdr:row>26</xdr:row>
      <xdr:rowOff>54036</xdr:rowOff>
    </xdr:from>
    <xdr:to>
      <xdr:col>18</xdr:col>
      <xdr:colOff>406899</xdr:colOff>
      <xdr:row>30</xdr:row>
      <xdr:rowOff>103093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9745133" y="4805330"/>
          <a:ext cx="1553884" cy="76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Air Travel Service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18925</xdr:colOff>
      <xdr:row>18</xdr:row>
      <xdr:rowOff>49553</xdr:rowOff>
    </xdr:from>
    <xdr:to>
      <xdr:col>13</xdr:col>
      <xdr:colOff>362573</xdr:colOff>
      <xdr:row>22</xdr:row>
      <xdr:rowOff>98610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516219" y="1967004"/>
          <a:ext cx="1628589" cy="74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Re-lease Aircraft</a:t>
          </a:r>
        </a:p>
      </xdr:txBody>
    </xdr:sp>
    <xdr:clientData/>
  </xdr:twoCellAnchor>
  <xdr:twoCellAnchor>
    <xdr:from>
      <xdr:col>9</xdr:col>
      <xdr:colOff>350619</xdr:colOff>
      <xdr:row>23</xdr:row>
      <xdr:rowOff>7717</xdr:rowOff>
    </xdr:from>
    <xdr:to>
      <xdr:col>12</xdr:col>
      <xdr:colOff>393451</xdr:colOff>
      <xdr:row>27</xdr:row>
      <xdr:rowOff>56775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562972" y="2796737"/>
          <a:ext cx="1970244" cy="74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Sell Aircraft/Lease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charges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345656</xdr:colOff>
      <xdr:row>14</xdr:row>
      <xdr:rowOff>59500</xdr:rowOff>
    </xdr:from>
    <xdr:to>
      <xdr:col>21</xdr:col>
      <xdr:colOff>340816</xdr:colOff>
      <xdr:row>17</xdr:row>
      <xdr:rowOff>157112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 rot="4080361">
          <a:off x="12266296" y="1448460"/>
          <a:ext cx="605612" cy="2569028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30" name="Arrow: Up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" name="Arrow: Up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19</xdr:col>
      <xdr:colOff>70721</xdr:colOff>
      <xdr:row>10</xdr:row>
      <xdr:rowOff>71468</xdr:rowOff>
    </xdr:from>
    <xdr:to>
      <xdr:col>21</xdr:col>
      <xdr:colOff>414369</xdr:colOff>
      <xdr:row>14</xdr:row>
      <xdr:rowOff>120525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 rot="20338850">
          <a:off x="9707780" y="594409"/>
          <a:ext cx="1628589" cy="74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Service Charges</a:t>
          </a:r>
        </a:p>
      </xdr:txBody>
    </xdr:sp>
    <xdr:clientData/>
  </xdr:twoCellAnchor>
  <xdr:twoCellAnchor>
    <xdr:from>
      <xdr:col>18</xdr:col>
      <xdr:colOff>292846</xdr:colOff>
      <xdr:row>22</xdr:row>
      <xdr:rowOff>93131</xdr:rowOff>
    </xdr:from>
    <xdr:to>
      <xdr:col>20</xdr:col>
      <xdr:colOff>599141</xdr:colOff>
      <xdr:row>26</xdr:row>
      <xdr:rowOff>142189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1184964" y="4127249"/>
          <a:ext cx="1516530" cy="766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Loan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Gurantee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583664</xdr:colOff>
      <xdr:row>15</xdr:row>
      <xdr:rowOff>97799</xdr:rowOff>
    </xdr:from>
    <xdr:to>
      <xdr:col>22</xdr:col>
      <xdr:colOff>138597</xdr:colOff>
      <xdr:row>19</xdr:row>
      <xdr:rowOff>151835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 rot="20326973">
          <a:off x="10870664" y="2876858"/>
          <a:ext cx="2580521" cy="771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Engine Fee &amp; MRO* Services</a:t>
          </a:r>
        </a:p>
      </xdr:txBody>
    </xdr:sp>
    <xdr:clientData/>
  </xdr:twoCellAnchor>
  <xdr:twoCellAnchor>
    <xdr:from>
      <xdr:col>23</xdr:col>
      <xdr:colOff>180005</xdr:colOff>
      <xdr:row>16</xdr:row>
      <xdr:rowOff>37530</xdr:rowOff>
    </xdr:from>
    <xdr:to>
      <xdr:col>28</xdr:col>
      <xdr:colOff>414619</xdr:colOff>
      <xdr:row>20</xdr:row>
      <xdr:rowOff>151014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097711" y="2995883"/>
          <a:ext cx="3260202" cy="830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Financial</a:t>
          </a:r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Service </a:t>
          </a:r>
        </a:p>
        <a:p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Revenue Model</a:t>
          </a:r>
          <a:endParaRPr lang="en-GB" sz="18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335430</xdr:colOff>
      <xdr:row>34</xdr:row>
      <xdr:rowOff>131232</xdr:rowOff>
    </xdr:from>
    <xdr:to>
      <xdr:col>18</xdr:col>
      <xdr:colOff>145674</xdr:colOff>
      <xdr:row>39</xdr:row>
      <xdr:rowOff>66488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8201959" y="6316879"/>
          <a:ext cx="2835833" cy="83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Revenue Model</a:t>
          </a:r>
          <a:endParaRPr lang="en-GB" sz="18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83171</xdr:colOff>
      <xdr:row>16</xdr:row>
      <xdr:rowOff>156882</xdr:rowOff>
    </xdr:from>
    <xdr:to>
      <xdr:col>11</xdr:col>
      <xdr:colOff>100853</xdr:colOff>
      <xdr:row>20</xdr:row>
      <xdr:rowOff>118036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3108759" y="3115235"/>
          <a:ext cx="3648388" cy="678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Financial</a:t>
          </a:r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Service </a:t>
          </a:r>
        </a:p>
        <a:p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Revenue Model</a:t>
          </a:r>
          <a:endParaRPr lang="en-GB" sz="18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388898</xdr:colOff>
      <xdr:row>6</xdr:row>
      <xdr:rowOff>5406</xdr:rowOff>
    </xdr:from>
    <xdr:to>
      <xdr:col>13</xdr:col>
      <xdr:colOff>229525</xdr:colOff>
      <xdr:row>8</xdr:row>
      <xdr:rowOff>67235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7650310" y="1148406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525856</xdr:colOff>
      <xdr:row>5</xdr:row>
      <xdr:rowOff>56457</xdr:rowOff>
    </xdr:from>
    <xdr:to>
      <xdr:col>18</xdr:col>
      <xdr:colOff>526675</xdr:colOff>
      <xdr:row>9</xdr:row>
      <xdr:rowOff>167091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8392385" y="1008957"/>
          <a:ext cx="3026408" cy="861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Recurring Revenue</a:t>
          </a:r>
        </a:p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Model</a:t>
          </a:r>
        </a:p>
      </xdr:txBody>
    </xdr:sp>
    <xdr:clientData/>
  </xdr:twoCellAnchor>
  <xdr:twoCellAnchor>
    <xdr:from>
      <xdr:col>23</xdr:col>
      <xdr:colOff>107995</xdr:colOff>
      <xdr:row>5</xdr:row>
      <xdr:rowOff>153894</xdr:rowOff>
    </xdr:from>
    <xdr:to>
      <xdr:col>28</xdr:col>
      <xdr:colOff>470647</xdr:colOff>
      <xdr:row>10</xdr:row>
      <xdr:rowOff>89147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4025701" y="1106394"/>
          <a:ext cx="3388240" cy="865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Product Service</a:t>
          </a:r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Revenue Model</a:t>
          </a:r>
          <a:endParaRPr lang="en-GB" sz="18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280324</xdr:colOff>
      <xdr:row>39</xdr:row>
      <xdr:rowOff>29916</xdr:rowOff>
    </xdr:from>
    <xdr:to>
      <xdr:col>9</xdr:col>
      <xdr:colOff>130912</xdr:colOff>
      <xdr:row>43</xdr:row>
      <xdr:rowOff>78973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2844514" y="6869773"/>
          <a:ext cx="3055827" cy="750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*MRO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= Mantainese Repair and Overhaul</a:t>
          </a:r>
        </a:p>
        <a:p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Source: R&amp;P Research 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454513</xdr:colOff>
      <xdr:row>14</xdr:row>
      <xdr:rowOff>134917</xdr:rowOff>
    </xdr:from>
    <xdr:to>
      <xdr:col>13</xdr:col>
      <xdr:colOff>449673</xdr:colOff>
      <xdr:row>18</xdr:row>
      <xdr:rowOff>57148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pSpPr/>
      </xdr:nvGrpSpPr>
      <xdr:grpSpPr>
        <a:xfrm rot="6535555">
          <a:off x="7230445" y="1520853"/>
          <a:ext cx="599563" cy="2569028"/>
          <a:chOff x="6250393" y="1270000"/>
          <a:chExt cx="660399" cy="824753"/>
        </a:xfrm>
        <a:solidFill>
          <a:srgbClr val="0070C0"/>
        </a:solidFill>
      </xdr:grpSpPr>
      <xdr:sp macro="" textlink="">
        <xdr:nvSpPr>
          <xdr:cNvPr id="48" name="Arrow: Up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6250393" y="127000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Arrow: Up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 rot="10800000">
            <a:off x="6626910" y="1297890"/>
            <a:ext cx="283882" cy="796863"/>
          </a:xfrm>
          <a:prstGeom prst="up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583302</xdr:colOff>
      <xdr:row>15</xdr:row>
      <xdr:rowOff>63799</xdr:rowOff>
    </xdr:from>
    <xdr:to>
      <xdr:col>12</xdr:col>
      <xdr:colOff>285905</xdr:colOff>
      <xdr:row>20</xdr:row>
      <xdr:rowOff>89391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 rot="1069384">
          <a:off x="6352731" y="2694513"/>
          <a:ext cx="1625745" cy="90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Usage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Fees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614064</xdr:colOff>
      <xdr:row>13</xdr:row>
      <xdr:rowOff>46234</xdr:rowOff>
    </xdr:from>
    <xdr:to>
      <xdr:col>14</xdr:col>
      <xdr:colOff>252091</xdr:colOff>
      <xdr:row>17</xdr:row>
      <xdr:rowOff>96358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 rot="1083018">
          <a:off x="7024540" y="2326187"/>
          <a:ext cx="2202218" cy="751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Provide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Airport facilities 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576409</xdr:colOff>
      <xdr:row>9</xdr:row>
      <xdr:rowOff>81215</xdr:rowOff>
    </xdr:from>
    <xdr:to>
      <xdr:col>9</xdr:col>
      <xdr:colOff>306676</xdr:colOff>
      <xdr:row>12</xdr:row>
      <xdr:rowOff>96477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499552" y="1659644"/>
          <a:ext cx="3576553" cy="541404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Arial" panose="020B0604020202020204" pitchFamily="34" charset="0"/>
              <a:cs typeface="Arial" panose="020B0604020202020204" pitchFamily="34" charset="0"/>
            </a:rPr>
            <a:t>Airports</a:t>
          </a:r>
        </a:p>
      </xdr:txBody>
    </xdr:sp>
    <xdr:clientData/>
  </xdr:twoCellAnchor>
  <xdr:twoCellAnchor>
    <xdr:from>
      <xdr:col>5</xdr:col>
      <xdr:colOff>130163</xdr:colOff>
      <xdr:row>5</xdr:row>
      <xdr:rowOff>54963</xdr:rowOff>
    </xdr:from>
    <xdr:to>
      <xdr:col>10</xdr:col>
      <xdr:colOff>549093</xdr:colOff>
      <xdr:row>9</xdr:row>
      <xdr:rowOff>165597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3155751" y="1007463"/>
          <a:ext cx="3444518" cy="861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Product Service</a:t>
          </a:r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800" b="1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Revenue Model</a:t>
          </a:r>
          <a:endParaRPr lang="en-GB" sz="1800" b="1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221894</xdr:colOff>
      <xdr:row>61</xdr:row>
      <xdr:rowOff>84667</xdr:rowOff>
    </xdr:from>
    <xdr:to>
      <xdr:col>27</xdr:col>
      <xdr:colOff>91887</xdr:colOff>
      <xdr:row>68</xdr:row>
      <xdr:rowOff>76971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3799349" y="11045152"/>
          <a:ext cx="3749265" cy="123151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>
              <a:latin typeface="Arial" panose="020B0604020202020204" pitchFamily="34" charset="0"/>
              <a:cs typeface="Arial" panose="020B0604020202020204" pitchFamily="34" charset="0"/>
            </a:rPr>
            <a:t>Leasing Companies</a:t>
          </a:r>
        </a:p>
      </xdr:txBody>
    </xdr:sp>
    <xdr:clientData/>
  </xdr:twoCellAnchor>
  <xdr:twoCellAnchor>
    <xdr:from>
      <xdr:col>16</xdr:col>
      <xdr:colOff>263895</xdr:colOff>
      <xdr:row>72</xdr:row>
      <xdr:rowOff>46181</xdr:rowOff>
    </xdr:from>
    <xdr:to>
      <xdr:col>22</xdr:col>
      <xdr:colOff>139386</xdr:colOff>
      <xdr:row>79</xdr:row>
      <xdr:rowOff>100060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10608622" y="12953999"/>
          <a:ext cx="3754764" cy="1293092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>
              <a:latin typeface="Arial" panose="020B0604020202020204" pitchFamily="34" charset="0"/>
              <a:cs typeface="Arial" panose="020B0604020202020204" pitchFamily="34" charset="0"/>
            </a:rPr>
            <a:t>Aircraft Manufactures</a:t>
          </a:r>
        </a:p>
      </xdr:txBody>
    </xdr:sp>
    <xdr:clientData/>
  </xdr:twoCellAnchor>
  <xdr:twoCellAnchor>
    <xdr:from>
      <xdr:col>4</xdr:col>
      <xdr:colOff>212767</xdr:colOff>
      <xdr:row>54</xdr:row>
      <xdr:rowOff>148441</xdr:rowOff>
    </xdr:from>
    <xdr:to>
      <xdr:col>8</xdr:col>
      <xdr:colOff>194623</xdr:colOff>
      <xdr:row>59</xdr:row>
      <xdr:rowOff>142394</xdr:rowOff>
    </xdr:to>
    <xdr:sp macro="" textlink="">
      <xdr:nvSpPr>
        <xdr:cNvPr id="62" name="Arrow: Ben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2798949" y="9869714"/>
          <a:ext cx="2568038" cy="879104"/>
        </a:xfrm>
        <a:prstGeom prst="bentArrow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26938</xdr:colOff>
      <xdr:row>55</xdr:row>
      <xdr:rowOff>85219</xdr:rowOff>
    </xdr:from>
    <xdr:to>
      <xdr:col>24</xdr:col>
      <xdr:colOff>515696</xdr:colOff>
      <xdr:row>60</xdr:row>
      <xdr:rowOff>61575</xdr:rowOff>
    </xdr:to>
    <xdr:sp macro="" textlink="">
      <xdr:nvSpPr>
        <xdr:cNvPr id="69" name="Arrow: Bent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 rot="5400000">
          <a:off x="12448200" y="7260443"/>
          <a:ext cx="861507" cy="6307667"/>
        </a:xfrm>
        <a:prstGeom prst="bentArrow">
          <a:avLst>
            <a:gd name="adj1" fmla="val 25060"/>
            <a:gd name="adj2" fmla="val 32443"/>
            <a:gd name="adj3" fmla="val 25000"/>
            <a:gd name="adj4" fmla="val 27775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175379</xdr:colOff>
      <xdr:row>69</xdr:row>
      <xdr:rowOff>138545</xdr:rowOff>
    </xdr:from>
    <xdr:to>
      <xdr:col>24</xdr:col>
      <xdr:colOff>407938</xdr:colOff>
      <xdr:row>77</xdr:row>
      <xdr:rowOff>42332</xdr:rowOff>
    </xdr:to>
    <xdr:sp macro="" textlink="">
      <xdr:nvSpPr>
        <xdr:cNvPr id="71" name="Arrow: Bent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 rot="10800000">
          <a:off x="14399379" y="12515272"/>
          <a:ext cx="1525650" cy="1320029"/>
        </a:xfrm>
        <a:prstGeom prst="bentArrow">
          <a:avLst>
            <a:gd name="adj1" fmla="val 16570"/>
            <a:gd name="adj2" fmla="val 17142"/>
            <a:gd name="adj3" fmla="val 22308"/>
            <a:gd name="adj4" fmla="val 2733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229809</xdr:colOff>
      <xdr:row>59</xdr:row>
      <xdr:rowOff>114906</xdr:rowOff>
    </xdr:from>
    <xdr:to>
      <xdr:col>10</xdr:col>
      <xdr:colOff>157238</xdr:colOff>
      <xdr:row>65</xdr:row>
      <xdr:rowOff>158448</xdr:rowOff>
    </xdr:to>
    <xdr:sp macro="" textlink="">
      <xdr:nvSpPr>
        <xdr:cNvPr id="72" name="Arrow: Bent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 rot="10800000">
          <a:off x="4717142" y="10625667"/>
          <a:ext cx="1850572" cy="1095828"/>
        </a:xfrm>
        <a:prstGeom prst="bentArrow">
          <a:avLst>
            <a:gd name="adj1" fmla="val 25000"/>
            <a:gd name="adj2" fmla="val 19757"/>
            <a:gd name="adj3" fmla="val 25000"/>
            <a:gd name="adj4" fmla="val 4375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390678</xdr:colOff>
      <xdr:row>59</xdr:row>
      <xdr:rowOff>29030</xdr:rowOff>
    </xdr:from>
    <xdr:to>
      <xdr:col>20</xdr:col>
      <xdr:colOff>574526</xdr:colOff>
      <xdr:row>65</xdr:row>
      <xdr:rowOff>12096</xdr:rowOff>
    </xdr:to>
    <xdr:sp macro="" textlink="">
      <xdr:nvSpPr>
        <xdr:cNvPr id="73" name="Arrow: Bent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 rot="16200000">
          <a:off x="10627978" y="8803245"/>
          <a:ext cx="1045247" cy="4709666"/>
        </a:xfrm>
        <a:prstGeom prst="bentArrow">
          <a:avLst>
            <a:gd name="adj1" fmla="val 19845"/>
            <a:gd name="adj2" fmla="val 19757"/>
            <a:gd name="adj3" fmla="val 25000"/>
            <a:gd name="adj4" fmla="val 4375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399142</xdr:colOff>
      <xdr:row>59</xdr:row>
      <xdr:rowOff>120953</xdr:rowOff>
    </xdr:from>
    <xdr:to>
      <xdr:col>16</xdr:col>
      <xdr:colOff>120952</xdr:colOff>
      <xdr:row>77</xdr:row>
      <xdr:rowOff>114905</xdr:rowOff>
    </xdr:to>
    <xdr:sp macro="" textlink="">
      <xdr:nvSpPr>
        <xdr:cNvPr id="74" name="Arrow: Bent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 flipV="1">
          <a:off x="6809618" y="10631714"/>
          <a:ext cx="3568095" cy="3150810"/>
        </a:xfrm>
        <a:prstGeom prst="bentArrow">
          <a:avLst>
            <a:gd name="adj1" fmla="val 7269"/>
            <a:gd name="adj2" fmla="val 7109"/>
            <a:gd name="adj3" fmla="val 15229"/>
            <a:gd name="adj4" fmla="val 15773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79830</xdr:colOff>
      <xdr:row>65</xdr:row>
      <xdr:rowOff>30238</xdr:rowOff>
    </xdr:from>
    <xdr:to>
      <xdr:col>20</xdr:col>
      <xdr:colOff>580571</xdr:colOff>
      <xdr:row>71</xdr:row>
      <xdr:rowOff>92365</xdr:rowOff>
    </xdr:to>
    <xdr:sp macro="" textlink="">
      <xdr:nvSpPr>
        <xdr:cNvPr id="75" name="Arrow: Bent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 rot="10800000" flipH="1" flipV="1">
          <a:off x="12364194" y="11698843"/>
          <a:ext cx="1147286" cy="1124309"/>
        </a:xfrm>
        <a:prstGeom prst="bentArrow">
          <a:avLst>
            <a:gd name="adj1" fmla="val 18839"/>
            <a:gd name="adj2" fmla="val 23522"/>
            <a:gd name="adj3" fmla="val 25000"/>
            <a:gd name="adj4" fmla="val 43750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289083</xdr:colOff>
      <xdr:row>59</xdr:row>
      <xdr:rowOff>96761</xdr:rowOff>
    </xdr:from>
    <xdr:to>
      <xdr:col>16</xdr:col>
      <xdr:colOff>66525</xdr:colOff>
      <xdr:row>74</xdr:row>
      <xdr:rowOff>133045</xdr:rowOff>
    </xdr:to>
    <xdr:sp macro="" textlink="">
      <xdr:nvSpPr>
        <xdr:cNvPr id="76" name="Arrow: Bent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 rot="16200000">
          <a:off x="7560299" y="10543969"/>
          <a:ext cx="2691738" cy="3010169"/>
        </a:xfrm>
        <a:prstGeom prst="bentArrow">
          <a:avLst>
            <a:gd name="adj1" fmla="val 7690"/>
            <a:gd name="adj2" fmla="val 8895"/>
            <a:gd name="adj3" fmla="val 12048"/>
            <a:gd name="adj4" fmla="val 13426"/>
          </a:avLst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100061</xdr:colOff>
      <xdr:row>71</xdr:row>
      <xdr:rowOff>92366</xdr:rowOff>
    </xdr:from>
    <xdr:to>
      <xdr:col>9</xdr:col>
      <xdr:colOff>492606</xdr:colOff>
      <xdr:row>79</xdr:row>
      <xdr:rowOff>123152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pSpPr/>
      </xdr:nvGrpSpPr>
      <xdr:grpSpPr>
        <a:xfrm>
          <a:off x="1386993" y="12284366"/>
          <a:ext cx="4896813" cy="1385454"/>
          <a:chOff x="886054" y="12744751"/>
          <a:chExt cx="4879060" cy="2265439"/>
        </a:xfrm>
      </xdr:grpSpPr>
      <xdr:sp macro="" textlink="">
        <xdr:nvSpPr>
          <xdr:cNvPr id="65" name="Arrow: Right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/>
        </xdr:nvSpPr>
        <xdr:spPr>
          <a:xfrm>
            <a:off x="1136952" y="13389429"/>
            <a:ext cx="1892905" cy="489857"/>
          </a:xfrm>
          <a:prstGeom prst="rightArrow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6" name="Arrow: Right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 flipH="1">
            <a:off x="1101873" y="14019590"/>
            <a:ext cx="1879601" cy="512839"/>
          </a:xfrm>
          <a:prstGeom prst="rightArrow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>
            <a:off x="3055027" y="13299388"/>
            <a:ext cx="2667000" cy="686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Capacity Demand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 txBox="1"/>
        </xdr:nvSpPr>
        <xdr:spPr>
          <a:xfrm>
            <a:off x="3032046" y="13941647"/>
            <a:ext cx="2667000" cy="7190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Capacity Supply</a:t>
            </a:r>
          </a:p>
        </xdr:txBody>
      </xdr:sp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886054" y="12744751"/>
            <a:ext cx="4879060" cy="2265439"/>
          </a:xfrm>
          <a:prstGeom prst="round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8</xdr:col>
      <xdr:colOff>451262</xdr:colOff>
      <xdr:row>51</xdr:row>
      <xdr:rowOff>90825</xdr:rowOff>
    </xdr:from>
    <xdr:to>
      <xdr:col>14</xdr:col>
      <xdr:colOff>321255</xdr:colOff>
      <xdr:row>58</xdr:row>
      <xdr:rowOff>83127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5623626" y="9281007"/>
          <a:ext cx="3749265" cy="123151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>
              <a:latin typeface="Arial" panose="020B0604020202020204" pitchFamily="34" charset="0"/>
              <a:cs typeface="Arial" panose="020B0604020202020204" pitchFamily="34" charset="0"/>
            </a:rPr>
            <a:t>Airlines</a:t>
          </a:r>
        </a:p>
      </xdr:txBody>
    </xdr:sp>
    <xdr:clientData/>
  </xdr:twoCellAnchor>
  <xdr:twoCellAnchor>
    <xdr:from>
      <xdr:col>1</xdr:col>
      <xdr:colOff>195724</xdr:colOff>
      <xdr:row>61</xdr:row>
      <xdr:rowOff>12315</xdr:rowOff>
    </xdr:from>
    <xdr:to>
      <xdr:col>7</xdr:col>
      <xdr:colOff>65716</xdr:colOff>
      <xdr:row>68</xdr:row>
      <xdr:rowOff>4619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842269" y="10972800"/>
          <a:ext cx="3749265" cy="123151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>
              <a:latin typeface="Arial" panose="020B0604020202020204" pitchFamily="34" charset="0"/>
              <a:cs typeface="Arial" panose="020B0604020202020204" pitchFamily="34" charset="0"/>
            </a:rPr>
            <a:t>Passengers</a:t>
          </a:r>
        </a:p>
      </xdr:txBody>
    </xdr:sp>
    <xdr:clientData/>
  </xdr:twoCellAnchor>
  <xdr:oneCellAnchor>
    <xdr:from>
      <xdr:col>11</xdr:col>
      <xdr:colOff>398318</xdr:colOff>
      <xdr:row>118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7065818" y="208857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277091</xdr:colOff>
      <xdr:row>93</xdr:row>
      <xdr:rowOff>86592</xdr:rowOff>
    </xdr:from>
    <xdr:to>
      <xdr:col>41</xdr:col>
      <xdr:colOff>128153</xdr:colOff>
      <xdr:row>142</xdr:row>
      <xdr:rowOff>138545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277091" y="16173260"/>
          <a:ext cx="26233194" cy="8349285"/>
          <a:chOff x="259773" y="15032184"/>
          <a:chExt cx="24702653" cy="8537862"/>
        </a:xfrm>
      </xdr:grpSpPr>
      <xdr:sp macro="" textlink="">
        <xdr:nvSpPr>
          <xdr:cNvPr id="99" name="Arrow: Bent 70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6200000" flipV="1">
            <a:off x="18623020" y="20790737"/>
            <a:ext cx="1190452" cy="2434419"/>
          </a:xfrm>
          <a:prstGeom prst="bentArrow">
            <a:avLst>
              <a:gd name="adj1" fmla="val 28018"/>
              <a:gd name="adj2" fmla="val 24400"/>
              <a:gd name="adj3" fmla="val 23921"/>
              <a:gd name="adj4" fmla="val 27336"/>
            </a:avLst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98" name="Arrow: Bent 70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16200000" flipH="1" flipV="1">
            <a:off x="5016208" y="21387086"/>
            <a:ext cx="1246909" cy="2817671"/>
          </a:xfrm>
          <a:prstGeom prst="bentArrow">
            <a:avLst>
              <a:gd name="adj1" fmla="val 24635"/>
              <a:gd name="adj2" fmla="val 18755"/>
              <a:gd name="adj3" fmla="val 22308"/>
              <a:gd name="adj4" fmla="val 27336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91" name="Arrow: Bent 7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 flipV="1">
            <a:off x="14759592" y="16209819"/>
            <a:ext cx="1190452" cy="4987636"/>
          </a:xfrm>
          <a:prstGeom prst="bentArrow">
            <a:avLst>
              <a:gd name="adj1" fmla="val 28018"/>
              <a:gd name="adj2" fmla="val 24400"/>
              <a:gd name="adj3" fmla="val 23921"/>
              <a:gd name="adj4" fmla="val 27336"/>
            </a:avLst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Arrow: Bent 70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 rot="10800000" flipH="1" flipV="1">
            <a:off x="8260770" y="16175180"/>
            <a:ext cx="1246909" cy="5178137"/>
          </a:xfrm>
          <a:prstGeom prst="bentArrow">
            <a:avLst>
              <a:gd name="adj1" fmla="val 24635"/>
              <a:gd name="adj2" fmla="val 18755"/>
              <a:gd name="adj3" fmla="val 22308"/>
              <a:gd name="adj4" fmla="val 27336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81" name="Rectangle: Rounded Corners 77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>
            <a:off x="5866081" y="17766918"/>
            <a:ext cx="5806375" cy="1002171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Underlying Demand Growth</a:t>
            </a:r>
          </a:p>
        </xdr:txBody>
      </xdr:sp>
      <xdr:sp macro="" textlink="">
        <xdr:nvSpPr>
          <xdr:cNvPr id="83" name="Rectangle: Rounded Corners 77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2634030" y="17694179"/>
            <a:ext cx="6025446" cy="1031931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3200">
                <a:latin typeface="Arial" panose="020B0604020202020204" pitchFamily="34" charset="0"/>
                <a:cs typeface="Arial" panose="020B0604020202020204" pitchFamily="34" charset="0"/>
              </a:rPr>
              <a:t>Induced Demand Growth</a:t>
            </a:r>
          </a:p>
        </xdr:txBody>
      </xdr:sp>
      <xdr:sp macro="" textlink="">
        <xdr:nvSpPr>
          <xdr:cNvPr id="84" name="Rectangle: Rounded Corners 60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9760031" y="15032184"/>
            <a:ext cx="4752606" cy="2285999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3200">
                <a:latin typeface="Arial" panose="020B0604020202020204" pitchFamily="34" charset="0"/>
                <a:cs typeface="Arial" panose="020B0604020202020204" pitchFamily="34" charset="0"/>
              </a:rPr>
              <a:t>Historical Demand Growth</a:t>
            </a:r>
          </a:p>
        </xdr:txBody>
      </xdr:sp>
      <xdr:sp macro="" textlink="">
        <xdr:nvSpPr>
          <xdr:cNvPr id="86" name="Rectangle: Rounded Corners 77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2699836" y="19327090"/>
            <a:ext cx="5934527" cy="1073725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Airlines Internal</a:t>
            </a:r>
            <a:r>
              <a:rPr lang="en-GB" sz="3200" baseline="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Factors </a:t>
            </a:r>
            <a:endParaRPr lang="en-GB" sz="3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87" name="Rectangle: Rounded Corners 77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5741390" y="21123182"/>
            <a:ext cx="5806375" cy="2412228"/>
          </a:xfrm>
          <a:prstGeom prst="roundRect">
            <a:avLst/>
          </a:prstGeom>
          <a:solidFill>
            <a:schemeClr val="bg1"/>
          </a:solidFill>
          <a:ln w="762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Increase in population</a:t>
            </a:r>
          </a:p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Income</a:t>
            </a:r>
          </a:p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Trade</a:t>
            </a:r>
          </a:p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Changes in taste</a:t>
            </a:r>
          </a:p>
          <a:p>
            <a:pPr marL="0" indent="0" algn="l"/>
            <a:endParaRPr lang="en-GB" sz="3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88" name="Rectangle: Rounded Corners 7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5845297" y="19344408"/>
            <a:ext cx="5806375" cy="1000992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Industry</a:t>
            </a:r>
            <a:r>
              <a:rPr lang="en-GB" sz="3200" baseline="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GB" sz="3200">
                <a:solidFill>
                  <a:schemeClr val="l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External Factors</a:t>
            </a:r>
          </a:p>
        </xdr:txBody>
      </xdr:sp>
      <xdr:sp macro="" textlink="">
        <xdr:nvSpPr>
          <xdr:cNvPr id="89" name="Rectangle: Rounded Corners 77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12751789" y="21120250"/>
            <a:ext cx="6090393" cy="2449796"/>
          </a:xfrm>
          <a:prstGeom prst="roundRect">
            <a:avLst/>
          </a:prstGeom>
          <a:solidFill>
            <a:schemeClr val="bg1"/>
          </a:solidFill>
          <a:ln w="571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Airlines strategy decision </a:t>
            </a:r>
          </a:p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 grow capacity beyond underlying demand </a:t>
            </a:r>
          </a:p>
        </xdr:txBody>
      </xdr:sp>
      <xdr:sp macro="" textlink="">
        <xdr:nvSpPr>
          <xdr:cNvPr id="96" name="Rectangle: Rounded Corners 77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259773" y="21266727"/>
            <a:ext cx="5091547" cy="2286001"/>
          </a:xfrm>
          <a:prstGeom prst="roundRect">
            <a:avLst/>
          </a:prstGeom>
          <a:solidFill>
            <a:schemeClr val="bg1"/>
          </a:solidFill>
          <a:ln w="762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Occurs naturally overtime </a:t>
            </a:r>
            <a:endParaRPr lang="en-GB" sz="3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97" name="Rectangle: Rounded Corners 77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9156051" y="21128181"/>
            <a:ext cx="5806375" cy="2399753"/>
          </a:xfrm>
          <a:prstGeom prst="roundRect">
            <a:avLst/>
          </a:prstGeom>
          <a:solidFill>
            <a:schemeClr val="bg1"/>
          </a:solidFill>
          <a:ln w="571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GB" sz="3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As a response to decisions and actions that airlines have taken over time </a:t>
            </a:r>
          </a:p>
        </xdr:txBody>
      </xdr:sp>
    </xdr:grpSp>
    <xdr:clientData/>
  </xdr:twoCellAnchor>
  <xdr:twoCellAnchor>
    <xdr:from>
      <xdr:col>2</xdr:col>
      <xdr:colOff>1</xdr:colOff>
      <xdr:row>151</xdr:row>
      <xdr:rowOff>0</xdr:rowOff>
    </xdr:from>
    <xdr:to>
      <xdr:col>7</xdr:col>
      <xdr:colOff>476130</xdr:colOff>
      <xdr:row>151</xdr:row>
      <xdr:rowOff>0</xdr:rowOff>
    </xdr:to>
    <xdr:sp macro="" textlink="">
      <xdr:nvSpPr>
        <xdr:cNvPr id="100" name="Rectangle: Rounded Corners 78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1212274" y="31224682"/>
          <a:ext cx="3506811" cy="1204577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>
              <a:latin typeface="Arial" panose="020B0604020202020204" pitchFamily="34" charset="0"/>
              <a:cs typeface="Arial" panose="020B0604020202020204" pitchFamily="34" charset="0"/>
            </a:rPr>
            <a:t>Economic</a:t>
          </a:r>
          <a:r>
            <a:rPr lang="en-GB" sz="3200" baseline="0">
              <a:latin typeface="Arial" panose="020B0604020202020204" pitchFamily="34" charset="0"/>
              <a:cs typeface="Arial" panose="020B0604020202020204" pitchFamily="34" charset="0"/>
            </a:rPr>
            <a:t> Growth </a:t>
          </a:r>
          <a:endParaRPr lang="en-GB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545521</xdr:colOff>
      <xdr:row>152</xdr:row>
      <xdr:rowOff>31172</xdr:rowOff>
    </xdr:from>
    <xdr:to>
      <xdr:col>36</xdr:col>
      <xdr:colOff>242455</xdr:colOff>
      <xdr:row>199</xdr:row>
      <xdr:rowOff>17319</xdr:rowOff>
    </xdr:to>
    <xdr:graphicFrame macro="">
      <xdr:nvGraphicFramePr>
        <xdr:cNvPr id="116" name="Diagram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21</xdr:col>
      <xdr:colOff>526676</xdr:colOff>
      <xdr:row>6</xdr:row>
      <xdr:rowOff>67234</xdr:rowOff>
    </xdr:from>
    <xdr:to>
      <xdr:col>22</xdr:col>
      <xdr:colOff>367303</xdr:colOff>
      <xdr:row>8</xdr:row>
      <xdr:rowOff>129063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13234147" y="1210234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21</xdr:col>
      <xdr:colOff>600635</xdr:colOff>
      <xdr:row>16</xdr:row>
      <xdr:rowOff>85164</xdr:rowOff>
    </xdr:from>
    <xdr:to>
      <xdr:col>22</xdr:col>
      <xdr:colOff>441262</xdr:colOff>
      <xdr:row>18</xdr:row>
      <xdr:rowOff>169405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13308106" y="3043517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12</xdr:col>
      <xdr:colOff>484094</xdr:colOff>
      <xdr:row>34</xdr:row>
      <xdr:rowOff>58270</xdr:rowOff>
    </xdr:from>
    <xdr:to>
      <xdr:col>13</xdr:col>
      <xdr:colOff>324721</xdr:colOff>
      <xdr:row>36</xdr:row>
      <xdr:rowOff>142511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7745506" y="6243917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3</xdr:col>
      <xdr:colOff>479612</xdr:colOff>
      <xdr:row>17</xdr:row>
      <xdr:rowOff>20170</xdr:rowOff>
    </xdr:from>
    <xdr:to>
      <xdr:col>4</xdr:col>
      <xdr:colOff>320238</xdr:colOff>
      <xdr:row>19</xdr:row>
      <xdr:rowOff>104411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2294965" y="3157817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</xdr:col>
      <xdr:colOff>475130</xdr:colOff>
      <xdr:row>6</xdr:row>
      <xdr:rowOff>49305</xdr:rowOff>
    </xdr:from>
    <xdr:to>
      <xdr:col>4</xdr:col>
      <xdr:colOff>315756</xdr:colOff>
      <xdr:row>8</xdr:row>
      <xdr:rowOff>111134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2290483" y="1192305"/>
          <a:ext cx="445744" cy="442829"/>
        </a:xfrm>
        <a:prstGeom prst="ellipse">
          <a:avLst/>
        </a:prstGeom>
        <a:solidFill>
          <a:schemeClr val="tx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126565" y="8513233"/>
    <xdr:ext cx="6028267" cy="3048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66696</xdr:colOff>
      <xdr:row>3</xdr:row>
      <xdr:rowOff>30104</xdr:rowOff>
    </xdr:from>
    <xdr:to>
      <xdr:col>0</xdr:col>
      <xdr:colOff>285898</xdr:colOff>
      <xdr:row>4</xdr:row>
      <xdr:rowOff>61566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6382662">
          <a:off x="70919" y="597381"/>
          <a:ext cx="210756" cy="219202"/>
        </a:xfrm>
        <a:prstGeom prst="downArrow">
          <a:avLst/>
        </a:prstGeom>
        <a:solidFill>
          <a:srgbClr val="0070C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364972</xdr:colOff>
      <xdr:row>0</xdr:row>
      <xdr:rowOff>114903</xdr:rowOff>
    </xdr:from>
    <xdr:to>
      <xdr:col>25</xdr:col>
      <xdr:colOff>296334</xdr:colOff>
      <xdr:row>18</xdr:row>
      <xdr:rowOff>6048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253999</xdr:colOff>
      <xdr:row>45</xdr:row>
      <xdr:rowOff>5478</xdr:rowOff>
    </xdr:from>
    <xdr:to>
      <xdr:col>17</xdr:col>
      <xdr:colOff>388469</xdr:colOff>
      <xdr:row>59</xdr:row>
      <xdr:rowOff>119530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229098</xdr:colOff>
      <xdr:row>60</xdr:row>
      <xdr:rowOff>109568</xdr:rowOff>
    </xdr:from>
    <xdr:to>
      <xdr:col>17</xdr:col>
      <xdr:colOff>363568</xdr:colOff>
      <xdr:row>75</xdr:row>
      <xdr:rowOff>39346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0.81376</cdr:x>
      <cdr:y>0.1555</cdr:y>
    </cdr:from>
    <cdr:to>
      <cdr:x>0.98909</cdr:x>
      <cdr:y>0.31587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1697C8-1C93-433E-BEB1-BB4AE1B874DD}"/>
            </a:ext>
          </a:extLst>
        </cdr:cNvPr>
        <cdr:cNvSpPr txBox="1"/>
      </cdr:nvSpPr>
      <cdr:spPr>
        <a:xfrm xmlns:a="http://schemas.openxmlformats.org/drawingml/2006/main">
          <a:off x="4830982" y="517343"/>
          <a:ext cx="1040900" cy="533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2002-2017</a:t>
          </a:r>
        </a:p>
        <a:p xmlns:a="http://schemas.openxmlformats.org/drawingml/2006/main">
          <a:pPr algn="l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CAGR</a:t>
          </a:r>
        </a:p>
      </cdr:txBody>
    </cdr:sp>
  </cdr:relSizeAnchor>
  <cdr:relSizeAnchor xmlns:cdr="http://schemas.openxmlformats.org/drawingml/2006/chartDrawing">
    <cdr:from>
      <cdr:x>0.8198</cdr:x>
      <cdr:y>0.27589</cdr:y>
    </cdr:from>
    <cdr:to>
      <cdr:x>0.98171</cdr:x>
      <cdr:y>0.39027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966E7F0-D9D8-4146-890B-0AE83DD3EF2A}"/>
            </a:ext>
          </a:extLst>
        </cdr:cNvPr>
        <cdr:cNvSpPr txBox="1"/>
      </cdr:nvSpPr>
      <cdr:spPr>
        <a:xfrm xmlns:a="http://schemas.openxmlformats.org/drawingml/2006/main">
          <a:off x="4866841" y="917871"/>
          <a:ext cx="961215" cy="38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1.9%</a:t>
          </a:r>
        </a:p>
      </cdr:txBody>
    </cdr:sp>
  </cdr:relSizeAnchor>
  <cdr:relSizeAnchor xmlns:cdr="http://schemas.openxmlformats.org/drawingml/2006/chartDrawing">
    <cdr:from>
      <cdr:x>0.82064</cdr:x>
      <cdr:y>0.46994</cdr:y>
    </cdr:from>
    <cdr:to>
      <cdr:x>0.98255</cdr:x>
      <cdr:y>0.58432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33AB29-B3B9-4641-B262-4EBA9B7E1C90}"/>
            </a:ext>
          </a:extLst>
        </cdr:cNvPr>
        <cdr:cNvSpPr txBox="1"/>
      </cdr:nvSpPr>
      <cdr:spPr>
        <a:xfrm xmlns:a="http://schemas.openxmlformats.org/drawingml/2006/main">
          <a:off x="4871820" y="1563432"/>
          <a:ext cx="961215" cy="38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4.4%</a:t>
          </a:r>
        </a:p>
      </cdr:txBody>
    </cdr:sp>
  </cdr:relSizeAnchor>
  <cdr:relSizeAnchor xmlns:cdr="http://schemas.openxmlformats.org/drawingml/2006/chartDrawing">
    <cdr:from>
      <cdr:x>0.80973</cdr:x>
      <cdr:y>0.52305</cdr:y>
    </cdr:from>
    <cdr:to>
      <cdr:x>0.97164</cdr:x>
      <cdr:y>0.63743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9C36DF4-C132-4E7A-A7B6-373E95344B7D}"/>
            </a:ext>
          </a:extLst>
        </cdr:cNvPr>
        <cdr:cNvSpPr txBox="1"/>
      </cdr:nvSpPr>
      <cdr:spPr>
        <a:xfrm xmlns:a="http://schemas.openxmlformats.org/drawingml/2006/main">
          <a:off x="4807074" y="1740123"/>
          <a:ext cx="961215" cy="380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11.7</a:t>
          </a:r>
          <a:r>
            <a:rPr lang="en-GB" sz="11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0.45218</cdr:x>
      <cdr:y>0.16018</cdr:y>
    </cdr:from>
    <cdr:to>
      <cdr:x>0.8084</cdr:x>
      <cdr:y>0.75475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A18CF35-718B-46FF-9762-0321151CFB2A}"/>
            </a:ext>
          </a:extLst>
        </cdr:cNvPr>
        <cdr:cNvSpPr/>
      </cdr:nvSpPr>
      <cdr:spPr>
        <a:xfrm xmlns:a="http://schemas.openxmlformats.org/drawingml/2006/main">
          <a:off x="4203845" y="973111"/>
          <a:ext cx="3311696" cy="36120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840" cy="607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83231\AppData\Local\Microsoft\Windows\Temporary%20Internet%20Files\Content.Outlook\C1G5QNGJ\Graph%20and%20Data%20Output\cmo-2017-interactive-data-09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fic data for database"/>
      <sheetName val="Sheet1"/>
      <sheetName val="Region summary"/>
      <sheetName val="Compare regions"/>
      <sheetName val="Detail by size segment"/>
      <sheetName val="Airplane demand summary"/>
      <sheetName val="Traffic by flow"/>
      <sheetName val="Traffic within and between"/>
      <sheetName val="Traffic by region"/>
      <sheetName val="Aircraft market sectors"/>
    </sheetNames>
    <sheetDataSet>
      <sheetData sheetId="0" refreshError="1"/>
      <sheetData sheetId="1">
        <row r="2">
          <cell r="B2" t="str">
            <v>Subreg year</v>
          </cell>
          <cell r="C2" t="str">
            <v>Subregion</v>
          </cell>
          <cell r="D2" t="str">
            <v>Region</v>
          </cell>
          <cell r="E2" t="str">
            <v>Forecast year</v>
          </cell>
          <cell r="F2" t="str">
            <v>10 or 20 year view</v>
          </cell>
          <cell r="G2" t="str">
            <v>GDP growth rate</v>
          </cell>
          <cell r="H2" t="str">
            <v>Traffic growth rate</v>
          </cell>
          <cell r="I2" t="str">
            <v>Cargo growth rate</v>
          </cell>
          <cell r="J2" t="str">
            <v>Fleet growth rate</v>
          </cell>
          <cell r="K2" t="str">
            <v>RPK Growth / GDP Growth</v>
          </cell>
          <cell r="L2" t="str">
            <v>New deliveries total</v>
          </cell>
          <cell r="M2" t="str">
            <v>Base year</v>
          </cell>
          <cell r="N2" t="str">
            <v>1st year of deliveries</v>
          </cell>
          <cell r="O2" t="str">
            <v>End year</v>
          </cell>
          <cell r="P2" t="str">
            <v>Market value total</v>
          </cell>
          <cell r="Q2" t="str">
            <v>Average new Airplane value</v>
          </cell>
          <cell r="R2" t="str">
            <v>New deliveries freighter</v>
          </cell>
          <cell r="S2" t="str">
            <v>New deliveries medium / large passenger widebody</v>
          </cell>
          <cell r="T2" t="str">
            <v>New deliveries small passenger widebody</v>
          </cell>
          <cell r="U2" t="str">
            <v>New deliveries widebody</v>
          </cell>
          <cell r="V2" t="str">
            <v>New deliveries single aisle</v>
          </cell>
          <cell r="W2" t="str">
            <v>New deliveries regional jets</v>
          </cell>
          <cell r="X2" t="str">
            <v>Unit deliveries market share freigher</v>
          </cell>
          <cell r="Y2" t="str">
            <v>Unit deliveries market share medium / large passenger widebody</v>
          </cell>
          <cell r="Z2" t="str">
            <v>Unit deliveries market share small passenger widebody</v>
          </cell>
          <cell r="AA2" t="str">
            <v>Unit deliveries market share single aisle</v>
          </cell>
          <cell r="AB2" t="str">
            <v>Unit deliveries market share regional jets</v>
          </cell>
          <cell r="AC2" t="str">
            <v>Base year total</v>
          </cell>
          <cell r="AD2" t="str">
            <v>End year total</v>
          </cell>
          <cell r="AE2" t="str">
            <v>Base year freighter</v>
          </cell>
          <cell r="AF2" t="str">
            <v>Base year medium / large passenger widebody</v>
          </cell>
          <cell r="AG2" t="str">
            <v>Base year small passenger widebody</v>
          </cell>
          <cell r="AH2" t="str">
            <v>Base year widebody</v>
          </cell>
          <cell r="AI2" t="str">
            <v>Base year single aisle</v>
          </cell>
          <cell r="AJ2" t="str">
            <v>Base year regional jets</v>
          </cell>
          <cell r="AK2" t="str">
            <v>End year freighter</v>
          </cell>
          <cell r="AL2" t="str">
            <v>End year medium / large passenger widebody</v>
          </cell>
          <cell r="AM2" t="str">
            <v>End year small passenger widebody</v>
          </cell>
          <cell r="AN2" t="str">
            <v>End year widebody</v>
          </cell>
          <cell r="AO2" t="str">
            <v>End year single aisle</v>
          </cell>
          <cell r="AP2" t="str">
            <v>End year regional jets</v>
          </cell>
          <cell r="AQ2" t="str">
            <v>Market value Regional jets</v>
          </cell>
          <cell r="AR2" t="str">
            <v>Market value single aisle</v>
          </cell>
          <cell r="AS2" t="str">
            <v>Market value small passenger widebody</v>
          </cell>
          <cell r="AT2" t="str">
            <v>Market value medium / large passenger widebody</v>
          </cell>
          <cell r="AU2" t="str">
            <v>Market value freighter</v>
          </cell>
          <cell r="AV2" t="str">
            <v>Market value widebody</v>
          </cell>
        </row>
        <row r="3">
          <cell r="B3" t="str">
            <v>China 2017 20 years</v>
          </cell>
          <cell r="C3" t="str">
            <v>China</v>
          </cell>
          <cell r="D3" t="str">
            <v>Asia</v>
          </cell>
          <cell r="E3">
            <v>2017</v>
          </cell>
          <cell r="F3" t="str">
            <v>20 years</v>
          </cell>
        </row>
        <row r="4">
          <cell r="B4" t="str">
            <v>South Asia 2017 20 years</v>
          </cell>
          <cell r="C4" t="str">
            <v>South Asia</v>
          </cell>
          <cell r="D4" t="str">
            <v>Asia</v>
          </cell>
          <cell r="E4">
            <v>2017</v>
          </cell>
          <cell r="F4" t="str">
            <v>20 years</v>
          </cell>
        </row>
        <row r="5">
          <cell r="B5" t="str">
            <v>Southeast Asia 2017 20 years</v>
          </cell>
          <cell r="C5" t="str">
            <v>Southeast Asia</v>
          </cell>
          <cell r="D5" t="str">
            <v>Asia</v>
          </cell>
          <cell r="E5">
            <v>2017</v>
          </cell>
          <cell r="F5" t="str">
            <v>20 years</v>
          </cell>
        </row>
        <row r="6">
          <cell r="B6" t="str">
            <v>Northeast Asia 2017 20 years</v>
          </cell>
          <cell r="C6" t="str">
            <v>Northeast Asia</v>
          </cell>
          <cell r="D6" t="str">
            <v>Asia</v>
          </cell>
          <cell r="E6">
            <v>2017</v>
          </cell>
          <cell r="F6" t="str">
            <v>20 years</v>
          </cell>
        </row>
        <row r="7">
          <cell r="B7" t="str">
            <v>Oceania 2017 20 years</v>
          </cell>
          <cell r="C7" t="str">
            <v>Oceania</v>
          </cell>
          <cell r="D7" t="str">
            <v>Asia</v>
          </cell>
          <cell r="E7">
            <v>2017</v>
          </cell>
          <cell r="F7" t="str">
            <v>20 years</v>
          </cell>
        </row>
        <row r="8">
          <cell r="B8" t="str">
            <v>Europe 2017 20 years</v>
          </cell>
          <cell r="C8" t="str">
            <v>Europe</v>
          </cell>
          <cell r="D8" t="str">
            <v>Europe</v>
          </cell>
          <cell r="E8">
            <v>2017</v>
          </cell>
          <cell r="F8" t="str">
            <v>20 years</v>
          </cell>
          <cell r="G8">
            <v>1.7000000000000002</v>
          </cell>
          <cell r="H8">
            <v>3.6999999999999997</v>
          </cell>
          <cell r="J8">
            <v>2.6886503881887736</v>
          </cell>
          <cell r="L8">
            <v>7530</v>
          </cell>
          <cell r="M8">
            <v>2016</v>
          </cell>
          <cell r="N8">
            <v>2017</v>
          </cell>
          <cell r="O8">
            <v>2036</v>
          </cell>
          <cell r="P8">
            <v>1110</v>
          </cell>
          <cell r="Q8">
            <v>150</v>
          </cell>
          <cell r="R8">
            <v>100</v>
          </cell>
          <cell r="S8">
            <v>490</v>
          </cell>
          <cell r="T8">
            <v>940</v>
          </cell>
          <cell r="U8">
            <v>1530</v>
          </cell>
          <cell r="V8">
            <v>5900</v>
          </cell>
          <cell r="W8">
            <v>100</v>
          </cell>
          <cell r="X8">
            <v>1.3280212483399734</v>
          </cell>
          <cell r="Y8">
            <v>6.5073041168658694</v>
          </cell>
          <cell r="Z8">
            <v>12.48339973439575</v>
          </cell>
          <cell r="AA8">
            <v>78.353253652058427</v>
          </cell>
          <cell r="AB8">
            <v>1.3280212483399734</v>
          </cell>
          <cell r="AC8">
            <v>4800</v>
          </cell>
          <cell r="AD8">
            <v>8160</v>
          </cell>
          <cell r="AE8">
            <v>270</v>
          </cell>
          <cell r="AF8">
            <v>450</v>
          </cell>
          <cell r="AG8">
            <v>410</v>
          </cell>
          <cell r="AH8">
            <v>1130</v>
          </cell>
          <cell r="AI8">
            <v>3410</v>
          </cell>
          <cell r="AJ8">
            <v>260</v>
          </cell>
          <cell r="AK8">
            <v>390</v>
          </cell>
          <cell r="AL8">
            <v>580</v>
          </cell>
          <cell r="AM8">
            <v>1140</v>
          </cell>
          <cell r="AN8">
            <v>2110</v>
          </cell>
          <cell r="AO8">
            <v>5940</v>
          </cell>
          <cell r="AP8">
            <v>110</v>
          </cell>
          <cell r="AQ8">
            <v>10</v>
          </cell>
          <cell r="AR8">
            <v>640</v>
          </cell>
          <cell r="AS8">
            <v>250</v>
          </cell>
          <cell r="AT8">
            <v>180</v>
          </cell>
          <cell r="AU8">
            <v>30</v>
          </cell>
          <cell r="AV8">
            <v>460</v>
          </cell>
        </row>
        <row r="9">
          <cell r="B9" t="str">
            <v>Middle East 2017 20 years</v>
          </cell>
          <cell r="C9" t="str">
            <v>Middle East</v>
          </cell>
          <cell r="D9" t="str">
            <v>Middle East</v>
          </cell>
          <cell r="E9">
            <v>2017</v>
          </cell>
          <cell r="F9" t="str">
            <v>20 years</v>
          </cell>
          <cell r="G9">
            <v>3.5000000000000004</v>
          </cell>
          <cell r="H9">
            <v>5.6000000000000005</v>
          </cell>
          <cell r="J9">
            <v>5.1444681285815586</v>
          </cell>
          <cell r="L9">
            <v>3350</v>
          </cell>
          <cell r="M9">
            <v>2016</v>
          </cell>
          <cell r="N9">
            <v>2017</v>
          </cell>
          <cell r="O9">
            <v>2036</v>
          </cell>
          <cell r="P9">
            <v>730</v>
          </cell>
          <cell r="Q9">
            <v>220</v>
          </cell>
          <cell r="R9">
            <v>60</v>
          </cell>
          <cell r="S9">
            <v>910</v>
          </cell>
          <cell r="T9">
            <v>590</v>
          </cell>
          <cell r="U9">
            <v>1560</v>
          </cell>
          <cell r="V9">
            <v>1770</v>
          </cell>
          <cell r="W9">
            <v>20</v>
          </cell>
          <cell r="X9">
            <v>1.791044776119403</v>
          </cell>
          <cell r="Y9">
            <v>27.164179104477608</v>
          </cell>
          <cell r="Z9">
            <v>17.611940298507463</v>
          </cell>
          <cell r="AA9">
            <v>52.835820895522389</v>
          </cell>
          <cell r="AB9">
            <v>0.59701492537313439</v>
          </cell>
          <cell r="AC9">
            <v>1430</v>
          </cell>
          <cell r="AD9">
            <v>3900</v>
          </cell>
          <cell r="AE9">
            <v>80</v>
          </cell>
          <cell r="AF9">
            <v>430</v>
          </cell>
          <cell r="AG9">
            <v>240</v>
          </cell>
          <cell r="AH9">
            <v>750</v>
          </cell>
          <cell r="AI9">
            <v>630</v>
          </cell>
          <cell r="AJ9">
            <v>50</v>
          </cell>
          <cell r="AK9">
            <v>180</v>
          </cell>
          <cell r="AL9">
            <v>980</v>
          </cell>
          <cell r="AM9">
            <v>640</v>
          </cell>
          <cell r="AN9">
            <v>1800</v>
          </cell>
          <cell r="AO9">
            <v>2050</v>
          </cell>
          <cell r="AP9">
            <v>50</v>
          </cell>
          <cell r="AQ9" t="str">
            <v>&lt;5</v>
          </cell>
          <cell r="AR9">
            <v>190</v>
          </cell>
          <cell r="AS9">
            <v>160</v>
          </cell>
          <cell r="AT9">
            <v>360</v>
          </cell>
          <cell r="AU9">
            <v>20</v>
          </cell>
          <cell r="AV9">
            <v>540</v>
          </cell>
        </row>
        <row r="10">
          <cell r="B10" t="str">
            <v>C.I.S. 2017 20 years</v>
          </cell>
          <cell r="C10" t="str">
            <v>C.I.S.</v>
          </cell>
          <cell r="D10" t="str">
            <v>C.I.S.</v>
          </cell>
          <cell r="E10">
            <v>2017</v>
          </cell>
          <cell r="F10" t="str">
            <v>20 years</v>
          </cell>
          <cell r="G10">
            <v>2</v>
          </cell>
          <cell r="H10">
            <v>4.3</v>
          </cell>
          <cell r="J10">
            <v>3.0295812307162606</v>
          </cell>
          <cell r="L10">
            <v>1230</v>
          </cell>
          <cell r="M10">
            <v>2016</v>
          </cell>
          <cell r="N10">
            <v>2017</v>
          </cell>
          <cell r="O10">
            <v>2036</v>
          </cell>
          <cell r="P10">
            <v>140</v>
          </cell>
          <cell r="Q10">
            <v>110</v>
          </cell>
          <cell r="R10">
            <v>20</v>
          </cell>
          <cell r="S10">
            <v>10</v>
          </cell>
          <cell r="T10">
            <v>150</v>
          </cell>
          <cell r="U10">
            <v>180</v>
          </cell>
          <cell r="V10">
            <v>830</v>
          </cell>
          <cell r="W10">
            <v>220</v>
          </cell>
          <cell r="X10">
            <v>1.6260162601626018</v>
          </cell>
          <cell r="Y10">
            <v>0.81300813008130091</v>
          </cell>
          <cell r="Z10">
            <v>12.195121951219512</v>
          </cell>
          <cell r="AA10">
            <v>67.479674796747972</v>
          </cell>
          <cell r="AB10">
            <v>17.886178861788618</v>
          </cell>
          <cell r="AC10">
            <v>1090</v>
          </cell>
          <cell r="AD10">
            <v>1980</v>
          </cell>
          <cell r="AE10">
            <v>180</v>
          </cell>
          <cell r="AF10">
            <v>40</v>
          </cell>
          <cell r="AG10">
            <v>70</v>
          </cell>
          <cell r="AH10">
            <v>290</v>
          </cell>
          <cell r="AI10">
            <v>650</v>
          </cell>
          <cell r="AJ10">
            <v>150</v>
          </cell>
          <cell r="AK10">
            <v>180</v>
          </cell>
          <cell r="AL10">
            <v>40</v>
          </cell>
          <cell r="AM10">
            <v>210</v>
          </cell>
          <cell r="AN10">
            <v>430</v>
          </cell>
          <cell r="AO10">
            <v>1180</v>
          </cell>
          <cell r="AP10">
            <v>370</v>
          </cell>
          <cell r="AQ10">
            <v>10</v>
          </cell>
          <cell r="AR10">
            <v>90</v>
          </cell>
          <cell r="AS10">
            <v>30</v>
          </cell>
          <cell r="AT10" t="str">
            <v>&gt;5</v>
          </cell>
          <cell r="AU10">
            <v>10</v>
          </cell>
          <cell r="AV10">
            <v>40</v>
          </cell>
        </row>
        <row r="11">
          <cell r="B11" t="str">
            <v>Africa 2017 20 years</v>
          </cell>
          <cell r="C11" t="str">
            <v>Africa</v>
          </cell>
          <cell r="D11" t="str">
            <v>Africa</v>
          </cell>
          <cell r="E11">
            <v>2017</v>
          </cell>
          <cell r="F11" t="str">
            <v>20 years</v>
          </cell>
          <cell r="G11">
            <v>3.5000000000000004</v>
          </cell>
          <cell r="H11">
            <v>5.8999999999999995</v>
          </cell>
          <cell r="J11">
            <v>4.0733116796889401</v>
          </cell>
          <cell r="L11">
            <v>1220</v>
          </cell>
          <cell r="M11">
            <v>2016</v>
          </cell>
          <cell r="N11">
            <v>2017</v>
          </cell>
          <cell r="O11">
            <v>2036</v>
          </cell>
          <cell r="P11">
            <v>180</v>
          </cell>
          <cell r="Q11">
            <v>150</v>
          </cell>
          <cell r="R11">
            <v>10</v>
          </cell>
          <cell r="S11">
            <v>40</v>
          </cell>
          <cell r="T11">
            <v>240</v>
          </cell>
          <cell r="U11">
            <v>290</v>
          </cell>
          <cell r="V11">
            <v>900</v>
          </cell>
          <cell r="W11">
            <v>30</v>
          </cell>
          <cell r="X11">
            <v>0.81967213114754101</v>
          </cell>
          <cell r="Y11">
            <v>3.278688524590164</v>
          </cell>
          <cell r="Z11">
            <v>19.672131147540984</v>
          </cell>
          <cell r="AA11">
            <v>73.770491803278688</v>
          </cell>
          <cell r="AB11">
            <v>2.459016393442623</v>
          </cell>
          <cell r="AC11">
            <v>720</v>
          </cell>
          <cell r="AD11">
            <v>1600</v>
          </cell>
          <cell r="AE11">
            <v>50</v>
          </cell>
          <cell r="AF11">
            <v>60</v>
          </cell>
          <cell r="AG11">
            <v>80</v>
          </cell>
          <cell r="AH11">
            <v>190</v>
          </cell>
          <cell r="AI11">
            <v>420</v>
          </cell>
          <cell r="AJ11">
            <v>110</v>
          </cell>
          <cell r="AK11">
            <v>130</v>
          </cell>
          <cell r="AL11">
            <v>50</v>
          </cell>
          <cell r="AM11">
            <v>290</v>
          </cell>
          <cell r="AN11">
            <v>470</v>
          </cell>
          <cell r="AO11">
            <v>1060</v>
          </cell>
          <cell r="AP11">
            <v>70</v>
          </cell>
          <cell r="AQ11" t="str">
            <v>&lt;5</v>
          </cell>
          <cell r="AR11">
            <v>90</v>
          </cell>
          <cell r="AS11">
            <v>70</v>
          </cell>
          <cell r="AT11">
            <v>20</v>
          </cell>
          <cell r="AU11" t="str">
            <v>&lt;5</v>
          </cell>
          <cell r="AV11">
            <v>90</v>
          </cell>
        </row>
        <row r="12">
          <cell r="B12" t="str">
            <v>Asia  2017 20 years</v>
          </cell>
          <cell r="C12" t="str">
            <v xml:space="preserve">Asia </v>
          </cell>
          <cell r="D12" t="str">
            <v>Asia</v>
          </cell>
          <cell r="E12">
            <v>2017</v>
          </cell>
          <cell r="F12" t="str">
            <v>20 years</v>
          </cell>
          <cell r="G12">
            <v>3.9</v>
          </cell>
          <cell r="H12">
            <v>5.7</v>
          </cell>
          <cell r="J12">
            <v>4.8227791515506713</v>
          </cell>
          <cell r="L12">
            <v>16050</v>
          </cell>
          <cell r="M12">
            <v>2016</v>
          </cell>
          <cell r="N12">
            <v>2017</v>
          </cell>
          <cell r="O12">
            <v>2036</v>
          </cell>
          <cell r="P12">
            <v>2500</v>
          </cell>
          <cell r="Q12">
            <v>160</v>
          </cell>
          <cell r="R12">
            <v>320</v>
          </cell>
          <cell r="S12">
            <v>1410</v>
          </cell>
          <cell r="T12">
            <v>2210</v>
          </cell>
          <cell r="U12">
            <v>3940</v>
          </cell>
          <cell r="V12">
            <v>11840</v>
          </cell>
          <cell r="W12">
            <v>270</v>
          </cell>
          <cell r="X12">
            <v>1.9937694704049844</v>
          </cell>
          <cell r="Y12">
            <v>8.7850467289719631</v>
          </cell>
          <cell r="Z12">
            <v>13.769470404984425</v>
          </cell>
          <cell r="AA12">
            <v>73.769470404984432</v>
          </cell>
          <cell r="AB12">
            <v>1.6822429906542056</v>
          </cell>
          <cell r="AC12">
            <v>6830</v>
          </cell>
          <cell r="AD12">
            <v>17520</v>
          </cell>
          <cell r="AE12">
            <v>330</v>
          </cell>
          <cell r="AF12">
            <v>640</v>
          </cell>
          <cell r="AG12">
            <v>900</v>
          </cell>
          <cell r="AH12">
            <v>1870</v>
          </cell>
          <cell r="AI12">
            <v>4820</v>
          </cell>
          <cell r="AJ12">
            <v>140</v>
          </cell>
          <cell r="AK12">
            <v>1040</v>
          </cell>
          <cell r="AL12">
            <v>1430</v>
          </cell>
          <cell r="AM12">
            <v>2370</v>
          </cell>
          <cell r="AN12">
            <v>4840</v>
          </cell>
          <cell r="AO12">
            <v>12420</v>
          </cell>
          <cell r="AP12">
            <v>260</v>
          </cell>
          <cell r="AQ12">
            <v>10</v>
          </cell>
          <cell r="AR12">
            <v>1290</v>
          </cell>
          <cell r="AS12">
            <v>600</v>
          </cell>
          <cell r="AT12">
            <v>490</v>
          </cell>
          <cell r="AU12">
            <v>110</v>
          </cell>
          <cell r="AV12">
            <v>1200</v>
          </cell>
        </row>
        <row r="13">
          <cell r="B13" t="str">
            <v>North America 2017 20 years</v>
          </cell>
          <cell r="C13" t="str">
            <v>North America</v>
          </cell>
          <cell r="D13" t="str">
            <v>North America</v>
          </cell>
          <cell r="E13">
            <v>2017</v>
          </cell>
          <cell r="F13" t="str">
            <v>20 years</v>
          </cell>
          <cell r="G13">
            <v>2.1</v>
          </cell>
          <cell r="H13">
            <v>3</v>
          </cell>
          <cell r="J13">
            <v>1.821675039495263</v>
          </cell>
          <cell r="L13">
            <v>8640</v>
          </cell>
          <cell r="M13">
            <v>2016</v>
          </cell>
          <cell r="N13">
            <v>2017</v>
          </cell>
          <cell r="O13">
            <v>2036</v>
          </cell>
          <cell r="P13">
            <v>1040</v>
          </cell>
          <cell r="Q13">
            <v>120</v>
          </cell>
          <cell r="R13">
            <v>390</v>
          </cell>
          <cell r="S13">
            <v>280</v>
          </cell>
          <cell r="T13">
            <v>710</v>
          </cell>
          <cell r="U13">
            <v>1380</v>
          </cell>
          <cell r="V13">
            <v>5660</v>
          </cell>
          <cell r="W13">
            <v>1600</v>
          </cell>
          <cell r="X13">
            <v>4.5138888888888884</v>
          </cell>
          <cell r="Y13">
            <v>3.2407407407407405</v>
          </cell>
          <cell r="Z13">
            <v>8.2175925925925934</v>
          </cell>
          <cell r="AA13">
            <v>65.509259259259252</v>
          </cell>
          <cell r="AB13">
            <v>18.518518518518519</v>
          </cell>
          <cell r="AC13">
            <v>7060</v>
          </cell>
          <cell r="AD13">
            <v>10130</v>
          </cell>
          <cell r="AE13">
            <v>810</v>
          </cell>
          <cell r="AF13">
            <v>220</v>
          </cell>
          <cell r="AG13">
            <v>410</v>
          </cell>
          <cell r="AH13">
            <v>1440</v>
          </cell>
          <cell r="AI13">
            <v>3880</v>
          </cell>
          <cell r="AJ13">
            <v>1740</v>
          </cell>
          <cell r="AK13">
            <v>990</v>
          </cell>
          <cell r="AL13">
            <v>300</v>
          </cell>
          <cell r="AM13">
            <v>770</v>
          </cell>
          <cell r="AN13">
            <v>2060</v>
          </cell>
          <cell r="AO13">
            <v>6460</v>
          </cell>
          <cell r="AP13">
            <v>1610</v>
          </cell>
          <cell r="AQ13">
            <v>70</v>
          </cell>
          <cell r="AR13">
            <v>600</v>
          </cell>
          <cell r="AS13">
            <v>180</v>
          </cell>
          <cell r="AT13">
            <v>100</v>
          </cell>
          <cell r="AU13">
            <v>90</v>
          </cell>
          <cell r="AV13">
            <v>370</v>
          </cell>
        </row>
        <row r="14">
          <cell r="B14" t="str">
            <v>Latin America 2017 20 years</v>
          </cell>
          <cell r="C14" t="str">
            <v>Latin America</v>
          </cell>
          <cell r="D14" t="str">
            <v>Latin America</v>
          </cell>
          <cell r="E14">
            <v>2017</v>
          </cell>
          <cell r="F14" t="str">
            <v>20 years</v>
          </cell>
          <cell r="G14">
            <v>3</v>
          </cell>
          <cell r="H14">
            <v>6.1</v>
          </cell>
          <cell r="J14">
            <v>4.3896567027743583</v>
          </cell>
          <cell r="L14">
            <v>3010</v>
          </cell>
          <cell r="M14">
            <v>2016</v>
          </cell>
          <cell r="N14">
            <v>2017</v>
          </cell>
          <cell r="O14">
            <v>2036</v>
          </cell>
          <cell r="P14">
            <v>350</v>
          </cell>
          <cell r="Q14">
            <v>120</v>
          </cell>
          <cell r="R14">
            <v>20</v>
          </cell>
          <cell r="S14">
            <v>20</v>
          </cell>
          <cell r="T14">
            <v>210</v>
          </cell>
          <cell r="U14">
            <v>250</v>
          </cell>
          <cell r="V14">
            <v>2630</v>
          </cell>
          <cell r="W14">
            <v>130</v>
          </cell>
          <cell r="X14">
            <v>0.66445182724252494</v>
          </cell>
          <cell r="Y14">
            <v>0.66445182724252494</v>
          </cell>
          <cell r="Z14">
            <v>6.9767441860465116</v>
          </cell>
          <cell r="AA14">
            <v>87.375415282392026</v>
          </cell>
          <cell r="AB14">
            <v>4.3189368770764114</v>
          </cell>
          <cell r="AC14">
            <v>1550</v>
          </cell>
          <cell r="AD14">
            <v>3660</v>
          </cell>
          <cell r="AE14">
            <v>90</v>
          </cell>
          <cell r="AF14">
            <v>20</v>
          </cell>
          <cell r="AG14">
            <v>130</v>
          </cell>
          <cell r="AH14">
            <v>240</v>
          </cell>
          <cell r="AI14">
            <v>1220</v>
          </cell>
          <cell r="AJ14">
            <v>90</v>
          </cell>
          <cell r="AK14">
            <v>120</v>
          </cell>
          <cell r="AL14">
            <v>40</v>
          </cell>
          <cell r="AM14">
            <v>290</v>
          </cell>
          <cell r="AN14">
            <v>450</v>
          </cell>
          <cell r="AO14">
            <v>3080</v>
          </cell>
          <cell r="AP14">
            <v>130</v>
          </cell>
          <cell r="AQ14">
            <v>10</v>
          </cell>
          <cell r="AR14">
            <v>280</v>
          </cell>
          <cell r="AS14">
            <v>50</v>
          </cell>
          <cell r="AT14">
            <v>10</v>
          </cell>
          <cell r="AU14" t="str">
            <v>&lt;5</v>
          </cell>
          <cell r="AV14">
            <v>60</v>
          </cell>
        </row>
        <row r="15">
          <cell r="B15" t="str">
            <v>World 2017 20 years</v>
          </cell>
          <cell r="C15" t="str">
            <v>World</v>
          </cell>
          <cell r="D15" t="str">
            <v>World</v>
          </cell>
          <cell r="E15">
            <v>2017</v>
          </cell>
          <cell r="F15" t="str">
            <v>20 years</v>
          </cell>
          <cell r="G15">
            <v>2.8000000000000003</v>
          </cell>
          <cell r="H15">
            <v>4.7</v>
          </cell>
          <cell r="J15">
            <v>3.5253899888488816</v>
          </cell>
          <cell r="L15">
            <v>41030</v>
          </cell>
          <cell r="M15">
            <v>2016</v>
          </cell>
          <cell r="N15">
            <v>2017</v>
          </cell>
          <cell r="O15">
            <v>2036</v>
          </cell>
          <cell r="P15">
            <v>6050</v>
          </cell>
          <cell r="Q15">
            <v>150</v>
          </cell>
          <cell r="R15">
            <v>920</v>
          </cell>
          <cell r="S15">
            <v>3160</v>
          </cell>
          <cell r="T15">
            <v>5050</v>
          </cell>
          <cell r="U15">
            <v>9130</v>
          </cell>
          <cell r="V15">
            <v>29530</v>
          </cell>
          <cell r="W15">
            <v>2370</v>
          </cell>
          <cell r="X15">
            <v>2.2422617596880334</v>
          </cell>
          <cell r="Y15">
            <v>7.7016816963197661</v>
          </cell>
          <cell r="Z15">
            <v>12.30806726785279</v>
          </cell>
          <cell r="AA15">
            <v>71.971728003899585</v>
          </cell>
          <cell r="AB15">
            <v>5.7762612722398243</v>
          </cell>
          <cell r="AC15">
            <v>23480</v>
          </cell>
          <cell r="AD15">
            <v>46950</v>
          </cell>
          <cell r="AE15">
            <v>1810</v>
          </cell>
          <cell r="AF15">
            <v>1860</v>
          </cell>
          <cell r="AG15">
            <v>2240</v>
          </cell>
          <cell r="AH15">
            <v>5910</v>
          </cell>
          <cell r="AI15">
            <v>15030</v>
          </cell>
          <cell r="AJ15">
            <v>2540</v>
          </cell>
          <cell r="AK15">
            <v>3030</v>
          </cell>
          <cell r="AL15">
            <v>3420</v>
          </cell>
          <cell r="AM15">
            <v>5710</v>
          </cell>
          <cell r="AN15">
            <v>12160</v>
          </cell>
          <cell r="AO15">
            <v>32190</v>
          </cell>
          <cell r="AP15">
            <v>2600</v>
          </cell>
          <cell r="AQ15">
            <v>110</v>
          </cell>
          <cell r="AR15">
            <v>3180</v>
          </cell>
          <cell r="AS15">
            <v>1340</v>
          </cell>
          <cell r="AT15">
            <v>1160</v>
          </cell>
          <cell r="AU15">
            <v>260</v>
          </cell>
          <cell r="AV15">
            <v>2760</v>
          </cell>
        </row>
        <row r="17">
          <cell r="C17">
            <v>1</v>
          </cell>
          <cell r="D17">
            <v>2</v>
          </cell>
          <cell r="E17">
            <v>3</v>
          </cell>
          <cell r="F17">
            <v>4</v>
          </cell>
          <cell r="G17">
            <v>5</v>
          </cell>
          <cell r="H17">
            <v>6</v>
          </cell>
          <cell r="I17">
            <v>7</v>
          </cell>
          <cell r="J17">
            <v>8</v>
          </cell>
          <cell r="K17">
            <v>9</v>
          </cell>
          <cell r="L17">
            <v>10</v>
          </cell>
          <cell r="M17">
            <v>11</v>
          </cell>
          <cell r="N17">
            <v>12</v>
          </cell>
          <cell r="O17">
            <v>13</v>
          </cell>
          <cell r="P17">
            <v>14</v>
          </cell>
          <cell r="Q17">
            <v>15</v>
          </cell>
          <cell r="R17">
            <v>16</v>
          </cell>
          <cell r="S17">
            <v>17</v>
          </cell>
          <cell r="T17">
            <v>18</v>
          </cell>
          <cell r="U17">
            <v>19</v>
          </cell>
          <cell r="V17">
            <v>20</v>
          </cell>
          <cell r="W17">
            <v>21</v>
          </cell>
          <cell r="X17">
            <v>22</v>
          </cell>
          <cell r="Y17">
            <v>23</v>
          </cell>
          <cell r="Z17">
            <v>24</v>
          </cell>
          <cell r="AA17">
            <v>25</v>
          </cell>
          <cell r="AB17">
            <v>26</v>
          </cell>
          <cell r="AC17">
            <v>27</v>
          </cell>
          <cell r="AD17">
            <v>28</v>
          </cell>
          <cell r="AE17">
            <v>29</v>
          </cell>
          <cell r="AF17">
            <v>30</v>
          </cell>
          <cell r="AG17">
            <v>31</v>
          </cell>
          <cell r="AH17">
            <v>32</v>
          </cell>
          <cell r="AI17">
            <v>33</v>
          </cell>
          <cell r="AJ17">
            <v>34</v>
          </cell>
          <cell r="AK17">
            <v>35</v>
          </cell>
          <cell r="AL17">
            <v>36</v>
          </cell>
          <cell r="AM17">
            <v>37</v>
          </cell>
          <cell r="AN17">
            <v>38</v>
          </cell>
          <cell r="AO17">
            <v>39</v>
          </cell>
          <cell r="AP17">
            <v>40</v>
          </cell>
          <cell r="AQ17">
            <v>41</v>
          </cell>
          <cell r="AR17">
            <v>42</v>
          </cell>
          <cell r="AS17">
            <v>43</v>
          </cell>
          <cell r="AT17">
            <v>44</v>
          </cell>
          <cell r="AU17">
            <v>45</v>
          </cell>
          <cell r="AV17">
            <v>46</v>
          </cell>
        </row>
        <row r="18">
          <cell r="B18">
            <v>1</v>
          </cell>
          <cell r="C18">
            <v>2</v>
          </cell>
          <cell r="D18">
            <v>3</v>
          </cell>
          <cell r="E18">
            <v>4</v>
          </cell>
          <cell r="F18">
            <v>5</v>
          </cell>
          <cell r="G18">
            <v>6</v>
          </cell>
          <cell r="H18">
            <v>7</v>
          </cell>
          <cell r="I18">
            <v>8</v>
          </cell>
          <cell r="J18">
            <v>9</v>
          </cell>
          <cell r="K18">
            <v>10</v>
          </cell>
          <cell r="L18">
            <v>11</v>
          </cell>
          <cell r="M18">
            <v>12</v>
          </cell>
          <cell r="N18">
            <v>13</v>
          </cell>
          <cell r="O18">
            <v>14</v>
          </cell>
          <cell r="P18">
            <v>15</v>
          </cell>
          <cell r="Q18">
            <v>16</v>
          </cell>
          <cell r="R18">
            <v>17</v>
          </cell>
          <cell r="S18">
            <v>18</v>
          </cell>
          <cell r="T18">
            <v>19</v>
          </cell>
          <cell r="U18">
            <v>20</v>
          </cell>
          <cell r="V18">
            <v>21</v>
          </cell>
          <cell r="W18">
            <v>22</v>
          </cell>
          <cell r="X18">
            <v>23</v>
          </cell>
          <cell r="Y18">
            <v>24</v>
          </cell>
          <cell r="Z18">
            <v>25</v>
          </cell>
          <cell r="AA18">
            <v>26</v>
          </cell>
          <cell r="AB18">
            <v>27</v>
          </cell>
          <cell r="AC18">
            <v>28</v>
          </cell>
          <cell r="AD18">
            <v>29</v>
          </cell>
          <cell r="AE18">
            <v>30</v>
          </cell>
          <cell r="AF18">
            <v>31</v>
          </cell>
          <cell r="AG18">
            <v>32</v>
          </cell>
          <cell r="AH18">
            <v>33</v>
          </cell>
          <cell r="AI18">
            <v>34</v>
          </cell>
          <cell r="AJ18">
            <v>35</v>
          </cell>
          <cell r="AK18">
            <v>36</v>
          </cell>
          <cell r="AL18">
            <v>37</v>
          </cell>
          <cell r="AM18">
            <v>38</v>
          </cell>
          <cell r="AN18">
            <v>39</v>
          </cell>
          <cell r="AO18">
            <v>40</v>
          </cell>
          <cell r="AP18">
            <v>41</v>
          </cell>
          <cell r="AQ18">
            <v>42</v>
          </cell>
          <cell r="AR18">
            <v>43</v>
          </cell>
          <cell r="AS18">
            <v>44</v>
          </cell>
          <cell r="AT18">
            <v>45</v>
          </cell>
          <cell r="AU18">
            <v>46</v>
          </cell>
          <cell r="AV18">
            <v>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ew Avia Colors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Expo">
      <a:majorFont>
        <a:latin typeface="Calibri"/>
        <a:ea typeface=""/>
        <a:cs typeface=""/>
        <a:font script="Jpan" typeface="ＭＳ ゴシック"/>
      </a:majorFont>
      <a:minorFont>
        <a:latin typeface="Calibri"/>
        <a:ea typeface=""/>
        <a:cs typeface=""/>
        <a:font script="Jpan" typeface="ＭＳ ゴシック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XFD365"/>
  <sheetViews>
    <sheetView showGridLines="0" topLeftCell="A260" zoomScale="85" zoomScaleNormal="85" workbookViewId="0">
      <selection activeCell="C293" sqref="C293"/>
    </sheetView>
  </sheetViews>
  <sheetFormatPr defaultRowHeight="14.35" outlineLevelRow="1"/>
  <cols>
    <col min="1" max="1" width="23.41015625" customWidth="1"/>
    <col min="2" max="5" width="12" customWidth="1"/>
    <col min="6" max="8" width="8.5859375" customWidth="1"/>
    <col min="9" max="12" width="8.5859375" style="95" customWidth="1"/>
    <col min="13" max="13" width="11.29296875" customWidth="1"/>
    <col min="14" max="31" width="8.5859375" customWidth="1"/>
  </cols>
  <sheetData>
    <row r="1" spans="1:12" s="2" customFormat="1">
      <c r="A1" s="3" t="s">
        <v>104</v>
      </c>
      <c r="I1" s="94"/>
      <c r="J1" s="94"/>
      <c r="K1" s="94"/>
      <c r="L1" s="94"/>
    </row>
    <row r="3" spans="1:12">
      <c r="A3" s="11" t="s">
        <v>98</v>
      </c>
      <c r="B3" s="11" t="s">
        <v>103</v>
      </c>
    </row>
    <row r="4" spans="1:12">
      <c r="A4" t="s">
        <v>41</v>
      </c>
      <c r="B4" s="4">
        <v>1.7000000000000001E-2</v>
      </c>
    </row>
    <row r="5" spans="1:12">
      <c r="A5" t="s">
        <v>101</v>
      </c>
      <c r="B5" s="4">
        <v>0.02</v>
      </c>
    </row>
    <row r="6" spans="1:12">
      <c r="A6" t="s">
        <v>33</v>
      </c>
      <c r="B6" s="4">
        <v>2.1000000000000001E-2</v>
      </c>
    </row>
    <row r="7" spans="1:12">
      <c r="A7" t="s">
        <v>102</v>
      </c>
      <c r="B7" s="4">
        <v>2.8000000000000001E-2</v>
      </c>
    </row>
    <row r="8" spans="1:12">
      <c r="A8" t="s">
        <v>100</v>
      </c>
      <c r="B8" s="4">
        <v>0.03</v>
      </c>
    </row>
    <row r="9" spans="1:12">
      <c r="A9" t="s">
        <v>32</v>
      </c>
      <c r="B9" s="4">
        <v>3.5000000000000003E-2</v>
      </c>
    </row>
    <row r="10" spans="1:12">
      <c r="A10" t="s">
        <v>42</v>
      </c>
      <c r="B10" s="4">
        <v>3.5000000000000003E-2</v>
      </c>
    </row>
    <row r="11" spans="1:12">
      <c r="A11" t="s">
        <v>99</v>
      </c>
      <c r="B11" s="4">
        <v>3.9E-2</v>
      </c>
    </row>
    <row r="13" spans="1:12">
      <c r="A13" t="s">
        <v>105</v>
      </c>
    </row>
    <row r="16" spans="1:12" s="2" customFormat="1">
      <c r="A16" s="3" t="s">
        <v>111</v>
      </c>
      <c r="I16" s="94"/>
      <c r="J16" s="94"/>
      <c r="K16" s="94"/>
      <c r="L16" s="94"/>
    </row>
    <row r="17" spans="1:10">
      <c r="C17" t="s">
        <v>114</v>
      </c>
    </row>
    <row r="18" spans="1:10">
      <c r="C18" s="6">
        <v>4.6976599547478015E-2</v>
      </c>
      <c r="E18" t="s">
        <v>105</v>
      </c>
    </row>
    <row r="19" spans="1:10">
      <c r="A19" s="7" t="s">
        <v>115</v>
      </c>
    </row>
    <row r="20" spans="1:10">
      <c r="A20" s="12" t="s">
        <v>113</v>
      </c>
      <c r="B20" s="12" t="s">
        <v>112</v>
      </c>
      <c r="E20" s="4"/>
    </row>
    <row r="21" spans="1:10">
      <c r="A21">
        <v>2009</v>
      </c>
      <c r="B21" s="8">
        <v>4564.1928434819229</v>
      </c>
      <c r="C21" s="8"/>
      <c r="J21" s="95" t="s">
        <v>116</v>
      </c>
    </row>
    <row r="22" spans="1:10">
      <c r="A22">
        <v>2010</v>
      </c>
      <c r="B22" s="8">
        <v>4938.734759177376</v>
      </c>
    </row>
    <row r="23" spans="1:10">
      <c r="A23">
        <v>2011</v>
      </c>
      <c r="B23" s="8">
        <v>5898.0475397619466</v>
      </c>
    </row>
    <row r="24" spans="1:10">
      <c r="A24">
        <v>2012</v>
      </c>
      <c r="B24" s="8">
        <v>5262.1673498884775</v>
      </c>
    </row>
    <row r="25" spans="1:10">
      <c r="A25">
        <v>2013</v>
      </c>
      <c r="B25" s="8">
        <v>5585.025469070928</v>
      </c>
    </row>
    <row r="26" spans="1:10">
      <c r="A26">
        <v>2014</v>
      </c>
      <c r="B26" s="8">
        <v>6245.982</v>
      </c>
      <c r="F26" s="8"/>
    </row>
    <row r="27" spans="1:10">
      <c r="A27">
        <v>2015</v>
      </c>
      <c r="B27" s="8">
        <v>6664.4627940000028</v>
      </c>
    </row>
    <row r="28" spans="1:10">
      <c r="A28">
        <v>2016</v>
      </c>
      <c r="B28" s="8">
        <v>7104.3173384040065</v>
      </c>
    </row>
    <row r="29" spans="1:10">
      <c r="A29">
        <v>2017</v>
      </c>
      <c r="B29" s="8">
        <v>7438.0540090684162</v>
      </c>
      <c r="F29" s="8"/>
    </row>
    <row r="30" spans="1:10">
      <c r="A30">
        <v>2021</v>
      </c>
      <c r="B30" s="8">
        <v>8937.3183492733715</v>
      </c>
      <c r="F30" s="8"/>
    </row>
    <row r="31" spans="1:10">
      <c r="A31">
        <v>2026</v>
      </c>
      <c r="B31" s="8">
        <v>11243.256103506583</v>
      </c>
      <c r="F31" s="8"/>
    </row>
    <row r="32" spans="1:10">
      <c r="A32">
        <v>2031</v>
      </c>
      <c r="B32" s="8">
        <v>14144.154081667641</v>
      </c>
      <c r="F32" s="8"/>
    </row>
    <row r="33" spans="1:12">
      <c r="A33">
        <v>2036</v>
      </c>
      <c r="B33" s="8">
        <v>17793.51931897744</v>
      </c>
      <c r="F33" s="8"/>
    </row>
    <row r="34" spans="1:12">
      <c r="F34" s="8"/>
    </row>
    <row r="35" spans="1:12">
      <c r="F35" s="8"/>
    </row>
    <row r="36" spans="1:12" s="2" customFormat="1">
      <c r="A36" s="3" t="s">
        <v>117</v>
      </c>
      <c r="I36" s="94"/>
      <c r="J36" s="94"/>
      <c r="K36" s="94"/>
      <c r="L36" s="94"/>
    </row>
    <row r="37" spans="1:12">
      <c r="F37" s="8"/>
    </row>
    <row r="38" spans="1:12">
      <c r="A38" s="9" t="s">
        <v>118</v>
      </c>
      <c r="B38" s="123" t="s">
        <v>119</v>
      </c>
      <c r="C38" s="123"/>
      <c r="D38" s="123"/>
      <c r="E38" s="123"/>
      <c r="F38" s="8"/>
    </row>
    <row r="39" spans="1:12">
      <c r="A39" s="10" t="s">
        <v>120</v>
      </c>
      <c r="B39" s="124" t="s">
        <v>121</v>
      </c>
      <c r="C39" s="124"/>
      <c r="D39" s="124"/>
      <c r="E39" s="124"/>
      <c r="F39" s="8"/>
    </row>
    <row r="40" spans="1:12">
      <c r="A40" s="12" t="s">
        <v>106</v>
      </c>
      <c r="B40" s="12">
        <v>2016</v>
      </c>
      <c r="C40" s="12">
        <v>2021</v>
      </c>
      <c r="D40" s="12">
        <v>2026</v>
      </c>
      <c r="E40" s="12">
        <v>2031</v>
      </c>
      <c r="F40" s="12">
        <v>2036</v>
      </c>
    </row>
    <row r="41" spans="1:12">
      <c r="A41" t="s">
        <v>108</v>
      </c>
      <c r="B41">
        <v>1</v>
      </c>
      <c r="C41">
        <v>1</v>
      </c>
      <c r="D41">
        <v>1</v>
      </c>
      <c r="E41">
        <v>1</v>
      </c>
      <c r="F41" s="8">
        <v>1</v>
      </c>
      <c r="G41" s="8"/>
    </row>
    <row r="42" spans="1:12">
      <c r="A42" t="s">
        <v>42</v>
      </c>
      <c r="B42">
        <v>1</v>
      </c>
      <c r="C42">
        <v>2</v>
      </c>
      <c r="D42">
        <v>5</v>
      </c>
      <c r="E42">
        <v>6</v>
      </c>
      <c r="F42" s="8">
        <v>8</v>
      </c>
      <c r="G42" s="8"/>
    </row>
    <row r="43" spans="1:12">
      <c r="A43" t="s">
        <v>123</v>
      </c>
      <c r="B43">
        <v>3</v>
      </c>
      <c r="C43">
        <v>5</v>
      </c>
      <c r="D43">
        <v>5</v>
      </c>
      <c r="E43">
        <v>5</v>
      </c>
      <c r="F43" s="8">
        <v>5</v>
      </c>
      <c r="G43" s="8"/>
    </row>
    <row r="44" spans="1:12">
      <c r="A44" t="s">
        <v>32</v>
      </c>
      <c r="B44">
        <v>5</v>
      </c>
      <c r="C44">
        <v>6</v>
      </c>
      <c r="D44">
        <v>7</v>
      </c>
      <c r="E44">
        <v>9</v>
      </c>
      <c r="F44" s="8">
        <v>11</v>
      </c>
      <c r="G44" s="8"/>
    </row>
    <row r="45" spans="1:12">
      <c r="A45" t="s">
        <v>100</v>
      </c>
      <c r="B45">
        <v>6</v>
      </c>
      <c r="C45">
        <v>8</v>
      </c>
      <c r="D45">
        <v>8</v>
      </c>
      <c r="E45">
        <v>9</v>
      </c>
      <c r="F45" s="8">
        <v>9</v>
      </c>
      <c r="G45" s="8"/>
    </row>
    <row r="46" spans="1:12">
      <c r="A46" t="s">
        <v>33</v>
      </c>
      <c r="B46">
        <v>14</v>
      </c>
      <c r="C46">
        <v>16</v>
      </c>
      <c r="D46">
        <v>18</v>
      </c>
      <c r="E46">
        <v>18</v>
      </c>
      <c r="F46" s="8">
        <v>19</v>
      </c>
      <c r="G46" s="8"/>
    </row>
    <row r="47" spans="1:12">
      <c r="A47" t="s">
        <v>41</v>
      </c>
      <c r="B47">
        <v>12</v>
      </c>
      <c r="C47">
        <v>15</v>
      </c>
      <c r="D47">
        <v>19</v>
      </c>
      <c r="E47">
        <v>20</v>
      </c>
      <c r="F47" s="8">
        <v>22</v>
      </c>
      <c r="G47" s="8"/>
    </row>
    <row r="48" spans="1:12">
      <c r="A48" t="s">
        <v>122</v>
      </c>
      <c r="B48">
        <v>16</v>
      </c>
      <c r="C48">
        <v>17</v>
      </c>
      <c r="D48">
        <v>19</v>
      </c>
      <c r="E48">
        <v>20</v>
      </c>
      <c r="F48" s="8">
        <v>20</v>
      </c>
      <c r="G48" s="8"/>
    </row>
    <row r="54" spans="1:16384">
      <c r="H54" t="s">
        <v>124</v>
      </c>
    </row>
    <row r="57" spans="1:16384" s="2" customFormat="1">
      <c r="A57" s="3" t="s">
        <v>125</v>
      </c>
      <c r="I57" s="94"/>
      <c r="J57" s="94"/>
      <c r="K57" s="94"/>
      <c r="L57" s="94"/>
    </row>
    <row r="58" spans="1:16384" s="2" customFormat="1">
      <c r="A58" s="10"/>
      <c r="B58" s="124"/>
      <c r="C58" s="125"/>
      <c r="D58" s="125"/>
      <c r="E58" s="9"/>
      <c r="F58" s="123"/>
      <c r="G58" s="123"/>
      <c r="H58" s="123"/>
      <c r="I58" s="96"/>
      <c r="J58" s="122"/>
      <c r="K58" s="122"/>
      <c r="L58" s="122"/>
      <c r="M58" s="9"/>
      <c r="N58" s="123"/>
      <c r="O58" s="123"/>
      <c r="P58" s="123"/>
      <c r="Q58" s="9"/>
      <c r="R58" s="123"/>
      <c r="S58" s="123"/>
      <c r="T58" s="123"/>
      <c r="U58" s="9"/>
      <c r="V58" s="123"/>
      <c r="W58" s="123"/>
      <c r="X58" s="123"/>
      <c r="Y58" s="9"/>
      <c r="Z58" s="123"/>
      <c r="AA58" s="123"/>
      <c r="AB58" s="123"/>
      <c r="AC58" s="9"/>
      <c r="AD58" s="123"/>
      <c r="AE58" s="123"/>
      <c r="AF58" s="123"/>
      <c r="AG58" s="9"/>
      <c r="AH58" s="123"/>
      <c r="AI58" s="123"/>
      <c r="AJ58" s="123"/>
      <c r="AK58" s="9"/>
      <c r="AL58" s="123"/>
      <c r="AM58" s="123"/>
      <c r="AN58" s="123"/>
      <c r="AO58" s="9"/>
      <c r="AP58" s="123"/>
      <c r="AQ58" s="123"/>
      <c r="AR58" s="123"/>
      <c r="AS58" s="9"/>
      <c r="AT58" s="123"/>
      <c r="AU58" s="123"/>
      <c r="AV58" s="123"/>
      <c r="AW58" s="9"/>
      <c r="AX58" s="123"/>
      <c r="AY58" s="123"/>
      <c r="AZ58" s="123"/>
      <c r="BA58" s="9"/>
      <c r="BB58" s="123"/>
      <c r="BC58" s="123"/>
      <c r="BD58" s="123"/>
      <c r="BE58" s="9"/>
      <c r="BF58" s="123"/>
      <c r="BG58" s="123"/>
      <c r="BH58" s="123"/>
      <c r="BI58" s="9"/>
      <c r="BJ58" s="123"/>
      <c r="BK58" s="123"/>
      <c r="BL58" s="123"/>
      <c r="BM58" s="9"/>
      <c r="BN58" s="123"/>
      <c r="BO58" s="123"/>
      <c r="BP58" s="123"/>
      <c r="BQ58" s="9"/>
      <c r="BR58" s="123"/>
      <c r="BS58" s="123"/>
      <c r="BT58" s="123"/>
      <c r="BU58" s="9"/>
      <c r="BV58" s="123"/>
      <c r="BW58" s="123"/>
      <c r="BX58" s="123"/>
      <c r="BY58" s="9"/>
      <c r="BZ58" s="123"/>
      <c r="CA58" s="123"/>
      <c r="CB58" s="123"/>
      <c r="CC58" s="9"/>
      <c r="CD58" s="123"/>
      <c r="CE58" s="123"/>
      <c r="CF58" s="123"/>
      <c r="CG58" s="9"/>
      <c r="CH58" s="123"/>
      <c r="CI58" s="123"/>
      <c r="CJ58" s="123"/>
      <c r="CK58" s="9"/>
      <c r="CL58" s="123"/>
      <c r="CM58" s="123"/>
      <c r="CN58" s="123"/>
      <c r="CO58" s="9"/>
      <c r="CP58" s="123"/>
      <c r="CQ58" s="123"/>
      <c r="CR58" s="123"/>
      <c r="CS58" s="9"/>
      <c r="CT58" s="123"/>
      <c r="CU58" s="123"/>
      <c r="CV58" s="123"/>
      <c r="CW58" s="9"/>
      <c r="CX58" s="123"/>
      <c r="CY58" s="123"/>
      <c r="CZ58" s="123"/>
      <c r="DA58" s="9"/>
      <c r="DB58" s="123"/>
      <c r="DC58" s="123"/>
      <c r="DD58" s="123"/>
      <c r="DE58" s="9"/>
      <c r="DF58" s="123"/>
      <c r="DG58" s="123"/>
      <c r="DH58" s="123"/>
      <c r="DI58" s="9"/>
      <c r="DJ58" s="123"/>
      <c r="DK58" s="123"/>
      <c r="DL58" s="123"/>
      <c r="DM58" s="9"/>
      <c r="DN58" s="123"/>
      <c r="DO58" s="123"/>
      <c r="DP58" s="123"/>
      <c r="DQ58" s="9"/>
      <c r="DR58" s="123"/>
      <c r="DS58" s="123"/>
      <c r="DT58" s="123"/>
      <c r="DU58" s="9"/>
      <c r="DV58" s="123"/>
      <c r="DW58" s="123"/>
      <c r="DX58" s="123"/>
      <c r="DY58" s="9"/>
      <c r="DZ58" s="123"/>
      <c r="EA58" s="123"/>
      <c r="EB58" s="123"/>
      <c r="EC58" s="9"/>
      <c r="ED58" s="123"/>
      <c r="EE58" s="123"/>
      <c r="EF58" s="123"/>
      <c r="EG58" s="9"/>
      <c r="EH58" s="123"/>
      <c r="EI58" s="123"/>
      <c r="EJ58" s="123"/>
      <c r="EK58" s="9"/>
      <c r="EL58" s="123"/>
      <c r="EM58" s="123"/>
      <c r="EN58" s="123"/>
      <c r="EO58" s="9"/>
      <c r="EP58" s="123"/>
      <c r="EQ58" s="123"/>
      <c r="ER58" s="123"/>
      <c r="ES58" s="9"/>
      <c r="ET58" s="123"/>
      <c r="EU58" s="123"/>
      <c r="EV58" s="123"/>
      <c r="EW58" s="9"/>
      <c r="EX58" s="123"/>
      <c r="EY58" s="123"/>
      <c r="EZ58" s="123"/>
      <c r="FA58" s="9"/>
      <c r="FB58" s="123"/>
      <c r="FC58" s="123"/>
      <c r="FD58" s="123"/>
      <c r="FE58" s="9"/>
      <c r="FF58" s="123"/>
      <c r="FG58" s="123"/>
      <c r="FH58" s="123"/>
      <c r="FI58" s="9"/>
      <c r="FJ58" s="123"/>
      <c r="FK58" s="123"/>
      <c r="FL58" s="123"/>
      <c r="FM58" s="9"/>
      <c r="FN58" s="123"/>
      <c r="FO58" s="123"/>
      <c r="FP58" s="123"/>
      <c r="FQ58" s="9"/>
      <c r="FR58" s="123"/>
      <c r="FS58" s="123"/>
      <c r="FT58" s="123"/>
      <c r="FU58" s="9"/>
      <c r="FV58" s="123"/>
      <c r="FW58" s="123"/>
      <c r="FX58" s="123"/>
      <c r="FY58" s="9"/>
      <c r="FZ58" s="123"/>
      <c r="GA58" s="123"/>
      <c r="GB58" s="123"/>
      <c r="GC58" s="9"/>
      <c r="GD58" s="123"/>
      <c r="GE58" s="123"/>
      <c r="GF58" s="123"/>
      <c r="GG58" s="9"/>
      <c r="GH58" s="123"/>
      <c r="GI58" s="123"/>
      <c r="GJ58" s="123"/>
      <c r="GK58" s="9"/>
      <c r="GL58" s="123"/>
      <c r="GM58" s="123"/>
      <c r="GN58" s="123"/>
      <c r="GO58" s="9"/>
      <c r="GP58" s="123"/>
      <c r="GQ58" s="123"/>
      <c r="GR58" s="123"/>
      <c r="GS58" s="9"/>
      <c r="GT58" s="123"/>
      <c r="GU58" s="123"/>
      <c r="GV58" s="123"/>
      <c r="GW58" s="9"/>
      <c r="GX58" s="123"/>
      <c r="GY58" s="123"/>
      <c r="GZ58" s="123"/>
      <c r="HA58" s="9"/>
      <c r="HB58" s="123"/>
      <c r="HC58" s="123"/>
      <c r="HD58" s="123"/>
      <c r="HE58" s="9"/>
      <c r="HF58" s="123"/>
      <c r="HG58" s="123"/>
      <c r="HH58" s="123"/>
      <c r="HI58" s="9"/>
      <c r="HJ58" s="123"/>
      <c r="HK58" s="123"/>
      <c r="HL58" s="123"/>
      <c r="HM58" s="9"/>
      <c r="HN58" s="123"/>
      <c r="HO58" s="123"/>
      <c r="HP58" s="123"/>
      <c r="HQ58" s="9"/>
      <c r="HR58" s="123"/>
      <c r="HS58" s="123"/>
      <c r="HT58" s="123"/>
      <c r="HU58" s="9"/>
      <c r="HV58" s="123"/>
      <c r="HW58" s="123"/>
      <c r="HX58" s="123"/>
      <c r="HY58" s="9"/>
      <c r="HZ58" s="123"/>
      <c r="IA58" s="123"/>
      <c r="IB58" s="123"/>
      <c r="IC58" s="9"/>
      <c r="ID58" s="123"/>
      <c r="IE58" s="123"/>
      <c r="IF58" s="123"/>
      <c r="IG58" s="9"/>
      <c r="IH58" s="123"/>
      <c r="II58" s="123"/>
      <c r="IJ58" s="123"/>
      <c r="IK58" s="9"/>
      <c r="IL58" s="123"/>
      <c r="IM58" s="123"/>
      <c r="IN58" s="123"/>
      <c r="IO58" s="9"/>
      <c r="IP58" s="123"/>
      <c r="IQ58" s="123"/>
      <c r="IR58" s="123"/>
      <c r="IS58" s="9"/>
      <c r="IT58" s="123"/>
      <c r="IU58" s="123"/>
      <c r="IV58" s="123"/>
      <c r="IW58" s="9"/>
      <c r="IX58" s="123"/>
      <c r="IY58" s="123"/>
      <c r="IZ58" s="123"/>
      <c r="JA58" s="9"/>
      <c r="JB58" s="123"/>
      <c r="JC58" s="123"/>
      <c r="JD58" s="123"/>
      <c r="JE58" s="9"/>
      <c r="JF58" s="123"/>
      <c r="JG58" s="123"/>
      <c r="JH58" s="123"/>
      <c r="JI58" s="9"/>
      <c r="JJ58" s="123"/>
      <c r="JK58" s="123"/>
      <c r="JL58" s="123"/>
      <c r="JM58" s="9"/>
      <c r="JN58" s="123"/>
      <c r="JO58" s="123"/>
      <c r="JP58" s="123"/>
      <c r="JQ58" s="9"/>
      <c r="JR58" s="123"/>
      <c r="JS58" s="123"/>
      <c r="JT58" s="123"/>
      <c r="JU58" s="9"/>
      <c r="JV58" s="123"/>
      <c r="JW58" s="123"/>
      <c r="JX58" s="123"/>
      <c r="JY58" s="9"/>
      <c r="JZ58" s="123"/>
      <c r="KA58" s="123"/>
      <c r="KB58" s="123"/>
      <c r="KC58" s="9"/>
      <c r="KD58" s="123"/>
      <c r="KE58" s="123"/>
      <c r="KF58" s="123"/>
      <c r="KG58" s="9"/>
      <c r="KH58" s="123"/>
      <c r="KI58" s="123"/>
      <c r="KJ58" s="123"/>
      <c r="KK58" s="9"/>
      <c r="KL58" s="123"/>
      <c r="KM58" s="123"/>
      <c r="KN58" s="123"/>
      <c r="KO58" s="9"/>
      <c r="KP58" s="123"/>
      <c r="KQ58" s="123"/>
      <c r="KR58" s="123"/>
      <c r="KS58" s="9"/>
      <c r="KT58" s="123"/>
      <c r="KU58" s="123"/>
      <c r="KV58" s="123"/>
      <c r="KW58" s="9"/>
      <c r="KX58" s="123"/>
      <c r="KY58" s="123"/>
      <c r="KZ58" s="123"/>
      <c r="LA58" s="9"/>
      <c r="LB58" s="123"/>
      <c r="LC58" s="123"/>
      <c r="LD58" s="123"/>
      <c r="LE58" s="9"/>
      <c r="LF58" s="123"/>
      <c r="LG58" s="123"/>
      <c r="LH58" s="123"/>
      <c r="LI58" s="9"/>
      <c r="LJ58" s="123"/>
      <c r="LK58" s="123"/>
      <c r="LL58" s="123"/>
      <c r="LM58" s="9"/>
      <c r="LN58" s="123"/>
      <c r="LO58" s="123"/>
      <c r="LP58" s="123"/>
      <c r="LQ58" s="9"/>
      <c r="LR58" s="123"/>
      <c r="LS58" s="123"/>
      <c r="LT58" s="123"/>
      <c r="LU58" s="9"/>
      <c r="LV58" s="123"/>
      <c r="LW58" s="123"/>
      <c r="LX58" s="123"/>
      <c r="LY58" s="9"/>
      <c r="LZ58" s="123"/>
      <c r="MA58" s="123"/>
      <c r="MB58" s="123"/>
      <c r="MC58" s="9"/>
      <c r="MD58" s="123"/>
      <c r="ME58" s="123"/>
      <c r="MF58" s="123"/>
      <c r="MG58" s="9"/>
      <c r="MH58" s="123"/>
      <c r="MI58" s="123"/>
      <c r="MJ58" s="123"/>
      <c r="MK58" s="9"/>
      <c r="ML58" s="123"/>
      <c r="MM58" s="123"/>
      <c r="MN58" s="123"/>
      <c r="MO58" s="9"/>
      <c r="MP58" s="123"/>
      <c r="MQ58" s="123"/>
      <c r="MR58" s="123"/>
      <c r="MS58" s="9"/>
      <c r="MT58" s="123"/>
      <c r="MU58" s="123"/>
      <c r="MV58" s="123"/>
      <c r="MW58" s="9"/>
      <c r="MX58" s="123"/>
      <c r="MY58" s="123"/>
      <c r="MZ58" s="123"/>
      <c r="NA58" s="9"/>
      <c r="NB58" s="123"/>
      <c r="NC58" s="123"/>
      <c r="ND58" s="123"/>
      <c r="NE58" s="9"/>
      <c r="NF58" s="123"/>
      <c r="NG58" s="123"/>
      <c r="NH58" s="123"/>
      <c r="NI58" s="9"/>
      <c r="NJ58" s="123"/>
      <c r="NK58" s="123"/>
      <c r="NL58" s="123"/>
      <c r="NM58" s="9"/>
      <c r="NN58" s="123"/>
      <c r="NO58" s="123"/>
      <c r="NP58" s="123"/>
      <c r="NQ58" s="9"/>
      <c r="NR58" s="123"/>
      <c r="NS58" s="123"/>
      <c r="NT58" s="123"/>
      <c r="NU58" s="9"/>
      <c r="NV58" s="123"/>
      <c r="NW58" s="123"/>
      <c r="NX58" s="123"/>
      <c r="NY58" s="9"/>
      <c r="NZ58" s="123"/>
      <c r="OA58" s="123"/>
      <c r="OB58" s="123"/>
      <c r="OC58" s="9"/>
      <c r="OD58" s="123"/>
      <c r="OE58" s="123"/>
      <c r="OF58" s="123"/>
      <c r="OG58" s="9"/>
      <c r="OH58" s="123"/>
      <c r="OI58" s="123"/>
      <c r="OJ58" s="123"/>
      <c r="OK58" s="9"/>
      <c r="OL58" s="123"/>
      <c r="OM58" s="123"/>
      <c r="ON58" s="123"/>
      <c r="OO58" s="9"/>
      <c r="OP58" s="123"/>
      <c r="OQ58" s="123"/>
      <c r="OR58" s="123"/>
      <c r="OS58" s="9"/>
      <c r="OT58" s="123"/>
      <c r="OU58" s="123"/>
      <c r="OV58" s="123"/>
      <c r="OW58" s="9"/>
      <c r="OX58" s="123"/>
      <c r="OY58" s="123"/>
      <c r="OZ58" s="123"/>
      <c r="PA58" s="9"/>
      <c r="PB58" s="123"/>
      <c r="PC58" s="123"/>
      <c r="PD58" s="123"/>
      <c r="PE58" s="9"/>
      <c r="PF58" s="123"/>
      <c r="PG58" s="123"/>
      <c r="PH58" s="123"/>
      <c r="PI58" s="9"/>
      <c r="PJ58" s="123"/>
      <c r="PK58" s="123"/>
      <c r="PL58" s="123"/>
      <c r="PM58" s="9"/>
      <c r="PN58" s="123"/>
      <c r="PO58" s="123"/>
      <c r="PP58" s="123"/>
      <c r="PQ58" s="9"/>
      <c r="PR58" s="123"/>
      <c r="PS58" s="123"/>
      <c r="PT58" s="123"/>
      <c r="PU58" s="9"/>
      <c r="PV58" s="123"/>
      <c r="PW58" s="123"/>
      <c r="PX58" s="123"/>
      <c r="PY58" s="9"/>
      <c r="PZ58" s="123"/>
      <c r="QA58" s="123"/>
      <c r="QB58" s="123"/>
      <c r="QC58" s="9"/>
      <c r="QD58" s="123"/>
      <c r="QE58" s="123"/>
      <c r="QF58" s="123"/>
      <c r="QG58" s="9"/>
      <c r="QH58" s="123"/>
      <c r="QI58" s="123"/>
      <c r="QJ58" s="123"/>
      <c r="QK58" s="9"/>
      <c r="QL58" s="123"/>
      <c r="QM58" s="123"/>
      <c r="QN58" s="123"/>
      <c r="QO58" s="9"/>
      <c r="QP58" s="123"/>
      <c r="QQ58" s="123"/>
      <c r="QR58" s="123"/>
      <c r="QS58" s="9"/>
      <c r="QT58" s="123"/>
      <c r="QU58" s="123"/>
      <c r="QV58" s="123"/>
      <c r="QW58" s="9"/>
      <c r="QX58" s="123"/>
      <c r="QY58" s="123"/>
      <c r="QZ58" s="123"/>
      <c r="RA58" s="9"/>
      <c r="RB58" s="123"/>
      <c r="RC58" s="123"/>
      <c r="RD58" s="123"/>
      <c r="RE58" s="9"/>
      <c r="RF58" s="123"/>
      <c r="RG58" s="123"/>
      <c r="RH58" s="123"/>
      <c r="RI58" s="9"/>
      <c r="RJ58" s="123"/>
      <c r="RK58" s="123"/>
      <c r="RL58" s="123"/>
      <c r="RM58" s="9"/>
      <c r="RN58" s="123"/>
      <c r="RO58" s="123"/>
      <c r="RP58" s="123"/>
      <c r="RQ58" s="9"/>
      <c r="RR58" s="123"/>
      <c r="RS58" s="123"/>
      <c r="RT58" s="123"/>
      <c r="RU58" s="9"/>
      <c r="RV58" s="123"/>
      <c r="RW58" s="123"/>
      <c r="RX58" s="123"/>
      <c r="RY58" s="9"/>
      <c r="RZ58" s="123"/>
      <c r="SA58" s="123"/>
      <c r="SB58" s="123"/>
      <c r="SC58" s="9"/>
      <c r="SD58" s="123"/>
      <c r="SE58" s="123"/>
      <c r="SF58" s="123"/>
      <c r="SG58" s="9"/>
      <c r="SH58" s="123"/>
      <c r="SI58" s="123"/>
      <c r="SJ58" s="123"/>
      <c r="SK58" s="9"/>
      <c r="SL58" s="123"/>
      <c r="SM58" s="123"/>
      <c r="SN58" s="123"/>
      <c r="SO58" s="9"/>
      <c r="SP58" s="123"/>
      <c r="SQ58" s="123"/>
      <c r="SR58" s="123"/>
      <c r="SS58" s="9"/>
      <c r="ST58" s="123"/>
      <c r="SU58" s="123"/>
      <c r="SV58" s="123"/>
      <c r="SW58" s="9"/>
      <c r="SX58" s="123"/>
      <c r="SY58" s="123"/>
      <c r="SZ58" s="123"/>
      <c r="TA58" s="9"/>
      <c r="TB58" s="123"/>
      <c r="TC58" s="123"/>
      <c r="TD58" s="123"/>
      <c r="TE58" s="9"/>
      <c r="TF58" s="123"/>
      <c r="TG58" s="123"/>
      <c r="TH58" s="123"/>
      <c r="TI58" s="9"/>
      <c r="TJ58" s="123"/>
      <c r="TK58" s="123"/>
      <c r="TL58" s="123"/>
      <c r="TM58" s="9"/>
      <c r="TN58" s="123"/>
      <c r="TO58" s="123"/>
      <c r="TP58" s="123"/>
      <c r="TQ58" s="9"/>
      <c r="TR58" s="123"/>
      <c r="TS58" s="123"/>
      <c r="TT58" s="123"/>
      <c r="TU58" s="9"/>
      <c r="TV58" s="123"/>
      <c r="TW58" s="123"/>
      <c r="TX58" s="123"/>
      <c r="TY58" s="9"/>
      <c r="TZ58" s="123"/>
      <c r="UA58" s="123"/>
      <c r="UB58" s="123"/>
      <c r="UC58" s="9"/>
      <c r="UD58" s="123"/>
      <c r="UE58" s="123"/>
      <c r="UF58" s="123"/>
      <c r="UG58" s="9"/>
      <c r="UH58" s="123"/>
      <c r="UI58" s="123"/>
      <c r="UJ58" s="123"/>
      <c r="UK58" s="9"/>
      <c r="UL58" s="123"/>
      <c r="UM58" s="123"/>
      <c r="UN58" s="123"/>
      <c r="UO58" s="9"/>
      <c r="UP58" s="123"/>
      <c r="UQ58" s="123"/>
      <c r="UR58" s="123"/>
      <c r="US58" s="9"/>
      <c r="UT58" s="123"/>
      <c r="UU58" s="123"/>
      <c r="UV58" s="123"/>
      <c r="UW58" s="9"/>
      <c r="UX58" s="123"/>
      <c r="UY58" s="123"/>
      <c r="UZ58" s="123"/>
      <c r="VA58" s="9"/>
      <c r="VB58" s="123"/>
      <c r="VC58" s="123"/>
      <c r="VD58" s="123"/>
      <c r="VE58" s="9"/>
      <c r="VF58" s="123"/>
      <c r="VG58" s="123"/>
      <c r="VH58" s="123"/>
      <c r="VI58" s="9"/>
      <c r="VJ58" s="123"/>
      <c r="VK58" s="123"/>
      <c r="VL58" s="123"/>
      <c r="VM58" s="9"/>
      <c r="VN58" s="123"/>
      <c r="VO58" s="123"/>
      <c r="VP58" s="123"/>
      <c r="VQ58" s="9"/>
      <c r="VR58" s="123"/>
      <c r="VS58" s="123"/>
      <c r="VT58" s="123"/>
      <c r="VU58" s="9"/>
      <c r="VV58" s="123"/>
      <c r="VW58" s="123"/>
      <c r="VX58" s="123"/>
      <c r="VY58" s="9"/>
      <c r="VZ58" s="123"/>
      <c r="WA58" s="123"/>
      <c r="WB58" s="123"/>
      <c r="WC58" s="9"/>
      <c r="WD58" s="123"/>
      <c r="WE58" s="123"/>
      <c r="WF58" s="123"/>
      <c r="WG58" s="9"/>
      <c r="WH58" s="123"/>
      <c r="WI58" s="123"/>
      <c r="WJ58" s="123"/>
      <c r="WK58" s="9"/>
      <c r="WL58" s="123"/>
      <c r="WM58" s="123"/>
      <c r="WN58" s="123"/>
      <c r="WO58" s="9"/>
      <c r="WP58" s="123"/>
      <c r="WQ58" s="123"/>
      <c r="WR58" s="123"/>
      <c r="WS58" s="9"/>
      <c r="WT58" s="123"/>
      <c r="WU58" s="123"/>
      <c r="WV58" s="123"/>
      <c r="WW58" s="9"/>
      <c r="WX58" s="123"/>
      <c r="WY58" s="123"/>
      <c r="WZ58" s="123"/>
      <c r="XA58" s="9"/>
      <c r="XB58" s="123"/>
      <c r="XC58" s="123"/>
      <c r="XD58" s="123"/>
      <c r="XE58" s="9"/>
      <c r="XF58" s="123"/>
      <c r="XG58" s="123"/>
      <c r="XH58" s="123"/>
      <c r="XI58" s="9"/>
      <c r="XJ58" s="123"/>
      <c r="XK58" s="123"/>
      <c r="XL58" s="123"/>
      <c r="XM58" s="9"/>
      <c r="XN58" s="123"/>
      <c r="XO58" s="123"/>
      <c r="XP58" s="123"/>
      <c r="XQ58" s="9"/>
      <c r="XR58" s="123"/>
      <c r="XS58" s="123"/>
      <c r="XT58" s="123"/>
      <c r="XU58" s="9"/>
      <c r="XV58" s="123"/>
      <c r="XW58" s="123"/>
      <c r="XX58" s="123"/>
      <c r="XY58" s="9"/>
      <c r="XZ58" s="123"/>
      <c r="YA58" s="123"/>
      <c r="YB58" s="123"/>
      <c r="YC58" s="9"/>
      <c r="YD58" s="123"/>
      <c r="YE58" s="123"/>
      <c r="YF58" s="123"/>
      <c r="YG58" s="9"/>
      <c r="YH58" s="123"/>
      <c r="YI58" s="123"/>
      <c r="YJ58" s="123"/>
      <c r="YK58" s="9"/>
      <c r="YL58" s="123"/>
      <c r="YM58" s="123"/>
      <c r="YN58" s="123"/>
      <c r="YO58" s="9"/>
      <c r="YP58" s="123"/>
      <c r="YQ58" s="123"/>
      <c r="YR58" s="123"/>
      <c r="YS58" s="9"/>
      <c r="YT58" s="123"/>
      <c r="YU58" s="123"/>
      <c r="YV58" s="123"/>
      <c r="YW58" s="9"/>
      <c r="YX58" s="123"/>
      <c r="YY58" s="123"/>
      <c r="YZ58" s="123"/>
      <c r="ZA58" s="9"/>
      <c r="ZB58" s="123"/>
      <c r="ZC58" s="123"/>
      <c r="ZD58" s="123"/>
      <c r="ZE58" s="9"/>
      <c r="ZF58" s="123"/>
      <c r="ZG58" s="123"/>
      <c r="ZH58" s="123"/>
      <c r="ZI58" s="9"/>
      <c r="ZJ58" s="123"/>
      <c r="ZK58" s="123"/>
      <c r="ZL58" s="123"/>
      <c r="ZM58" s="9"/>
      <c r="ZN58" s="123"/>
      <c r="ZO58" s="123"/>
      <c r="ZP58" s="123"/>
      <c r="ZQ58" s="9"/>
      <c r="ZR58" s="123"/>
      <c r="ZS58" s="123"/>
      <c r="ZT58" s="123"/>
      <c r="ZU58" s="9"/>
      <c r="ZV58" s="123"/>
      <c r="ZW58" s="123"/>
      <c r="ZX58" s="123"/>
      <c r="ZY58" s="9"/>
      <c r="ZZ58" s="123"/>
      <c r="AAA58" s="123"/>
      <c r="AAB58" s="123"/>
      <c r="AAC58" s="9"/>
      <c r="AAD58" s="123"/>
      <c r="AAE58" s="123"/>
      <c r="AAF58" s="123"/>
      <c r="AAG58" s="9"/>
      <c r="AAH58" s="123"/>
      <c r="AAI58" s="123"/>
      <c r="AAJ58" s="123"/>
      <c r="AAK58" s="9"/>
      <c r="AAL58" s="123"/>
      <c r="AAM58" s="123"/>
      <c r="AAN58" s="123"/>
      <c r="AAO58" s="9"/>
      <c r="AAP58" s="123"/>
      <c r="AAQ58" s="123"/>
      <c r="AAR58" s="123"/>
      <c r="AAS58" s="9"/>
      <c r="AAT58" s="123"/>
      <c r="AAU58" s="123"/>
      <c r="AAV58" s="123"/>
      <c r="AAW58" s="9"/>
      <c r="AAX58" s="123"/>
      <c r="AAY58" s="123"/>
      <c r="AAZ58" s="123"/>
      <c r="ABA58" s="9"/>
      <c r="ABB58" s="123"/>
      <c r="ABC58" s="123"/>
      <c r="ABD58" s="123"/>
      <c r="ABE58" s="9"/>
      <c r="ABF58" s="123"/>
      <c r="ABG58" s="123"/>
      <c r="ABH58" s="123"/>
      <c r="ABI58" s="9"/>
      <c r="ABJ58" s="123"/>
      <c r="ABK58" s="123"/>
      <c r="ABL58" s="123"/>
      <c r="ABM58" s="9"/>
      <c r="ABN58" s="123"/>
      <c r="ABO58" s="123"/>
      <c r="ABP58" s="123"/>
      <c r="ABQ58" s="9"/>
      <c r="ABR58" s="123"/>
      <c r="ABS58" s="123"/>
      <c r="ABT58" s="123"/>
      <c r="ABU58" s="9"/>
      <c r="ABV58" s="123"/>
      <c r="ABW58" s="123"/>
      <c r="ABX58" s="123"/>
      <c r="ABY58" s="9"/>
      <c r="ABZ58" s="123"/>
      <c r="ACA58" s="123"/>
      <c r="ACB58" s="123"/>
      <c r="ACC58" s="9"/>
      <c r="ACD58" s="123"/>
      <c r="ACE58" s="123"/>
      <c r="ACF58" s="123"/>
      <c r="ACG58" s="9"/>
      <c r="ACH58" s="123"/>
      <c r="ACI58" s="123"/>
      <c r="ACJ58" s="123"/>
      <c r="ACK58" s="9"/>
      <c r="ACL58" s="123"/>
      <c r="ACM58" s="123"/>
      <c r="ACN58" s="123"/>
      <c r="ACO58" s="9"/>
      <c r="ACP58" s="123"/>
      <c r="ACQ58" s="123"/>
      <c r="ACR58" s="123"/>
      <c r="ACS58" s="9"/>
      <c r="ACT58" s="123"/>
      <c r="ACU58" s="123"/>
      <c r="ACV58" s="123"/>
      <c r="ACW58" s="9"/>
      <c r="ACX58" s="123"/>
      <c r="ACY58" s="123"/>
      <c r="ACZ58" s="123"/>
      <c r="ADA58" s="9"/>
      <c r="ADB58" s="123"/>
      <c r="ADC58" s="123"/>
      <c r="ADD58" s="123"/>
      <c r="ADE58" s="9"/>
      <c r="ADF58" s="123"/>
      <c r="ADG58" s="123"/>
      <c r="ADH58" s="123"/>
      <c r="ADI58" s="9"/>
      <c r="ADJ58" s="123"/>
      <c r="ADK58" s="123"/>
      <c r="ADL58" s="123"/>
      <c r="ADM58" s="9"/>
      <c r="ADN58" s="123"/>
      <c r="ADO58" s="123"/>
      <c r="ADP58" s="123"/>
      <c r="ADQ58" s="9"/>
      <c r="ADR58" s="123"/>
      <c r="ADS58" s="123"/>
      <c r="ADT58" s="123"/>
      <c r="ADU58" s="9"/>
      <c r="ADV58" s="123"/>
      <c r="ADW58" s="123"/>
      <c r="ADX58" s="123"/>
      <c r="ADY58" s="9"/>
      <c r="ADZ58" s="123"/>
      <c r="AEA58" s="123"/>
      <c r="AEB58" s="123"/>
      <c r="AEC58" s="9"/>
      <c r="AED58" s="123"/>
      <c r="AEE58" s="123"/>
      <c r="AEF58" s="123"/>
      <c r="AEG58" s="9"/>
      <c r="AEH58" s="123"/>
      <c r="AEI58" s="123"/>
      <c r="AEJ58" s="123"/>
      <c r="AEK58" s="9"/>
      <c r="AEL58" s="123"/>
      <c r="AEM58" s="123"/>
      <c r="AEN58" s="123"/>
      <c r="AEO58" s="9"/>
      <c r="AEP58" s="123"/>
      <c r="AEQ58" s="123"/>
      <c r="AER58" s="123"/>
      <c r="AES58" s="9"/>
      <c r="AET58" s="123"/>
      <c r="AEU58" s="123"/>
      <c r="AEV58" s="123"/>
      <c r="AEW58" s="9"/>
      <c r="AEX58" s="123"/>
      <c r="AEY58" s="123"/>
      <c r="AEZ58" s="123"/>
      <c r="AFA58" s="9"/>
      <c r="AFB58" s="123"/>
      <c r="AFC58" s="123"/>
      <c r="AFD58" s="123"/>
      <c r="AFE58" s="9"/>
      <c r="AFF58" s="123"/>
      <c r="AFG58" s="123"/>
      <c r="AFH58" s="123"/>
      <c r="AFI58" s="9"/>
      <c r="AFJ58" s="123"/>
      <c r="AFK58" s="123"/>
      <c r="AFL58" s="123"/>
      <c r="AFM58" s="9"/>
      <c r="AFN58" s="123"/>
      <c r="AFO58" s="123"/>
      <c r="AFP58" s="123"/>
      <c r="AFQ58" s="9"/>
      <c r="AFR58" s="123"/>
      <c r="AFS58" s="123"/>
      <c r="AFT58" s="123"/>
      <c r="AFU58" s="9"/>
      <c r="AFV58" s="123"/>
      <c r="AFW58" s="123"/>
      <c r="AFX58" s="123"/>
      <c r="AFY58" s="9"/>
      <c r="AFZ58" s="123"/>
      <c r="AGA58" s="123"/>
      <c r="AGB58" s="123"/>
      <c r="AGC58" s="9"/>
      <c r="AGD58" s="123"/>
      <c r="AGE58" s="123"/>
      <c r="AGF58" s="123"/>
      <c r="AGG58" s="9"/>
      <c r="AGH58" s="123"/>
      <c r="AGI58" s="123"/>
      <c r="AGJ58" s="123"/>
      <c r="AGK58" s="9"/>
      <c r="AGL58" s="123"/>
      <c r="AGM58" s="123"/>
      <c r="AGN58" s="123"/>
      <c r="AGO58" s="9"/>
      <c r="AGP58" s="123"/>
      <c r="AGQ58" s="123"/>
      <c r="AGR58" s="123"/>
      <c r="AGS58" s="9"/>
      <c r="AGT58" s="123"/>
      <c r="AGU58" s="123"/>
      <c r="AGV58" s="123"/>
      <c r="AGW58" s="9"/>
      <c r="AGX58" s="123"/>
      <c r="AGY58" s="123"/>
      <c r="AGZ58" s="123"/>
      <c r="AHA58" s="9"/>
      <c r="AHB58" s="123"/>
      <c r="AHC58" s="123"/>
      <c r="AHD58" s="123"/>
      <c r="AHE58" s="9"/>
      <c r="AHF58" s="123"/>
      <c r="AHG58" s="123"/>
      <c r="AHH58" s="123"/>
      <c r="AHI58" s="9"/>
      <c r="AHJ58" s="123"/>
      <c r="AHK58" s="123"/>
      <c r="AHL58" s="123"/>
      <c r="AHM58" s="9"/>
      <c r="AHN58" s="123"/>
      <c r="AHO58" s="123"/>
      <c r="AHP58" s="123"/>
      <c r="AHQ58" s="9"/>
      <c r="AHR58" s="123"/>
      <c r="AHS58" s="123"/>
      <c r="AHT58" s="123"/>
      <c r="AHU58" s="9"/>
      <c r="AHV58" s="123"/>
      <c r="AHW58" s="123"/>
      <c r="AHX58" s="123"/>
      <c r="AHY58" s="9"/>
      <c r="AHZ58" s="123"/>
      <c r="AIA58" s="123"/>
      <c r="AIB58" s="123"/>
      <c r="AIC58" s="9"/>
      <c r="AID58" s="123"/>
      <c r="AIE58" s="123"/>
      <c r="AIF58" s="123"/>
      <c r="AIG58" s="9"/>
      <c r="AIH58" s="123"/>
      <c r="AII58" s="123"/>
      <c r="AIJ58" s="123"/>
      <c r="AIK58" s="9"/>
      <c r="AIL58" s="123"/>
      <c r="AIM58" s="123"/>
      <c r="AIN58" s="123"/>
      <c r="AIO58" s="9"/>
      <c r="AIP58" s="123"/>
      <c r="AIQ58" s="123"/>
      <c r="AIR58" s="123"/>
      <c r="AIS58" s="9"/>
      <c r="AIT58" s="123"/>
      <c r="AIU58" s="123"/>
      <c r="AIV58" s="123"/>
      <c r="AIW58" s="9"/>
      <c r="AIX58" s="123"/>
      <c r="AIY58" s="123"/>
      <c r="AIZ58" s="123"/>
      <c r="AJA58" s="9"/>
      <c r="AJB58" s="123"/>
      <c r="AJC58" s="123"/>
      <c r="AJD58" s="123"/>
      <c r="AJE58" s="9"/>
      <c r="AJF58" s="123"/>
      <c r="AJG58" s="123"/>
      <c r="AJH58" s="123"/>
      <c r="AJI58" s="9"/>
      <c r="AJJ58" s="123"/>
      <c r="AJK58" s="123"/>
      <c r="AJL58" s="123"/>
      <c r="AJM58" s="9"/>
      <c r="AJN58" s="123"/>
      <c r="AJO58" s="123"/>
      <c r="AJP58" s="123"/>
      <c r="AJQ58" s="9"/>
      <c r="AJR58" s="123"/>
      <c r="AJS58" s="123"/>
      <c r="AJT58" s="123"/>
      <c r="AJU58" s="9"/>
      <c r="AJV58" s="123"/>
      <c r="AJW58" s="123"/>
      <c r="AJX58" s="123"/>
      <c r="AJY58" s="9"/>
      <c r="AJZ58" s="123"/>
      <c r="AKA58" s="123"/>
      <c r="AKB58" s="123"/>
      <c r="AKC58" s="9"/>
      <c r="AKD58" s="123"/>
      <c r="AKE58" s="123"/>
      <c r="AKF58" s="123"/>
      <c r="AKG58" s="9"/>
      <c r="AKH58" s="123"/>
      <c r="AKI58" s="123"/>
      <c r="AKJ58" s="123"/>
      <c r="AKK58" s="9"/>
      <c r="AKL58" s="123"/>
      <c r="AKM58" s="123"/>
      <c r="AKN58" s="123"/>
      <c r="AKO58" s="9"/>
      <c r="AKP58" s="123"/>
      <c r="AKQ58" s="123"/>
      <c r="AKR58" s="123"/>
      <c r="AKS58" s="9"/>
      <c r="AKT58" s="123"/>
      <c r="AKU58" s="123"/>
      <c r="AKV58" s="123"/>
      <c r="AKW58" s="9"/>
      <c r="AKX58" s="123"/>
      <c r="AKY58" s="123"/>
      <c r="AKZ58" s="123"/>
      <c r="ALA58" s="9"/>
      <c r="ALB58" s="123"/>
      <c r="ALC58" s="123"/>
      <c r="ALD58" s="123"/>
      <c r="ALE58" s="9"/>
      <c r="ALF58" s="123"/>
      <c r="ALG58" s="123"/>
      <c r="ALH58" s="123"/>
      <c r="ALI58" s="9"/>
      <c r="ALJ58" s="123"/>
      <c r="ALK58" s="123"/>
      <c r="ALL58" s="123"/>
      <c r="ALM58" s="9"/>
      <c r="ALN58" s="123"/>
      <c r="ALO58" s="123"/>
      <c r="ALP58" s="123"/>
      <c r="ALQ58" s="9"/>
      <c r="ALR58" s="123"/>
      <c r="ALS58" s="123"/>
      <c r="ALT58" s="123"/>
      <c r="ALU58" s="9"/>
      <c r="ALV58" s="123"/>
      <c r="ALW58" s="123"/>
      <c r="ALX58" s="123"/>
      <c r="ALY58" s="9"/>
      <c r="ALZ58" s="123"/>
      <c r="AMA58" s="123"/>
      <c r="AMB58" s="123"/>
      <c r="AMC58" s="9"/>
      <c r="AMD58" s="123"/>
      <c r="AME58" s="123"/>
      <c r="AMF58" s="123"/>
      <c r="AMG58" s="9"/>
      <c r="AMH58" s="123"/>
      <c r="AMI58" s="123"/>
      <c r="AMJ58" s="123"/>
      <c r="AMK58" s="9"/>
      <c r="AML58" s="123"/>
      <c r="AMM58" s="123"/>
      <c r="AMN58" s="123"/>
      <c r="AMO58" s="9"/>
      <c r="AMP58" s="123"/>
      <c r="AMQ58" s="123"/>
      <c r="AMR58" s="123"/>
      <c r="AMS58" s="9"/>
      <c r="AMT58" s="123"/>
      <c r="AMU58" s="123"/>
      <c r="AMV58" s="123"/>
      <c r="AMW58" s="9"/>
      <c r="AMX58" s="123"/>
      <c r="AMY58" s="123"/>
      <c r="AMZ58" s="123"/>
      <c r="ANA58" s="9"/>
      <c r="ANB58" s="123"/>
      <c r="ANC58" s="123"/>
      <c r="AND58" s="123"/>
      <c r="ANE58" s="9"/>
      <c r="ANF58" s="123"/>
      <c r="ANG58" s="123"/>
      <c r="ANH58" s="123"/>
      <c r="ANI58" s="9"/>
      <c r="ANJ58" s="123"/>
      <c r="ANK58" s="123"/>
      <c r="ANL58" s="123"/>
      <c r="ANM58" s="9"/>
      <c r="ANN58" s="123"/>
      <c r="ANO58" s="123"/>
      <c r="ANP58" s="123"/>
      <c r="ANQ58" s="9"/>
      <c r="ANR58" s="123"/>
      <c r="ANS58" s="123"/>
      <c r="ANT58" s="123"/>
      <c r="ANU58" s="9"/>
      <c r="ANV58" s="123"/>
      <c r="ANW58" s="123"/>
      <c r="ANX58" s="123"/>
      <c r="ANY58" s="9"/>
      <c r="ANZ58" s="123"/>
      <c r="AOA58" s="123"/>
      <c r="AOB58" s="123"/>
      <c r="AOC58" s="9"/>
      <c r="AOD58" s="123"/>
      <c r="AOE58" s="123"/>
      <c r="AOF58" s="123"/>
      <c r="AOG58" s="9"/>
      <c r="AOH58" s="123"/>
      <c r="AOI58" s="123"/>
      <c r="AOJ58" s="123"/>
      <c r="AOK58" s="9"/>
      <c r="AOL58" s="123"/>
      <c r="AOM58" s="123"/>
      <c r="AON58" s="123"/>
      <c r="AOO58" s="9"/>
      <c r="AOP58" s="123"/>
      <c r="AOQ58" s="123"/>
      <c r="AOR58" s="123"/>
      <c r="AOS58" s="9"/>
      <c r="AOT58" s="123"/>
      <c r="AOU58" s="123"/>
      <c r="AOV58" s="123"/>
      <c r="AOW58" s="9"/>
      <c r="AOX58" s="123"/>
      <c r="AOY58" s="123"/>
      <c r="AOZ58" s="123"/>
      <c r="APA58" s="9"/>
      <c r="APB58" s="123"/>
      <c r="APC58" s="123"/>
      <c r="APD58" s="123"/>
      <c r="APE58" s="9"/>
      <c r="APF58" s="123"/>
      <c r="APG58" s="123"/>
      <c r="APH58" s="123"/>
      <c r="API58" s="9"/>
      <c r="APJ58" s="123"/>
      <c r="APK58" s="123"/>
      <c r="APL58" s="123"/>
      <c r="APM58" s="9"/>
      <c r="APN58" s="123"/>
      <c r="APO58" s="123"/>
      <c r="APP58" s="123"/>
      <c r="APQ58" s="9"/>
      <c r="APR58" s="123"/>
      <c r="APS58" s="123"/>
      <c r="APT58" s="123"/>
      <c r="APU58" s="9"/>
      <c r="APV58" s="123"/>
      <c r="APW58" s="123"/>
      <c r="APX58" s="123"/>
      <c r="APY58" s="9"/>
      <c r="APZ58" s="123"/>
      <c r="AQA58" s="123"/>
      <c r="AQB58" s="123"/>
      <c r="AQC58" s="9"/>
      <c r="AQD58" s="123"/>
      <c r="AQE58" s="123"/>
      <c r="AQF58" s="123"/>
      <c r="AQG58" s="9"/>
      <c r="AQH58" s="123"/>
      <c r="AQI58" s="123"/>
      <c r="AQJ58" s="123"/>
      <c r="AQK58" s="9"/>
      <c r="AQL58" s="123"/>
      <c r="AQM58" s="123"/>
      <c r="AQN58" s="123"/>
      <c r="AQO58" s="9"/>
      <c r="AQP58" s="123"/>
      <c r="AQQ58" s="123"/>
      <c r="AQR58" s="123"/>
      <c r="AQS58" s="9"/>
      <c r="AQT58" s="123"/>
      <c r="AQU58" s="123"/>
      <c r="AQV58" s="123"/>
      <c r="AQW58" s="9"/>
      <c r="AQX58" s="123"/>
      <c r="AQY58" s="123"/>
      <c r="AQZ58" s="123"/>
      <c r="ARA58" s="9"/>
      <c r="ARB58" s="123"/>
      <c r="ARC58" s="123"/>
      <c r="ARD58" s="123"/>
      <c r="ARE58" s="9"/>
      <c r="ARF58" s="123"/>
      <c r="ARG58" s="123"/>
      <c r="ARH58" s="123"/>
      <c r="ARI58" s="9"/>
      <c r="ARJ58" s="123"/>
      <c r="ARK58" s="123"/>
      <c r="ARL58" s="123"/>
      <c r="ARM58" s="9"/>
      <c r="ARN58" s="123"/>
      <c r="ARO58" s="123"/>
      <c r="ARP58" s="123"/>
      <c r="ARQ58" s="9"/>
      <c r="ARR58" s="123"/>
      <c r="ARS58" s="123"/>
      <c r="ART58" s="123"/>
      <c r="ARU58" s="9"/>
      <c r="ARV58" s="123"/>
      <c r="ARW58" s="123"/>
      <c r="ARX58" s="123"/>
      <c r="ARY58" s="9"/>
      <c r="ARZ58" s="123"/>
      <c r="ASA58" s="123"/>
      <c r="ASB58" s="123"/>
      <c r="ASC58" s="9"/>
      <c r="ASD58" s="123"/>
      <c r="ASE58" s="123"/>
      <c r="ASF58" s="123"/>
      <c r="ASG58" s="9"/>
      <c r="ASH58" s="123"/>
      <c r="ASI58" s="123"/>
      <c r="ASJ58" s="123"/>
      <c r="ASK58" s="9"/>
      <c r="ASL58" s="123"/>
      <c r="ASM58" s="123"/>
      <c r="ASN58" s="123"/>
      <c r="ASO58" s="9"/>
      <c r="ASP58" s="123"/>
      <c r="ASQ58" s="123"/>
      <c r="ASR58" s="123"/>
      <c r="ASS58" s="9"/>
      <c r="AST58" s="123"/>
      <c r="ASU58" s="123"/>
      <c r="ASV58" s="123"/>
      <c r="ASW58" s="9"/>
      <c r="ASX58" s="123"/>
      <c r="ASY58" s="123"/>
      <c r="ASZ58" s="123"/>
      <c r="ATA58" s="9"/>
      <c r="ATB58" s="123"/>
      <c r="ATC58" s="123"/>
      <c r="ATD58" s="123"/>
      <c r="ATE58" s="9"/>
      <c r="ATF58" s="123"/>
      <c r="ATG58" s="123"/>
      <c r="ATH58" s="123"/>
      <c r="ATI58" s="9"/>
      <c r="ATJ58" s="123"/>
      <c r="ATK58" s="123"/>
      <c r="ATL58" s="123"/>
      <c r="ATM58" s="9"/>
      <c r="ATN58" s="123"/>
      <c r="ATO58" s="123"/>
      <c r="ATP58" s="123"/>
      <c r="ATQ58" s="9"/>
      <c r="ATR58" s="123"/>
      <c r="ATS58" s="123"/>
      <c r="ATT58" s="123"/>
      <c r="ATU58" s="9"/>
      <c r="ATV58" s="123"/>
      <c r="ATW58" s="123"/>
      <c r="ATX58" s="123"/>
      <c r="ATY58" s="9"/>
      <c r="ATZ58" s="123"/>
      <c r="AUA58" s="123"/>
      <c r="AUB58" s="123"/>
      <c r="AUC58" s="9"/>
      <c r="AUD58" s="123"/>
      <c r="AUE58" s="123"/>
      <c r="AUF58" s="123"/>
      <c r="AUG58" s="9"/>
      <c r="AUH58" s="123"/>
      <c r="AUI58" s="123"/>
      <c r="AUJ58" s="123"/>
      <c r="AUK58" s="9"/>
      <c r="AUL58" s="123"/>
      <c r="AUM58" s="123"/>
      <c r="AUN58" s="123"/>
      <c r="AUO58" s="9"/>
      <c r="AUP58" s="123"/>
      <c r="AUQ58" s="123"/>
      <c r="AUR58" s="123"/>
      <c r="AUS58" s="9"/>
      <c r="AUT58" s="123"/>
      <c r="AUU58" s="123"/>
      <c r="AUV58" s="123"/>
      <c r="AUW58" s="9"/>
      <c r="AUX58" s="123"/>
      <c r="AUY58" s="123"/>
      <c r="AUZ58" s="123"/>
      <c r="AVA58" s="9"/>
      <c r="AVB58" s="123"/>
      <c r="AVC58" s="123"/>
      <c r="AVD58" s="123"/>
      <c r="AVE58" s="9"/>
      <c r="AVF58" s="123"/>
      <c r="AVG58" s="123"/>
      <c r="AVH58" s="123"/>
      <c r="AVI58" s="9"/>
      <c r="AVJ58" s="123"/>
      <c r="AVK58" s="123"/>
      <c r="AVL58" s="123"/>
      <c r="AVM58" s="9"/>
      <c r="AVN58" s="123"/>
      <c r="AVO58" s="123"/>
      <c r="AVP58" s="123"/>
      <c r="AVQ58" s="9"/>
      <c r="AVR58" s="123"/>
      <c r="AVS58" s="123"/>
      <c r="AVT58" s="123"/>
      <c r="AVU58" s="9"/>
      <c r="AVV58" s="123"/>
      <c r="AVW58" s="123"/>
      <c r="AVX58" s="123"/>
      <c r="AVY58" s="9"/>
      <c r="AVZ58" s="123"/>
      <c r="AWA58" s="123"/>
      <c r="AWB58" s="123"/>
      <c r="AWC58" s="9"/>
      <c r="AWD58" s="123"/>
      <c r="AWE58" s="123"/>
      <c r="AWF58" s="123"/>
      <c r="AWG58" s="9"/>
      <c r="AWH58" s="123"/>
      <c r="AWI58" s="123"/>
      <c r="AWJ58" s="123"/>
      <c r="AWK58" s="9"/>
      <c r="AWL58" s="123"/>
      <c r="AWM58" s="123"/>
      <c r="AWN58" s="123"/>
      <c r="AWO58" s="9"/>
      <c r="AWP58" s="123"/>
      <c r="AWQ58" s="123"/>
      <c r="AWR58" s="123"/>
      <c r="AWS58" s="9"/>
      <c r="AWT58" s="123"/>
      <c r="AWU58" s="123"/>
      <c r="AWV58" s="123"/>
      <c r="AWW58" s="9"/>
      <c r="AWX58" s="123"/>
      <c r="AWY58" s="123"/>
      <c r="AWZ58" s="123"/>
      <c r="AXA58" s="9"/>
      <c r="AXB58" s="123"/>
      <c r="AXC58" s="123"/>
      <c r="AXD58" s="123"/>
      <c r="AXE58" s="9"/>
      <c r="AXF58" s="123"/>
      <c r="AXG58" s="123"/>
      <c r="AXH58" s="123"/>
      <c r="AXI58" s="9"/>
      <c r="AXJ58" s="123"/>
      <c r="AXK58" s="123"/>
      <c r="AXL58" s="123"/>
      <c r="AXM58" s="9"/>
      <c r="AXN58" s="123"/>
      <c r="AXO58" s="123"/>
      <c r="AXP58" s="123"/>
      <c r="AXQ58" s="9"/>
      <c r="AXR58" s="123"/>
      <c r="AXS58" s="123"/>
      <c r="AXT58" s="123"/>
      <c r="AXU58" s="9"/>
      <c r="AXV58" s="123"/>
      <c r="AXW58" s="123"/>
      <c r="AXX58" s="123"/>
      <c r="AXY58" s="9"/>
      <c r="AXZ58" s="123"/>
      <c r="AYA58" s="123"/>
      <c r="AYB58" s="123"/>
      <c r="AYC58" s="9"/>
      <c r="AYD58" s="123"/>
      <c r="AYE58" s="123"/>
      <c r="AYF58" s="123"/>
      <c r="AYG58" s="9"/>
      <c r="AYH58" s="123"/>
      <c r="AYI58" s="123"/>
      <c r="AYJ58" s="123"/>
      <c r="AYK58" s="9"/>
      <c r="AYL58" s="123"/>
      <c r="AYM58" s="123"/>
      <c r="AYN58" s="123"/>
      <c r="AYO58" s="9"/>
      <c r="AYP58" s="123"/>
      <c r="AYQ58" s="123"/>
      <c r="AYR58" s="123"/>
      <c r="AYS58" s="9"/>
      <c r="AYT58" s="123"/>
      <c r="AYU58" s="123"/>
      <c r="AYV58" s="123"/>
      <c r="AYW58" s="9"/>
      <c r="AYX58" s="123"/>
      <c r="AYY58" s="123"/>
      <c r="AYZ58" s="123"/>
      <c r="AZA58" s="9"/>
      <c r="AZB58" s="123"/>
      <c r="AZC58" s="123"/>
      <c r="AZD58" s="123"/>
      <c r="AZE58" s="9"/>
      <c r="AZF58" s="123"/>
      <c r="AZG58" s="123"/>
      <c r="AZH58" s="123"/>
      <c r="AZI58" s="9"/>
      <c r="AZJ58" s="123"/>
      <c r="AZK58" s="123"/>
      <c r="AZL58" s="123"/>
      <c r="AZM58" s="9"/>
      <c r="AZN58" s="123"/>
      <c r="AZO58" s="123"/>
      <c r="AZP58" s="123"/>
      <c r="AZQ58" s="9"/>
      <c r="AZR58" s="123"/>
      <c r="AZS58" s="123"/>
      <c r="AZT58" s="123"/>
      <c r="AZU58" s="9"/>
      <c r="AZV58" s="123"/>
      <c r="AZW58" s="123"/>
      <c r="AZX58" s="123"/>
      <c r="AZY58" s="9"/>
      <c r="AZZ58" s="123"/>
      <c r="BAA58" s="123"/>
      <c r="BAB58" s="123"/>
      <c r="BAC58" s="9"/>
      <c r="BAD58" s="123"/>
      <c r="BAE58" s="123"/>
      <c r="BAF58" s="123"/>
      <c r="BAG58" s="9"/>
      <c r="BAH58" s="123"/>
      <c r="BAI58" s="123"/>
      <c r="BAJ58" s="123"/>
      <c r="BAK58" s="9"/>
      <c r="BAL58" s="123"/>
      <c r="BAM58" s="123"/>
      <c r="BAN58" s="123"/>
      <c r="BAO58" s="9"/>
      <c r="BAP58" s="123"/>
      <c r="BAQ58" s="123"/>
      <c r="BAR58" s="123"/>
      <c r="BAS58" s="9"/>
      <c r="BAT58" s="123"/>
      <c r="BAU58" s="123"/>
      <c r="BAV58" s="123"/>
      <c r="BAW58" s="9"/>
      <c r="BAX58" s="123"/>
      <c r="BAY58" s="123"/>
      <c r="BAZ58" s="123"/>
      <c r="BBA58" s="9"/>
      <c r="BBB58" s="123"/>
      <c r="BBC58" s="123"/>
      <c r="BBD58" s="123"/>
      <c r="BBE58" s="9"/>
      <c r="BBF58" s="123"/>
      <c r="BBG58" s="123"/>
      <c r="BBH58" s="123"/>
      <c r="BBI58" s="9"/>
      <c r="BBJ58" s="123"/>
      <c r="BBK58" s="123"/>
      <c r="BBL58" s="123"/>
      <c r="BBM58" s="9"/>
      <c r="BBN58" s="123"/>
      <c r="BBO58" s="123"/>
      <c r="BBP58" s="123"/>
      <c r="BBQ58" s="9"/>
      <c r="BBR58" s="123"/>
      <c r="BBS58" s="123"/>
      <c r="BBT58" s="123"/>
      <c r="BBU58" s="9"/>
      <c r="BBV58" s="123"/>
      <c r="BBW58" s="123"/>
      <c r="BBX58" s="123"/>
      <c r="BBY58" s="9"/>
      <c r="BBZ58" s="123"/>
      <c r="BCA58" s="123"/>
      <c r="BCB58" s="123"/>
      <c r="BCC58" s="9"/>
      <c r="BCD58" s="123"/>
      <c r="BCE58" s="123"/>
      <c r="BCF58" s="123"/>
      <c r="BCG58" s="9"/>
      <c r="BCH58" s="123"/>
      <c r="BCI58" s="123"/>
      <c r="BCJ58" s="123"/>
      <c r="BCK58" s="9"/>
      <c r="BCL58" s="123"/>
      <c r="BCM58" s="123"/>
      <c r="BCN58" s="123"/>
      <c r="BCO58" s="9"/>
      <c r="BCP58" s="123"/>
      <c r="BCQ58" s="123"/>
      <c r="BCR58" s="123"/>
      <c r="BCS58" s="9"/>
      <c r="BCT58" s="123"/>
      <c r="BCU58" s="123"/>
      <c r="BCV58" s="123"/>
      <c r="BCW58" s="9"/>
      <c r="BCX58" s="123"/>
      <c r="BCY58" s="123"/>
      <c r="BCZ58" s="123"/>
      <c r="BDA58" s="9"/>
      <c r="BDB58" s="123"/>
      <c r="BDC58" s="123"/>
      <c r="BDD58" s="123"/>
      <c r="BDE58" s="9"/>
      <c r="BDF58" s="123"/>
      <c r="BDG58" s="123"/>
      <c r="BDH58" s="123"/>
      <c r="BDI58" s="9"/>
      <c r="BDJ58" s="123"/>
      <c r="BDK58" s="123"/>
      <c r="BDL58" s="123"/>
      <c r="BDM58" s="9"/>
      <c r="BDN58" s="123"/>
      <c r="BDO58" s="123"/>
      <c r="BDP58" s="123"/>
      <c r="BDQ58" s="9"/>
      <c r="BDR58" s="123"/>
      <c r="BDS58" s="123"/>
      <c r="BDT58" s="123"/>
      <c r="BDU58" s="9"/>
      <c r="BDV58" s="123"/>
      <c r="BDW58" s="123"/>
      <c r="BDX58" s="123"/>
      <c r="BDY58" s="9"/>
      <c r="BDZ58" s="123"/>
      <c r="BEA58" s="123"/>
      <c r="BEB58" s="123"/>
      <c r="BEC58" s="9"/>
      <c r="BED58" s="123"/>
      <c r="BEE58" s="123"/>
      <c r="BEF58" s="123"/>
      <c r="BEG58" s="9"/>
      <c r="BEH58" s="123"/>
      <c r="BEI58" s="123"/>
      <c r="BEJ58" s="123"/>
      <c r="BEK58" s="9"/>
      <c r="BEL58" s="123"/>
      <c r="BEM58" s="123"/>
      <c r="BEN58" s="123"/>
      <c r="BEO58" s="9"/>
      <c r="BEP58" s="123"/>
      <c r="BEQ58" s="123"/>
      <c r="BER58" s="123"/>
      <c r="BES58" s="9"/>
      <c r="BET58" s="123"/>
      <c r="BEU58" s="123"/>
      <c r="BEV58" s="123"/>
      <c r="BEW58" s="9"/>
      <c r="BEX58" s="123"/>
      <c r="BEY58" s="123"/>
      <c r="BEZ58" s="123"/>
      <c r="BFA58" s="9"/>
      <c r="BFB58" s="123"/>
      <c r="BFC58" s="123"/>
      <c r="BFD58" s="123"/>
      <c r="BFE58" s="9"/>
      <c r="BFF58" s="123"/>
      <c r="BFG58" s="123"/>
      <c r="BFH58" s="123"/>
      <c r="BFI58" s="9"/>
      <c r="BFJ58" s="123"/>
      <c r="BFK58" s="123"/>
      <c r="BFL58" s="123"/>
      <c r="BFM58" s="9"/>
      <c r="BFN58" s="123"/>
      <c r="BFO58" s="123"/>
      <c r="BFP58" s="123"/>
      <c r="BFQ58" s="9"/>
      <c r="BFR58" s="123"/>
      <c r="BFS58" s="123"/>
      <c r="BFT58" s="123"/>
      <c r="BFU58" s="9"/>
      <c r="BFV58" s="123"/>
      <c r="BFW58" s="123"/>
      <c r="BFX58" s="123"/>
      <c r="BFY58" s="9"/>
      <c r="BFZ58" s="123"/>
      <c r="BGA58" s="123"/>
      <c r="BGB58" s="123"/>
      <c r="BGC58" s="9"/>
      <c r="BGD58" s="123"/>
      <c r="BGE58" s="123"/>
      <c r="BGF58" s="123"/>
      <c r="BGG58" s="9"/>
      <c r="BGH58" s="123"/>
      <c r="BGI58" s="123"/>
      <c r="BGJ58" s="123"/>
      <c r="BGK58" s="9"/>
      <c r="BGL58" s="123"/>
      <c r="BGM58" s="123"/>
      <c r="BGN58" s="123"/>
      <c r="BGO58" s="9"/>
      <c r="BGP58" s="123"/>
      <c r="BGQ58" s="123"/>
      <c r="BGR58" s="123"/>
      <c r="BGS58" s="9"/>
      <c r="BGT58" s="123"/>
      <c r="BGU58" s="123"/>
      <c r="BGV58" s="123"/>
      <c r="BGW58" s="9"/>
      <c r="BGX58" s="123"/>
      <c r="BGY58" s="123"/>
      <c r="BGZ58" s="123"/>
      <c r="BHA58" s="9"/>
      <c r="BHB58" s="123"/>
      <c r="BHC58" s="123"/>
      <c r="BHD58" s="123"/>
      <c r="BHE58" s="9"/>
      <c r="BHF58" s="123"/>
      <c r="BHG58" s="123"/>
      <c r="BHH58" s="123"/>
      <c r="BHI58" s="9"/>
      <c r="BHJ58" s="123"/>
      <c r="BHK58" s="123"/>
      <c r="BHL58" s="123"/>
      <c r="BHM58" s="9"/>
      <c r="BHN58" s="123"/>
      <c r="BHO58" s="123"/>
      <c r="BHP58" s="123"/>
      <c r="BHQ58" s="9"/>
      <c r="BHR58" s="123"/>
      <c r="BHS58" s="123"/>
      <c r="BHT58" s="123"/>
      <c r="BHU58" s="9"/>
      <c r="BHV58" s="123"/>
      <c r="BHW58" s="123"/>
      <c r="BHX58" s="123"/>
      <c r="BHY58" s="9"/>
      <c r="BHZ58" s="123"/>
      <c r="BIA58" s="123"/>
      <c r="BIB58" s="123"/>
      <c r="BIC58" s="9"/>
      <c r="BID58" s="123"/>
      <c r="BIE58" s="123"/>
      <c r="BIF58" s="123"/>
      <c r="BIG58" s="9"/>
      <c r="BIH58" s="123"/>
      <c r="BII58" s="123"/>
      <c r="BIJ58" s="123"/>
      <c r="BIK58" s="9"/>
      <c r="BIL58" s="123"/>
      <c r="BIM58" s="123"/>
      <c r="BIN58" s="123"/>
      <c r="BIO58" s="9"/>
      <c r="BIP58" s="123"/>
      <c r="BIQ58" s="123"/>
      <c r="BIR58" s="123"/>
      <c r="BIS58" s="9"/>
      <c r="BIT58" s="123"/>
      <c r="BIU58" s="123"/>
      <c r="BIV58" s="123"/>
      <c r="BIW58" s="9"/>
      <c r="BIX58" s="123"/>
      <c r="BIY58" s="123"/>
      <c r="BIZ58" s="123"/>
      <c r="BJA58" s="9"/>
      <c r="BJB58" s="123"/>
      <c r="BJC58" s="123"/>
      <c r="BJD58" s="123"/>
      <c r="BJE58" s="9"/>
      <c r="BJF58" s="123"/>
      <c r="BJG58" s="123"/>
      <c r="BJH58" s="123"/>
      <c r="BJI58" s="9"/>
      <c r="BJJ58" s="123"/>
      <c r="BJK58" s="123"/>
      <c r="BJL58" s="123"/>
      <c r="BJM58" s="9"/>
      <c r="BJN58" s="123"/>
      <c r="BJO58" s="123"/>
      <c r="BJP58" s="123"/>
      <c r="BJQ58" s="9"/>
      <c r="BJR58" s="123"/>
      <c r="BJS58" s="123"/>
      <c r="BJT58" s="123"/>
      <c r="BJU58" s="9"/>
      <c r="BJV58" s="123"/>
      <c r="BJW58" s="123"/>
      <c r="BJX58" s="123"/>
      <c r="BJY58" s="9"/>
      <c r="BJZ58" s="123"/>
      <c r="BKA58" s="123"/>
      <c r="BKB58" s="123"/>
      <c r="BKC58" s="9"/>
      <c r="BKD58" s="123"/>
      <c r="BKE58" s="123"/>
      <c r="BKF58" s="123"/>
      <c r="BKG58" s="9"/>
      <c r="BKH58" s="123"/>
      <c r="BKI58" s="123"/>
      <c r="BKJ58" s="123"/>
      <c r="BKK58" s="9"/>
      <c r="BKL58" s="123"/>
      <c r="BKM58" s="123"/>
      <c r="BKN58" s="123"/>
      <c r="BKO58" s="9"/>
      <c r="BKP58" s="123"/>
      <c r="BKQ58" s="123"/>
      <c r="BKR58" s="123"/>
      <c r="BKS58" s="9"/>
      <c r="BKT58" s="123"/>
      <c r="BKU58" s="123"/>
      <c r="BKV58" s="123"/>
      <c r="BKW58" s="9"/>
      <c r="BKX58" s="123"/>
      <c r="BKY58" s="123"/>
      <c r="BKZ58" s="123"/>
      <c r="BLA58" s="9"/>
      <c r="BLB58" s="123"/>
      <c r="BLC58" s="123"/>
      <c r="BLD58" s="123"/>
      <c r="BLE58" s="9"/>
      <c r="BLF58" s="123"/>
      <c r="BLG58" s="123"/>
      <c r="BLH58" s="123"/>
      <c r="BLI58" s="9"/>
      <c r="BLJ58" s="123"/>
      <c r="BLK58" s="123"/>
      <c r="BLL58" s="123"/>
      <c r="BLM58" s="9"/>
      <c r="BLN58" s="123"/>
      <c r="BLO58" s="123"/>
      <c r="BLP58" s="123"/>
      <c r="BLQ58" s="9"/>
      <c r="BLR58" s="123"/>
      <c r="BLS58" s="123"/>
      <c r="BLT58" s="123"/>
      <c r="BLU58" s="9"/>
      <c r="BLV58" s="123"/>
      <c r="BLW58" s="123"/>
      <c r="BLX58" s="123"/>
      <c r="BLY58" s="9"/>
      <c r="BLZ58" s="123"/>
      <c r="BMA58" s="123"/>
      <c r="BMB58" s="123"/>
      <c r="BMC58" s="9"/>
      <c r="BMD58" s="123"/>
      <c r="BME58" s="123"/>
      <c r="BMF58" s="123"/>
      <c r="BMG58" s="9"/>
      <c r="BMH58" s="123"/>
      <c r="BMI58" s="123"/>
      <c r="BMJ58" s="123"/>
      <c r="BMK58" s="9"/>
      <c r="BML58" s="123"/>
      <c r="BMM58" s="123"/>
      <c r="BMN58" s="123"/>
      <c r="BMO58" s="9"/>
      <c r="BMP58" s="123"/>
      <c r="BMQ58" s="123"/>
      <c r="BMR58" s="123"/>
      <c r="BMS58" s="9"/>
      <c r="BMT58" s="123"/>
      <c r="BMU58" s="123"/>
      <c r="BMV58" s="123"/>
      <c r="BMW58" s="9"/>
      <c r="BMX58" s="123"/>
      <c r="BMY58" s="123"/>
      <c r="BMZ58" s="123"/>
      <c r="BNA58" s="9"/>
      <c r="BNB58" s="123"/>
      <c r="BNC58" s="123"/>
      <c r="BND58" s="123"/>
      <c r="BNE58" s="9"/>
      <c r="BNF58" s="123"/>
      <c r="BNG58" s="123"/>
      <c r="BNH58" s="123"/>
      <c r="BNI58" s="9"/>
      <c r="BNJ58" s="123"/>
      <c r="BNK58" s="123"/>
      <c r="BNL58" s="123"/>
      <c r="BNM58" s="9"/>
      <c r="BNN58" s="123"/>
      <c r="BNO58" s="123"/>
      <c r="BNP58" s="123"/>
      <c r="BNQ58" s="9"/>
      <c r="BNR58" s="123"/>
      <c r="BNS58" s="123"/>
      <c r="BNT58" s="123"/>
      <c r="BNU58" s="9"/>
      <c r="BNV58" s="123"/>
      <c r="BNW58" s="123"/>
      <c r="BNX58" s="123"/>
      <c r="BNY58" s="9"/>
      <c r="BNZ58" s="123"/>
      <c r="BOA58" s="123"/>
      <c r="BOB58" s="123"/>
      <c r="BOC58" s="9"/>
      <c r="BOD58" s="123"/>
      <c r="BOE58" s="123"/>
      <c r="BOF58" s="123"/>
      <c r="BOG58" s="9"/>
      <c r="BOH58" s="123"/>
      <c r="BOI58" s="123"/>
      <c r="BOJ58" s="123"/>
      <c r="BOK58" s="9"/>
      <c r="BOL58" s="123"/>
      <c r="BOM58" s="123"/>
      <c r="BON58" s="123"/>
      <c r="BOO58" s="9"/>
      <c r="BOP58" s="123"/>
      <c r="BOQ58" s="123"/>
      <c r="BOR58" s="123"/>
      <c r="BOS58" s="9"/>
      <c r="BOT58" s="123"/>
      <c r="BOU58" s="123"/>
      <c r="BOV58" s="123"/>
      <c r="BOW58" s="9"/>
      <c r="BOX58" s="123"/>
      <c r="BOY58" s="123"/>
      <c r="BOZ58" s="123"/>
      <c r="BPA58" s="9"/>
      <c r="BPB58" s="123"/>
      <c r="BPC58" s="123"/>
      <c r="BPD58" s="123"/>
      <c r="BPE58" s="9"/>
      <c r="BPF58" s="123"/>
      <c r="BPG58" s="123"/>
      <c r="BPH58" s="123"/>
      <c r="BPI58" s="9"/>
      <c r="BPJ58" s="123"/>
      <c r="BPK58" s="123"/>
      <c r="BPL58" s="123"/>
      <c r="BPM58" s="9"/>
      <c r="BPN58" s="123"/>
      <c r="BPO58" s="123"/>
      <c r="BPP58" s="123"/>
      <c r="BPQ58" s="9"/>
      <c r="BPR58" s="123"/>
      <c r="BPS58" s="123"/>
      <c r="BPT58" s="123"/>
      <c r="BPU58" s="9"/>
      <c r="BPV58" s="123"/>
      <c r="BPW58" s="123"/>
      <c r="BPX58" s="123"/>
      <c r="BPY58" s="9"/>
      <c r="BPZ58" s="123"/>
      <c r="BQA58" s="123"/>
      <c r="BQB58" s="123"/>
      <c r="BQC58" s="9"/>
      <c r="BQD58" s="123"/>
      <c r="BQE58" s="123"/>
      <c r="BQF58" s="123"/>
      <c r="BQG58" s="9"/>
      <c r="BQH58" s="123"/>
      <c r="BQI58" s="123"/>
      <c r="BQJ58" s="123"/>
      <c r="BQK58" s="9"/>
      <c r="BQL58" s="123"/>
      <c r="BQM58" s="123"/>
      <c r="BQN58" s="123"/>
      <c r="BQO58" s="9"/>
      <c r="BQP58" s="123"/>
      <c r="BQQ58" s="123"/>
      <c r="BQR58" s="123"/>
      <c r="BQS58" s="9"/>
      <c r="BQT58" s="123"/>
      <c r="BQU58" s="123"/>
      <c r="BQV58" s="123"/>
      <c r="BQW58" s="9"/>
      <c r="BQX58" s="123"/>
      <c r="BQY58" s="123"/>
      <c r="BQZ58" s="123"/>
      <c r="BRA58" s="9"/>
      <c r="BRB58" s="123"/>
      <c r="BRC58" s="123"/>
      <c r="BRD58" s="123"/>
      <c r="BRE58" s="9"/>
      <c r="BRF58" s="123"/>
      <c r="BRG58" s="123"/>
      <c r="BRH58" s="123"/>
      <c r="BRI58" s="9"/>
      <c r="BRJ58" s="123"/>
      <c r="BRK58" s="123"/>
      <c r="BRL58" s="123"/>
      <c r="BRM58" s="9"/>
      <c r="BRN58" s="123"/>
      <c r="BRO58" s="123"/>
      <c r="BRP58" s="123"/>
      <c r="BRQ58" s="9"/>
      <c r="BRR58" s="123"/>
      <c r="BRS58" s="123"/>
      <c r="BRT58" s="123"/>
      <c r="BRU58" s="9"/>
      <c r="BRV58" s="123"/>
      <c r="BRW58" s="123"/>
      <c r="BRX58" s="123"/>
      <c r="BRY58" s="9"/>
      <c r="BRZ58" s="123"/>
      <c r="BSA58" s="123"/>
      <c r="BSB58" s="123"/>
      <c r="BSC58" s="9"/>
      <c r="BSD58" s="123"/>
      <c r="BSE58" s="123"/>
      <c r="BSF58" s="123"/>
      <c r="BSG58" s="9"/>
      <c r="BSH58" s="123"/>
      <c r="BSI58" s="123"/>
      <c r="BSJ58" s="123"/>
      <c r="BSK58" s="9"/>
      <c r="BSL58" s="123"/>
      <c r="BSM58" s="123"/>
      <c r="BSN58" s="123"/>
      <c r="BSO58" s="9"/>
      <c r="BSP58" s="123"/>
      <c r="BSQ58" s="123"/>
      <c r="BSR58" s="123"/>
      <c r="BSS58" s="9"/>
      <c r="BST58" s="123"/>
      <c r="BSU58" s="123"/>
      <c r="BSV58" s="123"/>
      <c r="BSW58" s="9"/>
      <c r="BSX58" s="123"/>
      <c r="BSY58" s="123"/>
      <c r="BSZ58" s="123"/>
      <c r="BTA58" s="9"/>
      <c r="BTB58" s="123"/>
      <c r="BTC58" s="123"/>
      <c r="BTD58" s="123"/>
      <c r="BTE58" s="9"/>
      <c r="BTF58" s="123"/>
      <c r="BTG58" s="123"/>
      <c r="BTH58" s="123"/>
      <c r="BTI58" s="9"/>
      <c r="BTJ58" s="123"/>
      <c r="BTK58" s="123"/>
      <c r="BTL58" s="123"/>
      <c r="BTM58" s="9"/>
      <c r="BTN58" s="123"/>
      <c r="BTO58" s="123"/>
      <c r="BTP58" s="123"/>
      <c r="BTQ58" s="9"/>
      <c r="BTR58" s="123"/>
      <c r="BTS58" s="123"/>
      <c r="BTT58" s="123"/>
      <c r="BTU58" s="9"/>
      <c r="BTV58" s="123"/>
      <c r="BTW58" s="123"/>
      <c r="BTX58" s="123"/>
      <c r="BTY58" s="9"/>
      <c r="BTZ58" s="123"/>
      <c r="BUA58" s="123"/>
      <c r="BUB58" s="123"/>
      <c r="BUC58" s="9"/>
      <c r="BUD58" s="123"/>
      <c r="BUE58" s="123"/>
      <c r="BUF58" s="123"/>
      <c r="BUG58" s="9"/>
      <c r="BUH58" s="123"/>
      <c r="BUI58" s="123"/>
      <c r="BUJ58" s="123"/>
      <c r="BUK58" s="9"/>
      <c r="BUL58" s="123"/>
      <c r="BUM58" s="123"/>
      <c r="BUN58" s="123"/>
      <c r="BUO58" s="9"/>
      <c r="BUP58" s="123"/>
      <c r="BUQ58" s="123"/>
      <c r="BUR58" s="123"/>
      <c r="BUS58" s="9"/>
      <c r="BUT58" s="123"/>
      <c r="BUU58" s="123"/>
      <c r="BUV58" s="123"/>
      <c r="BUW58" s="9"/>
      <c r="BUX58" s="123"/>
      <c r="BUY58" s="123"/>
      <c r="BUZ58" s="123"/>
      <c r="BVA58" s="9"/>
      <c r="BVB58" s="123"/>
      <c r="BVC58" s="123"/>
      <c r="BVD58" s="123"/>
      <c r="BVE58" s="9"/>
      <c r="BVF58" s="123"/>
      <c r="BVG58" s="123"/>
      <c r="BVH58" s="123"/>
      <c r="BVI58" s="9"/>
      <c r="BVJ58" s="123"/>
      <c r="BVK58" s="123"/>
      <c r="BVL58" s="123"/>
      <c r="BVM58" s="9"/>
      <c r="BVN58" s="123"/>
      <c r="BVO58" s="123"/>
      <c r="BVP58" s="123"/>
      <c r="BVQ58" s="9"/>
      <c r="BVR58" s="123"/>
      <c r="BVS58" s="123"/>
      <c r="BVT58" s="123"/>
      <c r="BVU58" s="9"/>
      <c r="BVV58" s="123"/>
      <c r="BVW58" s="123"/>
      <c r="BVX58" s="123"/>
      <c r="BVY58" s="9"/>
      <c r="BVZ58" s="123"/>
      <c r="BWA58" s="123"/>
      <c r="BWB58" s="123"/>
      <c r="BWC58" s="9"/>
      <c r="BWD58" s="123"/>
      <c r="BWE58" s="123"/>
      <c r="BWF58" s="123"/>
      <c r="BWG58" s="9"/>
      <c r="BWH58" s="123"/>
      <c r="BWI58" s="123"/>
      <c r="BWJ58" s="123"/>
      <c r="BWK58" s="9"/>
      <c r="BWL58" s="123"/>
      <c r="BWM58" s="123"/>
      <c r="BWN58" s="123"/>
      <c r="BWO58" s="9"/>
      <c r="BWP58" s="123"/>
      <c r="BWQ58" s="123"/>
      <c r="BWR58" s="123"/>
      <c r="BWS58" s="9"/>
      <c r="BWT58" s="123"/>
      <c r="BWU58" s="123"/>
      <c r="BWV58" s="123"/>
      <c r="BWW58" s="9"/>
      <c r="BWX58" s="123"/>
      <c r="BWY58" s="123"/>
      <c r="BWZ58" s="123"/>
      <c r="BXA58" s="9"/>
      <c r="BXB58" s="123"/>
      <c r="BXC58" s="123"/>
      <c r="BXD58" s="123"/>
      <c r="BXE58" s="9"/>
      <c r="BXF58" s="123"/>
      <c r="BXG58" s="123"/>
      <c r="BXH58" s="123"/>
      <c r="BXI58" s="9"/>
      <c r="BXJ58" s="123"/>
      <c r="BXK58" s="123"/>
      <c r="BXL58" s="123"/>
      <c r="BXM58" s="9"/>
      <c r="BXN58" s="123"/>
      <c r="BXO58" s="123"/>
      <c r="BXP58" s="123"/>
      <c r="BXQ58" s="9"/>
      <c r="BXR58" s="123"/>
      <c r="BXS58" s="123"/>
      <c r="BXT58" s="123"/>
      <c r="BXU58" s="9"/>
      <c r="BXV58" s="123"/>
      <c r="BXW58" s="123"/>
      <c r="BXX58" s="123"/>
      <c r="BXY58" s="9"/>
      <c r="BXZ58" s="123"/>
      <c r="BYA58" s="123"/>
      <c r="BYB58" s="123"/>
      <c r="BYC58" s="9"/>
      <c r="BYD58" s="123"/>
      <c r="BYE58" s="123"/>
      <c r="BYF58" s="123"/>
      <c r="BYG58" s="9"/>
      <c r="BYH58" s="123"/>
      <c r="BYI58" s="123"/>
      <c r="BYJ58" s="123"/>
      <c r="BYK58" s="9"/>
      <c r="BYL58" s="123"/>
      <c r="BYM58" s="123"/>
      <c r="BYN58" s="123"/>
      <c r="BYO58" s="9"/>
      <c r="BYP58" s="123"/>
      <c r="BYQ58" s="123"/>
      <c r="BYR58" s="123"/>
      <c r="BYS58" s="9"/>
      <c r="BYT58" s="123"/>
      <c r="BYU58" s="123"/>
      <c r="BYV58" s="123"/>
      <c r="BYW58" s="9"/>
      <c r="BYX58" s="123"/>
      <c r="BYY58" s="123"/>
      <c r="BYZ58" s="123"/>
      <c r="BZA58" s="9"/>
      <c r="BZB58" s="123"/>
      <c r="BZC58" s="123"/>
      <c r="BZD58" s="123"/>
      <c r="BZE58" s="9"/>
      <c r="BZF58" s="123"/>
      <c r="BZG58" s="123"/>
      <c r="BZH58" s="123"/>
      <c r="BZI58" s="9"/>
      <c r="BZJ58" s="123"/>
      <c r="BZK58" s="123"/>
      <c r="BZL58" s="123"/>
      <c r="BZM58" s="9"/>
      <c r="BZN58" s="123"/>
      <c r="BZO58" s="123"/>
      <c r="BZP58" s="123"/>
      <c r="BZQ58" s="9"/>
      <c r="BZR58" s="123"/>
      <c r="BZS58" s="123"/>
      <c r="BZT58" s="123"/>
      <c r="BZU58" s="9"/>
      <c r="BZV58" s="123"/>
      <c r="BZW58" s="123"/>
      <c r="BZX58" s="123"/>
      <c r="BZY58" s="9"/>
      <c r="BZZ58" s="123"/>
      <c r="CAA58" s="123"/>
      <c r="CAB58" s="123"/>
      <c r="CAC58" s="9"/>
      <c r="CAD58" s="123"/>
      <c r="CAE58" s="123"/>
      <c r="CAF58" s="123"/>
      <c r="CAG58" s="9"/>
      <c r="CAH58" s="123"/>
      <c r="CAI58" s="123"/>
      <c r="CAJ58" s="123"/>
      <c r="CAK58" s="9"/>
      <c r="CAL58" s="123"/>
      <c r="CAM58" s="123"/>
      <c r="CAN58" s="123"/>
      <c r="CAO58" s="9"/>
      <c r="CAP58" s="123"/>
      <c r="CAQ58" s="123"/>
      <c r="CAR58" s="123"/>
      <c r="CAS58" s="9"/>
      <c r="CAT58" s="123"/>
      <c r="CAU58" s="123"/>
      <c r="CAV58" s="123"/>
      <c r="CAW58" s="9"/>
      <c r="CAX58" s="123"/>
      <c r="CAY58" s="123"/>
      <c r="CAZ58" s="123"/>
      <c r="CBA58" s="9"/>
      <c r="CBB58" s="123"/>
      <c r="CBC58" s="123"/>
      <c r="CBD58" s="123"/>
      <c r="CBE58" s="9"/>
      <c r="CBF58" s="123"/>
      <c r="CBG58" s="123"/>
      <c r="CBH58" s="123"/>
      <c r="CBI58" s="9"/>
      <c r="CBJ58" s="123"/>
      <c r="CBK58" s="123"/>
      <c r="CBL58" s="123"/>
      <c r="CBM58" s="9"/>
      <c r="CBN58" s="123"/>
      <c r="CBO58" s="123"/>
      <c r="CBP58" s="123"/>
      <c r="CBQ58" s="9"/>
      <c r="CBR58" s="123"/>
      <c r="CBS58" s="123"/>
      <c r="CBT58" s="123"/>
      <c r="CBU58" s="9"/>
      <c r="CBV58" s="123"/>
      <c r="CBW58" s="123"/>
      <c r="CBX58" s="123"/>
      <c r="CBY58" s="9"/>
      <c r="CBZ58" s="123"/>
      <c r="CCA58" s="123"/>
      <c r="CCB58" s="123"/>
      <c r="CCC58" s="9"/>
      <c r="CCD58" s="123"/>
      <c r="CCE58" s="123"/>
      <c r="CCF58" s="123"/>
      <c r="CCG58" s="9"/>
      <c r="CCH58" s="123"/>
      <c r="CCI58" s="123"/>
      <c r="CCJ58" s="123"/>
      <c r="CCK58" s="9"/>
      <c r="CCL58" s="123"/>
      <c r="CCM58" s="123"/>
      <c r="CCN58" s="123"/>
      <c r="CCO58" s="9"/>
      <c r="CCP58" s="123"/>
      <c r="CCQ58" s="123"/>
      <c r="CCR58" s="123"/>
      <c r="CCS58" s="9"/>
      <c r="CCT58" s="123"/>
      <c r="CCU58" s="123"/>
      <c r="CCV58" s="123"/>
      <c r="CCW58" s="9"/>
      <c r="CCX58" s="123"/>
      <c r="CCY58" s="123"/>
      <c r="CCZ58" s="123"/>
      <c r="CDA58" s="9"/>
      <c r="CDB58" s="123"/>
      <c r="CDC58" s="123"/>
      <c r="CDD58" s="123"/>
      <c r="CDE58" s="9"/>
      <c r="CDF58" s="123"/>
      <c r="CDG58" s="123"/>
      <c r="CDH58" s="123"/>
      <c r="CDI58" s="9"/>
      <c r="CDJ58" s="123"/>
      <c r="CDK58" s="123"/>
      <c r="CDL58" s="123"/>
      <c r="CDM58" s="9"/>
      <c r="CDN58" s="123"/>
      <c r="CDO58" s="123"/>
      <c r="CDP58" s="123"/>
      <c r="CDQ58" s="9"/>
      <c r="CDR58" s="123"/>
      <c r="CDS58" s="123"/>
      <c r="CDT58" s="123"/>
      <c r="CDU58" s="9"/>
      <c r="CDV58" s="123"/>
      <c r="CDW58" s="123"/>
      <c r="CDX58" s="123"/>
      <c r="CDY58" s="9"/>
      <c r="CDZ58" s="123"/>
      <c r="CEA58" s="123"/>
      <c r="CEB58" s="123"/>
      <c r="CEC58" s="9"/>
      <c r="CED58" s="123"/>
      <c r="CEE58" s="123"/>
      <c r="CEF58" s="123"/>
      <c r="CEG58" s="9"/>
      <c r="CEH58" s="123"/>
      <c r="CEI58" s="123"/>
      <c r="CEJ58" s="123"/>
      <c r="CEK58" s="9"/>
      <c r="CEL58" s="123"/>
      <c r="CEM58" s="123"/>
      <c r="CEN58" s="123"/>
      <c r="CEO58" s="9"/>
      <c r="CEP58" s="123"/>
      <c r="CEQ58" s="123"/>
      <c r="CER58" s="123"/>
      <c r="CES58" s="9"/>
      <c r="CET58" s="123"/>
      <c r="CEU58" s="123"/>
      <c r="CEV58" s="123"/>
      <c r="CEW58" s="9"/>
      <c r="CEX58" s="123"/>
      <c r="CEY58" s="123"/>
      <c r="CEZ58" s="123"/>
      <c r="CFA58" s="9"/>
      <c r="CFB58" s="123"/>
      <c r="CFC58" s="123"/>
      <c r="CFD58" s="123"/>
      <c r="CFE58" s="9"/>
      <c r="CFF58" s="123"/>
      <c r="CFG58" s="123"/>
      <c r="CFH58" s="123"/>
      <c r="CFI58" s="9"/>
      <c r="CFJ58" s="123"/>
      <c r="CFK58" s="123"/>
      <c r="CFL58" s="123"/>
      <c r="CFM58" s="9"/>
      <c r="CFN58" s="123"/>
      <c r="CFO58" s="123"/>
      <c r="CFP58" s="123"/>
      <c r="CFQ58" s="9"/>
      <c r="CFR58" s="123"/>
      <c r="CFS58" s="123"/>
      <c r="CFT58" s="123"/>
      <c r="CFU58" s="9"/>
      <c r="CFV58" s="123"/>
      <c r="CFW58" s="123"/>
      <c r="CFX58" s="123"/>
      <c r="CFY58" s="9"/>
      <c r="CFZ58" s="123"/>
      <c r="CGA58" s="123"/>
      <c r="CGB58" s="123"/>
      <c r="CGC58" s="9"/>
      <c r="CGD58" s="123"/>
      <c r="CGE58" s="123"/>
      <c r="CGF58" s="123"/>
      <c r="CGG58" s="9"/>
      <c r="CGH58" s="123"/>
      <c r="CGI58" s="123"/>
      <c r="CGJ58" s="123"/>
      <c r="CGK58" s="9"/>
      <c r="CGL58" s="123"/>
      <c r="CGM58" s="123"/>
      <c r="CGN58" s="123"/>
      <c r="CGO58" s="9"/>
      <c r="CGP58" s="123"/>
      <c r="CGQ58" s="123"/>
      <c r="CGR58" s="123"/>
      <c r="CGS58" s="9"/>
      <c r="CGT58" s="123"/>
      <c r="CGU58" s="123"/>
      <c r="CGV58" s="123"/>
      <c r="CGW58" s="9"/>
      <c r="CGX58" s="123"/>
      <c r="CGY58" s="123"/>
      <c r="CGZ58" s="123"/>
      <c r="CHA58" s="9"/>
      <c r="CHB58" s="123"/>
      <c r="CHC58" s="123"/>
      <c r="CHD58" s="123"/>
      <c r="CHE58" s="9"/>
      <c r="CHF58" s="123"/>
      <c r="CHG58" s="123"/>
      <c r="CHH58" s="123"/>
      <c r="CHI58" s="9"/>
      <c r="CHJ58" s="123"/>
      <c r="CHK58" s="123"/>
      <c r="CHL58" s="123"/>
      <c r="CHM58" s="9"/>
      <c r="CHN58" s="123"/>
      <c r="CHO58" s="123"/>
      <c r="CHP58" s="123"/>
      <c r="CHQ58" s="9"/>
      <c r="CHR58" s="123"/>
      <c r="CHS58" s="123"/>
      <c r="CHT58" s="123"/>
      <c r="CHU58" s="9"/>
      <c r="CHV58" s="123"/>
      <c r="CHW58" s="123"/>
      <c r="CHX58" s="123"/>
      <c r="CHY58" s="9"/>
      <c r="CHZ58" s="123"/>
      <c r="CIA58" s="123"/>
      <c r="CIB58" s="123"/>
      <c r="CIC58" s="9"/>
      <c r="CID58" s="123"/>
      <c r="CIE58" s="123"/>
      <c r="CIF58" s="123"/>
      <c r="CIG58" s="9"/>
      <c r="CIH58" s="123"/>
      <c r="CII58" s="123"/>
      <c r="CIJ58" s="123"/>
      <c r="CIK58" s="9"/>
      <c r="CIL58" s="123"/>
      <c r="CIM58" s="123"/>
      <c r="CIN58" s="123"/>
      <c r="CIO58" s="9"/>
      <c r="CIP58" s="123"/>
      <c r="CIQ58" s="123"/>
      <c r="CIR58" s="123"/>
      <c r="CIS58" s="9"/>
      <c r="CIT58" s="123"/>
      <c r="CIU58" s="123"/>
      <c r="CIV58" s="123"/>
      <c r="CIW58" s="9"/>
      <c r="CIX58" s="123"/>
      <c r="CIY58" s="123"/>
      <c r="CIZ58" s="123"/>
      <c r="CJA58" s="9"/>
      <c r="CJB58" s="123"/>
      <c r="CJC58" s="123"/>
      <c r="CJD58" s="123"/>
      <c r="CJE58" s="9"/>
      <c r="CJF58" s="123"/>
      <c r="CJG58" s="123"/>
      <c r="CJH58" s="123"/>
      <c r="CJI58" s="9"/>
      <c r="CJJ58" s="123"/>
      <c r="CJK58" s="123"/>
      <c r="CJL58" s="123"/>
      <c r="CJM58" s="9"/>
      <c r="CJN58" s="123"/>
      <c r="CJO58" s="123"/>
      <c r="CJP58" s="123"/>
      <c r="CJQ58" s="9"/>
      <c r="CJR58" s="123"/>
      <c r="CJS58" s="123"/>
      <c r="CJT58" s="123"/>
      <c r="CJU58" s="9"/>
      <c r="CJV58" s="123"/>
      <c r="CJW58" s="123"/>
      <c r="CJX58" s="123"/>
      <c r="CJY58" s="9"/>
      <c r="CJZ58" s="123"/>
      <c r="CKA58" s="123"/>
      <c r="CKB58" s="123"/>
      <c r="CKC58" s="9"/>
      <c r="CKD58" s="123"/>
      <c r="CKE58" s="123"/>
      <c r="CKF58" s="123"/>
      <c r="CKG58" s="9"/>
      <c r="CKH58" s="123"/>
      <c r="CKI58" s="123"/>
      <c r="CKJ58" s="123"/>
      <c r="CKK58" s="9"/>
      <c r="CKL58" s="123"/>
      <c r="CKM58" s="123"/>
      <c r="CKN58" s="123"/>
      <c r="CKO58" s="9"/>
      <c r="CKP58" s="123"/>
      <c r="CKQ58" s="123"/>
      <c r="CKR58" s="123"/>
      <c r="CKS58" s="9"/>
      <c r="CKT58" s="123"/>
      <c r="CKU58" s="123"/>
      <c r="CKV58" s="123"/>
      <c r="CKW58" s="9"/>
      <c r="CKX58" s="123"/>
      <c r="CKY58" s="123"/>
      <c r="CKZ58" s="123"/>
      <c r="CLA58" s="9"/>
      <c r="CLB58" s="123"/>
      <c r="CLC58" s="123"/>
      <c r="CLD58" s="123"/>
      <c r="CLE58" s="9"/>
      <c r="CLF58" s="123"/>
      <c r="CLG58" s="123"/>
      <c r="CLH58" s="123"/>
      <c r="CLI58" s="9"/>
      <c r="CLJ58" s="123"/>
      <c r="CLK58" s="123"/>
      <c r="CLL58" s="123"/>
      <c r="CLM58" s="9"/>
      <c r="CLN58" s="123"/>
      <c r="CLO58" s="123"/>
      <c r="CLP58" s="123"/>
      <c r="CLQ58" s="9"/>
      <c r="CLR58" s="123"/>
      <c r="CLS58" s="123"/>
      <c r="CLT58" s="123"/>
      <c r="CLU58" s="9"/>
      <c r="CLV58" s="123"/>
      <c r="CLW58" s="123"/>
      <c r="CLX58" s="123"/>
      <c r="CLY58" s="9"/>
      <c r="CLZ58" s="123"/>
      <c r="CMA58" s="123"/>
      <c r="CMB58" s="123"/>
      <c r="CMC58" s="9"/>
      <c r="CMD58" s="123"/>
      <c r="CME58" s="123"/>
      <c r="CMF58" s="123"/>
      <c r="CMG58" s="9"/>
      <c r="CMH58" s="123"/>
      <c r="CMI58" s="123"/>
      <c r="CMJ58" s="123"/>
      <c r="CMK58" s="9"/>
      <c r="CML58" s="123"/>
      <c r="CMM58" s="123"/>
      <c r="CMN58" s="123"/>
      <c r="CMO58" s="9"/>
      <c r="CMP58" s="123"/>
      <c r="CMQ58" s="123"/>
      <c r="CMR58" s="123"/>
      <c r="CMS58" s="9"/>
      <c r="CMT58" s="123"/>
      <c r="CMU58" s="123"/>
      <c r="CMV58" s="123"/>
      <c r="CMW58" s="9"/>
      <c r="CMX58" s="123"/>
      <c r="CMY58" s="123"/>
      <c r="CMZ58" s="123"/>
      <c r="CNA58" s="9"/>
      <c r="CNB58" s="123"/>
      <c r="CNC58" s="123"/>
      <c r="CND58" s="123"/>
      <c r="CNE58" s="9"/>
      <c r="CNF58" s="123"/>
      <c r="CNG58" s="123"/>
      <c r="CNH58" s="123"/>
      <c r="CNI58" s="9"/>
      <c r="CNJ58" s="123"/>
      <c r="CNK58" s="123"/>
      <c r="CNL58" s="123"/>
      <c r="CNM58" s="9"/>
      <c r="CNN58" s="123"/>
      <c r="CNO58" s="123"/>
      <c r="CNP58" s="123"/>
      <c r="CNQ58" s="9"/>
      <c r="CNR58" s="123"/>
      <c r="CNS58" s="123"/>
      <c r="CNT58" s="123"/>
      <c r="CNU58" s="9"/>
      <c r="CNV58" s="123"/>
      <c r="CNW58" s="123"/>
      <c r="CNX58" s="123"/>
      <c r="CNY58" s="9"/>
      <c r="CNZ58" s="123"/>
      <c r="COA58" s="123"/>
      <c r="COB58" s="123"/>
      <c r="COC58" s="9"/>
      <c r="COD58" s="123"/>
      <c r="COE58" s="123"/>
      <c r="COF58" s="123"/>
      <c r="COG58" s="9"/>
      <c r="COH58" s="123"/>
      <c r="COI58" s="123"/>
      <c r="COJ58" s="123"/>
      <c r="COK58" s="9"/>
      <c r="COL58" s="123"/>
      <c r="COM58" s="123"/>
      <c r="CON58" s="123"/>
      <c r="COO58" s="9"/>
      <c r="COP58" s="123"/>
      <c r="COQ58" s="123"/>
      <c r="COR58" s="123"/>
      <c r="COS58" s="9"/>
      <c r="COT58" s="123"/>
      <c r="COU58" s="123"/>
      <c r="COV58" s="123"/>
      <c r="COW58" s="9"/>
      <c r="COX58" s="123"/>
      <c r="COY58" s="123"/>
      <c r="COZ58" s="123"/>
      <c r="CPA58" s="9"/>
      <c r="CPB58" s="123"/>
      <c r="CPC58" s="123"/>
      <c r="CPD58" s="123"/>
      <c r="CPE58" s="9"/>
      <c r="CPF58" s="123"/>
      <c r="CPG58" s="123"/>
      <c r="CPH58" s="123"/>
      <c r="CPI58" s="9"/>
      <c r="CPJ58" s="123"/>
      <c r="CPK58" s="123"/>
      <c r="CPL58" s="123"/>
      <c r="CPM58" s="9"/>
      <c r="CPN58" s="123"/>
      <c r="CPO58" s="123"/>
      <c r="CPP58" s="123"/>
      <c r="CPQ58" s="9"/>
      <c r="CPR58" s="123"/>
      <c r="CPS58" s="123"/>
      <c r="CPT58" s="123"/>
      <c r="CPU58" s="9"/>
      <c r="CPV58" s="123"/>
      <c r="CPW58" s="123"/>
      <c r="CPX58" s="123"/>
      <c r="CPY58" s="9"/>
      <c r="CPZ58" s="123"/>
      <c r="CQA58" s="123"/>
      <c r="CQB58" s="123"/>
      <c r="CQC58" s="9"/>
      <c r="CQD58" s="123"/>
      <c r="CQE58" s="123"/>
      <c r="CQF58" s="123"/>
      <c r="CQG58" s="9"/>
      <c r="CQH58" s="123"/>
      <c r="CQI58" s="123"/>
      <c r="CQJ58" s="123"/>
      <c r="CQK58" s="9"/>
      <c r="CQL58" s="123"/>
      <c r="CQM58" s="123"/>
      <c r="CQN58" s="123"/>
      <c r="CQO58" s="9"/>
      <c r="CQP58" s="123"/>
      <c r="CQQ58" s="123"/>
      <c r="CQR58" s="123"/>
      <c r="CQS58" s="9"/>
      <c r="CQT58" s="123"/>
      <c r="CQU58" s="123"/>
      <c r="CQV58" s="123"/>
      <c r="CQW58" s="9"/>
      <c r="CQX58" s="123"/>
      <c r="CQY58" s="123"/>
      <c r="CQZ58" s="123"/>
      <c r="CRA58" s="9"/>
      <c r="CRB58" s="123"/>
      <c r="CRC58" s="123"/>
      <c r="CRD58" s="123"/>
      <c r="CRE58" s="9"/>
      <c r="CRF58" s="123"/>
      <c r="CRG58" s="123"/>
      <c r="CRH58" s="123"/>
      <c r="CRI58" s="9"/>
      <c r="CRJ58" s="123"/>
      <c r="CRK58" s="123"/>
      <c r="CRL58" s="123"/>
      <c r="CRM58" s="9"/>
      <c r="CRN58" s="123"/>
      <c r="CRO58" s="123"/>
      <c r="CRP58" s="123"/>
      <c r="CRQ58" s="9"/>
      <c r="CRR58" s="123"/>
      <c r="CRS58" s="123"/>
      <c r="CRT58" s="123"/>
      <c r="CRU58" s="9"/>
      <c r="CRV58" s="123"/>
      <c r="CRW58" s="123"/>
      <c r="CRX58" s="123"/>
      <c r="CRY58" s="9"/>
      <c r="CRZ58" s="123"/>
      <c r="CSA58" s="123"/>
      <c r="CSB58" s="123"/>
      <c r="CSC58" s="9"/>
      <c r="CSD58" s="123"/>
      <c r="CSE58" s="123"/>
      <c r="CSF58" s="123"/>
      <c r="CSG58" s="9"/>
      <c r="CSH58" s="123"/>
      <c r="CSI58" s="123"/>
      <c r="CSJ58" s="123"/>
      <c r="CSK58" s="9"/>
      <c r="CSL58" s="123"/>
      <c r="CSM58" s="123"/>
      <c r="CSN58" s="123"/>
      <c r="CSO58" s="9"/>
      <c r="CSP58" s="123"/>
      <c r="CSQ58" s="123"/>
      <c r="CSR58" s="123"/>
      <c r="CSS58" s="9"/>
      <c r="CST58" s="123"/>
      <c r="CSU58" s="123"/>
      <c r="CSV58" s="123"/>
      <c r="CSW58" s="9"/>
      <c r="CSX58" s="123"/>
      <c r="CSY58" s="123"/>
      <c r="CSZ58" s="123"/>
      <c r="CTA58" s="9"/>
      <c r="CTB58" s="123"/>
      <c r="CTC58" s="123"/>
      <c r="CTD58" s="123"/>
      <c r="CTE58" s="9"/>
      <c r="CTF58" s="123"/>
      <c r="CTG58" s="123"/>
      <c r="CTH58" s="123"/>
      <c r="CTI58" s="9"/>
      <c r="CTJ58" s="123"/>
      <c r="CTK58" s="123"/>
      <c r="CTL58" s="123"/>
      <c r="CTM58" s="9"/>
      <c r="CTN58" s="123"/>
      <c r="CTO58" s="123"/>
      <c r="CTP58" s="123"/>
      <c r="CTQ58" s="9"/>
      <c r="CTR58" s="123"/>
      <c r="CTS58" s="123"/>
      <c r="CTT58" s="123"/>
      <c r="CTU58" s="9"/>
      <c r="CTV58" s="123"/>
      <c r="CTW58" s="123"/>
      <c r="CTX58" s="123"/>
      <c r="CTY58" s="9"/>
      <c r="CTZ58" s="123"/>
      <c r="CUA58" s="123"/>
      <c r="CUB58" s="123"/>
      <c r="CUC58" s="9"/>
      <c r="CUD58" s="123"/>
      <c r="CUE58" s="123"/>
      <c r="CUF58" s="123"/>
      <c r="CUG58" s="9"/>
      <c r="CUH58" s="123"/>
      <c r="CUI58" s="123"/>
      <c r="CUJ58" s="123"/>
      <c r="CUK58" s="9"/>
      <c r="CUL58" s="123"/>
      <c r="CUM58" s="123"/>
      <c r="CUN58" s="123"/>
      <c r="CUO58" s="9"/>
      <c r="CUP58" s="123"/>
      <c r="CUQ58" s="123"/>
      <c r="CUR58" s="123"/>
      <c r="CUS58" s="9"/>
      <c r="CUT58" s="123"/>
      <c r="CUU58" s="123"/>
      <c r="CUV58" s="123"/>
      <c r="CUW58" s="9"/>
      <c r="CUX58" s="123"/>
      <c r="CUY58" s="123"/>
      <c r="CUZ58" s="123"/>
      <c r="CVA58" s="9"/>
      <c r="CVB58" s="123"/>
      <c r="CVC58" s="123"/>
      <c r="CVD58" s="123"/>
      <c r="CVE58" s="9"/>
      <c r="CVF58" s="123"/>
      <c r="CVG58" s="123"/>
      <c r="CVH58" s="123"/>
      <c r="CVI58" s="9"/>
      <c r="CVJ58" s="123"/>
      <c r="CVK58" s="123"/>
      <c r="CVL58" s="123"/>
      <c r="CVM58" s="9"/>
      <c r="CVN58" s="123"/>
      <c r="CVO58" s="123"/>
      <c r="CVP58" s="123"/>
      <c r="CVQ58" s="9"/>
      <c r="CVR58" s="123"/>
      <c r="CVS58" s="123"/>
      <c r="CVT58" s="123"/>
      <c r="CVU58" s="9"/>
      <c r="CVV58" s="123"/>
      <c r="CVW58" s="123"/>
      <c r="CVX58" s="123"/>
      <c r="CVY58" s="9"/>
      <c r="CVZ58" s="123"/>
      <c r="CWA58" s="123"/>
      <c r="CWB58" s="123"/>
      <c r="CWC58" s="9"/>
      <c r="CWD58" s="123"/>
      <c r="CWE58" s="123"/>
      <c r="CWF58" s="123"/>
      <c r="CWG58" s="9"/>
      <c r="CWH58" s="123"/>
      <c r="CWI58" s="123"/>
      <c r="CWJ58" s="123"/>
      <c r="CWK58" s="9"/>
      <c r="CWL58" s="123"/>
      <c r="CWM58" s="123"/>
      <c r="CWN58" s="123"/>
      <c r="CWO58" s="9"/>
      <c r="CWP58" s="123"/>
      <c r="CWQ58" s="123"/>
      <c r="CWR58" s="123"/>
      <c r="CWS58" s="9"/>
      <c r="CWT58" s="123"/>
      <c r="CWU58" s="123"/>
      <c r="CWV58" s="123"/>
      <c r="CWW58" s="9"/>
      <c r="CWX58" s="123"/>
      <c r="CWY58" s="123"/>
      <c r="CWZ58" s="123"/>
      <c r="CXA58" s="9"/>
      <c r="CXB58" s="123"/>
      <c r="CXC58" s="123"/>
      <c r="CXD58" s="123"/>
      <c r="CXE58" s="9"/>
      <c r="CXF58" s="123"/>
      <c r="CXG58" s="123"/>
      <c r="CXH58" s="123"/>
      <c r="CXI58" s="9"/>
      <c r="CXJ58" s="123"/>
      <c r="CXK58" s="123"/>
      <c r="CXL58" s="123"/>
      <c r="CXM58" s="9"/>
      <c r="CXN58" s="123"/>
      <c r="CXO58" s="123"/>
      <c r="CXP58" s="123"/>
      <c r="CXQ58" s="9"/>
      <c r="CXR58" s="123"/>
      <c r="CXS58" s="123"/>
      <c r="CXT58" s="123"/>
      <c r="CXU58" s="9"/>
      <c r="CXV58" s="123"/>
      <c r="CXW58" s="123"/>
      <c r="CXX58" s="123"/>
      <c r="CXY58" s="9"/>
      <c r="CXZ58" s="123"/>
      <c r="CYA58" s="123"/>
      <c r="CYB58" s="123"/>
      <c r="CYC58" s="9"/>
      <c r="CYD58" s="123"/>
      <c r="CYE58" s="123"/>
      <c r="CYF58" s="123"/>
      <c r="CYG58" s="9"/>
      <c r="CYH58" s="123"/>
      <c r="CYI58" s="123"/>
      <c r="CYJ58" s="123"/>
      <c r="CYK58" s="9"/>
      <c r="CYL58" s="123"/>
      <c r="CYM58" s="123"/>
      <c r="CYN58" s="123"/>
      <c r="CYO58" s="9"/>
      <c r="CYP58" s="123"/>
      <c r="CYQ58" s="123"/>
      <c r="CYR58" s="123"/>
      <c r="CYS58" s="9"/>
      <c r="CYT58" s="123"/>
      <c r="CYU58" s="123"/>
      <c r="CYV58" s="123"/>
      <c r="CYW58" s="9"/>
      <c r="CYX58" s="123"/>
      <c r="CYY58" s="123"/>
      <c r="CYZ58" s="123"/>
      <c r="CZA58" s="9"/>
      <c r="CZB58" s="123"/>
      <c r="CZC58" s="123"/>
      <c r="CZD58" s="123"/>
      <c r="CZE58" s="9"/>
      <c r="CZF58" s="123"/>
      <c r="CZG58" s="123"/>
      <c r="CZH58" s="123"/>
      <c r="CZI58" s="9"/>
      <c r="CZJ58" s="123"/>
      <c r="CZK58" s="123"/>
      <c r="CZL58" s="123"/>
      <c r="CZM58" s="9"/>
      <c r="CZN58" s="123"/>
      <c r="CZO58" s="123"/>
      <c r="CZP58" s="123"/>
      <c r="CZQ58" s="9"/>
      <c r="CZR58" s="123"/>
      <c r="CZS58" s="123"/>
      <c r="CZT58" s="123"/>
      <c r="CZU58" s="9"/>
      <c r="CZV58" s="123"/>
      <c r="CZW58" s="123"/>
      <c r="CZX58" s="123"/>
      <c r="CZY58" s="9"/>
      <c r="CZZ58" s="123"/>
      <c r="DAA58" s="123"/>
      <c r="DAB58" s="123"/>
      <c r="DAC58" s="9"/>
      <c r="DAD58" s="123"/>
      <c r="DAE58" s="123"/>
      <c r="DAF58" s="123"/>
      <c r="DAG58" s="9"/>
      <c r="DAH58" s="123"/>
      <c r="DAI58" s="123"/>
      <c r="DAJ58" s="123"/>
      <c r="DAK58" s="9"/>
      <c r="DAL58" s="123"/>
      <c r="DAM58" s="123"/>
      <c r="DAN58" s="123"/>
      <c r="DAO58" s="9"/>
      <c r="DAP58" s="123"/>
      <c r="DAQ58" s="123"/>
      <c r="DAR58" s="123"/>
      <c r="DAS58" s="9"/>
      <c r="DAT58" s="123"/>
      <c r="DAU58" s="123"/>
      <c r="DAV58" s="123"/>
      <c r="DAW58" s="9"/>
      <c r="DAX58" s="123"/>
      <c r="DAY58" s="123"/>
      <c r="DAZ58" s="123"/>
      <c r="DBA58" s="9"/>
      <c r="DBB58" s="123"/>
      <c r="DBC58" s="123"/>
      <c r="DBD58" s="123"/>
      <c r="DBE58" s="9"/>
      <c r="DBF58" s="123"/>
      <c r="DBG58" s="123"/>
      <c r="DBH58" s="123"/>
      <c r="DBI58" s="9"/>
      <c r="DBJ58" s="123"/>
      <c r="DBK58" s="123"/>
      <c r="DBL58" s="123"/>
      <c r="DBM58" s="9"/>
      <c r="DBN58" s="123"/>
      <c r="DBO58" s="123"/>
      <c r="DBP58" s="123"/>
      <c r="DBQ58" s="9"/>
      <c r="DBR58" s="123"/>
      <c r="DBS58" s="123"/>
      <c r="DBT58" s="123"/>
      <c r="DBU58" s="9"/>
      <c r="DBV58" s="123"/>
      <c r="DBW58" s="123"/>
      <c r="DBX58" s="123"/>
      <c r="DBY58" s="9"/>
      <c r="DBZ58" s="123"/>
      <c r="DCA58" s="123"/>
      <c r="DCB58" s="123"/>
      <c r="DCC58" s="9"/>
      <c r="DCD58" s="123"/>
      <c r="DCE58" s="123"/>
      <c r="DCF58" s="123"/>
      <c r="DCG58" s="9"/>
      <c r="DCH58" s="123"/>
      <c r="DCI58" s="123"/>
      <c r="DCJ58" s="123"/>
      <c r="DCK58" s="9"/>
      <c r="DCL58" s="123"/>
      <c r="DCM58" s="123"/>
      <c r="DCN58" s="123"/>
      <c r="DCO58" s="9"/>
      <c r="DCP58" s="123"/>
      <c r="DCQ58" s="123"/>
      <c r="DCR58" s="123"/>
      <c r="DCS58" s="9"/>
      <c r="DCT58" s="123"/>
      <c r="DCU58" s="123"/>
      <c r="DCV58" s="123"/>
      <c r="DCW58" s="9"/>
      <c r="DCX58" s="123"/>
      <c r="DCY58" s="123"/>
      <c r="DCZ58" s="123"/>
      <c r="DDA58" s="9"/>
      <c r="DDB58" s="123"/>
      <c r="DDC58" s="123"/>
      <c r="DDD58" s="123"/>
      <c r="DDE58" s="9"/>
      <c r="DDF58" s="123"/>
      <c r="DDG58" s="123"/>
      <c r="DDH58" s="123"/>
      <c r="DDI58" s="9"/>
      <c r="DDJ58" s="123"/>
      <c r="DDK58" s="123"/>
      <c r="DDL58" s="123"/>
      <c r="DDM58" s="9"/>
      <c r="DDN58" s="123"/>
      <c r="DDO58" s="123"/>
      <c r="DDP58" s="123"/>
      <c r="DDQ58" s="9"/>
      <c r="DDR58" s="123"/>
      <c r="DDS58" s="123"/>
      <c r="DDT58" s="123"/>
      <c r="DDU58" s="9"/>
      <c r="DDV58" s="123"/>
      <c r="DDW58" s="123"/>
      <c r="DDX58" s="123"/>
      <c r="DDY58" s="9"/>
      <c r="DDZ58" s="123"/>
      <c r="DEA58" s="123"/>
      <c r="DEB58" s="123"/>
      <c r="DEC58" s="9"/>
      <c r="DED58" s="123"/>
      <c r="DEE58" s="123"/>
      <c r="DEF58" s="123"/>
      <c r="DEG58" s="9"/>
      <c r="DEH58" s="123"/>
      <c r="DEI58" s="123"/>
      <c r="DEJ58" s="123"/>
      <c r="DEK58" s="9"/>
      <c r="DEL58" s="123"/>
      <c r="DEM58" s="123"/>
      <c r="DEN58" s="123"/>
      <c r="DEO58" s="9"/>
      <c r="DEP58" s="123"/>
      <c r="DEQ58" s="123"/>
      <c r="DER58" s="123"/>
      <c r="DES58" s="9"/>
      <c r="DET58" s="123"/>
      <c r="DEU58" s="123"/>
      <c r="DEV58" s="123"/>
      <c r="DEW58" s="9"/>
      <c r="DEX58" s="123"/>
      <c r="DEY58" s="123"/>
      <c r="DEZ58" s="123"/>
      <c r="DFA58" s="9"/>
      <c r="DFB58" s="123"/>
      <c r="DFC58" s="123"/>
      <c r="DFD58" s="123"/>
      <c r="DFE58" s="9"/>
      <c r="DFF58" s="123"/>
      <c r="DFG58" s="123"/>
      <c r="DFH58" s="123"/>
      <c r="DFI58" s="9"/>
      <c r="DFJ58" s="123"/>
      <c r="DFK58" s="123"/>
      <c r="DFL58" s="123"/>
      <c r="DFM58" s="9"/>
      <c r="DFN58" s="123"/>
      <c r="DFO58" s="123"/>
      <c r="DFP58" s="123"/>
      <c r="DFQ58" s="9"/>
      <c r="DFR58" s="123"/>
      <c r="DFS58" s="123"/>
      <c r="DFT58" s="123"/>
      <c r="DFU58" s="9"/>
      <c r="DFV58" s="123"/>
      <c r="DFW58" s="123"/>
      <c r="DFX58" s="123"/>
      <c r="DFY58" s="9"/>
      <c r="DFZ58" s="123"/>
      <c r="DGA58" s="123"/>
      <c r="DGB58" s="123"/>
      <c r="DGC58" s="9"/>
      <c r="DGD58" s="123"/>
      <c r="DGE58" s="123"/>
      <c r="DGF58" s="123"/>
      <c r="DGG58" s="9"/>
      <c r="DGH58" s="123"/>
      <c r="DGI58" s="123"/>
      <c r="DGJ58" s="123"/>
      <c r="DGK58" s="9"/>
      <c r="DGL58" s="123"/>
      <c r="DGM58" s="123"/>
      <c r="DGN58" s="123"/>
      <c r="DGO58" s="9"/>
      <c r="DGP58" s="123"/>
      <c r="DGQ58" s="123"/>
      <c r="DGR58" s="123"/>
      <c r="DGS58" s="9"/>
      <c r="DGT58" s="123"/>
      <c r="DGU58" s="123"/>
      <c r="DGV58" s="123"/>
      <c r="DGW58" s="9"/>
      <c r="DGX58" s="123"/>
      <c r="DGY58" s="123"/>
      <c r="DGZ58" s="123"/>
      <c r="DHA58" s="9"/>
      <c r="DHB58" s="123"/>
      <c r="DHC58" s="123"/>
      <c r="DHD58" s="123"/>
      <c r="DHE58" s="9"/>
      <c r="DHF58" s="123"/>
      <c r="DHG58" s="123"/>
      <c r="DHH58" s="123"/>
      <c r="DHI58" s="9"/>
      <c r="DHJ58" s="123"/>
      <c r="DHK58" s="123"/>
      <c r="DHL58" s="123"/>
      <c r="DHM58" s="9"/>
      <c r="DHN58" s="123"/>
      <c r="DHO58" s="123"/>
      <c r="DHP58" s="123"/>
      <c r="DHQ58" s="9"/>
      <c r="DHR58" s="123"/>
      <c r="DHS58" s="123"/>
      <c r="DHT58" s="123"/>
      <c r="DHU58" s="9"/>
      <c r="DHV58" s="123"/>
      <c r="DHW58" s="123"/>
      <c r="DHX58" s="123"/>
      <c r="DHY58" s="9"/>
      <c r="DHZ58" s="123"/>
      <c r="DIA58" s="123"/>
      <c r="DIB58" s="123"/>
      <c r="DIC58" s="9"/>
      <c r="DID58" s="123"/>
      <c r="DIE58" s="123"/>
      <c r="DIF58" s="123"/>
      <c r="DIG58" s="9"/>
      <c r="DIH58" s="123"/>
      <c r="DII58" s="123"/>
      <c r="DIJ58" s="123"/>
      <c r="DIK58" s="9"/>
      <c r="DIL58" s="123"/>
      <c r="DIM58" s="123"/>
      <c r="DIN58" s="123"/>
      <c r="DIO58" s="9"/>
      <c r="DIP58" s="123"/>
      <c r="DIQ58" s="123"/>
      <c r="DIR58" s="123"/>
      <c r="DIS58" s="9"/>
      <c r="DIT58" s="123"/>
      <c r="DIU58" s="123"/>
      <c r="DIV58" s="123"/>
      <c r="DIW58" s="9"/>
      <c r="DIX58" s="123"/>
      <c r="DIY58" s="123"/>
      <c r="DIZ58" s="123"/>
      <c r="DJA58" s="9"/>
      <c r="DJB58" s="123"/>
      <c r="DJC58" s="123"/>
      <c r="DJD58" s="123"/>
      <c r="DJE58" s="9"/>
      <c r="DJF58" s="123"/>
      <c r="DJG58" s="123"/>
      <c r="DJH58" s="123"/>
      <c r="DJI58" s="9"/>
      <c r="DJJ58" s="123"/>
      <c r="DJK58" s="123"/>
      <c r="DJL58" s="123"/>
      <c r="DJM58" s="9"/>
      <c r="DJN58" s="123"/>
      <c r="DJO58" s="123"/>
      <c r="DJP58" s="123"/>
      <c r="DJQ58" s="9"/>
      <c r="DJR58" s="123"/>
      <c r="DJS58" s="123"/>
      <c r="DJT58" s="123"/>
      <c r="DJU58" s="9"/>
      <c r="DJV58" s="123"/>
      <c r="DJW58" s="123"/>
      <c r="DJX58" s="123"/>
      <c r="DJY58" s="9"/>
      <c r="DJZ58" s="123"/>
      <c r="DKA58" s="123"/>
      <c r="DKB58" s="123"/>
      <c r="DKC58" s="9"/>
      <c r="DKD58" s="123"/>
      <c r="DKE58" s="123"/>
      <c r="DKF58" s="123"/>
      <c r="DKG58" s="9"/>
      <c r="DKH58" s="123"/>
      <c r="DKI58" s="123"/>
      <c r="DKJ58" s="123"/>
      <c r="DKK58" s="9"/>
      <c r="DKL58" s="123"/>
      <c r="DKM58" s="123"/>
      <c r="DKN58" s="123"/>
      <c r="DKO58" s="9"/>
      <c r="DKP58" s="123"/>
      <c r="DKQ58" s="123"/>
      <c r="DKR58" s="123"/>
      <c r="DKS58" s="9"/>
      <c r="DKT58" s="123"/>
      <c r="DKU58" s="123"/>
      <c r="DKV58" s="123"/>
      <c r="DKW58" s="9"/>
      <c r="DKX58" s="123"/>
      <c r="DKY58" s="123"/>
      <c r="DKZ58" s="123"/>
      <c r="DLA58" s="9"/>
      <c r="DLB58" s="123"/>
      <c r="DLC58" s="123"/>
      <c r="DLD58" s="123"/>
      <c r="DLE58" s="9"/>
      <c r="DLF58" s="123"/>
      <c r="DLG58" s="123"/>
      <c r="DLH58" s="123"/>
      <c r="DLI58" s="9"/>
      <c r="DLJ58" s="123"/>
      <c r="DLK58" s="123"/>
      <c r="DLL58" s="123"/>
      <c r="DLM58" s="9"/>
      <c r="DLN58" s="123"/>
      <c r="DLO58" s="123"/>
      <c r="DLP58" s="123"/>
      <c r="DLQ58" s="9"/>
      <c r="DLR58" s="123"/>
      <c r="DLS58" s="123"/>
      <c r="DLT58" s="123"/>
      <c r="DLU58" s="9"/>
      <c r="DLV58" s="123"/>
      <c r="DLW58" s="123"/>
      <c r="DLX58" s="123"/>
      <c r="DLY58" s="9"/>
      <c r="DLZ58" s="123"/>
      <c r="DMA58" s="123"/>
      <c r="DMB58" s="123"/>
      <c r="DMC58" s="9"/>
      <c r="DMD58" s="123"/>
      <c r="DME58" s="123"/>
      <c r="DMF58" s="123"/>
      <c r="DMG58" s="9"/>
      <c r="DMH58" s="123"/>
      <c r="DMI58" s="123"/>
      <c r="DMJ58" s="123"/>
      <c r="DMK58" s="9"/>
      <c r="DML58" s="123"/>
      <c r="DMM58" s="123"/>
      <c r="DMN58" s="123"/>
      <c r="DMO58" s="9"/>
      <c r="DMP58" s="123"/>
      <c r="DMQ58" s="123"/>
      <c r="DMR58" s="123"/>
      <c r="DMS58" s="9"/>
      <c r="DMT58" s="123"/>
      <c r="DMU58" s="123"/>
      <c r="DMV58" s="123"/>
      <c r="DMW58" s="9"/>
      <c r="DMX58" s="123"/>
      <c r="DMY58" s="123"/>
      <c r="DMZ58" s="123"/>
      <c r="DNA58" s="9"/>
      <c r="DNB58" s="123"/>
      <c r="DNC58" s="123"/>
      <c r="DND58" s="123"/>
      <c r="DNE58" s="9"/>
      <c r="DNF58" s="123"/>
      <c r="DNG58" s="123"/>
      <c r="DNH58" s="123"/>
      <c r="DNI58" s="9"/>
      <c r="DNJ58" s="123"/>
      <c r="DNK58" s="123"/>
      <c r="DNL58" s="123"/>
      <c r="DNM58" s="9"/>
      <c r="DNN58" s="123"/>
      <c r="DNO58" s="123"/>
      <c r="DNP58" s="123"/>
      <c r="DNQ58" s="9"/>
      <c r="DNR58" s="123"/>
      <c r="DNS58" s="123"/>
      <c r="DNT58" s="123"/>
      <c r="DNU58" s="9"/>
      <c r="DNV58" s="123"/>
      <c r="DNW58" s="123"/>
      <c r="DNX58" s="123"/>
      <c r="DNY58" s="9"/>
      <c r="DNZ58" s="123"/>
      <c r="DOA58" s="123"/>
      <c r="DOB58" s="123"/>
      <c r="DOC58" s="9"/>
      <c r="DOD58" s="123"/>
      <c r="DOE58" s="123"/>
      <c r="DOF58" s="123"/>
      <c r="DOG58" s="9"/>
      <c r="DOH58" s="123"/>
      <c r="DOI58" s="123"/>
      <c r="DOJ58" s="123"/>
      <c r="DOK58" s="9"/>
      <c r="DOL58" s="123"/>
      <c r="DOM58" s="123"/>
      <c r="DON58" s="123"/>
      <c r="DOO58" s="9"/>
      <c r="DOP58" s="123"/>
      <c r="DOQ58" s="123"/>
      <c r="DOR58" s="123"/>
      <c r="DOS58" s="9"/>
      <c r="DOT58" s="123"/>
      <c r="DOU58" s="123"/>
      <c r="DOV58" s="123"/>
      <c r="DOW58" s="9"/>
      <c r="DOX58" s="123"/>
      <c r="DOY58" s="123"/>
      <c r="DOZ58" s="123"/>
      <c r="DPA58" s="9"/>
      <c r="DPB58" s="123"/>
      <c r="DPC58" s="123"/>
      <c r="DPD58" s="123"/>
      <c r="DPE58" s="9"/>
      <c r="DPF58" s="123"/>
      <c r="DPG58" s="123"/>
      <c r="DPH58" s="123"/>
      <c r="DPI58" s="9"/>
      <c r="DPJ58" s="123"/>
      <c r="DPK58" s="123"/>
      <c r="DPL58" s="123"/>
      <c r="DPM58" s="9"/>
      <c r="DPN58" s="123"/>
      <c r="DPO58" s="123"/>
      <c r="DPP58" s="123"/>
      <c r="DPQ58" s="9"/>
      <c r="DPR58" s="123"/>
      <c r="DPS58" s="123"/>
      <c r="DPT58" s="123"/>
      <c r="DPU58" s="9"/>
      <c r="DPV58" s="123"/>
      <c r="DPW58" s="123"/>
      <c r="DPX58" s="123"/>
      <c r="DPY58" s="9"/>
      <c r="DPZ58" s="123"/>
      <c r="DQA58" s="123"/>
      <c r="DQB58" s="123"/>
      <c r="DQC58" s="9"/>
      <c r="DQD58" s="123"/>
      <c r="DQE58" s="123"/>
      <c r="DQF58" s="123"/>
      <c r="DQG58" s="9"/>
      <c r="DQH58" s="123"/>
      <c r="DQI58" s="123"/>
      <c r="DQJ58" s="123"/>
      <c r="DQK58" s="9"/>
      <c r="DQL58" s="123"/>
      <c r="DQM58" s="123"/>
      <c r="DQN58" s="123"/>
      <c r="DQO58" s="9"/>
      <c r="DQP58" s="123"/>
      <c r="DQQ58" s="123"/>
      <c r="DQR58" s="123"/>
      <c r="DQS58" s="9"/>
      <c r="DQT58" s="123"/>
      <c r="DQU58" s="123"/>
      <c r="DQV58" s="123"/>
      <c r="DQW58" s="9"/>
      <c r="DQX58" s="123"/>
      <c r="DQY58" s="123"/>
      <c r="DQZ58" s="123"/>
      <c r="DRA58" s="9"/>
      <c r="DRB58" s="123"/>
      <c r="DRC58" s="123"/>
      <c r="DRD58" s="123"/>
      <c r="DRE58" s="9"/>
      <c r="DRF58" s="123"/>
      <c r="DRG58" s="123"/>
      <c r="DRH58" s="123"/>
      <c r="DRI58" s="9"/>
      <c r="DRJ58" s="123"/>
      <c r="DRK58" s="123"/>
      <c r="DRL58" s="123"/>
      <c r="DRM58" s="9"/>
      <c r="DRN58" s="123"/>
      <c r="DRO58" s="123"/>
      <c r="DRP58" s="123"/>
      <c r="DRQ58" s="9"/>
      <c r="DRR58" s="123"/>
      <c r="DRS58" s="123"/>
      <c r="DRT58" s="123"/>
      <c r="DRU58" s="9"/>
      <c r="DRV58" s="123"/>
      <c r="DRW58" s="123"/>
      <c r="DRX58" s="123"/>
      <c r="DRY58" s="9"/>
      <c r="DRZ58" s="123"/>
      <c r="DSA58" s="123"/>
      <c r="DSB58" s="123"/>
      <c r="DSC58" s="9"/>
      <c r="DSD58" s="123"/>
      <c r="DSE58" s="123"/>
      <c r="DSF58" s="123"/>
      <c r="DSG58" s="9"/>
      <c r="DSH58" s="123"/>
      <c r="DSI58" s="123"/>
      <c r="DSJ58" s="123"/>
      <c r="DSK58" s="9"/>
      <c r="DSL58" s="123"/>
      <c r="DSM58" s="123"/>
      <c r="DSN58" s="123"/>
      <c r="DSO58" s="9"/>
      <c r="DSP58" s="123"/>
      <c r="DSQ58" s="123"/>
      <c r="DSR58" s="123"/>
      <c r="DSS58" s="9"/>
      <c r="DST58" s="123"/>
      <c r="DSU58" s="123"/>
      <c r="DSV58" s="123"/>
      <c r="DSW58" s="9"/>
      <c r="DSX58" s="123"/>
      <c r="DSY58" s="123"/>
      <c r="DSZ58" s="123"/>
      <c r="DTA58" s="9"/>
      <c r="DTB58" s="123"/>
      <c r="DTC58" s="123"/>
      <c r="DTD58" s="123"/>
      <c r="DTE58" s="9"/>
      <c r="DTF58" s="123"/>
      <c r="DTG58" s="123"/>
      <c r="DTH58" s="123"/>
      <c r="DTI58" s="9"/>
      <c r="DTJ58" s="123"/>
      <c r="DTK58" s="123"/>
      <c r="DTL58" s="123"/>
      <c r="DTM58" s="9"/>
      <c r="DTN58" s="123"/>
      <c r="DTO58" s="123"/>
      <c r="DTP58" s="123"/>
      <c r="DTQ58" s="9"/>
      <c r="DTR58" s="123"/>
      <c r="DTS58" s="123"/>
      <c r="DTT58" s="123"/>
      <c r="DTU58" s="9"/>
      <c r="DTV58" s="123"/>
      <c r="DTW58" s="123"/>
      <c r="DTX58" s="123"/>
      <c r="DTY58" s="9"/>
      <c r="DTZ58" s="123"/>
      <c r="DUA58" s="123"/>
      <c r="DUB58" s="123"/>
      <c r="DUC58" s="9"/>
      <c r="DUD58" s="123"/>
      <c r="DUE58" s="123"/>
      <c r="DUF58" s="123"/>
      <c r="DUG58" s="9"/>
      <c r="DUH58" s="123"/>
      <c r="DUI58" s="123"/>
      <c r="DUJ58" s="123"/>
      <c r="DUK58" s="9"/>
      <c r="DUL58" s="123"/>
      <c r="DUM58" s="123"/>
      <c r="DUN58" s="123"/>
      <c r="DUO58" s="9"/>
      <c r="DUP58" s="123"/>
      <c r="DUQ58" s="123"/>
      <c r="DUR58" s="123"/>
      <c r="DUS58" s="9"/>
      <c r="DUT58" s="123"/>
      <c r="DUU58" s="123"/>
      <c r="DUV58" s="123"/>
      <c r="DUW58" s="9"/>
      <c r="DUX58" s="123"/>
      <c r="DUY58" s="123"/>
      <c r="DUZ58" s="123"/>
      <c r="DVA58" s="9"/>
      <c r="DVB58" s="123"/>
      <c r="DVC58" s="123"/>
      <c r="DVD58" s="123"/>
      <c r="DVE58" s="9"/>
      <c r="DVF58" s="123"/>
      <c r="DVG58" s="123"/>
      <c r="DVH58" s="123"/>
      <c r="DVI58" s="9"/>
      <c r="DVJ58" s="123"/>
      <c r="DVK58" s="123"/>
      <c r="DVL58" s="123"/>
      <c r="DVM58" s="9"/>
      <c r="DVN58" s="123"/>
      <c r="DVO58" s="123"/>
      <c r="DVP58" s="123"/>
      <c r="DVQ58" s="9"/>
      <c r="DVR58" s="123"/>
      <c r="DVS58" s="123"/>
      <c r="DVT58" s="123"/>
      <c r="DVU58" s="9"/>
      <c r="DVV58" s="123"/>
      <c r="DVW58" s="123"/>
      <c r="DVX58" s="123"/>
      <c r="DVY58" s="9"/>
      <c r="DVZ58" s="123"/>
      <c r="DWA58" s="123"/>
      <c r="DWB58" s="123"/>
      <c r="DWC58" s="9"/>
      <c r="DWD58" s="123"/>
      <c r="DWE58" s="123"/>
      <c r="DWF58" s="123"/>
      <c r="DWG58" s="9"/>
      <c r="DWH58" s="123"/>
      <c r="DWI58" s="123"/>
      <c r="DWJ58" s="123"/>
      <c r="DWK58" s="9"/>
      <c r="DWL58" s="123"/>
      <c r="DWM58" s="123"/>
      <c r="DWN58" s="123"/>
      <c r="DWO58" s="9"/>
      <c r="DWP58" s="123"/>
      <c r="DWQ58" s="123"/>
      <c r="DWR58" s="123"/>
      <c r="DWS58" s="9"/>
      <c r="DWT58" s="123"/>
      <c r="DWU58" s="123"/>
      <c r="DWV58" s="123"/>
      <c r="DWW58" s="9"/>
      <c r="DWX58" s="123"/>
      <c r="DWY58" s="123"/>
      <c r="DWZ58" s="123"/>
      <c r="DXA58" s="9"/>
      <c r="DXB58" s="123"/>
      <c r="DXC58" s="123"/>
      <c r="DXD58" s="123"/>
      <c r="DXE58" s="9"/>
      <c r="DXF58" s="123"/>
      <c r="DXG58" s="123"/>
      <c r="DXH58" s="123"/>
      <c r="DXI58" s="9"/>
      <c r="DXJ58" s="123"/>
      <c r="DXK58" s="123"/>
      <c r="DXL58" s="123"/>
      <c r="DXM58" s="9"/>
      <c r="DXN58" s="123"/>
      <c r="DXO58" s="123"/>
      <c r="DXP58" s="123"/>
      <c r="DXQ58" s="9"/>
      <c r="DXR58" s="123"/>
      <c r="DXS58" s="123"/>
      <c r="DXT58" s="123"/>
      <c r="DXU58" s="9"/>
      <c r="DXV58" s="123"/>
      <c r="DXW58" s="123"/>
      <c r="DXX58" s="123"/>
      <c r="DXY58" s="9"/>
      <c r="DXZ58" s="123"/>
      <c r="DYA58" s="123"/>
      <c r="DYB58" s="123"/>
      <c r="DYC58" s="9"/>
      <c r="DYD58" s="123"/>
      <c r="DYE58" s="123"/>
      <c r="DYF58" s="123"/>
      <c r="DYG58" s="9"/>
      <c r="DYH58" s="123"/>
      <c r="DYI58" s="123"/>
      <c r="DYJ58" s="123"/>
      <c r="DYK58" s="9"/>
      <c r="DYL58" s="123"/>
      <c r="DYM58" s="123"/>
      <c r="DYN58" s="123"/>
      <c r="DYO58" s="9"/>
      <c r="DYP58" s="123"/>
      <c r="DYQ58" s="123"/>
      <c r="DYR58" s="123"/>
      <c r="DYS58" s="9"/>
      <c r="DYT58" s="123"/>
      <c r="DYU58" s="123"/>
      <c r="DYV58" s="123"/>
      <c r="DYW58" s="9"/>
      <c r="DYX58" s="123"/>
      <c r="DYY58" s="123"/>
      <c r="DYZ58" s="123"/>
      <c r="DZA58" s="9"/>
      <c r="DZB58" s="123"/>
      <c r="DZC58" s="123"/>
      <c r="DZD58" s="123"/>
      <c r="DZE58" s="9"/>
      <c r="DZF58" s="123"/>
      <c r="DZG58" s="123"/>
      <c r="DZH58" s="123"/>
      <c r="DZI58" s="9"/>
      <c r="DZJ58" s="123"/>
      <c r="DZK58" s="123"/>
      <c r="DZL58" s="123"/>
      <c r="DZM58" s="9"/>
      <c r="DZN58" s="123"/>
      <c r="DZO58" s="123"/>
      <c r="DZP58" s="123"/>
      <c r="DZQ58" s="9"/>
      <c r="DZR58" s="123"/>
      <c r="DZS58" s="123"/>
      <c r="DZT58" s="123"/>
      <c r="DZU58" s="9"/>
      <c r="DZV58" s="123"/>
      <c r="DZW58" s="123"/>
      <c r="DZX58" s="123"/>
      <c r="DZY58" s="9"/>
      <c r="DZZ58" s="123"/>
      <c r="EAA58" s="123"/>
      <c r="EAB58" s="123"/>
      <c r="EAC58" s="9"/>
      <c r="EAD58" s="123"/>
      <c r="EAE58" s="123"/>
      <c r="EAF58" s="123"/>
      <c r="EAG58" s="9"/>
      <c r="EAH58" s="123"/>
      <c r="EAI58" s="123"/>
      <c r="EAJ58" s="123"/>
      <c r="EAK58" s="9"/>
      <c r="EAL58" s="123"/>
      <c r="EAM58" s="123"/>
      <c r="EAN58" s="123"/>
      <c r="EAO58" s="9"/>
      <c r="EAP58" s="123"/>
      <c r="EAQ58" s="123"/>
      <c r="EAR58" s="123"/>
      <c r="EAS58" s="9"/>
      <c r="EAT58" s="123"/>
      <c r="EAU58" s="123"/>
      <c r="EAV58" s="123"/>
      <c r="EAW58" s="9"/>
      <c r="EAX58" s="123"/>
      <c r="EAY58" s="123"/>
      <c r="EAZ58" s="123"/>
      <c r="EBA58" s="9"/>
      <c r="EBB58" s="123"/>
      <c r="EBC58" s="123"/>
      <c r="EBD58" s="123"/>
      <c r="EBE58" s="9"/>
      <c r="EBF58" s="123"/>
      <c r="EBG58" s="123"/>
      <c r="EBH58" s="123"/>
      <c r="EBI58" s="9"/>
      <c r="EBJ58" s="123"/>
      <c r="EBK58" s="123"/>
      <c r="EBL58" s="123"/>
      <c r="EBM58" s="9"/>
      <c r="EBN58" s="123"/>
      <c r="EBO58" s="123"/>
      <c r="EBP58" s="123"/>
      <c r="EBQ58" s="9"/>
      <c r="EBR58" s="123"/>
      <c r="EBS58" s="123"/>
      <c r="EBT58" s="123"/>
      <c r="EBU58" s="9"/>
      <c r="EBV58" s="123"/>
      <c r="EBW58" s="123"/>
      <c r="EBX58" s="123"/>
      <c r="EBY58" s="9"/>
      <c r="EBZ58" s="123"/>
      <c r="ECA58" s="123"/>
      <c r="ECB58" s="123"/>
      <c r="ECC58" s="9"/>
      <c r="ECD58" s="123"/>
      <c r="ECE58" s="123"/>
      <c r="ECF58" s="123"/>
      <c r="ECG58" s="9"/>
      <c r="ECH58" s="123"/>
      <c r="ECI58" s="123"/>
      <c r="ECJ58" s="123"/>
      <c r="ECK58" s="9"/>
      <c r="ECL58" s="123"/>
      <c r="ECM58" s="123"/>
      <c r="ECN58" s="123"/>
      <c r="ECO58" s="9"/>
      <c r="ECP58" s="123"/>
      <c r="ECQ58" s="123"/>
      <c r="ECR58" s="123"/>
      <c r="ECS58" s="9"/>
      <c r="ECT58" s="123"/>
      <c r="ECU58" s="123"/>
      <c r="ECV58" s="123"/>
      <c r="ECW58" s="9"/>
      <c r="ECX58" s="123"/>
      <c r="ECY58" s="123"/>
      <c r="ECZ58" s="123"/>
      <c r="EDA58" s="9"/>
      <c r="EDB58" s="123"/>
      <c r="EDC58" s="123"/>
      <c r="EDD58" s="123"/>
      <c r="EDE58" s="9"/>
      <c r="EDF58" s="123"/>
      <c r="EDG58" s="123"/>
      <c r="EDH58" s="123"/>
      <c r="EDI58" s="9"/>
      <c r="EDJ58" s="123"/>
      <c r="EDK58" s="123"/>
      <c r="EDL58" s="123"/>
      <c r="EDM58" s="9"/>
      <c r="EDN58" s="123"/>
      <c r="EDO58" s="123"/>
      <c r="EDP58" s="123"/>
      <c r="EDQ58" s="9"/>
      <c r="EDR58" s="123"/>
      <c r="EDS58" s="123"/>
      <c r="EDT58" s="123"/>
      <c r="EDU58" s="9"/>
      <c r="EDV58" s="123"/>
      <c r="EDW58" s="123"/>
      <c r="EDX58" s="123"/>
      <c r="EDY58" s="9"/>
      <c r="EDZ58" s="123"/>
      <c r="EEA58" s="123"/>
      <c r="EEB58" s="123"/>
      <c r="EEC58" s="9"/>
      <c r="EED58" s="123"/>
      <c r="EEE58" s="123"/>
      <c r="EEF58" s="123"/>
      <c r="EEG58" s="9"/>
      <c r="EEH58" s="123"/>
      <c r="EEI58" s="123"/>
      <c r="EEJ58" s="123"/>
      <c r="EEK58" s="9"/>
      <c r="EEL58" s="123"/>
      <c r="EEM58" s="123"/>
      <c r="EEN58" s="123"/>
      <c r="EEO58" s="9"/>
      <c r="EEP58" s="123"/>
      <c r="EEQ58" s="123"/>
      <c r="EER58" s="123"/>
      <c r="EES58" s="9"/>
      <c r="EET58" s="123"/>
      <c r="EEU58" s="123"/>
      <c r="EEV58" s="123"/>
      <c r="EEW58" s="9"/>
      <c r="EEX58" s="123"/>
      <c r="EEY58" s="123"/>
      <c r="EEZ58" s="123"/>
      <c r="EFA58" s="9"/>
      <c r="EFB58" s="123"/>
      <c r="EFC58" s="123"/>
      <c r="EFD58" s="123"/>
      <c r="EFE58" s="9"/>
      <c r="EFF58" s="123"/>
      <c r="EFG58" s="123"/>
      <c r="EFH58" s="123"/>
      <c r="EFI58" s="9"/>
      <c r="EFJ58" s="123"/>
      <c r="EFK58" s="123"/>
      <c r="EFL58" s="123"/>
      <c r="EFM58" s="9"/>
      <c r="EFN58" s="123"/>
      <c r="EFO58" s="123"/>
      <c r="EFP58" s="123"/>
      <c r="EFQ58" s="9"/>
      <c r="EFR58" s="123"/>
      <c r="EFS58" s="123"/>
      <c r="EFT58" s="123"/>
      <c r="EFU58" s="9"/>
      <c r="EFV58" s="123"/>
      <c r="EFW58" s="123"/>
      <c r="EFX58" s="123"/>
      <c r="EFY58" s="9"/>
      <c r="EFZ58" s="123"/>
      <c r="EGA58" s="123"/>
      <c r="EGB58" s="123"/>
      <c r="EGC58" s="9"/>
      <c r="EGD58" s="123"/>
      <c r="EGE58" s="123"/>
      <c r="EGF58" s="123"/>
      <c r="EGG58" s="9"/>
      <c r="EGH58" s="123"/>
      <c r="EGI58" s="123"/>
      <c r="EGJ58" s="123"/>
      <c r="EGK58" s="9"/>
      <c r="EGL58" s="123"/>
      <c r="EGM58" s="123"/>
      <c r="EGN58" s="123"/>
      <c r="EGO58" s="9"/>
      <c r="EGP58" s="123"/>
      <c r="EGQ58" s="123"/>
      <c r="EGR58" s="123"/>
      <c r="EGS58" s="9"/>
      <c r="EGT58" s="123"/>
      <c r="EGU58" s="123"/>
      <c r="EGV58" s="123"/>
      <c r="EGW58" s="9"/>
      <c r="EGX58" s="123"/>
      <c r="EGY58" s="123"/>
      <c r="EGZ58" s="123"/>
      <c r="EHA58" s="9"/>
      <c r="EHB58" s="123"/>
      <c r="EHC58" s="123"/>
      <c r="EHD58" s="123"/>
      <c r="EHE58" s="9"/>
      <c r="EHF58" s="123"/>
      <c r="EHG58" s="123"/>
      <c r="EHH58" s="123"/>
      <c r="EHI58" s="9"/>
      <c r="EHJ58" s="123"/>
      <c r="EHK58" s="123"/>
      <c r="EHL58" s="123"/>
      <c r="EHM58" s="9"/>
      <c r="EHN58" s="123"/>
      <c r="EHO58" s="123"/>
      <c r="EHP58" s="123"/>
      <c r="EHQ58" s="9"/>
      <c r="EHR58" s="123"/>
      <c r="EHS58" s="123"/>
      <c r="EHT58" s="123"/>
      <c r="EHU58" s="9"/>
      <c r="EHV58" s="123"/>
      <c r="EHW58" s="123"/>
      <c r="EHX58" s="123"/>
      <c r="EHY58" s="9"/>
      <c r="EHZ58" s="123"/>
      <c r="EIA58" s="123"/>
      <c r="EIB58" s="123"/>
      <c r="EIC58" s="9"/>
      <c r="EID58" s="123"/>
      <c r="EIE58" s="123"/>
      <c r="EIF58" s="123"/>
      <c r="EIG58" s="9"/>
      <c r="EIH58" s="123"/>
      <c r="EII58" s="123"/>
      <c r="EIJ58" s="123"/>
      <c r="EIK58" s="9"/>
      <c r="EIL58" s="123"/>
      <c r="EIM58" s="123"/>
      <c r="EIN58" s="123"/>
      <c r="EIO58" s="9"/>
      <c r="EIP58" s="123"/>
      <c r="EIQ58" s="123"/>
      <c r="EIR58" s="123"/>
      <c r="EIS58" s="9"/>
      <c r="EIT58" s="123"/>
      <c r="EIU58" s="123"/>
      <c r="EIV58" s="123"/>
      <c r="EIW58" s="9"/>
      <c r="EIX58" s="123"/>
      <c r="EIY58" s="123"/>
      <c r="EIZ58" s="123"/>
      <c r="EJA58" s="9"/>
      <c r="EJB58" s="123"/>
      <c r="EJC58" s="123"/>
      <c r="EJD58" s="123"/>
      <c r="EJE58" s="9"/>
      <c r="EJF58" s="123"/>
      <c r="EJG58" s="123"/>
      <c r="EJH58" s="123"/>
      <c r="EJI58" s="9"/>
      <c r="EJJ58" s="123"/>
      <c r="EJK58" s="123"/>
      <c r="EJL58" s="123"/>
      <c r="EJM58" s="9"/>
      <c r="EJN58" s="123"/>
      <c r="EJO58" s="123"/>
      <c r="EJP58" s="123"/>
      <c r="EJQ58" s="9"/>
      <c r="EJR58" s="123"/>
      <c r="EJS58" s="123"/>
      <c r="EJT58" s="123"/>
      <c r="EJU58" s="9"/>
      <c r="EJV58" s="123"/>
      <c r="EJW58" s="123"/>
      <c r="EJX58" s="123"/>
      <c r="EJY58" s="9"/>
      <c r="EJZ58" s="123"/>
      <c r="EKA58" s="123"/>
      <c r="EKB58" s="123"/>
      <c r="EKC58" s="9"/>
      <c r="EKD58" s="123"/>
      <c r="EKE58" s="123"/>
      <c r="EKF58" s="123"/>
      <c r="EKG58" s="9"/>
      <c r="EKH58" s="123"/>
      <c r="EKI58" s="123"/>
      <c r="EKJ58" s="123"/>
      <c r="EKK58" s="9"/>
      <c r="EKL58" s="123"/>
      <c r="EKM58" s="123"/>
      <c r="EKN58" s="123"/>
      <c r="EKO58" s="9"/>
      <c r="EKP58" s="123"/>
      <c r="EKQ58" s="123"/>
      <c r="EKR58" s="123"/>
      <c r="EKS58" s="9"/>
      <c r="EKT58" s="123"/>
      <c r="EKU58" s="123"/>
      <c r="EKV58" s="123"/>
      <c r="EKW58" s="9"/>
      <c r="EKX58" s="123"/>
      <c r="EKY58" s="123"/>
      <c r="EKZ58" s="123"/>
      <c r="ELA58" s="9"/>
      <c r="ELB58" s="123"/>
      <c r="ELC58" s="123"/>
      <c r="ELD58" s="123"/>
      <c r="ELE58" s="9"/>
      <c r="ELF58" s="123"/>
      <c r="ELG58" s="123"/>
      <c r="ELH58" s="123"/>
      <c r="ELI58" s="9"/>
      <c r="ELJ58" s="123"/>
      <c r="ELK58" s="123"/>
      <c r="ELL58" s="123"/>
      <c r="ELM58" s="9"/>
      <c r="ELN58" s="123"/>
      <c r="ELO58" s="123"/>
      <c r="ELP58" s="123"/>
      <c r="ELQ58" s="9"/>
      <c r="ELR58" s="123"/>
      <c r="ELS58" s="123"/>
      <c r="ELT58" s="123"/>
      <c r="ELU58" s="9"/>
      <c r="ELV58" s="123"/>
      <c r="ELW58" s="123"/>
      <c r="ELX58" s="123"/>
      <c r="ELY58" s="9"/>
      <c r="ELZ58" s="123"/>
      <c r="EMA58" s="123"/>
      <c r="EMB58" s="123"/>
      <c r="EMC58" s="9"/>
      <c r="EMD58" s="123"/>
      <c r="EME58" s="123"/>
      <c r="EMF58" s="123"/>
      <c r="EMG58" s="9"/>
      <c r="EMH58" s="123"/>
      <c r="EMI58" s="123"/>
      <c r="EMJ58" s="123"/>
      <c r="EMK58" s="9"/>
      <c r="EML58" s="123"/>
      <c r="EMM58" s="123"/>
      <c r="EMN58" s="123"/>
      <c r="EMO58" s="9"/>
      <c r="EMP58" s="123"/>
      <c r="EMQ58" s="123"/>
      <c r="EMR58" s="123"/>
      <c r="EMS58" s="9"/>
      <c r="EMT58" s="123"/>
      <c r="EMU58" s="123"/>
      <c r="EMV58" s="123"/>
      <c r="EMW58" s="9"/>
      <c r="EMX58" s="123"/>
      <c r="EMY58" s="123"/>
      <c r="EMZ58" s="123"/>
      <c r="ENA58" s="9"/>
      <c r="ENB58" s="123"/>
      <c r="ENC58" s="123"/>
      <c r="END58" s="123"/>
      <c r="ENE58" s="9"/>
      <c r="ENF58" s="123"/>
      <c r="ENG58" s="123"/>
      <c r="ENH58" s="123"/>
      <c r="ENI58" s="9"/>
      <c r="ENJ58" s="123"/>
      <c r="ENK58" s="123"/>
      <c r="ENL58" s="123"/>
      <c r="ENM58" s="9"/>
      <c r="ENN58" s="123"/>
      <c r="ENO58" s="123"/>
      <c r="ENP58" s="123"/>
      <c r="ENQ58" s="9"/>
      <c r="ENR58" s="123"/>
      <c r="ENS58" s="123"/>
      <c r="ENT58" s="123"/>
      <c r="ENU58" s="9"/>
      <c r="ENV58" s="123"/>
      <c r="ENW58" s="123"/>
      <c r="ENX58" s="123"/>
      <c r="ENY58" s="9"/>
      <c r="ENZ58" s="123"/>
      <c r="EOA58" s="123"/>
      <c r="EOB58" s="123"/>
      <c r="EOC58" s="9"/>
      <c r="EOD58" s="123"/>
      <c r="EOE58" s="123"/>
      <c r="EOF58" s="123"/>
      <c r="EOG58" s="9"/>
      <c r="EOH58" s="123"/>
      <c r="EOI58" s="123"/>
      <c r="EOJ58" s="123"/>
      <c r="EOK58" s="9"/>
      <c r="EOL58" s="123"/>
      <c r="EOM58" s="123"/>
      <c r="EON58" s="123"/>
      <c r="EOO58" s="9"/>
      <c r="EOP58" s="123"/>
      <c r="EOQ58" s="123"/>
      <c r="EOR58" s="123"/>
      <c r="EOS58" s="9"/>
      <c r="EOT58" s="123"/>
      <c r="EOU58" s="123"/>
      <c r="EOV58" s="123"/>
      <c r="EOW58" s="9"/>
      <c r="EOX58" s="123"/>
      <c r="EOY58" s="123"/>
      <c r="EOZ58" s="123"/>
      <c r="EPA58" s="9"/>
      <c r="EPB58" s="123"/>
      <c r="EPC58" s="123"/>
      <c r="EPD58" s="123"/>
      <c r="EPE58" s="9"/>
      <c r="EPF58" s="123"/>
      <c r="EPG58" s="123"/>
      <c r="EPH58" s="123"/>
      <c r="EPI58" s="9"/>
      <c r="EPJ58" s="123"/>
      <c r="EPK58" s="123"/>
      <c r="EPL58" s="123"/>
      <c r="EPM58" s="9"/>
      <c r="EPN58" s="123"/>
      <c r="EPO58" s="123"/>
      <c r="EPP58" s="123"/>
      <c r="EPQ58" s="9"/>
      <c r="EPR58" s="123"/>
      <c r="EPS58" s="123"/>
      <c r="EPT58" s="123"/>
      <c r="EPU58" s="9"/>
      <c r="EPV58" s="123"/>
      <c r="EPW58" s="123"/>
      <c r="EPX58" s="123"/>
      <c r="EPY58" s="9"/>
      <c r="EPZ58" s="123"/>
      <c r="EQA58" s="123"/>
      <c r="EQB58" s="123"/>
      <c r="EQC58" s="9"/>
      <c r="EQD58" s="123"/>
      <c r="EQE58" s="123"/>
      <c r="EQF58" s="123"/>
      <c r="EQG58" s="9"/>
      <c r="EQH58" s="123"/>
      <c r="EQI58" s="123"/>
      <c r="EQJ58" s="123"/>
      <c r="EQK58" s="9"/>
      <c r="EQL58" s="123"/>
      <c r="EQM58" s="123"/>
      <c r="EQN58" s="123"/>
      <c r="EQO58" s="9"/>
      <c r="EQP58" s="123"/>
      <c r="EQQ58" s="123"/>
      <c r="EQR58" s="123"/>
      <c r="EQS58" s="9"/>
      <c r="EQT58" s="123"/>
      <c r="EQU58" s="123"/>
      <c r="EQV58" s="123"/>
      <c r="EQW58" s="9"/>
      <c r="EQX58" s="123"/>
      <c r="EQY58" s="123"/>
      <c r="EQZ58" s="123"/>
      <c r="ERA58" s="9"/>
      <c r="ERB58" s="123"/>
      <c r="ERC58" s="123"/>
      <c r="ERD58" s="123"/>
      <c r="ERE58" s="9"/>
      <c r="ERF58" s="123"/>
      <c r="ERG58" s="123"/>
      <c r="ERH58" s="123"/>
      <c r="ERI58" s="9"/>
      <c r="ERJ58" s="123"/>
      <c r="ERK58" s="123"/>
      <c r="ERL58" s="123"/>
      <c r="ERM58" s="9"/>
      <c r="ERN58" s="123"/>
      <c r="ERO58" s="123"/>
      <c r="ERP58" s="123"/>
      <c r="ERQ58" s="9"/>
      <c r="ERR58" s="123"/>
      <c r="ERS58" s="123"/>
      <c r="ERT58" s="123"/>
      <c r="ERU58" s="9"/>
      <c r="ERV58" s="123"/>
      <c r="ERW58" s="123"/>
      <c r="ERX58" s="123"/>
      <c r="ERY58" s="9"/>
      <c r="ERZ58" s="123"/>
      <c r="ESA58" s="123"/>
      <c r="ESB58" s="123"/>
      <c r="ESC58" s="9"/>
      <c r="ESD58" s="123"/>
      <c r="ESE58" s="123"/>
      <c r="ESF58" s="123"/>
      <c r="ESG58" s="9"/>
      <c r="ESH58" s="123"/>
      <c r="ESI58" s="123"/>
      <c r="ESJ58" s="123"/>
      <c r="ESK58" s="9"/>
      <c r="ESL58" s="123"/>
      <c r="ESM58" s="123"/>
      <c r="ESN58" s="123"/>
      <c r="ESO58" s="9"/>
      <c r="ESP58" s="123"/>
      <c r="ESQ58" s="123"/>
      <c r="ESR58" s="123"/>
      <c r="ESS58" s="9"/>
      <c r="EST58" s="123"/>
      <c r="ESU58" s="123"/>
      <c r="ESV58" s="123"/>
      <c r="ESW58" s="9"/>
      <c r="ESX58" s="123"/>
      <c r="ESY58" s="123"/>
      <c r="ESZ58" s="123"/>
      <c r="ETA58" s="9"/>
      <c r="ETB58" s="123"/>
      <c r="ETC58" s="123"/>
      <c r="ETD58" s="123"/>
      <c r="ETE58" s="9"/>
      <c r="ETF58" s="123"/>
      <c r="ETG58" s="123"/>
      <c r="ETH58" s="123"/>
      <c r="ETI58" s="9"/>
      <c r="ETJ58" s="123"/>
      <c r="ETK58" s="123"/>
      <c r="ETL58" s="123"/>
      <c r="ETM58" s="9"/>
      <c r="ETN58" s="123"/>
      <c r="ETO58" s="123"/>
      <c r="ETP58" s="123"/>
      <c r="ETQ58" s="9"/>
      <c r="ETR58" s="123"/>
      <c r="ETS58" s="123"/>
      <c r="ETT58" s="123"/>
      <c r="ETU58" s="9"/>
      <c r="ETV58" s="123"/>
      <c r="ETW58" s="123"/>
      <c r="ETX58" s="123"/>
      <c r="ETY58" s="9"/>
      <c r="ETZ58" s="123"/>
      <c r="EUA58" s="123"/>
      <c r="EUB58" s="123"/>
      <c r="EUC58" s="9"/>
      <c r="EUD58" s="123"/>
      <c r="EUE58" s="123"/>
      <c r="EUF58" s="123"/>
      <c r="EUG58" s="9"/>
      <c r="EUH58" s="123"/>
      <c r="EUI58" s="123"/>
      <c r="EUJ58" s="123"/>
      <c r="EUK58" s="9"/>
      <c r="EUL58" s="123"/>
      <c r="EUM58" s="123"/>
      <c r="EUN58" s="123"/>
      <c r="EUO58" s="9"/>
      <c r="EUP58" s="123"/>
      <c r="EUQ58" s="123"/>
      <c r="EUR58" s="123"/>
      <c r="EUS58" s="9"/>
      <c r="EUT58" s="123"/>
      <c r="EUU58" s="123"/>
      <c r="EUV58" s="123"/>
      <c r="EUW58" s="9"/>
      <c r="EUX58" s="123"/>
      <c r="EUY58" s="123"/>
      <c r="EUZ58" s="123"/>
      <c r="EVA58" s="9"/>
      <c r="EVB58" s="123"/>
      <c r="EVC58" s="123"/>
      <c r="EVD58" s="123"/>
      <c r="EVE58" s="9"/>
      <c r="EVF58" s="123"/>
      <c r="EVG58" s="123"/>
      <c r="EVH58" s="123"/>
      <c r="EVI58" s="9"/>
      <c r="EVJ58" s="123"/>
      <c r="EVK58" s="123"/>
      <c r="EVL58" s="123"/>
      <c r="EVM58" s="9"/>
      <c r="EVN58" s="123"/>
      <c r="EVO58" s="123"/>
      <c r="EVP58" s="123"/>
      <c r="EVQ58" s="9"/>
      <c r="EVR58" s="123"/>
      <c r="EVS58" s="123"/>
      <c r="EVT58" s="123"/>
      <c r="EVU58" s="9"/>
      <c r="EVV58" s="123"/>
      <c r="EVW58" s="123"/>
      <c r="EVX58" s="123"/>
      <c r="EVY58" s="9"/>
      <c r="EVZ58" s="123"/>
      <c r="EWA58" s="123"/>
      <c r="EWB58" s="123"/>
      <c r="EWC58" s="9"/>
      <c r="EWD58" s="123"/>
      <c r="EWE58" s="123"/>
      <c r="EWF58" s="123"/>
      <c r="EWG58" s="9"/>
      <c r="EWH58" s="123"/>
      <c r="EWI58" s="123"/>
      <c r="EWJ58" s="123"/>
      <c r="EWK58" s="9"/>
      <c r="EWL58" s="123"/>
      <c r="EWM58" s="123"/>
      <c r="EWN58" s="123"/>
      <c r="EWO58" s="9"/>
      <c r="EWP58" s="123"/>
      <c r="EWQ58" s="123"/>
      <c r="EWR58" s="123"/>
      <c r="EWS58" s="9"/>
      <c r="EWT58" s="123"/>
      <c r="EWU58" s="123"/>
      <c r="EWV58" s="123"/>
      <c r="EWW58" s="9"/>
      <c r="EWX58" s="123"/>
      <c r="EWY58" s="123"/>
      <c r="EWZ58" s="123"/>
      <c r="EXA58" s="9"/>
      <c r="EXB58" s="123"/>
      <c r="EXC58" s="123"/>
      <c r="EXD58" s="123"/>
      <c r="EXE58" s="9"/>
      <c r="EXF58" s="123"/>
      <c r="EXG58" s="123"/>
      <c r="EXH58" s="123"/>
      <c r="EXI58" s="9"/>
      <c r="EXJ58" s="123"/>
      <c r="EXK58" s="123"/>
      <c r="EXL58" s="123"/>
      <c r="EXM58" s="9"/>
      <c r="EXN58" s="123"/>
      <c r="EXO58" s="123"/>
      <c r="EXP58" s="123"/>
      <c r="EXQ58" s="9"/>
      <c r="EXR58" s="123"/>
      <c r="EXS58" s="123"/>
      <c r="EXT58" s="123"/>
      <c r="EXU58" s="9"/>
      <c r="EXV58" s="123"/>
      <c r="EXW58" s="123"/>
      <c r="EXX58" s="123"/>
      <c r="EXY58" s="9"/>
      <c r="EXZ58" s="123"/>
      <c r="EYA58" s="123"/>
      <c r="EYB58" s="123"/>
      <c r="EYC58" s="9"/>
      <c r="EYD58" s="123"/>
      <c r="EYE58" s="123"/>
      <c r="EYF58" s="123"/>
      <c r="EYG58" s="9"/>
      <c r="EYH58" s="123"/>
      <c r="EYI58" s="123"/>
      <c r="EYJ58" s="123"/>
      <c r="EYK58" s="9"/>
      <c r="EYL58" s="123"/>
      <c r="EYM58" s="123"/>
      <c r="EYN58" s="123"/>
      <c r="EYO58" s="9"/>
      <c r="EYP58" s="123"/>
      <c r="EYQ58" s="123"/>
      <c r="EYR58" s="123"/>
      <c r="EYS58" s="9"/>
      <c r="EYT58" s="123"/>
      <c r="EYU58" s="123"/>
      <c r="EYV58" s="123"/>
      <c r="EYW58" s="9"/>
      <c r="EYX58" s="123"/>
      <c r="EYY58" s="123"/>
      <c r="EYZ58" s="123"/>
      <c r="EZA58" s="9"/>
      <c r="EZB58" s="123"/>
      <c r="EZC58" s="123"/>
      <c r="EZD58" s="123"/>
      <c r="EZE58" s="9"/>
      <c r="EZF58" s="123"/>
      <c r="EZG58" s="123"/>
      <c r="EZH58" s="123"/>
      <c r="EZI58" s="9"/>
      <c r="EZJ58" s="123"/>
      <c r="EZK58" s="123"/>
      <c r="EZL58" s="123"/>
      <c r="EZM58" s="9"/>
      <c r="EZN58" s="123"/>
      <c r="EZO58" s="123"/>
      <c r="EZP58" s="123"/>
      <c r="EZQ58" s="9"/>
      <c r="EZR58" s="123"/>
      <c r="EZS58" s="123"/>
      <c r="EZT58" s="123"/>
      <c r="EZU58" s="9"/>
      <c r="EZV58" s="123"/>
      <c r="EZW58" s="123"/>
      <c r="EZX58" s="123"/>
      <c r="EZY58" s="9"/>
      <c r="EZZ58" s="123"/>
      <c r="FAA58" s="123"/>
      <c r="FAB58" s="123"/>
      <c r="FAC58" s="9"/>
      <c r="FAD58" s="123"/>
      <c r="FAE58" s="123"/>
      <c r="FAF58" s="123"/>
      <c r="FAG58" s="9"/>
      <c r="FAH58" s="123"/>
      <c r="FAI58" s="123"/>
      <c r="FAJ58" s="123"/>
      <c r="FAK58" s="9"/>
      <c r="FAL58" s="123"/>
      <c r="FAM58" s="123"/>
      <c r="FAN58" s="123"/>
      <c r="FAO58" s="9"/>
      <c r="FAP58" s="123"/>
      <c r="FAQ58" s="123"/>
      <c r="FAR58" s="123"/>
      <c r="FAS58" s="9"/>
      <c r="FAT58" s="123"/>
      <c r="FAU58" s="123"/>
      <c r="FAV58" s="123"/>
      <c r="FAW58" s="9"/>
      <c r="FAX58" s="123"/>
      <c r="FAY58" s="123"/>
      <c r="FAZ58" s="123"/>
      <c r="FBA58" s="9"/>
      <c r="FBB58" s="123"/>
      <c r="FBC58" s="123"/>
      <c r="FBD58" s="123"/>
      <c r="FBE58" s="9"/>
      <c r="FBF58" s="123"/>
      <c r="FBG58" s="123"/>
      <c r="FBH58" s="123"/>
      <c r="FBI58" s="9"/>
      <c r="FBJ58" s="123"/>
      <c r="FBK58" s="123"/>
      <c r="FBL58" s="123"/>
      <c r="FBM58" s="9"/>
      <c r="FBN58" s="123"/>
      <c r="FBO58" s="123"/>
      <c r="FBP58" s="123"/>
      <c r="FBQ58" s="9"/>
      <c r="FBR58" s="123"/>
      <c r="FBS58" s="123"/>
      <c r="FBT58" s="123"/>
      <c r="FBU58" s="9"/>
      <c r="FBV58" s="123"/>
      <c r="FBW58" s="123"/>
      <c r="FBX58" s="123"/>
      <c r="FBY58" s="9"/>
      <c r="FBZ58" s="123"/>
      <c r="FCA58" s="123"/>
      <c r="FCB58" s="123"/>
      <c r="FCC58" s="9"/>
      <c r="FCD58" s="123"/>
      <c r="FCE58" s="123"/>
      <c r="FCF58" s="123"/>
      <c r="FCG58" s="9"/>
      <c r="FCH58" s="123"/>
      <c r="FCI58" s="123"/>
      <c r="FCJ58" s="123"/>
      <c r="FCK58" s="9"/>
      <c r="FCL58" s="123"/>
      <c r="FCM58" s="123"/>
      <c r="FCN58" s="123"/>
      <c r="FCO58" s="9"/>
      <c r="FCP58" s="123"/>
      <c r="FCQ58" s="123"/>
      <c r="FCR58" s="123"/>
      <c r="FCS58" s="9"/>
      <c r="FCT58" s="123"/>
      <c r="FCU58" s="123"/>
      <c r="FCV58" s="123"/>
      <c r="FCW58" s="9"/>
      <c r="FCX58" s="123"/>
      <c r="FCY58" s="123"/>
      <c r="FCZ58" s="123"/>
      <c r="FDA58" s="9"/>
      <c r="FDB58" s="123"/>
      <c r="FDC58" s="123"/>
      <c r="FDD58" s="123"/>
      <c r="FDE58" s="9"/>
      <c r="FDF58" s="123"/>
      <c r="FDG58" s="123"/>
      <c r="FDH58" s="123"/>
      <c r="FDI58" s="9"/>
      <c r="FDJ58" s="123"/>
      <c r="FDK58" s="123"/>
      <c r="FDL58" s="123"/>
      <c r="FDM58" s="9"/>
      <c r="FDN58" s="123"/>
      <c r="FDO58" s="123"/>
      <c r="FDP58" s="123"/>
      <c r="FDQ58" s="9"/>
      <c r="FDR58" s="123"/>
      <c r="FDS58" s="123"/>
      <c r="FDT58" s="123"/>
      <c r="FDU58" s="9"/>
      <c r="FDV58" s="123"/>
      <c r="FDW58" s="123"/>
      <c r="FDX58" s="123"/>
      <c r="FDY58" s="9"/>
      <c r="FDZ58" s="123"/>
      <c r="FEA58" s="123"/>
      <c r="FEB58" s="123"/>
      <c r="FEC58" s="9"/>
      <c r="FED58" s="123"/>
      <c r="FEE58" s="123"/>
      <c r="FEF58" s="123"/>
      <c r="FEG58" s="9"/>
      <c r="FEH58" s="123"/>
      <c r="FEI58" s="123"/>
      <c r="FEJ58" s="123"/>
      <c r="FEK58" s="9"/>
      <c r="FEL58" s="123"/>
      <c r="FEM58" s="123"/>
      <c r="FEN58" s="123"/>
      <c r="FEO58" s="9"/>
      <c r="FEP58" s="123"/>
      <c r="FEQ58" s="123"/>
      <c r="FER58" s="123"/>
      <c r="FES58" s="9"/>
      <c r="FET58" s="123"/>
      <c r="FEU58" s="123"/>
      <c r="FEV58" s="123"/>
      <c r="FEW58" s="9"/>
      <c r="FEX58" s="123"/>
      <c r="FEY58" s="123"/>
      <c r="FEZ58" s="123"/>
      <c r="FFA58" s="9"/>
      <c r="FFB58" s="123"/>
      <c r="FFC58" s="123"/>
      <c r="FFD58" s="123"/>
      <c r="FFE58" s="9"/>
      <c r="FFF58" s="123"/>
      <c r="FFG58" s="123"/>
      <c r="FFH58" s="123"/>
      <c r="FFI58" s="9"/>
      <c r="FFJ58" s="123"/>
      <c r="FFK58" s="123"/>
      <c r="FFL58" s="123"/>
      <c r="FFM58" s="9"/>
      <c r="FFN58" s="123"/>
      <c r="FFO58" s="123"/>
      <c r="FFP58" s="123"/>
      <c r="FFQ58" s="9"/>
      <c r="FFR58" s="123"/>
      <c r="FFS58" s="123"/>
      <c r="FFT58" s="123"/>
      <c r="FFU58" s="9"/>
      <c r="FFV58" s="123"/>
      <c r="FFW58" s="123"/>
      <c r="FFX58" s="123"/>
      <c r="FFY58" s="9"/>
      <c r="FFZ58" s="123"/>
      <c r="FGA58" s="123"/>
      <c r="FGB58" s="123"/>
      <c r="FGC58" s="9"/>
      <c r="FGD58" s="123"/>
      <c r="FGE58" s="123"/>
      <c r="FGF58" s="123"/>
      <c r="FGG58" s="9"/>
      <c r="FGH58" s="123"/>
      <c r="FGI58" s="123"/>
      <c r="FGJ58" s="123"/>
      <c r="FGK58" s="9"/>
      <c r="FGL58" s="123"/>
      <c r="FGM58" s="123"/>
      <c r="FGN58" s="123"/>
      <c r="FGO58" s="9"/>
      <c r="FGP58" s="123"/>
      <c r="FGQ58" s="123"/>
      <c r="FGR58" s="123"/>
      <c r="FGS58" s="9"/>
      <c r="FGT58" s="123"/>
      <c r="FGU58" s="123"/>
      <c r="FGV58" s="123"/>
      <c r="FGW58" s="9"/>
      <c r="FGX58" s="123"/>
      <c r="FGY58" s="123"/>
      <c r="FGZ58" s="123"/>
      <c r="FHA58" s="9"/>
      <c r="FHB58" s="123"/>
      <c r="FHC58" s="123"/>
      <c r="FHD58" s="123"/>
      <c r="FHE58" s="9"/>
      <c r="FHF58" s="123"/>
      <c r="FHG58" s="123"/>
      <c r="FHH58" s="123"/>
      <c r="FHI58" s="9"/>
      <c r="FHJ58" s="123"/>
      <c r="FHK58" s="123"/>
      <c r="FHL58" s="123"/>
      <c r="FHM58" s="9"/>
      <c r="FHN58" s="123"/>
      <c r="FHO58" s="123"/>
      <c r="FHP58" s="123"/>
      <c r="FHQ58" s="9"/>
      <c r="FHR58" s="123"/>
      <c r="FHS58" s="123"/>
      <c r="FHT58" s="123"/>
      <c r="FHU58" s="9"/>
      <c r="FHV58" s="123"/>
      <c r="FHW58" s="123"/>
      <c r="FHX58" s="123"/>
      <c r="FHY58" s="9"/>
      <c r="FHZ58" s="123"/>
      <c r="FIA58" s="123"/>
      <c r="FIB58" s="123"/>
      <c r="FIC58" s="9"/>
      <c r="FID58" s="123"/>
      <c r="FIE58" s="123"/>
      <c r="FIF58" s="123"/>
      <c r="FIG58" s="9"/>
      <c r="FIH58" s="123"/>
      <c r="FII58" s="123"/>
      <c r="FIJ58" s="123"/>
      <c r="FIK58" s="9"/>
      <c r="FIL58" s="123"/>
      <c r="FIM58" s="123"/>
      <c r="FIN58" s="123"/>
      <c r="FIO58" s="9"/>
      <c r="FIP58" s="123"/>
      <c r="FIQ58" s="123"/>
      <c r="FIR58" s="123"/>
      <c r="FIS58" s="9"/>
      <c r="FIT58" s="123"/>
      <c r="FIU58" s="123"/>
      <c r="FIV58" s="123"/>
      <c r="FIW58" s="9"/>
      <c r="FIX58" s="123"/>
      <c r="FIY58" s="123"/>
      <c r="FIZ58" s="123"/>
      <c r="FJA58" s="9"/>
      <c r="FJB58" s="123"/>
      <c r="FJC58" s="123"/>
      <c r="FJD58" s="123"/>
      <c r="FJE58" s="9"/>
      <c r="FJF58" s="123"/>
      <c r="FJG58" s="123"/>
      <c r="FJH58" s="123"/>
      <c r="FJI58" s="9"/>
      <c r="FJJ58" s="123"/>
      <c r="FJK58" s="123"/>
      <c r="FJL58" s="123"/>
      <c r="FJM58" s="9"/>
      <c r="FJN58" s="123"/>
      <c r="FJO58" s="123"/>
      <c r="FJP58" s="123"/>
      <c r="FJQ58" s="9"/>
      <c r="FJR58" s="123"/>
      <c r="FJS58" s="123"/>
      <c r="FJT58" s="123"/>
      <c r="FJU58" s="9"/>
      <c r="FJV58" s="123"/>
      <c r="FJW58" s="123"/>
      <c r="FJX58" s="123"/>
      <c r="FJY58" s="9"/>
      <c r="FJZ58" s="123"/>
      <c r="FKA58" s="123"/>
      <c r="FKB58" s="123"/>
      <c r="FKC58" s="9"/>
      <c r="FKD58" s="123"/>
      <c r="FKE58" s="123"/>
      <c r="FKF58" s="123"/>
      <c r="FKG58" s="9"/>
      <c r="FKH58" s="123"/>
      <c r="FKI58" s="123"/>
      <c r="FKJ58" s="123"/>
      <c r="FKK58" s="9"/>
      <c r="FKL58" s="123"/>
      <c r="FKM58" s="123"/>
      <c r="FKN58" s="123"/>
      <c r="FKO58" s="9"/>
      <c r="FKP58" s="123"/>
      <c r="FKQ58" s="123"/>
      <c r="FKR58" s="123"/>
      <c r="FKS58" s="9"/>
      <c r="FKT58" s="123"/>
      <c r="FKU58" s="123"/>
      <c r="FKV58" s="123"/>
      <c r="FKW58" s="9"/>
      <c r="FKX58" s="123"/>
      <c r="FKY58" s="123"/>
      <c r="FKZ58" s="123"/>
      <c r="FLA58" s="9"/>
      <c r="FLB58" s="123"/>
      <c r="FLC58" s="123"/>
      <c r="FLD58" s="123"/>
      <c r="FLE58" s="9"/>
      <c r="FLF58" s="123"/>
      <c r="FLG58" s="123"/>
      <c r="FLH58" s="123"/>
      <c r="FLI58" s="9"/>
      <c r="FLJ58" s="123"/>
      <c r="FLK58" s="123"/>
      <c r="FLL58" s="123"/>
      <c r="FLM58" s="9"/>
      <c r="FLN58" s="123"/>
      <c r="FLO58" s="123"/>
      <c r="FLP58" s="123"/>
      <c r="FLQ58" s="9"/>
      <c r="FLR58" s="123"/>
      <c r="FLS58" s="123"/>
      <c r="FLT58" s="123"/>
      <c r="FLU58" s="9"/>
      <c r="FLV58" s="123"/>
      <c r="FLW58" s="123"/>
      <c r="FLX58" s="123"/>
      <c r="FLY58" s="9"/>
      <c r="FLZ58" s="123"/>
      <c r="FMA58" s="123"/>
      <c r="FMB58" s="123"/>
      <c r="FMC58" s="9"/>
      <c r="FMD58" s="123"/>
      <c r="FME58" s="123"/>
      <c r="FMF58" s="123"/>
      <c r="FMG58" s="9"/>
      <c r="FMH58" s="123"/>
      <c r="FMI58" s="123"/>
      <c r="FMJ58" s="123"/>
      <c r="FMK58" s="9"/>
      <c r="FML58" s="123"/>
      <c r="FMM58" s="123"/>
      <c r="FMN58" s="123"/>
      <c r="FMO58" s="9"/>
      <c r="FMP58" s="123"/>
      <c r="FMQ58" s="123"/>
      <c r="FMR58" s="123"/>
      <c r="FMS58" s="9"/>
      <c r="FMT58" s="123"/>
      <c r="FMU58" s="123"/>
      <c r="FMV58" s="123"/>
      <c r="FMW58" s="9"/>
      <c r="FMX58" s="123"/>
      <c r="FMY58" s="123"/>
      <c r="FMZ58" s="123"/>
      <c r="FNA58" s="9"/>
      <c r="FNB58" s="123"/>
      <c r="FNC58" s="123"/>
      <c r="FND58" s="123"/>
      <c r="FNE58" s="9"/>
      <c r="FNF58" s="123"/>
      <c r="FNG58" s="123"/>
      <c r="FNH58" s="123"/>
      <c r="FNI58" s="9"/>
      <c r="FNJ58" s="123"/>
      <c r="FNK58" s="123"/>
      <c r="FNL58" s="123"/>
      <c r="FNM58" s="9"/>
      <c r="FNN58" s="123"/>
      <c r="FNO58" s="123"/>
      <c r="FNP58" s="123"/>
      <c r="FNQ58" s="9"/>
      <c r="FNR58" s="123"/>
      <c r="FNS58" s="123"/>
      <c r="FNT58" s="123"/>
      <c r="FNU58" s="9"/>
      <c r="FNV58" s="123"/>
      <c r="FNW58" s="123"/>
      <c r="FNX58" s="123"/>
      <c r="FNY58" s="9"/>
      <c r="FNZ58" s="123"/>
      <c r="FOA58" s="123"/>
      <c r="FOB58" s="123"/>
      <c r="FOC58" s="9"/>
      <c r="FOD58" s="123"/>
      <c r="FOE58" s="123"/>
      <c r="FOF58" s="123"/>
      <c r="FOG58" s="9"/>
      <c r="FOH58" s="123"/>
      <c r="FOI58" s="123"/>
      <c r="FOJ58" s="123"/>
      <c r="FOK58" s="9"/>
      <c r="FOL58" s="123"/>
      <c r="FOM58" s="123"/>
      <c r="FON58" s="123"/>
      <c r="FOO58" s="9"/>
      <c r="FOP58" s="123"/>
      <c r="FOQ58" s="123"/>
      <c r="FOR58" s="123"/>
      <c r="FOS58" s="9"/>
      <c r="FOT58" s="123"/>
      <c r="FOU58" s="123"/>
      <c r="FOV58" s="123"/>
      <c r="FOW58" s="9"/>
      <c r="FOX58" s="123"/>
      <c r="FOY58" s="123"/>
      <c r="FOZ58" s="123"/>
      <c r="FPA58" s="9"/>
      <c r="FPB58" s="123"/>
      <c r="FPC58" s="123"/>
      <c r="FPD58" s="123"/>
      <c r="FPE58" s="9"/>
      <c r="FPF58" s="123"/>
      <c r="FPG58" s="123"/>
      <c r="FPH58" s="123"/>
      <c r="FPI58" s="9"/>
      <c r="FPJ58" s="123"/>
      <c r="FPK58" s="123"/>
      <c r="FPL58" s="123"/>
      <c r="FPM58" s="9"/>
      <c r="FPN58" s="123"/>
      <c r="FPO58" s="123"/>
      <c r="FPP58" s="123"/>
      <c r="FPQ58" s="9"/>
      <c r="FPR58" s="123"/>
      <c r="FPS58" s="123"/>
      <c r="FPT58" s="123"/>
      <c r="FPU58" s="9"/>
      <c r="FPV58" s="123"/>
      <c r="FPW58" s="123"/>
      <c r="FPX58" s="123"/>
      <c r="FPY58" s="9"/>
      <c r="FPZ58" s="123"/>
      <c r="FQA58" s="123"/>
      <c r="FQB58" s="123"/>
      <c r="FQC58" s="9"/>
      <c r="FQD58" s="123"/>
      <c r="FQE58" s="123"/>
      <c r="FQF58" s="123"/>
      <c r="FQG58" s="9"/>
      <c r="FQH58" s="123"/>
      <c r="FQI58" s="123"/>
      <c r="FQJ58" s="123"/>
      <c r="FQK58" s="9"/>
      <c r="FQL58" s="123"/>
      <c r="FQM58" s="123"/>
      <c r="FQN58" s="123"/>
      <c r="FQO58" s="9"/>
      <c r="FQP58" s="123"/>
      <c r="FQQ58" s="123"/>
      <c r="FQR58" s="123"/>
      <c r="FQS58" s="9"/>
      <c r="FQT58" s="123"/>
      <c r="FQU58" s="123"/>
      <c r="FQV58" s="123"/>
      <c r="FQW58" s="9"/>
      <c r="FQX58" s="123"/>
      <c r="FQY58" s="123"/>
      <c r="FQZ58" s="123"/>
      <c r="FRA58" s="9"/>
      <c r="FRB58" s="123"/>
      <c r="FRC58" s="123"/>
      <c r="FRD58" s="123"/>
      <c r="FRE58" s="9"/>
      <c r="FRF58" s="123"/>
      <c r="FRG58" s="123"/>
      <c r="FRH58" s="123"/>
      <c r="FRI58" s="9"/>
      <c r="FRJ58" s="123"/>
      <c r="FRK58" s="123"/>
      <c r="FRL58" s="123"/>
      <c r="FRM58" s="9"/>
      <c r="FRN58" s="123"/>
      <c r="FRO58" s="123"/>
      <c r="FRP58" s="123"/>
      <c r="FRQ58" s="9"/>
      <c r="FRR58" s="123"/>
      <c r="FRS58" s="123"/>
      <c r="FRT58" s="123"/>
      <c r="FRU58" s="9"/>
      <c r="FRV58" s="123"/>
      <c r="FRW58" s="123"/>
      <c r="FRX58" s="123"/>
      <c r="FRY58" s="9"/>
      <c r="FRZ58" s="123"/>
      <c r="FSA58" s="123"/>
      <c r="FSB58" s="123"/>
      <c r="FSC58" s="9"/>
      <c r="FSD58" s="123"/>
      <c r="FSE58" s="123"/>
      <c r="FSF58" s="123"/>
      <c r="FSG58" s="9"/>
      <c r="FSH58" s="123"/>
      <c r="FSI58" s="123"/>
      <c r="FSJ58" s="123"/>
      <c r="FSK58" s="9"/>
      <c r="FSL58" s="123"/>
      <c r="FSM58" s="123"/>
      <c r="FSN58" s="123"/>
      <c r="FSO58" s="9"/>
      <c r="FSP58" s="123"/>
      <c r="FSQ58" s="123"/>
      <c r="FSR58" s="123"/>
      <c r="FSS58" s="9"/>
      <c r="FST58" s="123"/>
      <c r="FSU58" s="123"/>
      <c r="FSV58" s="123"/>
      <c r="FSW58" s="9"/>
      <c r="FSX58" s="123"/>
      <c r="FSY58" s="123"/>
      <c r="FSZ58" s="123"/>
      <c r="FTA58" s="9"/>
      <c r="FTB58" s="123"/>
      <c r="FTC58" s="123"/>
      <c r="FTD58" s="123"/>
      <c r="FTE58" s="9"/>
      <c r="FTF58" s="123"/>
      <c r="FTG58" s="123"/>
      <c r="FTH58" s="123"/>
      <c r="FTI58" s="9"/>
      <c r="FTJ58" s="123"/>
      <c r="FTK58" s="123"/>
      <c r="FTL58" s="123"/>
      <c r="FTM58" s="9"/>
      <c r="FTN58" s="123"/>
      <c r="FTO58" s="123"/>
      <c r="FTP58" s="123"/>
      <c r="FTQ58" s="9"/>
      <c r="FTR58" s="123"/>
      <c r="FTS58" s="123"/>
      <c r="FTT58" s="123"/>
      <c r="FTU58" s="9"/>
      <c r="FTV58" s="123"/>
      <c r="FTW58" s="123"/>
      <c r="FTX58" s="123"/>
      <c r="FTY58" s="9"/>
      <c r="FTZ58" s="123"/>
      <c r="FUA58" s="123"/>
      <c r="FUB58" s="123"/>
      <c r="FUC58" s="9"/>
      <c r="FUD58" s="123"/>
      <c r="FUE58" s="123"/>
      <c r="FUF58" s="123"/>
      <c r="FUG58" s="9"/>
      <c r="FUH58" s="123"/>
      <c r="FUI58" s="123"/>
      <c r="FUJ58" s="123"/>
      <c r="FUK58" s="9"/>
      <c r="FUL58" s="123"/>
      <c r="FUM58" s="123"/>
      <c r="FUN58" s="123"/>
      <c r="FUO58" s="9"/>
      <c r="FUP58" s="123"/>
      <c r="FUQ58" s="123"/>
      <c r="FUR58" s="123"/>
      <c r="FUS58" s="9"/>
      <c r="FUT58" s="123"/>
      <c r="FUU58" s="123"/>
      <c r="FUV58" s="123"/>
      <c r="FUW58" s="9"/>
      <c r="FUX58" s="123"/>
      <c r="FUY58" s="123"/>
      <c r="FUZ58" s="123"/>
      <c r="FVA58" s="9"/>
      <c r="FVB58" s="123"/>
      <c r="FVC58" s="123"/>
      <c r="FVD58" s="123"/>
      <c r="FVE58" s="9"/>
      <c r="FVF58" s="123"/>
      <c r="FVG58" s="123"/>
      <c r="FVH58" s="123"/>
      <c r="FVI58" s="9"/>
      <c r="FVJ58" s="123"/>
      <c r="FVK58" s="123"/>
      <c r="FVL58" s="123"/>
      <c r="FVM58" s="9"/>
      <c r="FVN58" s="123"/>
      <c r="FVO58" s="123"/>
      <c r="FVP58" s="123"/>
      <c r="FVQ58" s="9"/>
      <c r="FVR58" s="123"/>
      <c r="FVS58" s="123"/>
      <c r="FVT58" s="123"/>
      <c r="FVU58" s="9"/>
      <c r="FVV58" s="123"/>
      <c r="FVW58" s="123"/>
      <c r="FVX58" s="123"/>
      <c r="FVY58" s="9"/>
      <c r="FVZ58" s="123"/>
      <c r="FWA58" s="123"/>
      <c r="FWB58" s="123"/>
      <c r="FWC58" s="9"/>
      <c r="FWD58" s="123"/>
      <c r="FWE58" s="123"/>
      <c r="FWF58" s="123"/>
      <c r="FWG58" s="9"/>
      <c r="FWH58" s="123"/>
      <c r="FWI58" s="123"/>
      <c r="FWJ58" s="123"/>
      <c r="FWK58" s="9"/>
      <c r="FWL58" s="123"/>
      <c r="FWM58" s="123"/>
      <c r="FWN58" s="123"/>
      <c r="FWO58" s="9"/>
      <c r="FWP58" s="123"/>
      <c r="FWQ58" s="123"/>
      <c r="FWR58" s="123"/>
      <c r="FWS58" s="9"/>
      <c r="FWT58" s="123"/>
      <c r="FWU58" s="123"/>
      <c r="FWV58" s="123"/>
      <c r="FWW58" s="9"/>
      <c r="FWX58" s="123"/>
      <c r="FWY58" s="123"/>
      <c r="FWZ58" s="123"/>
      <c r="FXA58" s="9"/>
      <c r="FXB58" s="123"/>
      <c r="FXC58" s="123"/>
      <c r="FXD58" s="123"/>
      <c r="FXE58" s="9"/>
      <c r="FXF58" s="123"/>
      <c r="FXG58" s="123"/>
      <c r="FXH58" s="123"/>
      <c r="FXI58" s="9"/>
      <c r="FXJ58" s="123"/>
      <c r="FXK58" s="123"/>
      <c r="FXL58" s="123"/>
      <c r="FXM58" s="9"/>
      <c r="FXN58" s="123"/>
      <c r="FXO58" s="123"/>
      <c r="FXP58" s="123"/>
      <c r="FXQ58" s="9"/>
      <c r="FXR58" s="123"/>
      <c r="FXS58" s="123"/>
      <c r="FXT58" s="123"/>
      <c r="FXU58" s="9"/>
      <c r="FXV58" s="123"/>
      <c r="FXW58" s="123"/>
      <c r="FXX58" s="123"/>
      <c r="FXY58" s="9"/>
      <c r="FXZ58" s="123"/>
      <c r="FYA58" s="123"/>
      <c r="FYB58" s="123"/>
      <c r="FYC58" s="9"/>
      <c r="FYD58" s="123"/>
      <c r="FYE58" s="123"/>
      <c r="FYF58" s="123"/>
      <c r="FYG58" s="9"/>
      <c r="FYH58" s="123"/>
      <c r="FYI58" s="123"/>
      <c r="FYJ58" s="123"/>
      <c r="FYK58" s="9"/>
      <c r="FYL58" s="123"/>
      <c r="FYM58" s="123"/>
      <c r="FYN58" s="123"/>
      <c r="FYO58" s="9"/>
      <c r="FYP58" s="123"/>
      <c r="FYQ58" s="123"/>
      <c r="FYR58" s="123"/>
      <c r="FYS58" s="9"/>
      <c r="FYT58" s="123"/>
      <c r="FYU58" s="123"/>
      <c r="FYV58" s="123"/>
      <c r="FYW58" s="9"/>
      <c r="FYX58" s="123"/>
      <c r="FYY58" s="123"/>
      <c r="FYZ58" s="123"/>
      <c r="FZA58" s="9"/>
      <c r="FZB58" s="123"/>
      <c r="FZC58" s="123"/>
      <c r="FZD58" s="123"/>
      <c r="FZE58" s="9"/>
      <c r="FZF58" s="123"/>
      <c r="FZG58" s="123"/>
      <c r="FZH58" s="123"/>
      <c r="FZI58" s="9"/>
      <c r="FZJ58" s="123"/>
      <c r="FZK58" s="123"/>
      <c r="FZL58" s="123"/>
      <c r="FZM58" s="9"/>
      <c r="FZN58" s="123"/>
      <c r="FZO58" s="123"/>
      <c r="FZP58" s="123"/>
      <c r="FZQ58" s="9"/>
      <c r="FZR58" s="123"/>
      <c r="FZS58" s="123"/>
      <c r="FZT58" s="123"/>
      <c r="FZU58" s="9"/>
      <c r="FZV58" s="123"/>
      <c r="FZW58" s="123"/>
      <c r="FZX58" s="123"/>
      <c r="FZY58" s="9"/>
      <c r="FZZ58" s="123"/>
      <c r="GAA58" s="123"/>
      <c r="GAB58" s="123"/>
      <c r="GAC58" s="9"/>
      <c r="GAD58" s="123"/>
      <c r="GAE58" s="123"/>
      <c r="GAF58" s="123"/>
      <c r="GAG58" s="9"/>
      <c r="GAH58" s="123"/>
      <c r="GAI58" s="123"/>
      <c r="GAJ58" s="123"/>
      <c r="GAK58" s="9"/>
      <c r="GAL58" s="123"/>
      <c r="GAM58" s="123"/>
      <c r="GAN58" s="123"/>
      <c r="GAO58" s="9"/>
      <c r="GAP58" s="123"/>
      <c r="GAQ58" s="123"/>
      <c r="GAR58" s="123"/>
      <c r="GAS58" s="9"/>
      <c r="GAT58" s="123"/>
      <c r="GAU58" s="123"/>
      <c r="GAV58" s="123"/>
      <c r="GAW58" s="9"/>
      <c r="GAX58" s="123"/>
      <c r="GAY58" s="123"/>
      <c r="GAZ58" s="123"/>
      <c r="GBA58" s="9"/>
      <c r="GBB58" s="123"/>
      <c r="GBC58" s="123"/>
      <c r="GBD58" s="123"/>
      <c r="GBE58" s="9"/>
      <c r="GBF58" s="123"/>
      <c r="GBG58" s="123"/>
      <c r="GBH58" s="123"/>
      <c r="GBI58" s="9"/>
      <c r="GBJ58" s="123"/>
      <c r="GBK58" s="123"/>
      <c r="GBL58" s="123"/>
      <c r="GBM58" s="9"/>
      <c r="GBN58" s="123"/>
      <c r="GBO58" s="123"/>
      <c r="GBP58" s="123"/>
      <c r="GBQ58" s="9"/>
      <c r="GBR58" s="123"/>
      <c r="GBS58" s="123"/>
      <c r="GBT58" s="123"/>
      <c r="GBU58" s="9"/>
      <c r="GBV58" s="123"/>
      <c r="GBW58" s="123"/>
      <c r="GBX58" s="123"/>
      <c r="GBY58" s="9"/>
      <c r="GBZ58" s="123"/>
      <c r="GCA58" s="123"/>
      <c r="GCB58" s="123"/>
      <c r="GCC58" s="9"/>
      <c r="GCD58" s="123"/>
      <c r="GCE58" s="123"/>
      <c r="GCF58" s="123"/>
      <c r="GCG58" s="9"/>
      <c r="GCH58" s="123"/>
      <c r="GCI58" s="123"/>
      <c r="GCJ58" s="123"/>
      <c r="GCK58" s="9"/>
      <c r="GCL58" s="123"/>
      <c r="GCM58" s="123"/>
      <c r="GCN58" s="123"/>
      <c r="GCO58" s="9"/>
      <c r="GCP58" s="123"/>
      <c r="GCQ58" s="123"/>
      <c r="GCR58" s="123"/>
      <c r="GCS58" s="9"/>
      <c r="GCT58" s="123"/>
      <c r="GCU58" s="123"/>
      <c r="GCV58" s="123"/>
      <c r="GCW58" s="9"/>
      <c r="GCX58" s="123"/>
      <c r="GCY58" s="123"/>
      <c r="GCZ58" s="123"/>
      <c r="GDA58" s="9"/>
      <c r="GDB58" s="123"/>
      <c r="GDC58" s="123"/>
      <c r="GDD58" s="123"/>
      <c r="GDE58" s="9"/>
      <c r="GDF58" s="123"/>
      <c r="GDG58" s="123"/>
      <c r="GDH58" s="123"/>
      <c r="GDI58" s="9"/>
      <c r="GDJ58" s="123"/>
      <c r="GDK58" s="123"/>
      <c r="GDL58" s="123"/>
      <c r="GDM58" s="9"/>
      <c r="GDN58" s="123"/>
      <c r="GDO58" s="123"/>
      <c r="GDP58" s="123"/>
      <c r="GDQ58" s="9"/>
      <c r="GDR58" s="123"/>
      <c r="GDS58" s="123"/>
      <c r="GDT58" s="123"/>
      <c r="GDU58" s="9"/>
      <c r="GDV58" s="123"/>
      <c r="GDW58" s="123"/>
      <c r="GDX58" s="123"/>
      <c r="GDY58" s="9"/>
      <c r="GDZ58" s="123"/>
      <c r="GEA58" s="123"/>
      <c r="GEB58" s="123"/>
      <c r="GEC58" s="9"/>
      <c r="GED58" s="123"/>
      <c r="GEE58" s="123"/>
      <c r="GEF58" s="123"/>
      <c r="GEG58" s="9"/>
      <c r="GEH58" s="123"/>
      <c r="GEI58" s="123"/>
      <c r="GEJ58" s="123"/>
      <c r="GEK58" s="9"/>
      <c r="GEL58" s="123"/>
      <c r="GEM58" s="123"/>
      <c r="GEN58" s="123"/>
      <c r="GEO58" s="9"/>
      <c r="GEP58" s="123"/>
      <c r="GEQ58" s="123"/>
      <c r="GER58" s="123"/>
      <c r="GES58" s="9"/>
      <c r="GET58" s="123"/>
      <c r="GEU58" s="123"/>
      <c r="GEV58" s="123"/>
      <c r="GEW58" s="9"/>
      <c r="GEX58" s="123"/>
      <c r="GEY58" s="123"/>
      <c r="GEZ58" s="123"/>
      <c r="GFA58" s="9"/>
      <c r="GFB58" s="123"/>
      <c r="GFC58" s="123"/>
      <c r="GFD58" s="123"/>
      <c r="GFE58" s="9"/>
      <c r="GFF58" s="123"/>
      <c r="GFG58" s="123"/>
      <c r="GFH58" s="123"/>
      <c r="GFI58" s="9"/>
      <c r="GFJ58" s="123"/>
      <c r="GFK58" s="123"/>
      <c r="GFL58" s="123"/>
      <c r="GFM58" s="9"/>
      <c r="GFN58" s="123"/>
      <c r="GFO58" s="123"/>
      <c r="GFP58" s="123"/>
      <c r="GFQ58" s="9"/>
      <c r="GFR58" s="123"/>
      <c r="GFS58" s="123"/>
      <c r="GFT58" s="123"/>
      <c r="GFU58" s="9"/>
      <c r="GFV58" s="123"/>
      <c r="GFW58" s="123"/>
      <c r="GFX58" s="123"/>
      <c r="GFY58" s="9"/>
      <c r="GFZ58" s="123"/>
      <c r="GGA58" s="123"/>
      <c r="GGB58" s="123"/>
      <c r="GGC58" s="9"/>
      <c r="GGD58" s="123"/>
      <c r="GGE58" s="123"/>
      <c r="GGF58" s="123"/>
      <c r="GGG58" s="9"/>
      <c r="GGH58" s="123"/>
      <c r="GGI58" s="123"/>
      <c r="GGJ58" s="123"/>
      <c r="GGK58" s="9"/>
      <c r="GGL58" s="123"/>
      <c r="GGM58" s="123"/>
      <c r="GGN58" s="123"/>
      <c r="GGO58" s="9"/>
      <c r="GGP58" s="123"/>
      <c r="GGQ58" s="123"/>
      <c r="GGR58" s="123"/>
      <c r="GGS58" s="9"/>
      <c r="GGT58" s="123"/>
      <c r="GGU58" s="123"/>
      <c r="GGV58" s="123"/>
      <c r="GGW58" s="9"/>
      <c r="GGX58" s="123"/>
      <c r="GGY58" s="123"/>
      <c r="GGZ58" s="123"/>
      <c r="GHA58" s="9"/>
      <c r="GHB58" s="123"/>
      <c r="GHC58" s="123"/>
      <c r="GHD58" s="123"/>
      <c r="GHE58" s="9"/>
      <c r="GHF58" s="123"/>
      <c r="GHG58" s="123"/>
      <c r="GHH58" s="123"/>
      <c r="GHI58" s="9"/>
      <c r="GHJ58" s="123"/>
      <c r="GHK58" s="123"/>
      <c r="GHL58" s="123"/>
      <c r="GHM58" s="9"/>
      <c r="GHN58" s="123"/>
      <c r="GHO58" s="123"/>
      <c r="GHP58" s="123"/>
      <c r="GHQ58" s="9"/>
      <c r="GHR58" s="123"/>
      <c r="GHS58" s="123"/>
      <c r="GHT58" s="123"/>
      <c r="GHU58" s="9"/>
      <c r="GHV58" s="123"/>
      <c r="GHW58" s="123"/>
      <c r="GHX58" s="123"/>
      <c r="GHY58" s="9"/>
      <c r="GHZ58" s="123"/>
      <c r="GIA58" s="123"/>
      <c r="GIB58" s="123"/>
      <c r="GIC58" s="9"/>
      <c r="GID58" s="123"/>
      <c r="GIE58" s="123"/>
      <c r="GIF58" s="123"/>
      <c r="GIG58" s="9"/>
      <c r="GIH58" s="123"/>
      <c r="GII58" s="123"/>
      <c r="GIJ58" s="123"/>
      <c r="GIK58" s="9"/>
      <c r="GIL58" s="123"/>
      <c r="GIM58" s="123"/>
      <c r="GIN58" s="123"/>
      <c r="GIO58" s="9"/>
      <c r="GIP58" s="123"/>
      <c r="GIQ58" s="123"/>
      <c r="GIR58" s="123"/>
      <c r="GIS58" s="9"/>
      <c r="GIT58" s="123"/>
      <c r="GIU58" s="123"/>
      <c r="GIV58" s="123"/>
      <c r="GIW58" s="9"/>
      <c r="GIX58" s="123"/>
      <c r="GIY58" s="123"/>
      <c r="GIZ58" s="123"/>
      <c r="GJA58" s="9"/>
      <c r="GJB58" s="123"/>
      <c r="GJC58" s="123"/>
      <c r="GJD58" s="123"/>
      <c r="GJE58" s="9"/>
      <c r="GJF58" s="123"/>
      <c r="GJG58" s="123"/>
      <c r="GJH58" s="123"/>
      <c r="GJI58" s="9"/>
      <c r="GJJ58" s="123"/>
      <c r="GJK58" s="123"/>
      <c r="GJL58" s="123"/>
      <c r="GJM58" s="9"/>
      <c r="GJN58" s="123"/>
      <c r="GJO58" s="123"/>
      <c r="GJP58" s="123"/>
      <c r="GJQ58" s="9"/>
      <c r="GJR58" s="123"/>
      <c r="GJS58" s="123"/>
      <c r="GJT58" s="123"/>
      <c r="GJU58" s="9"/>
      <c r="GJV58" s="123"/>
      <c r="GJW58" s="123"/>
      <c r="GJX58" s="123"/>
      <c r="GJY58" s="9"/>
      <c r="GJZ58" s="123"/>
      <c r="GKA58" s="123"/>
      <c r="GKB58" s="123"/>
      <c r="GKC58" s="9"/>
      <c r="GKD58" s="123"/>
      <c r="GKE58" s="123"/>
      <c r="GKF58" s="123"/>
      <c r="GKG58" s="9"/>
      <c r="GKH58" s="123"/>
      <c r="GKI58" s="123"/>
      <c r="GKJ58" s="123"/>
      <c r="GKK58" s="9"/>
      <c r="GKL58" s="123"/>
      <c r="GKM58" s="123"/>
      <c r="GKN58" s="123"/>
      <c r="GKO58" s="9"/>
      <c r="GKP58" s="123"/>
      <c r="GKQ58" s="123"/>
      <c r="GKR58" s="123"/>
      <c r="GKS58" s="9"/>
      <c r="GKT58" s="123"/>
      <c r="GKU58" s="123"/>
      <c r="GKV58" s="123"/>
      <c r="GKW58" s="9"/>
      <c r="GKX58" s="123"/>
      <c r="GKY58" s="123"/>
      <c r="GKZ58" s="123"/>
      <c r="GLA58" s="9"/>
      <c r="GLB58" s="123"/>
      <c r="GLC58" s="123"/>
      <c r="GLD58" s="123"/>
      <c r="GLE58" s="9"/>
      <c r="GLF58" s="123"/>
      <c r="GLG58" s="123"/>
      <c r="GLH58" s="123"/>
      <c r="GLI58" s="9"/>
      <c r="GLJ58" s="123"/>
      <c r="GLK58" s="123"/>
      <c r="GLL58" s="123"/>
      <c r="GLM58" s="9"/>
      <c r="GLN58" s="123"/>
      <c r="GLO58" s="123"/>
      <c r="GLP58" s="123"/>
      <c r="GLQ58" s="9"/>
      <c r="GLR58" s="123"/>
      <c r="GLS58" s="123"/>
      <c r="GLT58" s="123"/>
      <c r="GLU58" s="9"/>
      <c r="GLV58" s="123"/>
      <c r="GLW58" s="123"/>
      <c r="GLX58" s="123"/>
      <c r="GLY58" s="9"/>
      <c r="GLZ58" s="123"/>
      <c r="GMA58" s="123"/>
      <c r="GMB58" s="123"/>
      <c r="GMC58" s="9"/>
      <c r="GMD58" s="123"/>
      <c r="GME58" s="123"/>
      <c r="GMF58" s="123"/>
      <c r="GMG58" s="9"/>
      <c r="GMH58" s="123"/>
      <c r="GMI58" s="123"/>
      <c r="GMJ58" s="123"/>
      <c r="GMK58" s="9"/>
      <c r="GML58" s="123"/>
      <c r="GMM58" s="123"/>
      <c r="GMN58" s="123"/>
      <c r="GMO58" s="9"/>
      <c r="GMP58" s="123"/>
      <c r="GMQ58" s="123"/>
      <c r="GMR58" s="123"/>
      <c r="GMS58" s="9"/>
      <c r="GMT58" s="123"/>
      <c r="GMU58" s="123"/>
      <c r="GMV58" s="123"/>
      <c r="GMW58" s="9"/>
      <c r="GMX58" s="123"/>
      <c r="GMY58" s="123"/>
      <c r="GMZ58" s="123"/>
      <c r="GNA58" s="9"/>
      <c r="GNB58" s="123"/>
      <c r="GNC58" s="123"/>
      <c r="GND58" s="123"/>
      <c r="GNE58" s="9"/>
      <c r="GNF58" s="123"/>
      <c r="GNG58" s="123"/>
      <c r="GNH58" s="123"/>
      <c r="GNI58" s="9"/>
      <c r="GNJ58" s="123"/>
      <c r="GNK58" s="123"/>
      <c r="GNL58" s="123"/>
      <c r="GNM58" s="9"/>
      <c r="GNN58" s="123"/>
      <c r="GNO58" s="123"/>
      <c r="GNP58" s="123"/>
      <c r="GNQ58" s="9"/>
      <c r="GNR58" s="123"/>
      <c r="GNS58" s="123"/>
      <c r="GNT58" s="123"/>
      <c r="GNU58" s="9"/>
      <c r="GNV58" s="123"/>
      <c r="GNW58" s="123"/>
      <c r="GNX58" s="123"/>
      <c r="GNY58" s="9"/>
      <c r="GNZ58" s="123"/>
      <c r="GOA58" s="123"/>
      <c r="GOB58" s="123"/>
      <c r="GOC58" s="9"/>
      <c r="GOD58" s="123"/>
      <c r="GOE58" s="123"/>
      <c r="GOF58" s="123"/>
      <c r="GOG58" s="9"/>
      <c r="GOH58" s="123"/>
      <c r="GOI58" s="123"/>
      <c r="GOJ58" s="123"/>
      <c r="GOK58" s="9"/>
      <c r="GOL58" s="123"/>
      <c r="GOM58" s="123"/>
      <c r="GON58" s="123"/>
      <c r="GOO58" s="9"/>
      <c r="GOP58" s="123"/>
      <c r="GOQ58" s="123"/>
      <c r="GOR58" s="123"/>
      <c r="GOS58" s="9"/>
      <c r="GOT58" s="123"/>
      <c r="GOU58" s="123"/>
      <c r="GOV58" s="123"/>
      <c r="GOW58" s="9"/>
      <c r="GOX58" s="123"/>
      <c r="GOY58" s="123"/>
      <c r="GOZ58" s="123"/>
      <c r="GPA58" s="9"/>
      <c r="GPB58" s="123"/>
      <c r="GPC58" s="123"/>
      <c r="GPD58" s="123"/>
      <c r="GPE58" s="9"/>
      <c r="GPF58" s="123"/>
      <c r="GPG58" s="123"/>
      <c r="GPH58" s="123"/>
      <c r="GPI58" s="9"/>
      <c r="GPJ58" s="123"/>
      <c r="GPK58" s="123"/>
      <c r="GPL58" s="123"/>
      <c r="GPM58" s="9"/>
      <c r="GPN58" s="123"/>
      <c r="GPO58" s="123"/>
      <c r="GPP58" s="123"/>
      <c r="GPQ58" s="9"/>
      <c r="GPR58" s="123"/>
      <c r="GPS58" s="123"/>
      <c r="GPT58" s="123"/>
      <c r="GPU58" s="9"/>
      <c r="GPV58" s="123"/>
      <c r="GPW58" s="123"/>
      <c r="GPX58" s="123"/>
      <c r="GPY58" s="9"/>
      <c r="GPZ58" s="123"/>
      <c r="GQA58" s="123"/>
      <c r="GQB58" s="123"/>
      <c r="GQC58" s="9"/>
      <c r="GQD58" s="123"/>
      <c r="GQE58" s="123"/>
      <c r="GQF58" s="123"/>
      <c r="GQG58" s="9"/>
      <c r="GQH58" s="123"/>
      <c r="GQI58" s="123"/>
      <c r="GQJ58" s="123"/>
      <c r="GQK58" s="9"/>
      <c r="GQL58" s="123"/>
      <c r="GQM58" s="123"/>
      <c r="GQN58" s="123"/>
      <c r="GQO58" s="9"/>
      <c r="GQP58" s="123"/>
      <c r="GQQ58" s="123"/>
      <c r="GQR58" s="123"/>
      <c r="GQS58" s="9"/>
      <c r="GQT58" s="123"/>
      <c r="GQU58" s="123"/>
      <c r="GQV58" s="123"/>
      <c r="GQW58" s="9"/>
      <c r="GQX58" s="123"/>
      <c r="GQY58" s="123"/>
      <c r="GQZ58" s="123"/>
      <c r="GRA58" s="9"/>
      <c r="GRB58" s="123"/>
      <c r="GRC58" s="123"/>
      <c r="GRD58" s="123"/>
      <c r="GRE58" s="9"/>
      <c r="GRF58" s="123"/>
      <c r="GRG58" s="123"/>
      <c r="GRH58" s="123"/>
      <c r="GRI58" s="9"/>
      <c r="GRJ58" s="123"/>
      <c r="GRK58" s="123"/>
      <c r="GRL58" s="123"/>
      <c r="GRM58" s="9"/>
      <c r="GRN58" s="123"/>
      <c r="GRO58" s="123"/>
      <c r="GRP58" s="123"/>
      <c r="GRQ58" s="9"/>
      <c r="GRR58" s="123"/>
      <c r="GRS58" s="123"/>
      <c r="GRT58" s="123"/>
      <c r="GRU58" s="9"/>
      <c r="GRV58" s="123"/>
      <c r="GRW58" s="123"/>
      <c r="GRX58" s="123"/>
      <c r="GRY58" s="9"/>
      <c r="GRZ58" s="123"/>
      <c r="GSA58" s="123"/>
      <c r="GSB58" s="123"/>
      <c r="GSC58" s="9"/>
      <c r="GSD58" s="123"/>
      <c r="GSE58" s="123"/>
      <c r="GSF58" s="123"/>
      <c r="GSG58" s="9"/>
      <c r="GSH58" s="123"/>
      <c r="GSI58" s="123"/>
      <c r="GSJ58" s="123"/>
      <c r="GSK58" s="9"/>
      <c r="GSL58" s="123"/>
      <c r="GSM58" s="123"/>
      <c r="GSN58" s="123"/>
      <c r="GSO58" s="9"/>
      <c r="GSP58" s="123"/>
      <c r="GSQ58" s="123"/>
      <c r="GSR58" s="123"/>
      <c r="GSS58" s="9"/>
      <c r="GST58" s="123"/>
      <c r="GSU58" s="123"/>
      <c r="GSV58" s="123"/>
      <c r="GSW58" s="9"/>
      <c r="GSX58" s="123"/>
      <c r="GSY58" s="123"/>
      <c r="GSZ58" s="123"/>
      <c r="GTA58" s="9"/>
      <c r="GTB58" s="123"/>
      <c r="GTC58" s="123"/>
      <c r="GTD58" s="123"/>
      <c r="GTE58" s="9"/>
      <c r="GTF58" s="123"/>
      <c r="GTG58" s="123"/>
      <c r="GTH58" s="123"/>
      <c r="GTI58" s="9"/>
      <c r="GTJ58" s="123"/>
      <c r="GTK58" s="123"/>
      <c r="GTL58" s="123"/>
      <c r="GTM58" s="9"/>
      <c r="GTN58" s="123"/>
      <c r="GTO58" s="123"/>
      <c r="GTP58" s="123"/>
      <c r="GTQ58" s="9"/>
      <c r="GTR58" s="123"/>
      <c r="GTS58" s="123"/>
      <c r="GTT58" s="123"/>
      <c r="GTU58" s="9"/>
      <c r="GTV58" s="123"/>
      <c r="GTW58" s="123"/>
      <c r="GTX58" s="123"/>
      <c r="GTY58" s="9"/>
      <c r="GTZ58" s="123"/>
      <c r="GUA58" s="123"/>
      <c r="GUB58" s="123"/>
      <c r="GUC58" s="9"/>
      <c r="GUD58" s="123"/>
      <c r="GUE58" s="123"/>
      <c r="GUF58" s="123"/>
      <c r="GUG58" s="9"/>
      <c r="GUH58" s="123"/>
      <c r="GUI58" s="123"/>
      <c r="GUJ58" s="123"/>
      <c r="GUK58" s="9"/>
      <c r="GUL58" s="123"/>
      <c r="GUM58" s="123"/>
      <c r="GUN58" s="123"/>
      <c r="GUO58" s="9"/>
      <c r="GUP58" s="123"/>
      <c r="GUQ58" s="123"/>
      <c r="GUR58" s="123"/>
      <c r="GUS58" s="9"/>
      <c r="GUT58" s="123"/>
      <c r="GUU58" s="123"/>
      <c r="GUV58" s="123"/>
      <c r="GUW58" s="9"/>
      <c r="GUX58" s="123"/>
      <c r="GUY58" s="123"/>
      <c r="GUZ58" s="123"/>
      <c r="GVA58" s="9"/>
      <c r="GVB58" s="123"/>
      <c r="GVC58" s="123"/>
      <c r="GVD58" s="123"/>
      <c r="GVE58" s="9"/>
      <c r="GVF58" s="123"/>
      <c r="GVG58" s="123"/>
      <c r="GVH58" s="123"/>
      <c r="GVI58" s="9"/>
      <c r="GVJ58" s="123"/>
      <c r="GVK58" s="123"/>
      <c r="GVL58" s="123"/>
      <c r="GVM58" s="9"/>
      <c r="GVN58" s="123"/>
      <c r="GVO58" s="123"/>
      <c r="GVP58" s="123"/>
      <c r="GVQ58" s="9"/>
      <c r="GVR58" s="123"/>
      <c r="GVS58" s="123"/>
      <c r="GVT58" s="123"/>
      <c r="GVU58" s="9"/>
      <c r="GVV58" s="123"/>
      <c r="GVW58" s="123"/>
      <c r="GVX58" s="123"/>
      <c r="GVY58" s="9"/>
      <c r="GVZ58" s="123"/>
      <c r="GWA58" s="123"/>
      <c r="GWB58" s="123"/>
      <c r="GWC58" s="9"/>
      <c r="GWD58" s="123"/>
      <c r="GWE58" s="123"/>
      <c r="GWF58" s="123"/>
      <c r="GWG58" s="9"/>
      <c r="GWH58" s="123"/>
      <c r="GWI58" s="123"/>
      <c r="GWJ58" s="123"/>
      <c r="GWK58" s="9"/>
      <c r="GWL58" s="123"/>
      <c r="GWM58" s="123"/>
      <c r="GWN58" s="123"/>
      <c r="GWO58" s="9"/>
      <c r="GWP58" s="123"/>
      <c r="GWQ58" s="123"/>
      <c r="GWR58" s="123"/>
      <c r="GWS58" s="9"/>
      <c r="GWT58" s="123"/>
      <c r="GWU58" s="123"/>
      <c r="GWV58" s="123"/>
      <c r="GWW58" s="9"/>
      <c r="GWX58" s="123"/>
      <c r="GWY58" s="123"/>
      <c r="GWZ58" s="123"/>
      <c r="GXA58" s="9"/>
      <c r="GXB58" s="123"/>
      <c r="GXC58" s="123"/>
      <c r="GXD58" s="123"/>
      <c r="GXE58" s="9"/>
      <c r="GXF58" s="123"/>
      <c r="GXG58" s="123"/>
      <c r="GXH58" s="123"/>
      <c r="GXI58" s="9"/>
      <c r="GXJ58" s="123"/>
      <c r="GXK58" s="123"/>
      <c r="GXL58" s="123"/>
      <c r="GXM58" s="9"/>
      <c r="GXN58" s="123"/>
      <c r="GXO58" s="123"/>
      <c r="GXP58" s="123"/>
      <c r="GXQ58" s="9"/>
      <c r="GXR58" s="123"/>
      <c r="GXS58" s="123"/>
      <c r="GXT58" s="123"/>
      <c r="GXU58" s="9"/>
      <c r="GXV58" s="123"/>
      <c r="GXW58" s="123"/>
      <c r="GXX58" s="123"/>
      <c r="GXY58" s="9"/>
      <c r="GXZ58" s="123"/>
      <c r="GYA58" s="123"/>
      <c r="GYB58" s="123"/>
      <c r="GYC58" s="9"/>
      <c r="GYD58" s="123"/>
      <c r="GYE58" s="123"/>
      <c r="GYF58" s="123"/>
      <c r="GYG58" s="9"/>
      <c r="GYH58" s="123"/>
      <c r="GYI58" s="123"/>
      <c r="GYJ58" s="123"/>
      <c r="GYK58" s="9"/>
      <c r="GYL58" s="123"/>
      <c r="GYM58" s="123"/>
      <c r="GYN58" s="123"/>
      <c r="GYO58" s="9"/>
      <c r="GYP58" s="123"/>
      <c r="GYQ58" s="123"/>
      <c r="GYR58" s="123"/>
      <c r="GYS58" s="9"/>
      <c r="GYT58" s="123"/>
      <c r="GYU58" s="123"/>
      <c r="GYV58" s="123"/>
      <c r="GYW58" s="9"/>
      <c r="GYX58" s="123"/>
      <c r="GYY58" s="123"/>
      <c r="GYZ58" s="123"/>
      <c r="GZA58" s="9"/>
      <c r="GZB58" s="123"/>
      <c r="GZC58" s="123"/>
      <c r="GZD58" s="123"/>
      <c r="GZE58" s="9"/>
      <c r="GZF58" s="123"/>
      <c r="GZG58" s="123"/>
      <c r="GZH58" s="123"/>
      <c r="GZI58" s="9"/>
      <c r="GZJ58" s="123"/>
      <c r="GZK58" s="123"/>
      <c r="GZL58" s="123"/>
      <c r="GZM58" s="9"/>
      <c r="GZN58" s="123"/>
      <c r="GZO58" s="123"/>
      <c r="GZP58" s="123"/>
      <c r="GZQ58" s="9"/>
      <c r="GZR58" s="123"/>
      <c r="GZS58" s="123"/>
      <c r="GZT58" s="123"/>
      <c r="GZU58" s="9"/>
      <c r="GZV58" s="123"/>
      <c r="GZW58" s="123"/>
      <c r="GZX58" s="123"/>
      <c r="GZY58" s="9"/>
      <c r="GZZ58" s="123"/>
      <c r="HAA58" s="123"/>
      <c r="HAB58" s="123"/>
      <c r="HAC58" s="9"/>
      <c r="HAD58" s="123"/>
      <c r="HAE58" s="123"/>
      <c r="HAF58" s="123"/>
      <c r="HAG58" s="9"/>
      <c r="HAH58" s="123"/>
      <c r="HAI58" s="123"/>
      <c r="HAJ58" s="123"/>
      <c r="HAK58" s="9"/>
      <c r="HAL58" s="123"/>
      <c r="HAM58" s="123"/>
      <c r="HAN58" s="123"/>
      <c r="HAO58" s="9"/>
      <c r="HAP58" s="123"/>
      <c r="HAQ58" s="123"/>
      <c r="HAR58" s="123"/>
      <c r="HAS58" s="9"/>
      <c r="HAT58" s="123"/>
      <c r="HAU58" s="123"/>
      <c r="HAV58" s="123"/>
      <c r="HAW58" s="9"/>
      <c r="HAX58" s="123"/>
      <c r="HAY58" s="123"/>
      <c r="HAZ58" s="123"/>
      <c r="HBA58" s="9"/>
      <c r="HBB58" s="123"/>
      <c r="HBC58" s="123"/>
      <c r="HBD58" s="123"/>
      <c r="HBE58" s="9"/>
      <c r="HBF58" s="123"/>
      <c r="HBG58" s="123"/>
      <c r="HBH58" s="123"/>
      <c r="HBI58" s="9"/>
      <c r="HBJ58" s="123"/>
      <c r="HBK58" s="123"/>
      <c r="HBL58" s="123"/>
      <c r="HBM58" s="9"/>
      <c r="HBN58" s="123"/>
      <c r="HBO58" s="123"/>
      <c r="HBP58" s="123"/>
      <c r="HBQ58" s="9"/>
      <c r="HBR58" s="123"/>
      <c r="HBS58" s="123"/>
      <c r="HBT58" s="123"/>
      <c r="HBU58" s="9"/>
      <c r="HBV58" s="123"/>
      <c r="HBW58" s="123"/>
      <c r="HBX58" s="123"/>
      <c r="HBY58" s="9"/>
      <c r="HBZ58" s="123"/>
      <c r="HCA58" s="123"/>
      <c r="HCB58" s="123"/>
      <c r="HCC58" s="9"/>
      <c r="HCD58" s="123"/>
      <c r="HCE58" s="123"/>
      <c r="HCF58" s="123"/>
      <c r="HCG58" s="9"/>
      <c r="HCH58" s="123"/>
      <c r="HCI58" s="123"/>
      <c r="HCJ58" s="123"/>
      <c r="HCK58" s="9"/>
      <c r="HCL58" s="123"/>
      <c r="HCM58" s="123"/>
      <c r="HCN58" s="123"/>
      <c r="HCO58" s="9"/>
      <c r="HCP58" s="123"/>
      <c r="HCQ58" s="123"/>
      <c r="HCR58" s="123"/>
      <c r="HCS58" s="9"/>
      <c r="HCT58" s="123"/>
      <c r="HCU58" s="123"/>
      <c r="HCV58" s="123"/>
      <c r="HCW58" s="9"/>
      <c r="HCX58" s="123"/>
      <c r="HCY58" s="123"/>
      <c r="HCZ58" s="123"/>
      <c r="HDA58" s="9"/>
      <c r="HDB58" s="123"/>
      <c r="HDC58" s="123"/>
      <c r="HDD58" s="123"/>
      <c r="HDE58" s="9"/>
      <c r="HDF58" s="123"/>
      <c r="HDG58" s="123"/>
      <c r="HDH58" s="123"/>
      <c r="HDI58" s="9"/>
      <c r="HDJ58" s="123"/>
      <c r="HDK58" s="123"/>
      <c r="HDL58" s="123"/>
      <c r="HDM58" s="9"/>
      <c r="HDN58" s="123"/>
      <c r="HDO58" s="123"/>
      <c r="HDP58" s="123"/>
      <c r="HDQ58" s="9"/>
      <c r="HDR58" s="123"/>
      <c r="HDS58" s="123"/>
      <c r="HDT58" s="123"/>
      <c r="HDU58" s="9"/>
      <c r="HDV58" s="123"/>
      <c r="HDW58" s="123"/>
      <c r="HDX58" s="123"/>
      <c r="HDY58" s="9"/>
      <c r="HDZ58" s="123"/>
      <c r="HEA58" s="123"/>
      <c r="HEB58" s="123"/>
      <c r="HEC58" s="9"/>
      <c r="HED58" s="123"/>
      <c r="HEE58" s="123"/>
      <c r="HEF58" s="123"/>
      <c r="HEG58" s="9"/>
      <c r="HEH58" s="123"/>
      <c r="HEI58" s="123"/>
      <c r="HEJ58" s="123"/>
      <c r="HEK58" s="9"/>
      <c r="HEL58" s="123"/>
      <c r="HEM58" s="123"/>
      <c r="HEN58" s="123"/>
      <c r="HEO58" s="9"/>
      <c r="HEP58" s="123"/>
      <c r="HEQ58" s="123"/>
      <c r="HER58" s="123"/>
      <c r="HES58" s="9"/>
      <c r="HET58" s="123"/>
      <c r="HEU58" s="123"/>
      <c r="HEV58" s="123"/>
      <c r="HEW58" s="9"/>
      <c r="HEX58" s="123"/>
      <c r="HEY58" s="123"/>
      <c r="HEZ58" s="123"/>
      <c r="HFA58" s="9"/>
      <c r="HFB58" s="123"/>
      <c r="HFC58" s="123"/>
      <c r="HFD58" s="123"/>
      <c r="HFE58" s="9"/>
      <c r="HFF58" s="123"/>
      <c r="HFG58" s="123"/>
      <c r="HFH58" s="123"/>
      <c r="HFI58" s="9"/>
      <c r="HFJ58" s="123"/>
      <c r="HFK58" s="123"/>
      <c r="HFL58" s="123"/>
      <c r="HFM58" s="9"/>
      <c r="HFN58" s="123"/>
      <c r="HFO58" s="123"/>
      <c r="HFP58" s="123"/>
      <c r="HFQ58" s="9"/>
      <c r="HFR58" s="123"/>
      <c r="HFS58" s="123"/>
      <c r="HFT58" s="123"/>
      <c r="HFU58" s="9"/>
      <c r="HFV58" s="123"/>
      <c r="HFW58" s="123"/>
      <c r="HFX58" s="123"/>
      <c r="HFY58" s="9"/>
      <c r="HFZ58" s="123"/>
      <c r="HGA58" s="123"/>
      <c r="HGB58" s="123"/>
      <c r="HGC58" s="9"/>
      <c r="HGD58" s="123"/>
      <c r="HGE58" s="123"/>
      <c r="HGF58" s="123"/>
      <c r="HGG58" s="9"/>
      <c r="HGH58" s="123"/>
      <c r="HGI58" s="123"/>
      <c r="HGJ58" s="123"/>
      <c r="HGK58" s="9"/>
      <c r="HGL58" s="123"/>
      <c r="HGM58" s="123"/>
      <c r="HGN58" s="123"/>
      <c r="HGO58" s="9"/>
      <c r="HGP58" s="123"/>
      <c r="HGQ58" s="123"/>
      <c r="HGR58" s="123"/>
      <c r="HGS58" s="9"/>
      <c r="HGT58" s="123"/>
      <c r="HGU58" s="123"/>
      <c r="HGV58" s="123"/>
      <c r="HGW58" s="9"/>
      <c r="HGX58" s="123"/>
      <c r="HGY58" s="123"/>
      <c r="HGZ58" s="123"/>
      <c r="HHA58" s="9"/>
      <c r="HHB58" s="123"/>
      <c r="HHC58" s="123"/>
      <c r="HHD58" s="123"/>
      <c r="HHE58" s="9"/>
      <c r="HHF58" s="123"/>
      <c r="HHG58" s="123"/>
      <c r="HHH58" s="123"/>
      <c r="HHI58" s="9"/>
      <c r="HHJ58" s="123"/>
      <c r="HHK58" s="123"/>
      <c r="HHL58" s="123"/>
      <c r="HHM58" s="9"/>
      <c r="HHN58" s="123"/>
      <c r="HHO58" s="123"/>
      <c r="HHP58" s="123"/>
      <c r="HHQ58" s="9"/>
      <c r="HHR58" s="123"/>
      <c r="HHS58" s="123"/>
      <c r="HHT58" s="123"/>
      <c r="HHU58" s="9"/>
      <c r="HHV58" s="123"/>
      <c r="HHW58" s="123"/>
      <c r="HHX58" s="123"/>
      <c r="HHY58" s="9"/>
      <c r="HHZ58" s="123"/>
      <c r="HIA58" s="123"/>
      <c r="HIB58" s="123"/>
      <c r="HIC58" s="9"/>
      <c r="HID58" s="123"/>
      <c r="HIE58" s="123"/>
      <c r="HIF58" s="123"/>
      <c r="HIG58" s="9"/>
      <c r="HIH58" s="123"/>
      <c r="HII58" s="123"/>
      <c r="HIJ58" s="123"/>
      <c r="HIK58" s="9"/>
      <c r="HIL58" s="123"/>
      <c r="HIM58" s="123"/>
      <c r="HIN58" s="123"/>
      <c r="HIO58" s="9"/>
      <c r="HIP58" s="123"/>
      <c r="HIQ58" s="123"/>
      <c r="HIR58" s="123"/>
      <c r="HIS58" s="9"/>
      <c r="HIT58" s="123"/>
      <c r="HIU58" s="123"/>
      <c r="HIV58" s="123"/>
      <c r="HIW58" s="9"/>
      <c r="HIX58" s="123"/>
      <c r="HIY58" s="123"/>
      <c r="HIZ58" s="123"/>
      <c r="HJA58" s="9"/>
      <c r="HJB58" s="123"/>
      <c r="HJC58" s="123"/>
      <c r="HJD58" s="123"/>
      <c r="HJE58" s="9"/>
      <c r="HJF58" s="123"/>
      <c r="HJG58" s="123"/>
      <c r="HJH58" s="123"/>
      <c r="HJI58" s="9"/>
      <c r="HJJ58" s="123"/>
      <c r="HJK58" s="123"/>
      <c r="HJL58" s="123"/>
      <c r="HJM58" s="9"/>
      <c r="HJN58" s="123"/>
      <c r="HJO58" s="123"/>
      <c r="HJP58" s="123"/>
      <c r="HJQ58" s="9"/>
      <c r="HJR58" s="123"/>
      <c r="HJS58" s="123"/>
      <c r="HJT58" s="123"/>
      <c r="HJU58" s="9"/>
      <c r="HJV58" s="123"/>
      <c r="HJW58" s="123"/>
      <c r="HJX58" s="123"/>
      <c r="HJY58" s="9"/>
      <c r="HJZ58" s="123"/>
      <c r="HKA58" s="123"/>
      <c r="HKB58" s="123"/>
      <c r="HKC58" s="9"/>
      <c r="HKD58" s="123"/>
      <c r="HKE58" s="123"/>
      <c r="HKF58" s="123"/>
      <c r="HKG58" s="9"/>
      <c r="HKH58" s="123"/>
      <c r="HKI58" s="123"/>
      <c r="HKJ58" s="123"/>
      <c r="HKK58" s="9"/>
      <c r="HKL58" s="123"/>
      <c r="HKM58" s="123"/>
      <c r="HKN58" s="123"/>
      <c r="HKO58" s="9"/>
      <c r="HKP58" s="123"/>
      <c r="HKQ58" s="123"/>
      <c r="HKR58" s="123"/>
      <c r="HKS58" s="9"/>
      <c r="HKT58" s="123"/>
      <c r="HKU58" s="123"/>
      <c r="HKV58" s="123"/>
      <c r="HKW58" s="9"/>
      <c r="HKX58" s="123"/>
      <c r="HKY58" s="123"/>
      <c r="HKZ58" s="123"/>
      <c r="HLA58" s="9"/>
      <c r="HLB58" s="123"/>
      <c r="HLC58" s="123"/>
      <c r="HLD58" s="123"/>
      <c r="HLE58" s="9"/>
      <c r="HLF58" s="123"/>
      <c r="HLG58" s="123"/>
      <c r="HLH58" s="123"/>
      <c r="HLI58" s="9"/>
      <c r="HLJ58" s="123"/>
      <c r="HLK58" s="123"/>
      <c r="HLL58" s="123"/>
      <c r="HLM58" s="9"/>
      <c r="HLN58" s="123"/>
      <c r="HLO58" s="123"/>
      <c r="HLP58" s="123"/>
      <c r="HLQ58" s="9"/>
      <c r="HLR58" s="123"/>
      <c r="HLS58" s="123"/>
      <c r="HLT58" s="123"/>
      <c r="HLU58" s="9"/>
      <c r="HLV58" s="123"/>
      <c r="HLW58" s="123"/>
      <c r="HLX58" s="123"/>
      <c r="HLY58" s="9"/>
      <c r="HLZ58" s="123"/>
      <c r="HMA58" s="123"/>
      <c r="HMB58" s="123"/>
      <c r="HMC58" s="9"/>
      <c r="HMD58" s="123"/>
      <c r="HME58" s="123"/>
      <c r="HMF58" s="123"/>
      <c r="HMG58" s="9"/>
      <c r="HMH58" s="123"/>
      <c r="HMI58" s="123"/>
      <c r="HMJ58" s="123"/>
      <c r="HMK58" s="9"/>
      <c r="HML58" s="123"/>
      <c r="HMM58" s="123"/>
      <c r="HMN58" s="123"/>
      <c r="HMO58" s="9"/>
      <c r="HMP58" s="123"/>
      <c r="HMQ58" s="123"/>
      <c r="HMR58" s="123"/>
      <c r="HMS58" s="9"/>
      <c r="HMT58" s="123"/>
      <c r="HMU58" s="123"/>
      <c r="HMV58" s="123"/>
      <c r="HMW58" s="9"/>
      <c r="HMX58" s="123"/>
      <c r="HMY58" s="123"/>
      <c r="HMZ58" s="123"/>
      <c r="HNA58" s="9"/>
      <c r="HNB58" s="123"/>
      <c r="HNC58" s="123"/>
      <c r="HND58" s="123"/>
      <c r="HNE58" s="9"/>
      <c r="HNF58" s="123"/>
      <c r="HNG58" s="123"/>
      <c r="HNH58" s="123"/>
      <c r="HNI58" s="9"/>
      <c r="HNJ58" s="123"/>
      <c r="HNK58" s="123"/>
      <c r="HNL58" s="123"/>
      <c r="HNM58" s="9"/>
      <c r="HNN58" s="123"/>
      <c r="HNO58" s="123"/>
      <c r="HNP58" s="123"/>
      <c r="HNQ58" s="9"/>
      <c r="HNR58" s="123"/>
      <c r="HNS58" s="123"/>
      <c r="HNT58" s="123"/>
      <c r="HNU58" s="9"/>
      <c r="HNV58" s="123"/>
      <c r="HNW58" s="123"/>
      <c r="HNX58" s="123"/>
      <c r="HNY58" s="9"/>
      <c r="HNZ58" s="123"/>
      <c r="HOA58" s="123"/>
      <c r="HOB58" s="123"/>
      <c r="HOC58" s="9"/>
      <c r="HOD58" s="123"/>
      <c r="HOE58" s="123"/>
      <c r="HOF58" s="123"/>
      <c r="HOG58" s="9"/>
      <c r="HOH58" s="123"/>
      <c r="HOI58" s="123"/>
      <c r="HOJ58" s="123"/>
      <c r="HOK58" s="9"/>
      <c r="HOL58" s="123"/>
      <c r="HOM58" s="123"/>
      <c r="HON58" s="123"/>
      <c r="HOO58" s="9"/>
      <c r="HOP58" s="123"/>
      <c r="HOQ58" s="123"/>
      <c r="HOR58" s="123"/>
      <c r="HOS58" s="9"/>
      <c r="HOT58" s="123"/>
      <c r="HOU58" s="123"/>
      <c r="HOV58" s="123"/>
      <c r="HOW58" s="9"/>
      <c r="HOX58" s="123"/>
      <c r="HOY58" s="123"/>
      <c r="HOZ58" s="123"/>
      <c r="HPA58" s="9"/>
      <c r="HPB58" s="123"/>
      <c r="HPC58" s="123"/>
      <c r="HPD58" s="123"/>
      <c r="HPE58" s="9"/>
      <c r="HPF58" s="123"/>
      <c r="HPG58" s="123"/>
      <c r="HPH58" s="123"/>
      <c r="HPI58" s="9"/>
      <c r="HPJ58" s="123"/>
      <c r="HPK58" s="123"/>
      <c r="HPL58" s="123"/>
      <c r="HPM58" s="9"/>
      <c r="HPN58" s="123"/>
      <c r="HPO58" s="123"/>
      <c r="HPP58" s="123"/>
      <c r="HPQ58" s="9"/>
      <c r="HPR58" s="123"/>
      <c r="HPS58" s="123"/>
      <c r="HPT58" s="123"/>
      <c r="HPU58" s="9"/>
      <c r="HPV58" s="123"/>
      <c r="HPW58" s="123"/>
      <c r="HPX58" s="123"/>
      <c r="HPY58" s="9"/>
      <c r="HPZ58" s="123"/>
      <c r="HQA58" s="123"/>
      <c r="HQB58" s="123"/>
      <c r="HQC58" s="9"/>
      <c r="HQD58" s="123"/>
      <c r="HQE58" s="123"/>
      <c r="HQF58" s="123"/>
      <c r="HQG58" s="9"/>
      <c r="HQH58" s="123"/>
      <c r="HQI58" s="123"/>
      <c r="HQJ58" s="123"/>
      <c r="HQK58" s="9"/>
      <c r="HQL58" s="123"/>
      <c r="HQM58" s="123"/>
      <c r="HQN58" s="123"/>
      <c r="HQO58" s="9"/>
      <c r="HQP58" s="123"/>
      <c r="HQQ58" s="123"/>
      <c r="HQR58" s="123"/>
      <c r="HQS58" s="9"/>
      <c r="HQT58" s="123"/>
      <c r="HQU58" s="123"/>
      <c r="HQV58" s="123"/>
      <c r="HQW58" s="9"/>
      <c r="HQX58" s="123"/>
      <c r="HQY58" s="123"/>
      <c r="HQZ58" s="123"/>
      <c r="HRA58" s="9"/>
      <c r="HRB58" s="123"/>
      <c r="HRC58" s="123"/>
      <c r="HRD58" s="123"/>
      <c r="HRE58" s="9"/>
      <c r="HRF58" s="123"/>
      <c r="HRG58" s="123"/>
      <c r="HRH58" s="123"/>
      <c r="HRI58" s="9"/>
      <c r="HRJ58" s="123"/>
      <c r="HRK58" s="123"/>
      <c r="HRL58" s="123"/>
      <c r="HRM58" s="9"/>
      <c r="HRN58" s="123"/>
      <c r="HRO58" s="123"/>
      <c r="HRP58" s="123"/>
      <c r="HRQ58" s="9"/>
      <c r="HRR58" s="123"/>
      <c r="HRS58" s="123"/>
      <c r="HRT58" s="123"/>
      <c r="HRU58" s="9"/>
      <c r="HRV58" s="123"/>
      <c r="HRW58" s="123"/>
      <c r="HRX58" s="123"/>
      <c r="HRY58" s="9"/>
      <c r="HRZ58" s="123"/>
      <c r="HSA58" s="123"/>
      <c r="HSB58" s="123"/>
      <c r="HSC58" s="9"/>
      <c r="HSD58" s="123"/>
      <c r="HSE58" s="123"/>
      <c r="HSF58" s="123"/>
      <c r="HSG58" s="9"/>
      <c r="HSH58" s="123"/>
      <c r="HSI58" s="123"/>
      <c r="HSJ58" s="123"/>
      <c r="HSK58" s="9"/>
      <c r="HSL58" s="123"/>
      <c r="HSM58" s="123"/>
      <c r="HSN58" s="123"/>
      <c r="HSO58" s="9"/>
      <c r="HSP58" s="123"/>
      <c r="HSQ58" s="123"/>
      <c r="HSR58" s="123"/>
      <c r="HSS58" s="9"/>
      <c r="HST58" s="123"/>
      <c r="HSU58" s="123"/>
      <c r="HSV58" s="123"/>
      <c r="HSW58" s="9"/>
      <c r="HSX58" s="123"/>
      <c r="HSY58" s="123"/>
      <c r="HSZ58" s="123"/>
      <c r="HTA58" s="9"/>
      <c r="HTB58" s="123"/>
      <c r="HTC58" s="123"/>
      <c r="HTD58" s="123"/>
      <c r="HTE58" s="9"/>
      <c r="HTF58" s="123"/>
      <c r="HTG58" s="123"/>
      <c r="HTH58" s="123"/>
      <c r="HTI58" s="9"/>
      <c r="HTJ58" s="123"/>
      <c r="HTK58" s="123"/>
      <c r="HTL58" s="123"/>
      <c r="HTM58" s="9"/>
      <c r="HTN58" s="123"/>
      <c r="HTO58" s="123"/>
      <c r="HTP58" s="123"/>
      <c r="HTQ58" s="9"/>
      <c r="HTR58" s="123"/>
      <c r="HTS58" s="123"/>
      <c r="HTT58" s="123"/>
      <c r="HTU58" s="9"/>
      <c r="HTV58" s="123"/>
      <c r="HTW58" s="123"/>
      <c r="HTX58" s="123"/>
      <c r="HTY58" s="9"/>
      <c r="HTZ58" s="123"/>
      <c r="HUA58" s="123"/>
      <c r="HUB58" s="123"/>
      <c r="HUC58" s="9"/>
      <c r="HUD58" s="123"/>
      <c r="HUE58" s="123"/>
      <c r="HUF58" s="123"/>
      <c r="HUG58" s="9"/>
      <c r="HUH58" s="123"/>
      <c r="HUI58" s="123"/>
      <c r="HUJ58" s="123"/>
      <c r="HUK58" s="9"/>
      <c r="HUL58" s="123"/>
      <c r="HUM58" s="123"/>
      <c r="HUN58" s="123"/>
      <c r="HUO58" s="9"/>
      <c r="HUP58" s="123"/>
      <c r="HUQ58" s="123"/>
      <c r="HUR58" s="123"/>
      <c r="HUS58" s="9"/>
      <c r="HUT58" s="123"/>
      <c r="HUU58" s="123"/>
      <c r="HUV58" s="123"/>
      <c r="HUW58" s="9"/>
      <c r="HUX58" s="123"/>
      <c r="HUY58" s="123"/>
      <c r="HUZ58" s="123"/>
      <c r="HVA58" s="9"/>
      <c r="HVB58" s="123"/>
      <c r="HVC58" s="123"/>
      <c r="HVD58" s="123"/>
      <c r="HVE58" s="9"/>
      <c r="HVF58" s="123"/>
      <c r="HVG58" s="123"/>
      <c r="HVH58" s="123"/>
      <c r="HVI58" s="9"/>
      <c r="HVJ58" s="123"/>
      <c r="HVK58" s="123"/>
      <c r="HVL58" s="123"/>
      <c r="HVM58" s="9"/>
      <c r="HVN58" s="123"/>
      <c r="HVO58" s="123"/>
      <c r="HVP58" s="123"/>
      <c r="HVQ58" s="9"/>
      <c r="HVR58" s="123"/>
      <c r="HVS58" s="123"/>
      <c r="HVT58" s="123"/>
      <c r="HVU58" s="9"/>
      <c r="HVV58" s="123"/>
      <c r="HVW58" s="123"/>
      <c r="HVX58" s="123"/>
      <c r="HVY58" s="9"/>
      <c r="HVZ58" s="123"/>
      <c r="HWA58" s="123"/>
      <c r="HWB58" s="123"/>
      <c r="HWC58" s="9"/>
      <c r="HWD58" s="123"/>
      <c r="HWE58" s="123"/>
      <c r="HWF58" s="123"/>
      <c r="HWG58" s="9"/>
      <c r="HWH58" s="123"/>
      <c r="HWI58" s="123"/>
      <c r="HWJ58" s="123"/>
      <c r="HWK58" s="9"/>
      <c r="HWL58" s="123"/>
      <c r="HWM58" s="123"/>
      <c r="HWN58" s="123"/>
      <c r="HWO58" s="9"/>
      <c r="HWP58" s="123"/>
      <c r="HWQ58" s="123"/>
      <c r="HWR58" s="123"/>
      <c r="HWS58" s="9"/>
      <c r="HWT58" s="123"/>
      <c r="HWU58" s="123"/>
      <c r="HWV58" s="123"/>
      <c r="HWW58" s="9"/>
      <c r="HWX58" s="123"/>
      <c r="HWY58" s="123"/>
      <c r="HWZ58" s="123"/>
      <c r="HXA58" s="9"/>
      <c r="HXB58" s="123"/>
      <c r="HXC58" s="123"/>
      <c r="HXD58" s="123"/>
      <c r="HXE58" s="9"/>
      <c r="HXF58" s="123"/>
      <c r="HXG58" s="123"/>
      <c r="HXH58" s="123"/>
      <c r="HXI58" s="9"/>
      <c r="HXJ58" s="123"/>
      <c r="HXK58" s="123"/>
      <c r="HXL58" s="123"/>
      <c r="HXM58" s="9"/>
      <c r="HXN58" s="123"/>
      <c r="HXO58" s="123"/>
      <c r="HXP58" s="123"/>
      <c r="HXQ58" s="9"/>
      <c r="HXR58" s="123"/>
      <c r="HXS58" s="123"/>
      <c r="HXT58" s="123"/>
      <c r="HXU58" s="9"/>
      <c r="HXV58" s="123"/>
      <c r="HXW58" s="123"/>
      <c r="HXX58" s="123"/>
      <c r="HXY58" s="9"/>
      <c r="HXZ58" s="123"/>
      <c r="HYA58" s="123"/>
      <c r="HYB58" s="123"/>
      <c r="HYC58" s="9"/>
      <c r="HYD58" s="123"/>
      <c r="HYE58" s="123"/>
      <c r="HYF58" s="123"/>
      <c r="HYG58" s="9"/>
      <c r="HYH58" s="123"/>
      <c r="HYI58" s="123"/>
      <c r="HYJ58" s="123"/>
      <c r="HYK58" s="9"/>
      <c r="HYL58" s="123"/>
      <c r="HYM58" s="123"/>
      <c r="HYN58" s="123"/>
      <c r="HYO58" s="9"/>
      <c r="HYP58" s="123"/>
      <c r="HYQ58" s="123"/>
      <c r="HYR58" s="123"/>
      <c r="HYS58" s="9"/>
      <c r="HYT58" s="123"/>
      <c r="HYU58" s="123"/>
      <c r="HYV58" s="123"/>
      <c r="HYW58" s="9"/>
      <c r="HYX58" s="123"/>
      <c r="HYY58" s="123"/>
      <c r="HYZ58" s="123"/>
      <c r="HZA58" s="9"/>
      <c r="HZB58" s="123"/>
      <c r="HZC58" s="123"/>
      <c r="HZD58" s="123"/>
      <c r="HZE58" s="9"/>
      <c r="HZF58" s="123"/>
      <c r="HZG58" s="123"/>
      <c r="HZH58" s="123"/>
      <c r="HZI58" s="9"/>
      <c r="HZJ58" s="123"/>
      <c r="HZK58" s="123"/>
      <c r="HZL58" s="123"/>
      <c r="HZM58" s="9"/>
      <c r="HZN58" s="123"/>
      <c r="HZO58" s="123"/>
      <c r="HZP58" s="123"/>
      <c r="HZQ58" s="9"/>
      <c r="HZR58" s="123"/>
      <c r="HZS58" s="123"/>
      <c r="HZT58" s="123"/>
      <c r="HZU58" s="9"/>
      <c r="HZV58" s="123"/>
      <c r="HZW58" s="123"/>
      <c r="HZX58" s="123"/>
      <c r="HZY58" s="9"/>
      <c r="HZZ58" s="123"/>
      <c r="IAA58" s="123"/>
      <c r="IAB58" s="123"/>
      <c r="IAC58" s="9"/>
      <c r="IAD58" s="123"/>
      <c r="IAE58" s="123"/>
      <c r="IAF58" s="123"/>
      <c r="IAG58" s="9"/>
      <c r="IAH58" s="123"/>
      <c r="IAI58" s="123"/>
      <c r="IAJ58" s="123"/>
      <c r="IAK58" s="9"/>
      <c r="IAL58" s="123"/>
      <c r="IAM58" s="123"/>
      <c r="IAN58" s="123"/>
      <c r="IAO58" s="9"/>
      <c r="IAP58" s="123"/>
      <c r="IAQ58" s="123"/>
      <c r="IAR58" s="123"/>
      <c r="IAS58" s="9"/>
      <c r="IAT58" s="123"/>
      <c r="IAU58" s="123"/>
      <c r="IAV58" s="123"/>
      <c r="IAW58" s="9"/>
      <c r="IAX58" s="123"/>
      <c r="IAY58" s="123"/>
      <c r="IAZ58" s="123"/>
      <c r="IBA58" s="9"/>
      <c r="IBB58" s="123"/>
      <c r="IBC58" s="123"/>
      <c r="IBD58" s="123"/>
      <c r="IBE58" s="9"/>
      <c r="IBF58" s="123"/>
      <c r="IBG58" s="123"/>
      <c r="IBH58" s="123"/>
      <c r="IBI58" s="9"/>
      <c r="IBJ58" s="123"/>
      <c r="IBK58" s="123"/>
      <c r="IBL58" s="123"/>
      <c r="IBM58" s="9"/>
      <c r="IBN58" s="123"/>
      <c r="IBO58" s="123"/>
      <c r="IBP58" s="123"/>
      <c r="IBQ58" s="9"/>
      <c r="IBR58" s="123"/>
      <c r="IBS58" s="123"/>
      <c r="IBT58" s="123"/>
      <c r="IBU58" s="9"/>
      <c r="IBV58" s="123"/>
      <c r="IBW58" s="123"/>
      <c r="IBX58" s="123"/>
      <c r="IBY58" s="9"/>
      <c r="IBZ58" s="123"/>
      <c r="ICA58" s="123"/>
      <c r="ICB58" s="123"/>
      <c r="ICC58" s="9"/>
      <c r="ICD58" s="123"/>
      <c r="ICE58" s="123"/>
      <c r="ICF58" s="123"/>
      <c r="ICG58" s="9"/>
      <c r="ICH58" s="123"/>
      <c r="ICI58" s="123"/>
      <c r="ICJ58" s="123"/>
      <c r="ICK58" s="9"/>
      <c r="ICL58" s="123"/>
      <c r="ICM58" s="123"/>
      <c r="ICN58" s="123"/>
      <c r="ICO58" s="9"/>
      <c r="ICP58" s="123"/>
      <c r="ICQ58" s="123"/>
      <c r="ICR58" s="123"/>
      <c r="ICS58" s="9"/>
      <c r="ICT58" s="123"/>
      <c r="ICU58" s="123"/>
      <c r="ICV58" s="123"/>
      <c r="ICW58" s="9"/>
      <c r="ICX58" s="123"/>
      <c r="ICY58" s="123"/>
      <c r="ICZ58" s="123"/>
      <c r="IDA58" s="9"/>
      <c r="IDB58" s="123"/>
      <c r="IDC58" s="123"/>
      <c r="IDD58" s="123"/>
      <c r="IDE58" s="9"/>
      <c r="IDF58" s="123"/>
      <c r="IDG58" s="123"/>
      <c r="IDH58" s="123"/>
      <c r="IDI58" s="9"/>
      <c r="IDJ58" s="123"/>
      <c r="IDK58" s="123"/>
      <c r="IDL58" s="123"/>
      <c r="IDM58" s="9"/>
      <c r="IDN58" s="123"/>
      <c r="IDO58" s="123"/>
      <c r="IDP58" s="123"/>
      <c r="IDQ58" s="9"/>
      <c r="IDR58" s="123"/>
      <c r="IDS58" s="123"/>
      <c r="IDT58" s="123"/>
      <c r="IDU58" s="9"/>
      <c r="IDV58" s="123"/>
      <c r="IDW58" s="123"/>
      <c r="IDX58" s="123"/>
      <c r="IDY58" s="9"/>
      <c r="IDZ58" s="123"/>
      <c r="IEA58" s="123"/>
      <c r="IEB58" s="123"/>
      <c r="IEC58" s="9"/>
      <c r="IED58" s="123"/>
      <c r="IEE58" s="123"/>
      <c r="IEF58" s="123"/>
      <c r="IEG58" s="9"/>
      <c r="IEH58" s="123"/>
      <c r="IEI58" s="123"/>
      <c r="IEJ58" s="123"/>
      <c r="IEK58" s="9"/>
      <c r="IEL58" s="123"/>
      <c r="IEM58" s="123"/>
      <c r="IEN58" s="123"/>
      <c r="IEO58" s="9"/>
      <c r="IEP58" s="123"/>
      <c r="IEQ58" s="123"/>
      <c r="IER58" s="123"/>
      <c r="IES58" s="9"/>
      <c r="IET58" s="123"/>
      <c r="IEU58" s="123"/>
      <c r="IEV58" s="123"/>
      <c r="IEW58" s="9"/>
      <c r="IEX58" s="123"/>
      <c r="IEY58" s="123"/>
      <c r="IEZ58" s="123"/>
      <c r="IFA58" s="9"/>
      <c r="IFB58" s="123"/>
      <c r="IFC58" s="123"/>
      <c r="IFD58" s="123"/>
      <c r="IFE58" s="9"/>
      <c r="IFF58" s="123"/>
      <c r="IFG58" s="123"/>
      <c r="IFH58" s="123"/>
      <c r="IFI58" s="9"/>
      <c r="IFJ58" s="123"/>
      <c r="IFK58" s="123"/>
      <c r="IFL58" s="123"/>
      <c r="IFM58" s="9"/>
      <c r="IFN58" s="123"/>
      <c r="IFO58" s="123"/>
      <c r="IFP58" s="123"/>
      <c r="IFQ58" s="9"/>
      <c r="IFR58" s="123"/>
      <c r="IFS58" s="123"/>
      <c r="IFT58" s="123"/>
      <c r="IFU58" s="9"/>
      <c r="IFV58" s="123"/>
      <c r="IFW58" s="123"/>
      <c r="IFX58" s="123"/>
      <c r="IFY58" s="9"/>
      <c r="IFZ58" s="123"/>
      <c r="IGA58" s="123"/>
      <c r="IGB58" s="123"/>
      <c r="IGC58" s="9"/>
      <c r="IGD58" s="123"/>
      <c r="IGE58" s="123"/>
      <c r="IGF58" s="123"/>
      <c r="IGG58" s="9"/>
      <c r="IGH58" s="123"/>
      <c r="IGI58" s="123"/>
      <c r="IGJ58" s="123"/>
      <c r="IGK58" s="9"/>
      <c r="IGL58" s="123"/>
      <c r="IGM58" s="123"/>
      <c r="IGN58" s="123"/>
      <c r="IGO58" s="9"/>
      <c r="IGP58" s="123"/>
      <c r="IGQ58" s="123"/>
      <c r="IGR58" s="123"/>
      <c r="IGS58" s="9"/>
      <c r="IGT58" s="123"/>
      <c r="IGU58" s="123"/>
      <c r="IGV58" s="123"/>
      <c r="IGW58" s="9"/>
      <c r="IGX58" s="123"/>
      <c r="IGY58" s="123"/>
      <c r="IGZ58" s="123"/>
      <c r="IHA58" s="9"/>
      <c r="IHB58" s="123"/>
      <c r="IHC58" s="123"/>
      <c r="IHD58" s="123"/>
      <c r="IHE58" s="9"/>
      <c r="IHF58" s="123"/>
      <c r="IHG58" s="123"/>
      <c r="IHH58" s="123"/>
      <c r="IHI58" s="9"/>
      <c r="IHJ58" s="123"/>
      <c r="IHK58" s="123"/>
      <c r="IHL58" s="123"/>
      <c r="IHM58" s="9"/>
      <c r="IHN58" s="123"/>
      <c r="IHO58" s="123"/>
      <c r="IHP58" s="123"/>
      <c r="IHQ58" s="9"/>
      <c r="IHR58" s="123"/>
      <c r="IHS58" s="123"/>
      <c r="IHT58" s="123"/>
      <c r="IHU58" s="9"/>
      <c r="IHV58" s="123"/>
      <c r="IHW58" s="123"/>
      <c r="IHX58" s="123"/>
      <c r="IHY58" s="9"/>
      <c r="IHZ58" s="123"/>
      <c r="IIA58" s="123"/>
      <c r="IIB58" s="123"/>
      <c r="IIC58" s="9"/>
      <c r="IID58" s="123"/>
      <c r="IIE58" s="123"/>
      <c r="IIF58" s="123"/>
      <c r="IIG58" s="9"/>
      <c r="IIH58" s="123"/>
      <c r="III58" s="123"/>
      <c r="IIJ58" s="123"/>
      <c r="IIK58" s="9"/>
      <c r="IIL58" s="123"/>
      <c r="IIM58" s="123"/>
      <c r="IIN58" s="123"/>
      <c r="IIO58" s="9"/>
      <c r="IIP58" s="123"/>
      <c r="IIQ58" s="123"/>
      <c r="IIR58" s="123"/>
      <c r="IIS58" s="9"/>
      <c r="IIT58" s="123"/>
      <c r="IIU58" s="123"/>
      <c r="IIV58" s="123"/>
      <c r="IIW58" s="9"/>
      <c r="IIX58" s="123"/>
      <c r="IIY58" s="123"/>
      <c r="IIZ58" s="123"/>
      <c r="IJA58" s="9"/>
      <c r="IJB58" s="123"/>
      <c r="IJC58" s="123"/>
      <c r="IJD58" s="123"/>
      <c r="IJE58" s="9"/>
      <c r="IJF58" s="123"/>
      <c r="IJG58" s="123"/>
      <c r="IJH58" s="123"/>
      <c r="IJI58" s="9"/>
      <c r="IJJ58" s="123"/>
      <c r="IJK58" s="123"/>
      <c r="IJL58" s="123"/>
      <c r="IJM58" s="9"/>
      <c r="IJN58" s="123"/>
      <c r="IJO58" s="123"/>
      <c r="IJP58" s="123"/>
      <c r="IJQ58" s="9"/>
      <c r="IJR58" s="123"/>
      <c r="IJS58" s="123"/>
      <c r="IJT58" s="123"/>
      <c r="IJU58" s="9"/>
      <c r="IJV58" s="123"/>
      <c r="IJW58" s="123"/>
      <c r="IJX58" s="123"/>
      <c r="IJY58" s="9"/>
      <c r="IJZ58" s="123"/>
      <c r="IKA58" s="123"/>
      <c r="IKB58" s="123"/>
      <c r="IKC58" s="9"/>
      <c r="IKD58" s="123"/>
      <c r="IKE58" s="123"/>
      <c r="IKF58" s="123"/>
      <c r="IKG58" s="9"/>
      <c r="IKH58" s="123"/>
      <c r="IKI58" s="123"/>
      <c r="IKJ58" s="123"/>
      <c r="IKK58" s="9"/>
      <c r="IKL58" s="123"/>
      <c r="IKM58" s="123"/>
      <c r="IKN58" s="123"/>
      <c r="IKO58" s="9"/>
      <c r="IKP58" s="123"/>
      <c r="IKQ58" s="123"/>
      <c r="IKR58" s="123"/>
      <c r="IKS58" s="9"/>
      <c r="IKT58" s="123"/>
      <c r="IKU58" s="123"/>
      <c r="IKV58" s="123"/>
      <c r="IKW58" s="9"/>
      <c r="IKX58" s="123"/>
      <c r="IKY58" s="123"/>
      <c r="IKZ58" s="123"/>
      <c r="ILA58" s="9"/>
      <c r="ILB58" s="123"/>
      <c r="ILC58" s="123"/>
      <c r="ILD58" s="123"/>
      <c r="ILE58" s="9"/>
      <c r="ILF58" s="123"/>
      <c r="ILG58" s="123"/>
      <c r="ILH58" s="123"/>
      <c r="ILI58" s="9"/>
      <c r="ILJ58" s="123"/>
      <c r="ILK58" s="123"/>
      <c r="ILL58" s="123"/>
      <c r="ILM58" s="9"/>
      <c r="ILN58" s="123"/>
      <c r="ILO58" s="123"/>
      <c r="ILP58" s="123"/>
      <c r="ILQ58" s="9"/>
      <c r="ILR58" s="123"/>
      <c r="ILS58" s="123"/>
      <c r="ILT58" s="123"/>
      <c r="ILU58" s="9"/>
      <c r="ILV58" s="123"/>
      <c r="ILW58" s="123"/>
      <c r="ILX58" s="123"/>
      <c r="ILY58" s="9"/>
      <c r="ILZ58" s="123"/>
      <c r="IMA58" s="123"/>
      <c r="IMB58" s="123"/>
      <c r="IMC58" s="9"/>
      <c r="IMD58" s="123"/>
      <c r="IME58" s="123"/>
      <c r="IMF58" s="123"/>
      <c r="IMG58" s="9"/>
      <c r="IMH58" s="123"/>
      <c r="IMI58" s="123"/>
      <c r="IMJ58" s="123"/>
      <c r="IMK58" s="9"/>
      <c r="IML58" s="123"/>
      <c r="IMM58" s="123"/>
      <c r="IMN58" s="123"/>
      <c r="IMO58" s="9"/>
      <c r="IMP58" s="123"/>
      <c r="IMQ58" s="123"/>
      <c r="IMR58" s="123"/>
      <c r="IMS58" s="9"/>
      <c r="IMT58" s="123"/>
      <c r="IMU58" s="123"/>
      <c r="IMV58" s="123"/>
      <c r="IMW58" s="9"/>
      <c r="IMX58" s="123"/>
      <c r="IMY58" s="123"/>
      <c r="IMZ58" s="123"/>
      <c r="INA58" s="9"/>
      <c r="INB58" s="123"/>
      <c r="INC58" s="123"/>
      <c r="IND58" s="123"/>
      <c r="INE58" s="9"/>
      <c r="INF58" s="123"/>
      <c r="ING58" s="123"/>
      <c r="INH58" s="123"/>
      <c r="INI58" s="9"/>
      <c r="INJ58" s="123"/>
      <c r="INK58" s="123"/>
      <c r="INL58" s="123"/>
      <c r="INM58" s="9"/>
      <c r="INN58" s="123"/>
      <c r="INO58" s="123"/>
      <c r="INP58" s="123"/>
      <c r="INQ58" s="9"/>
      <c r="INR58" s="123"/>
      <c r="INS58" s="123"/>
      <c r="INT58" s="123"/>
      <c r="INU58" s="9"/>
      <c r="INV58" s="123"/>
      <c r="INW58" s="123"/>
      <c r="INX58" s="123"/>
      <c r="INY58" s="9"/>
      <c r="INZ58" s="123"/>
      <c r="IOA58" s="123"/>
      <c r="IOB58" s="123"/>
      <c r="IOC58" s="9"/>
      <c r="IOD58" s="123"/>
      <c r="IOE58" s="123"/>
      <c r="IOF58" s="123"/>
      <c r="IOG58" s="9"/>
      <c r="IOH58" s="123"/>
      <c r="IOI58" s="123"/>
      <c r="IOJ58" s="123"/>
      <c r="IOK58" s="9"/>
      <c r="IOL58" s="123"/>
      <c r="IOM58" s="123"/>
      <c r="ION58" s="123"/>
      <c r="IOO58" s="9"/>
      <c r="IOP58" s="123"/>
      <c r="IOQ58" s="123"/>
      <c r="IOR58" s="123"/>
      <c r="IOS58" s="9"/>
      <c r="IOT58" s="123"/>
      <c r="IOU58" s="123"/>
      <c r="IOV58" s="123"/>
      <c r="IOW58" s="9"/>
      <c r="IOX58" s="123"/>
      <c r="IOY58" s="123"/>
      <c r="IOZ58" s="123"/>
      <c r="IPA58" s="9"/>
      <c r="IPB58" s="123"/>
      <c r="IPC58" s="123"/>
      <c r="IPD58" s="123"/>
      <c r="IPE58" s="9"/>
      <c r="IPF58" s="123"/>
      <c r="IPG58" s="123"/>
      <c r="IPH58" s="123"/>
      <c r="IPI58" s="9"/>
      <c r="IPJ58" s="123"/>
      <c r="IPK58" s="123"/>
      <c r="IPL58" s="123"/>
      <c r="IPM58" s="9"/>
      <c r="IPN58" s="123"/>
      <c r="IPO58" s="123"/>
      <c r="IPP58" s="123"/>
      <c r="IPQ58" s="9"/>
      <c r="IPR58" s="123"/>
      <c r="IPS58" s="123"/>
      <c r="IPT58" s="123"/>
      <c r="IPU58" s="9"/>
      <c r="IPV58" s="123"/>
      <c r="IPW58" s="123"/>
      <c r="IPX58" s="123"/>
      <c r="IPY58" s="9"/>
      <c r="IPZ58" s="123"/>
      <c r="IQA58" s="123"/>
      <c r="IQB58" s="123"/>
      <c r="IQC58" s="9"/>
      <c r="IQD58" s="123"/>
      <c r="IQE58" s="123"/>
      <c r="IQF58" s="123"/>
      <c r="IQG58" s="9"/>
      <c r="IQH58" s="123"/>
      <c r="IQI58" s="123"/>
      <c r="IQJ58" s="123"/>
      <c r="IQK58" s="9"/>
      <c r="IQL58" s="123"/>
      <c r="IQM58" s="123"/>
      <c r="IQN58" s="123"/>
      <c r="IQO58" s="9"/>
      <c r="IQP58" s="123"/>
      <c r="IQQ58" s="123"/>
      <c r="IQR58" s="123"/>
      <c r="IQS58" s="9"/>
      <c r="IQT58" s="123"/>
      <c r="IQU58" s="123"/>
      <c r="IQV58" s="123"/>
      <c r="IQW58" s="9"/>
      <c r="IQX58" s="123"/>
      <c r="IQY58" s="123"/>
      <c r="IQZ58" s="123"/>
      <c r="IRA58" s="9"/>
      <c r="IRB58" s="123"/>
      <c r="IRC58" s="123"/>
      <c r="IRD58" s="123"/>
      <c r="IRE58" s="9"/>
      <c r="IRF58" s="123"/>
      <c r="IRG58" s="123"/>
      <c r="IRH58" s="123"/>
      <c r="IRI58" s="9"/>
      <c r="IRJ58" s="123"/>
      <c r="IRK58" s="123"/>
      <c r="IRL58" s="123"/>
      <c r="IRM58" s="9"/>
      <c r="IRN58" s="123"/>
      <c r="IRO58" s="123"/>
      <c r="IRP58" s="123"/>
      <c r="IRQ58" s="9"/>
      <c r="IRR58" s="123"/>
      <c r="IRS58" s="123"/>
      <c r="IRT58" s="123"/>
      <c r="IRU58" s="9"/>
      <c r="IRV58" s="123"/>
      <c r="IRW58" s="123"/>
      <c r="IRX58" s="123"/>
      <c r="IRY58" s="9"/>
      <c r="IRZ58" s="123"/>
      <c r="ISA58" s="123"/>
      <c r="ISB58" s="123"/>
      <c r="ISC58" s="9"/>
      <c r="ISD58" s="123"/>
      <c r="ISE58" s="123"/>
      <c r="ISF58" s="123"/>
      <c r="ISG58" s="9"/>
      <c r="ISH58" s="123"/>
      <c r="ISI58" s="123"/>
      <c r="ISJ58" s="123"/>
      <c r="ISK58" s="9"/>
      <c r="ISL58" s="123"/>
      <c r="ISM58" s="123"/>
      <c r="ISN58" s="123"/>
      <c r="ISO58" s="9"/>
      <c r="ISP58" s="123"/>
      <c r="ISQ58" s="123"/>
      <c r="ISR58" s="123"/>
      <c r="ISS58" s="9"/>
      <c r="IST58" s="123"/>
      <c r="ISU58" s="123"/>
      <c r="ISV58" s="123"/>
      <c r="ISW58" s="9"/>
      <c r="ISX58" s="123"/>
      <c r="ISY58" s="123"/>
      <c r="ISZ58" s="123"/>
      <c r="ITA58" s="9"/>
      <c r="ITB58" s="123"/>
      <c r="ITC58" s="123"/>
      <c r="ITD58" s="123"/>
      <c r="ITE58" s="9"/>
      <c r="ITF58" s="123"/>
      <c r="ITG58" s="123"/>
      <c r="ITH58" s="123"/>
      <c r="ITI58" s="9"/>
      <c r="ITJ58" s="123"/>
      <c r="ITK58" s="123"/>
      <c r="ITL58" s="123"/>
      <c r="ITM58" s="9"/>
      <c r="ITN58" s="123"/>
      <c r="ITO58" s="123"/>
      <c r="ITP58" s="123"/>
      <c r="ITQ58" s="9"/>
      <c r="ITR58" s="123"/>
      <c r="ITS58" s="123"/>
      <c r="ITT58" s="123"/>
      <c r="ITU58" s="9"/>
      <c r="ITV58" s="123"/>
      <c r="ITW58" s="123"/>
      <c r="ITX58" s="123"/>
      <c r="ITY58" s="9"/>
      <c r="ITZ58" s="123"/>
      <c r="IUA58" s="123"/>
      <c r="IUB58" s="123"/>
      <c r="IUC58" s="9"/>
      <c r="IUD58" s="123"/>
      <c r="IUE58" s="123"/>
      <c r="IUF58" s="123"/>
      <c r="IUG58" s="9"/>
      <c r="IUH58" s="123"/>
      <c r="IUI58" s="123"/>
      <c r="IUJ58" s="123"/>
      <c r="IUK58" s="9"/>
      <c r="IUL58" s="123"/>
      <c r="IUM58" s="123"/>
      <c r="IUN58" s="123"/>
      <c r="IUO58" s="9"/>
      <c r="IUP58" s="123"/>
      <c r="IUQ58" s="123"/>
      <c r="IUR58" s="123"/>
      <c r="IUS58" s="9"/>
      <c r="IUT58" s="123"/>
      <c r="IUU58" s="123"/>
      <c r="IUV58" s="123"/>
      <c r="IUW58" s="9"/>
      <c r="IUX58" s="123"/>
      <c r="IUY58" s="123"/>
      <c r="IUZ58" s="123"/>
      <c r="IVA58" s="9"/>
      <c r="IVB58" s="123"/>
      <c r="IVC58" s="123"/>
      <c r="IVD58" s="123"/>
      <c r="IVE58" s="9"/>
      <c r="IVF58" s="123"/>
      <c r="IVG58" s="123"/>
      <c r="IVH58" s="123"/>
      <c r="IVI58" s="9"/>
      <c r="IVJ58" s="123"/>
      <c r="IVK58" s="123"/>
      <c r="IVL58" s="123"/>
      <c r="IVM58" s="9"/>
      <c r="IVN58" s="123"/>
      <c r="IVO58" s="123"/>
      <c r="IVP58" s="123"/>
      <c r="IVQ58" s="9"/>
      <c r="IVR58" s="123"/>
      <c r="IVS58" s="123"/>
      <c r="IVT58" s="123"/>
      <c r="IVU58" s="9"/>
      <c r="IVV58" s="123"/>
      <c r="IVW58" s="123"/>
      <c r="IVX58" s="123"/>
      <c r="IVY58" s="9"/>
      <c r="IVZ58" s="123"/>
      <c r="IWA58" s="123"/>
      <c r="IWB58" s="123"/>
      <c r="IWC58" s="9"/>
      <c r="IWD58" s="123"/>
      <c r="IWE58" s="123"/>
      <c r="IWF58" s="123"/>
      <c r="IWG58" s="9"/>
      <c r="IWH58" s="123"/>
      <c r="IWI58" s="123"/>
      <c r="IWJ58" s="123"/>
      <c r="IWK58" s="9"/>
      <c r="IWL58" s="123"/>
      <c r="IWM58" s="123"/>
      <c r="IWN58" s="123"/>
      <c r="IWO58" s="9"/>
      <c r="IWP58" s="123"/>
      <c r="IWQ58" s="123"/>
      <c r="IWR58" s="123"/>
      <c r="IWS58" s="9"/>
      <c r="IWT58" s="123"/>
      <c r="IWU58" s="123"/>
      <c r="IWV58" s="123"/>
      <c r="IWW58" s="9"/>
      <c r="IWX58" s="123"/>
      <c r="IWY58" s="123"/>
      <c r="IWZ58" s="123"/>
      <c r="IXA58" s="9"/>
      <c r="IXB58" s="123"/>
      <c r="IXC58" s="123"/>
      <c r="IXD58" s="123"/>
      <c r="IXE58" s="9"/>
      <c r="IXF58" s="123"/>
      <c r="IXG58" s="123"/>
      <c r="IXH58" s="123"/>
      <c r="IXI58" s="9"/>
      <c r="IXJ58" s="123"/>
      <c r="IXK58" s="123"/>
      <c r="IXL58" s="123"/>
      <c r="IXM58" s="9"/>
      <c r="IXN58" s="123"/>
      <c r="IXO58" s="123"/>
      <c r="IXP58" s="123"/>
      <c r="IXQ58" s="9"/>
      <c r="IXR58" s="123"/>
      <c r="IXS58" s="123"/>
      <c r="IXT58" s="123"/>
      <c r="IXU58" s="9"/>
      <c r="IXV58" s="123"/>
      <c r="IXW58" s="123"/>
      <c r="IXX58" s="123"/>
      <c r="IXY58" s="9"/>
      <c r="IXZ58" s="123"/>
      <c r="IYA58" s="123"/>
      <c r="IYB58" s="123"/>
      <c r="IYC58" s="9"/>
      <c r="IYD58" s="123"/>
      <c r="IYE58" s="123"/>
      <c r="IYF58" s="123"/>
      <c r="IYG58" s="9"/>
      <c r="IYH58" s="123"/>
      <c r="IYI58" s="123"/>
      <c r="IYJ58" s="123"/>
      <c r="IYK58" s="9"/>
      <c r="IYL58" s="123"/>
      <c r="IYM58" s="123"/>
      <c r="IYN58" s="123"/>
      <c r="IYO58" s="9"/>
      <c r="IYP58" s="123"/>
      <c r="IYQ58" s="123"/>
      <c r="IYR58" s="123"/>
      <c r="IYS58" s="9"/>
      <c r="IYT58" s="123"/>
      <c r="IYU58" s="123"/>
      <c r="IYV58" s="123"/>
      <c r="IYW58" s="9"/>
      <c r="IYX58" s="123"/>
      <c r="IYY58" s="123"/>
      <c r="IYZ58" s="123"/>
      <c r="IZA58" s="9"/>
      <c r="IZB58" s="123"/>
      <c r="IZC58" s="123"/>
      <c r="IZD58" s="123"/>
      <c r="IZE58" s="9"/>
      <c r="IZF58" s="123"/>
      <c r="IZG58" s="123"/>
      <c r="IZH58" s="123"/>
      <c r="IZI58" s="9"/>
      <c r="IZJ58" s="123"/>
      <c r="IZK58" s="123"/>
      <c r="IZL58" s="123"/>
      <c r="IZM58" s="9"/>
      <c r="IZN58" s="123"/>
      <c r="IZO58" s="123"/>
      <c r="IZP58" s="123"/>
      <c r="IZQ58" s="9"/>
      <c r="IZR58" s="123"/>
      <c r="IZS58" s="123"/>
      <c r="IZT58" s="123"/>
      <c r="IZU58" s="9"/>
      <c r="IZV58" s="123"/>
      <c r="IZW58" s="123"/>
      <c r="IZX58" s="123"/>
      <c r="IZY58" s="9"/>
      <c r="IZZ58" s="123"/>
      <c r="JAA58" s="123"/>
      <c r="JAB58" s="123"/>
      <c r="JAC58" s="9"/>
      <c r="JAD58" s="123"/>
      <c r="JAE58" s="123"/>
      <c r="JAF58" s="123"/>
      <c r="JAG58" s="9"/>
      <c r="JAH58" s="123"/>
      <c r="JAI58" s="123"/>
      <c r="JAJ58" s="123"/>
      <c r="JAK58" s="9"/>
      <c r="JAL58" s="123"/>
      <c r="JAM58" s="123"/>
      <c r="JAN58" s="123"/>
      <c r="JAO58" s="9"/>
      <c r="JAP58" s="123"/>
      <c r="JAQ58" s="123"/>
      <c r="JAR58" s="123"/>
      <c r="JAS58" s="9"/>
      <c r="JAT58" s="123"/>
      <c r="JAU58" s="123"/>
      <c r="JAV58" s="123"/>
      <c r="JAW58" s="9"/>
      <c r="JAX58" s="123"/>
      <c r="JAY58" s="123"/>
      <c r="JAZ58" s="123"/>
      <c r="JBA58" s="9"/>
      <c r="JBB58" s="123"/>
      <c r="JBC58" s="123"/>
      <c r="JBD58" s="123"/>
      <c r="JBE58" s="9"/>
      <c r="JBF58" s="123"/>
      <c r="JBG58" s="123"/>
      <c r="JBH58" s="123"/>
      <c r="JBI58" s="9"/>
      <c r="JBJ58" s="123"/>
      <c r="JBK58" s="123"/>
      <c r="JBL58" s="123"/>
      <c r="JBM58" s="9"/>
      <c r="JBN58" s="123"/>
      <c r="JBO58" s="123"/>
      <c r="JBP58" s="123"/>
      <c r="JBQ58" s="9"/>
      <c r="JBR58" s="123"/>
      <c r="JBS58" s="123"/>
      <c r="JBT58" s="123"/>
      <c r="JBU58" s="9"/>
      <c r="JBV58" s="123"/>
      <c r="JBW58" s="123"/>
      <c r="JBX58" s="123"/>
      <c r="JBY58" s="9"/>
      <c r="JBZ58" s="123"/>
      <c r="JCA58" s="123"/>
      <c r="JCB58" s="123"/>
      <c r="JCC58" s="9"/>
      <c r="JCD58" s="123"/>
      <c r="JCE58" s="123"/>
      <c r="JCF58" s="123"/>
      <c r="JCG58" s="9"/>
      <c r="JCH58" s="123"/>
      <c r="JCI58" s="123"/>
      <c r="JCJ58" s="123"/>
      <c r="JCK58" s="9"/>
      <c r="JCL58" s="123"/>
      <c r="JCM58" s="123"/>
      <c r="JCN58" s="123"/>
      <c r="JCO58" s="9"/>
      <c r="JCP58" s="123"/>
      <c r="JCQ58" s="123"/>
      <c r="JCR58" s="123"/>
      <c r="JCS58" s="9"/>
      <c r="JCT58" s="123"/>
      <c r="JCU58" s="123"/>
      <c r="JCV58" s="123"/>
      <c r="JCW58" s="9"/>
      <c r="JCX58" s="123"/>
      <c r="JCY58" s="123"/>
      <c r="JCZ58" s="123"/>
      <c r="JDA58" s="9"/>
      <c r="JDB58" s="123"/>
      <c r="JDC58" s="123"/>
      <c r="JDD58" s="123"/>
      <c r="JDE58" s="9"/>
      <c r="JDF58" s="123"/>
      <c r="JDG58" s="123"/>
      <c r="JDH58" s="123"/>
      <c r="JDI58" s="9"/>
      <c r="JDJ58" s="123"/>
      <c r="JDK58" s="123"/>
      <c r="JDL58" s="123"/>
      <c r="JDM58" s="9"/>
      <c r="JDN58" s="123"/>
      <c r="JDO58" s="123"/>
      <c r="JDP58" s="123"/>
      <c r="JDQ58" s="9"/>
      <c r="JDR58" s="123"/>
      <c r="JDS58" s="123"/>
      <c r="JDT58" s="123"/>
      <c r="JDU58" s="9"/>
      <c r="JDV58" s="123"/>
      <c r="JDW58" s="123"/>
      <c r="JDX58" s="123"/>
      <c r="JDY58" s="9"/>
      <c r="JDZ58" s="123"/>
      <c r="JEA58" s="123"/>
      <c r="JEB58" s="123"/>
      <c r="JEC58" s="9"/>
      <c r="JED58" s="123"/>
      <c r="JEE58" s="123"/>
      <c r="JEF58" s="123"/>
      <c r="JEG58" s="9"/>
      <c r="JEH58" s="123"/>
      <c r="JEI58" s="123"/>
      <c r="JEJ58" s="123"/>
      <c r="JEK58" s="9"/>
      <c r="JEL58" s="123"/>
      <c r="JEM58" s="123"/>
      <c r="JEN58" s="123"/>
      <c r="JEO58" s="9"/>
      <c r="JEP58" s="123"/>
      <c r="JEQ58" s="123"/>
      <c r="JER58" s="123"/>
      <c r="JES58" s="9"/>
      <c r="JET58" s="123"/>
      <c r="JEU58" s="123"/>
      <c r="JEV58" s="123"/>
      <c r="JEW58" s="9"/>
      <c r="JEX58" s="123"/>
      <c r="JEY58" s="123"/>
      <c r="JEZ58" s="123"/>
      <c r="JFA58" s="9"/>
      <c r="JFB58" s="123"/>
      <c r="JFC58" s="123"/>
      <c r="JFD58" s="123"/>
      <c r="JFE58" s="9"/>
      <c r="JFF58" s="123"/>
      <c r="JFG58" s="123"/>
      <c r="JFH58" s="123"/>
      <c r="JFI58" s="9"/>
      <c r="JFJ58" s="123"/>
      <c r="JFK58" s="123"/>
      <c r="JFL58" s="123"/>
      <c r="JFM58" s="9"/>
      <c r="JFN58" s="123"/>
      <c r="JFO58" s="123"/>
      <c r="JFP58" s="123"/>
      <c r="JFQ58" s="9"/>
      <c r="JFR58" s="123"/>
      <c r="JFS58" s="123"/>
      <c r="JFT58" s="123"/>
      <c r="JFU58" s="9"/>
      <c r="JFV58" s="123"/>
      <c r="JFW58" s="123"/>
      <c r="JFX58" s="123"/>
      <c r="JFY58" s="9"/>
      <c r="JFZ58" s="123"/>
      <c r="JGA58" s="123"/>
      <c r="JGB58" s="123"/>
      <c r="JGC58" s="9"/>
      <c r="JGD58" s="123"/>
      <c r="JGE58" s="123"/>
      <c r="JGF58" s="123"/>
      <c r="JGG58" s="9"/>
      <c r="JGH58" s="123"/>
      <c r="JGI58" s="123"/>
      <c r="JGJ58" s="123"/>
      <c r="JGK58" s="9"/>
      <c r="JGL58" s="123"/>
      <c r="JGM58" s="123"/>
      <c r="JGN58" s="123"/>
      <c r="JGO58" s="9"/>
      <c r="JGP58" s="123"/>
      <c r="JGQ58" s="123"/>
      <c r="JGR58" s="123"/>
      <c r="JGS58" s="9"/>
      <c r="JGT58" s="123"/>
      <c r="JGU58" s="123"/>
      <c r="JGV58" s="123"/>
      <c r="JGW58" s="9"/>
      <c r="JGX58" s="123"/>
      <c r="JGY58" s="123"/>
      <c r="JGZ58" s="123"/>
      <c r="JHA58" s="9"/>
      <c r="JHB58" s="123"/>
      <c r="JHC58" s="123"/>
      <c r="JHD58" s="123"/>
      <c r="JHE58" s="9"/>
      <c r="JHF58" s="123"/>
      <c r="JHG58" s="123"/>
      <c r="JHH58" s="123"/>
      <c r="JHI58" s="9"/>
      <c r="JHJ58" s="123"/>
      <c r="JHK58" s="123"/>
      <c r="JHL58" s="123"/>
      <c r="JHM58" s="9"/>
      <c r="JHN58" s="123"/>
      <c r="JHO58" s="123"/>
      <c r="JHP58" s="123"/>
      <c r="JHQ58" s="9"/>
      <c r="JHR58" s="123"/>
      <c r="JHS58" s="123"/>
      <c r="JHT58" s="123"/>
      <c r="JHU58" s="9"/>
      <c r="JHV58" s="123"/>
      <c r="JHW58" s="123"/>
      <c r="JHX58" s="123"/>
      <c r="JHY58" s="9"/>
      <c r="JHZ58" s="123"/>
      <c r="JIA58" s="123"/>
      <c r="JIB58" s="123"/>
      <c r="JIC58" s="9"/>
      <c r="JID58" s="123"/>
      <c r="JIE58" s="123"/>
      <c r="JIF58" s="123"/>
      <c r="JIG58" s="9"/>
      <c r="JIH58" s="123"/>
      <c r="JII58" s="123"/>
      <c r="JIJ58" s="123"/>
      <c r="JIK58" s="9"/>
      <c r="JIL58" s="123"/>
      <c r="JIM58" s="123"/>
      <c r="JIN58" s="123"/>
      <c r="JIO58" s="9"/>
      <c r="JIP58" s="123"/>
      <c r="JIQ58" s="123"/>
      <c r="JIR58" s="123"/>
      <c r="JIS58" s="9"/>
      <c r="JIT58" s="123"/>
      <c r="JIU58" s="123"/>
      <c r="JIV58" s="123"/>
      <c r="JIW58" s="9"/>
      <c r="JIX58" s="123"/>
      <c r="JIY58" s="123"/>
      <c r="JIZ58" s="123"/>
      <c r="JJA58" s="9"/>
      <c r="JJB58" s="123"/>
      <c r="JJC58" s="123"/>
      <c r="JJD58" s="123"/>
      <c r="JJE58" s="9"/>
      <c r="JJF58" s="123"/>
      <c r="JJG58" s="123"/>
      <c r="JJH58" s="123"/>
      <c r="JJI58" s="9"/>
      <c r="JJJ58" s="123"/>
      <c r="JJK58" s="123"/>
      <c r="JJL58" s="123"/>
      <c r="JJM58" s="9"/>
      <c r="JJN58" s="123"/>
      <c r="JJO58" s="123"/>
      <c r="JJP58" s="123"/>
      <c r="JJQ58" s="9"/>
      <c r="JJR58" s="123"/>
      <c r="JJS58" s="123"/>
      <c r="JJT58" s="123"/>
      <c r="JJU58" s="9"/>
      <c r="JJV58" s="123"/>
      <c r="JJW58" s="123"/>
      <c r="JJX58" s="123"/>
      <c r="JJY58" s="9"/>
      <c r="JJZ58" s="123"/>
      <c r="JKA58" s="123"/>
      <c r="JKB58" s="123"/>
      <c r="JKC58" s="9"/>
      <c r="JKD58" s="123"/>
      <c r="JKE58" s="123"/>
      <c r="JKF58" s="123"/>
      <c r="JKG58" s="9"/>
      <c r="JKH58" s="123"/>
      <c r="JKI58" s="123"/>
      <c r="JKJ58" s="123"/>
      <c r="JKK58" s="9"/>
      <c r="JKL58" s="123"/>
      <c r="JKM58" s="123"/>
      <c r="JKN58" s="123"/>
      <c r="JKO58" s="9"/>
      <c r="JKP58" s="123"/>
      <c r="JKQ58" s="123"/>
      <c r="JKR58" s="123"/>
      <c r="JKS58" s="9"/>
      <c r="JKT58" s="123"/>
      <c r="JKU58" s="123"/>
      <c r="JKV58" s="123"/>
      <c r="JKW58" s="9"/>
      <c r="JKX58" s="123"/>
      <c r="JKY58" s="123"/>
      <c r="JKZ58" s="123"/>
      <c r="JLA58" s="9"/>
      <c r="JLB58" s="123"/>
      <c r="JLC58" s="123"/>
      <c r="JLD58" s="123"/>
      <c r="JLE58" s="9"/>
      <c r="JLF58" s="123"/>
      <c r="JLG58" s="123"/>
      <c r="JLH58" s="123"/>
      <c r="JLI58" s="9"/>
      <c r="JLJ58" s="123"/>
      <c r="JLK58" s="123"/>
      <c r="JLL58" s="123"/>
      <c r="JLM58" s="9"/>
      <c r="JLN58" s="123"/>
      <c r="JLO58" s="123"/>
      <c r="JLP58" s="123"/>
      <c r="JLQ58" s="9"/>
      <c r="JLR58" s="123"/>
      <c r="JLS58" s="123"/>
      <c r="JLT58" s="123"/>
      <c r="JLU58" s="9"/>
      <c r="JLV58" s="123"/>
      <c r="JLW58" s="123"/>
      <c r="JLX58" s="123"/>
      <c r="JLY58" s="9"/>
      <c r="JLZ58" s="123"/>
      <c r="JMA58" s="123"/>
      <c r="JMB58" s="123"/>
      <c r="JMC58" s="9"/>
      <c r="JMD58" s="123"/>
      <c r="JME58" s="123"/>
      <c r="JMF58" s="123"/>
      <c r="JMG58" s="9"/>
      <c r="JMH58" s="123"/>
      <c r="JMI58" s="123"/>
      <c r="JMJ58" s="123"/>
      <c r="JMK58" s="9"/>
      <c r="JML58" s="123"/>
      <c r="JMM58" s="123"/>
      <c r="JMN58" s="123"/>
      <c r="JMO58" s="9"/>
      <c r="JMP58" s="123"/>
      <c r="JMQ58" s="123"/>
      <c r="JMR58" s="123"/>
      <c r="JMS58" s="9"/>
      <c r="JMT58" s="123"/>
      <c r="JMU58" s="123"/>
      <c r="JMV58" s="123"/>
      <c r="JMW58" s="9"/>
      <c r="JMX58" s="123"/>
      <c r="JMY58" s="123"/>
      <c r="JMZ58" s="123"/>
      <c r="JNA58" s="9"/>
      <c r="JNB58" s="123"/>
      <c r="JNC58" s="123"/>
      <c r="JND58" s="123"/>
      <c r="JNE58" s="9"/>
      <c r="JNF58" s="123"/>
      <c r="JNG58" s="123"/>
      <c r="JNH58" s="123"/>
      <c r="JNI58" s="9"/>
      <c r="JNJ58" s="123"/>
      <c r="JNK58" s="123"/>
      <c r="JNL58" s="123"/>
      <c r="JNM58" s="9"/>
      <c r="JNN58" s="123"/>
      <c r="JNO58" s="123"/>
      <c r="JNP58" s="123"/>
      <c r="JNQ58" s="9"/>
      <c r="JNR58" s="123"/>
      <c r="JNS58" s="123"/>
      <c r="JNT58" s="123"/>
      <c r="JNU58" s="9"/>
      <c r="JNV58" s="123"/>
      <c r="JNW58" s="123"/>
      <c r="JNX58" s="123"/>
      <c r="JNY58" s="9"/>
      <c r="JNZ58" s="123"/>
      <c r="JOA58" s="123"/>
      <c r="JOB58" s="123"/>
      <c r="JOC58" s="9"/>
      <c r="JOD58" s="123"/>
      <c r="JOE58" s="123"/>
      <c r="JOF58" s="123"/>
      <c r="JOG58" s="9"/>
      <c r="JOH58" s="123"/>
      <c r="JOI58" s="123"/>
      <c r="JOJ58" s="123"/>
      <c r="JOK58" s="9"/>
      <c r="JOL58" s="123"/>
      <c r="JOM58" s="123"/>
      <c r="JON58" s="123"/>
      <c r="JOO58" s="9"/>
      <c r="JOP58" s="123"/>
      <c r="JOQ58" s="123"/>
      <c r="JOR58" s="123"/>
      <c r="JOS58" s="9"/>
      <c r="JOT58" s="123"/>
      <c r="JOU58" s="123"/>
      <c r="JOV58" s="123"/>
      <c r="JOW58" s="9"/>
      <c r="JOX58" s="123"/>
      <c r="JOY58" s="123"/>
      <c r="JOZ58" s="123"/>
      <c r="JPA58" s="9"/>
      <c r="JPB58" s="123"/>
      <c r="JPC58" s="123"/>
      <c r="JPD58" s="123"/>
      <c r="JPE58" s="9"/>
      <c r="JPF58" s="123"/>
      <c r="JPG58" s="123"/>
      <c r="JPH58" s="123"/>
      <c r="JPI58" s="9"/>
      <c r="JPJ58" s="123"/>
      <c r="JPK58" s="123"/>
      <c r="JPL58" s="123"/>
      <c r="JPM58" s="9"/>
      <c r="JPN58" s="123"/>
      <c r="JPO58" s="123"/>
      <c r="JPP58" s="123"/>
      <c r="JPQ58" s="9"/>
      <c r="JPR58" s="123"/>
      <c r="JPS58" s="123"/>
      <c r="JPT58" s="123"/>
      <c r="JPU58" s="9"/>
      <c r="JPV58" s="123"/>
      <c r="JPW58" s="123"/>
      <c r="JPX58" s="123"/>
      <c r="JPY58" s="9"/>
      <c r="JPZ58" s="123"/>
      <c r="JQA58" s="123"/>
      <c r="JQB58" s="123"/>
      <c r="JQC58" s="9"/>
      <c r="JQD58" s="123"/>
      <c r="JQE58" s="123"/>
      <c r="JQF58" s="123"/>
      <c r="JQG58" s="9"/>
      <c r="JQH58" s="123"/>
      <c r="JQI58" s="123"/>
      <c r="JQJ58" s="123"/>
      <c r="JQK58" s="9"/>
      <c r="JQL58" s="123"/>
      <c r="JQM58" s="123"/>
      <c r="JQN58" s="123"/>
      <c r="JQO58" s="9"/>
      <c r="JQP58" s="123"/>
      <c r="JQQ58" s="123"/>
      <c r="JQR58" s="123"/>
      <c r="JQS58" s="9"/>
      <c r="JQT58" s="123"/>
      <c r="JQU58" s="123"/>
      <c r="JQV58" s="123"/>
      <c r="JQW58" s="9"/>
      <c r="JQX58" s="123"/>
      <c r="JQY58" s="123"/>
      <c r="JQZ58" s="123"/>
      <c r="JRA58" s="9"/>
      <c r="JRB58" s="123"/>
      <c r="JRC58" s="123"/>
      <c r="JRD58" s="123"/>
      <c r="JRE58" s="9"/>
      <c r="JRF58" s="123"/>
      <c r="JRG58" s="123"/>
      <c r="JRH58" s="123"/>
      <c r="JRI58" s="9"/>
      <c r="JRJ58" s="123"/>
      <c r="JRK58" s="123"/>
      <c r="JRL58" s="123"/>
      <c r="JRM58" s="9"/>
      <c r="JRN58" s="123"/>
      <c r="JRO58" s="123"/>
      <c r="JRP58" s="123"/>
      <c r="JRQ58" s="9"/>
      <c r="JRR58" s="123"/>
      <c r="JRS58" s="123"/>
      <c r="JRT58" s="123"/>
      <c r="JRU58" s="9"/>
      <c r="JRV58" s="123"/>
      <c r="JRW58" s="123"/>
      <c r="JRX58" s="123"/>
      <c r="JRY58" s="9"/>
      <c r="JRZ58" s="123"/>
      <c r="JSA58" s="123"/>
      <c r="JSB58" s="123"/>
      <c r="JSC58" s="9"/>
      <c r="JSD58" s="123"/>
      <c r="JSE58" s="123"/>
      <c r="JSF58" s="123"/>
      <c r="JSG58" s="9"/>
      <c r="JSH58" s="123"/>
      <c r="JSI58" s="123"/>
      <c r="JSJ58" s="123"/>
      <c r="JSK58" s="9"/>
      <c r="JSL58" s="123"/>
      <c r="JSM58" s="123"/>
      <c r="JSN58" s="123"/>
      <c r="JSO58" s="9"/>
      <c r="JSP58" s="123"/>
      <c r="JSQ58" s="123"/>
      <c r="JSR58" s="123"/>
      <c r="JSS58" s="9"/>
      <c r="JST58" s="123"/>
      <c r="JSU58" s="123"/>
      <c r="JSV58" s="123"/>
      <c r="JSW58" s="9"/>
      <c r="JSX58" s="123"/>
      <c r="JSY58" s="123"/>
      <c r="JSZ58" s="123"/>
      <c r="JTA58" s="9"/>
      <c r="JTB58" s="123"/>
      <c r="JTC58" s="123"/>
      <c r="JTD58" s="123"/>
      <c r="JTE58" s="9"/>
      <c r="JTF58" s="123"/>
      <c r="JTG58" s="123"/>
      <c r="JTH58" s="123"/>
      <c r="JTI58" s="9"/>
      <c r="JTJ58" s="123"/>
      <c r="JTK58" s="123"/>
      <c r="JTL58" s="123"/>
      <c r="JTM58" s="9"/>
      <c r="JTN58" s="123"/>
      <c r="JTO58" s="123"/>
      <c r="JTP58" s="123"/>
      <c r="JTQ58" s="9"/>
      <c r="JTR58" s="123"/>
      <c r="JTS58" s="123"/>
      <c r="JTT58" s="123"/>
      <c r="JTU58" s="9"/>
      <c r="JTV58" s="123"/>
      <c r="JTW58" s="123"/>
      <c r="JTX58" s="123"/>
      <c r="JTY58" s="9"/>
      <c r="JTZ58" s="123"/>
      <c r="JUA58" s="123"/>
      <c r="JUB58" s="123"/>
      <c r="JUC58" s="9"/>
      <c r="JUD58" s="123"/>
      <c r="JUE58" s="123"/>
      <c r="JUF58" s="123"/>
      <c r="JUG58" s="9"/>
      <c r="JUH58" s="123"/>
      <c r="JUI58" s="123"/>
      <c r="JUJ58" s="123"/>
      <c r="JUK58" s="9"/>
      <c r="JUL58" s="123"/>
      <c r="JUM58" s="123"/>
      <c r="JUN58" s="123"/>
      <c r="JUO58" s="9"/>
      <c r="JUP58" s="123"/>
      <c r="JUQ58" s="123"/>
      <c r="JUR58" s="123"/>
      <c r="JUS58" s="9"/>
      <c r="JUT58" s="123"/>
      <c r="JUU58" s="123"/>
      <c r="JUV58" s="123"/>
      <c r="JUW58" s="9"/>
      <c r="JUX58" s="123"/>
      <c r="JUY58" s="123"/>
      <c r="JUZ58" s="123"/>
      <c r="JVA58" s="9"/>
      <c r="JVB58" s="123"/>
      <c r="JVC58" s="123"/>
      <c r="JVD58" s="123"/>
      <c r="JVE58" s="9"/>
      <c r="JVF58" s="123"/>
      <c r="JVG58" s="123"/>
      <c r="JVH58" s="123"/>
      <c r="JVI58" s="9"/>
      <c r="JVJ58" s="123"/>
      <c r="JVK58" s="123"/>
      <c r="JVL58" s="123"/>
      <c r="JVM58" s="9"/>
      <c r="JVN58" s="123"/>
      <c r="JVO58" s="123"/>
      <c r="JVP58" s="123"/>
      <c r="JVQ58" s="9"/>
      <c r="JVR58" s="123"/>
      <c r="JVS58" s="123"/>
      <c r="JVT58" s="123"/>
      <c r="JVU58" s="9"/>
      <c r="JVV58" s="123"/>
      <c r="JVW58" s="123"/>
      <c r="JVX58" s="123"/>
      <c r="JVY58" s="9"/>
      <c r="JVZ58" s="123"/>
      <c r="JWA58" s="123"/>
      <c r="JWB58" s="123"/>
      <c r="JWC58" s="9"/>
      <c r="JWD58" s="123"/>
      <c r="JWE58" s="123"/>
      <c r="JWF58" s="123"/>
      <c r="JWG58" s="9"/>
      <c r="JWH58" s="123"/>
      <c r="JWI58" s="123"/>
      <c r="JWJ58" s="123"/>
      <c r="JWK58" s="9"/>
      <c r="JWL58" s="123"/>
      <c r="JWM58" s="123"/>
      <c r="JWN58" s="123"/>
      <c r="JWO58" s="9"/>
      <c r="JWP58" s="123"/>
      <c r="JWQ58" s="123"/>
      <c r="JWR58" s="123"/>
      <c r="JWS58" s="9"/>
      <c r="JWT58" s="123"/>
      <c r="JWU58" s="123"/>
      <c r="JWV58" s="123"/>
      <c r="JWW58" s="9"/>
      <c r="JWX58" s="123"/>
      <c r="JWY58" s="123"/>
      <c r="JWZ58" s="123"/>
      <c r="JXA58" s="9"/>
      <c r="JXB58" s="123"/>
      <c r="JXC58" s="123"/>
      <c r="JXD58" s="123"/>
      <c r="JXE58" s="9"/>
      <c r="JXF58" s="123"/>
      <c r="JXG58" s="123"/>
      <c r="JXH58" s="123"/>
      <c r="JXI58" s="9"/>
      <c r="JXJ58" s="123"/>
      <c r="JXK58" s="123"/>
      <c r="JXL58" s="123"/>
      <c r="JXM58" s="9"/>
      <c r="JXN58" s="123"/>
      <c r="JXO58" s="123"/>
      <c r="JXP58" s="123"/>
      <c r="JXQ58" s="9"/>
      <c r="JXR58" s="123"/>
      <c r="JXS58" s="123"/>
      <c r="JXT58" s="123"/>
      <c r="JXU58" s="9"/>
      <c r="JXV58" s="123"/>
      <c r="JXW58" s="123"/>
      <c r="JXX58" s="123"/>
      <c r="JXY58" s="9"/>
      <c r="JXZ58" s="123"/>
      <c r="JYA58" s="123"/>
      <c r="JYB58" s="123"/>
      <c r="JYC58" s="9"/>
      <c r="JYD58" s="123"/>
      <c r="JYE58" s="123"/>
      <c r="JYF58" s="123"/>
      <c r="JYG58" s="9"/>
      <c r="JYH58" s="123"/>
      <c r="JYI58" s="123"/>
      <c r="JYJ58" s="123"/>
      <c r="JYK58" s="9"/>
      <c r="JYL58" s="123"/>
      <c r="JYM58" s="123"/>
      <c r="JYN58" s="123"/>
      <c r="JYO58" s="9"/>
      <c r="JYP58" s="123"/>
      <c r="JYQ58" s="123"/>
      <c r="JYR58" s="123"/>
      <c r="JYS58" s="9"/>
      <c r="JYT58" s="123"/>
      <c r="JYU58" s="123"/>
      <c r="JYV58" s="123"/>
      <c r="JYW58" s="9"/>
      <c r="JYX58" s="123"/>
      <c r="JYY58" s="123"/>
      <c r="JYZ58" s="123"/>
      <c r="JZA58" s="9"/>
      <c r="JZB58" s="123"/>
      <c r="JZC58" s="123"/>
      <c r="JZD58" s="123"/>
      <c r="JZE58" s="9"/>
      <c r="JZF58" s="123"/>
      <c r="JZG58" s="123"/>
      <c r="JZH58" s="123"/>
      <c r="JZI58" s="9"/>
      <c r="JZJ58" s="123"/>
      <c r="JZK58" s="123"/>
      <c r="JZL58" s="123"/>
      <c r="JZM58" s="9"/>
      <c r="JZN58" s="123"/>
      <c r="JZO58" s="123"/>
      <c r="JZP58" s="123"/>
      <c r="JZQ58" s="9"/>
      <c r="JZR58" s="123"/>
      <c r="JZS58" s="123"/>
      <c r="JZT58" s="123"/>
      <c r="JZU58" s="9"/>
      <c r="JZV58" s="123"/>
      <c r="JZW58" s="123"/>
      <c r="JZX58" s="123"/>
      <c r="JZY58" s="9"/>
      <c r="JZZ58" s="123"/>
      <c r="KAA58" s="123"/>
      <c r="KAB58" s="123"/>
      <c r="KAC58" s="9"/>
      <c r="KAD58" s="123"/>
      <c r="KAE58" s="123"/>
      <c r="KAF58" s="123"/>
      <c r="KAG58" s="9"/>
      <c r="KAH58" s="123"/>
      <c r="KAI58" s="123"/>
      <c r="KAJ58" s="123"/>
      <c r="KAK58" s="9"/>
      <c r="KAL58" s="123"/>
      <c r="KAM58" s="123"/>
      <c r="KAN58" s="123"/>
      <c r="KAO58" s="9"/>
      <c r="KAP58" s="123"/>
      <c r="KAQ58" s="123"/>
      <c r="KAR58" s="123"/>
      <c r="KAS58" s="9"/>
      <c r="KAT58" s="123"/>
      <c r="KAU58" s="123"/>
      <c r="KAV58" s="123"/>
      <c r="KAW58" s="9"/>
      <c r="KAX58" s="123"/>
      <c r="KAY58" s="123"/>
      <c r="KAZ58" s="123"/>
      <c r="KBA58" s="9"/>
      <c r="KBB58" s="123"/>
      <c r="KBC58" s="123"/>
      <c r="KBD58" s="123"/>
      <c r="KBE58" s="9"/>
      <c r="KBF58" s="123"/>
      <c r="KBG58" s="123"/>
      <c r="KBH58" s="123"/>
      <c r="KBI58" s="9"/>
      <c r="KBJ58" s="123"/>
      <c r="KBK58" s="123"/>
      <c r="KBL58" s="123"/>
      <c r="KBM58" s="9"/>
      <c r="KBN58" s="123"/>
      <c r="KBO58" s="123"/>
      <c r="KBP58" s="123"/>
      <c r="KBQ58" s="9"/>
      <c r="KBR58" s="123"/>
      <c r="KBS58" s="123"/>
      <c r="KBT58" s="123"/>
      <c r="KBU58" s="9"/>
      <c r="KBV58" s="123"/>
      <c r="KBW58" s="123"/>
      <c r="KBX58" s="123"/>
      <c r="KBY58" s="9"/>
      <c r="KBZ58" s="123"/>
      <c r="KCA58" s="123"/>
      <c r="KCB58" s="123"/>
      <c r="KCC58" s="9"/>
      <c r="KCD58" s="123"/>
      <c r="KCE58" s="123"/>
      <c r="KCF58" s="123"/>
      <c r="KCG58" s="9"/>
      <c r="KCH58" s="123"/>
      <c r="KCI58" s="123"/>
      <c r="KCJ58" s="123"/>
      <c r="KCK58" s="9"/>
      <c r="KCL58" s="123"/>
      <c r="KCM58" s="123"/>
      <c r="KCN58" s="123"/>
      <c r="KCO58" s="9"/>
      <c r="KCP58" s="123"/>
      <c r="KCQ58" s="123"/>
      <c r="KCR58" s="123"/>
      <c r="KCS58" s="9"/>
      <c r="KCT58" s="123"/>
      <c r="KCU58" s="123"/>
      <c r="KCV58" s="123"/>
      <c r="KCW58" s="9"/>
      <c r="KCX58" s="123"/>
      <c r="KCY58" s="123"/>
      <c r="KCZ58" s="123"/>
      <c r="KDA58" s="9"/>
      <c r="KDB58" s="123"/>
      <c r="KDC58" s="123"/>
      <c r="KDD58" s="123"/>
      <c r="KDE58" s="9"/>
      <c r="KDF58" s="123"/>
      <c r="KDG58" s="123"/>
      <c r="KDH58" s="123"/>
      <c r="KDI58" s="9"/>
      <c r="KDJ58" s="123"/>
      <c r="KDK58" s="123"/>
      <c r="KDL58" s="123"/>
      <c r="KDM58" s="9"/>
      <c r="KDN58" s="123"/>
      <c r="KDO58" s="123"/>
      <c r="KDP58" s="123"/>
      <c r="KDQ58" s="9"/>
      <c r="KDR58" s="123"/>
      <c r="KDS58" s="123"/>
      <c r="KDT58" s="123"/>
      <c r="KDU58" s="9"/>
      <c r="KDV58" s="123"/>
      <c r="KDW58" s="123"/>
      <c r="KDX58" s="123"/>
      <c r="KDY58" s="9"/>
      <c r="KDZ58" s="123"/>
      <c r="KEA58" s="123"/>
      <c r="KEB58" s="123"/>
      <c r="KEC58" s="9"/>
      <c r="KED58" s="123"/>
      <c r="KEE58" s="123"/>
      <c r="KEF58" s="123"/>
      <c r="KEG58" s="9"/>
      <c r="KEH58" s="123"/>
      <c r="KEI58" s="123"/>
      <c r="KEJ58" s="123"/>
      <c r="KEK58" s="9"/>
      <c r="KEL58" s="123"/>
      <c r="KEM58" s="123"/>
      <c r="KEN58" s="123"/>
      <c r="KEO58" s="9"/>
      <c r="KEP58" s="123"/>
      <c r="KEQ58" s="123"/>
      <c r="KER58" s="123"/>
      <c r="KES58" s="9"/>
      <c r="KET58" s="123"/>
      <c r="KEU58" s="123"/>
      <c r="KEV58" s="123"/>
      <c r="KEW58" s="9"/>
      <c r="KEX58" s="123"/>
      <c r="KEY58" s="123"/>
      <c r="KEZ58" s="123"/>
      <c r="KFA58" s="9"/>
      <c r="KFB58" s="123"/>
      <c r="KFC58" s="123"/>
      <c r="KFD58" s="123"/>
      <c r="KFE58" s="9"/>
      <c r="KFF58" s="123"/>
      <c r="KFG58" s="123"/>
      <c r="KFH58" s="123"/>
      <c r="KFI58" s="9"/>
      <c r="KFJ58" s="123"/>
      <c r="KFK58" s="123"/>
      <c r="KFL58" s="123"/>
      <c r="KFM58" s="9"/>
      <c r="KFN58" s="123"/>
      <c r="KFO58" s="123"/>
      <c r="KFP58" s="123"/>
      <c r="KFQ58" s="9"/>
      <c r="KFR58" s="123"/>
      <c r="KFS58" s="123"/>
      <c r="KFT58" s="123"/>
      <c r="KFU58" s="9"/>
      <c r="KFV58" s="123"/>
      <c r="KFW58" s="123"/>
      <c r="KFX58" s="123"/>
      <c r="KFY58" s="9"/>
      <c r="KFZ58" s="123"/>
      <c r="KGA58" s="123"/>
      <c r="KGB58" s="123"/>
      <c r="KGC58" s="9"/>
      <c r="KGD58" s="123"/>
      <c r="KGE58" s="123"/>
      <c r="KGF58" s="123"/>
      <c r="KGG58" s="9"/>
      <c r="KGH58" s="123"/>
      <c r="KGI58" s="123"/>
      <c r="KGJ58" s="123"/>
      <c r="KGK58" s="9"/>
      <c r="KGL58" s="123"/>
      <c r="KGM58" s="123"/>
      <c r="KGN58" s="123"/>
      <c r="KGO58" s="9"/>
      <c r="KGP58" s="123"/>
      <c r="KGQ58" s="123"/>
      <c r="KGR58" s="123"/>
      <c r="KGS58" s="9"/>
      <c r="KGT58" s="123"/>
      <c r="KGU58" s="123"/>
      <c r="KGV58" s="123"/>
      <c r="KGW58" s="9"/>
      <c r="KGX58" s="123"/>
      <c r="KGY58" s="123"/>
      <c r="KGZ58" s="123"/>
      <c r="KHA58" s="9"/>
      <c r="KHB58" s="123"/>
      <c r="KHC58" s="123"/>
      <c r="KHD58" s="123"/>
      <c r="KHE58" s="9"/>
      <c r="KHF58" s="123"/>
      <c r="KHG58" s="123"/>
      <c r="KHH58" s="123"/>
      <c r="KHI58" s="9"/>
      <c r="KHJ58" s="123"/>
      <c r="KHK58" s="123"/>
      <c r="KHL58" s="123"/>
      <c r="KHM58" s="9"/>
      <c r="KHN58" s="123"/>
      <c r="KHO58" s="123"/>
      <c r="KHP58" s="123"/>
      <c r="KHQ58" s="9"/>
      <c r="KHR58" s="123"/>
      <c r="KHS58" s="123"/>
      <c r="KHT58" s="123"/>
      <c r="KHU58" s="9"/>
      <c r="KHV58" s="123"/>
      <c r="KHW58" s="123"/>
      <c r="KHX58" s="123"/>
      <c r="KHY58" s="9"/>
      <c r="KHZ58" s="123"/>
      <c r="KIA58" s="123"/>
      <c r="KIB58" s="123"/>
      <c r="KIC58" s="9"/>
      <c r="KID58" s="123"/>
      <c r="KIE58" s="123"/>
      <c r="KIF58" s="123"/>
      <c r="KIG58" s="9"/>
      <c r="KIH58" s="123"/>
      <c r="KII58" s="123"/>
      <c r="KIJ58" s="123"/>
      <c r="KIK58" s="9"/>
      <c r="KIL58" s="123"/>
      <c r="KIM58" s="123"/>
      <c r="KIN58" s="123"/>
      <c r="KIO58" s="9"/>
      <c r="KIP58" s="123"/>
      <c r="KIQ58" s="123"/>
      <c r="KIR58" s="123"/>
      <c r="KIS58" s="9"/>
      <c r="KIT58" s="123"/>
      <c r="KIU58" s="123"/>
      <c r="KIV58" s="123"/>
      <c r="KIW58" s="9"/>
      <c r="KIX58" s="123"/>
      <c r="KIY58" s="123"/>
      <c r="KIZ58" s="123"/>
      <c r="KJA58" s="9"/>
      <c r="KJB58" s="123"/>
      <c r="KJC58" s="123"/>
      <c r="KJD58" s="123"/>
      <c r="KJE58" s="9"/>
      <c r="KJF58" s="123"/>
      <c r="KJG58" s="123"/>
      <c r="KJH58" s="123"/>
      <c r="KJI58" s="9"/>
      <c r="KJJ58" s="123"/>
      <c r="KJK58" s="123"/>
      <c r="KJL58" s="123"/>
      <c r="KJM58" s="9"/>
      <c r="KJN58" s="123"/>
      <c r="KJO58" s="123"/>
      <c r="KJP58" s="123"/>
      <c r="KJQ58" s="9"/>
      <c r="KJR58" s="123"/>
      <c r="KJS58" s="123"/>
      <c r="KJT58" s="123"/>
      <c r="KJU58" s="9"/>
      <c r="KJV58" s="123"/>
      <c r="KJW58" s="123"/>
      <c r="KJX58" s="123"/>
      <c r="KJY58" s="9"/>
      <c r="KJZ58" s="123"/>
      <c r="KKA58" s="123"/>
      <c r="KKB58" s="123"/>
      <c r="KKC58" s="9"/>
      <c r="KKD58" s="123"/>
      <c r="KKE58" s="123"/>
      <c r="KKF58" s="123"/>
      <c r="KKG58" s="9"/>
      <c r="KKH58" s="123"/>
      <c r="KKI58" s="123"/>
      <c r="KKJ58" s="123"/>
      <c r="KKK58" s="9"/>
      <c r="KKL58" s="123"/>
      <c r="KKM58" s="123"/>
      <c r="KKN58" s="123"/>
      <c r="KKO58" s="9"/>
      <c r="KKP58" s="123"/>
      <c r="KKQ58" s="123"/>
      <c r="KKR58" s="123"/>
      <c r="KKS58" s="9"/>
      <c r="KKT58" s="123"/>
      <c r="KKU58" s="123"/>
      <c r="KKV58" s="123"/>
      <c r="KKW58" s="9"/>
      <c r="KKX58" s="123"/>
      <c r="KKY58" s="123"/>
      <c r="KKZ58" s="123"/>
      <c r="KLA58" s="9"/>
      <c r="KLB58" s="123"/>
      <c r="KLC58" s="123"/>
      <c r="KLD58" s="123"/>
      <c r="KLE58" s="9"/>
      <c r="KLF58" s="123"/>
      <c r="KLG58" s="123"/>
      <c r="KLH58" s="123"/>
      <c r="KLI58" s="9"/>
      <c r="KLJ58" s="123"/>
      <c r="KLK58" s="123"/>
      <c r="KLL58" s="123"/>
      <c r="KLM58" s="9"/>
      <c r="KLN58" s="123"/>
      <c r="KLO58" s="123"/>
      <c r="KLP58" s="123"/>
      <c r="KLQ58" s="9"/>
      <c r="KLR58" s="123"/>
      <c r="KLS58" s="123"/>
      <c r="KLT58" s="123"/>
      <c r="KLU58" s="9"/>
      <c r="KLV58" s="123"/>
      <c r="KLW58" s="123"/>
      <c r="KLX58" s="123"/>
      <c r="KLY58" s="9"/>
      <c r="KLZ58" s="123"/>
      <c r="KMA58" s="123"/>
      <c r="KMB58" s="123"/>
      <c r="KMC58" s="9"/>
      <c r="KMD58" s="123"/>
      <c r="KME58" s="123"/>
      <c r="KMF58" s="123"/>
      <c r="KMG58" s="9"/>
      <c r="KMH58" s="123"/>
      <c r="KMI58" s="123"/>
      <c r="KMJ58" s="123"/>
      <c r="KMK58" s="9"/>
      <c r="KML58" s="123"/>
      <c r="KMM58" s="123"/>
      <c r="KMN58" s="123"/>
      <c r="KMO58" s="9"/>
      <c r="KMP58" s="123"/>
      <c r="KMQ58" s="123"/>
      <c r="KMR58" s="123"/>
      <c r="KMS58" s="9"/>
      <c r="KMT58" s="123"/>
      <c r="KMU58" s="123"/>
      <c r="KMV58" s="123"/>
      <c r="KMW58" s="9"/>
      <c r="KMX58" s="123"/>
      <c r="KMY58" s="123"/>
      <c r="KMZ58" s="123"/>
      <c r="KNA58" s="9"/>
      <c r="KNB58" s="123"/>
      <c r="KNC58" s="123"/>
      <c r="KND58" s="123"/>
      <c r="KNE58" s="9"/>
      <c r="KNF58" s="123"/>
      <c r="KNG58" s="123"/>
      <c r="KNH58" s="123"/>
      <c r="KNI58" s="9"/>
      <c r="KNJ58" s="123"/>
      <c r="KNK58" s="123"/>
      <c r="KNL58" s="123"/>
      <c r="KNM58" s="9"/>
      <c r="KNN58" s="123"/>
      <c r="KNO58" s="123"/>
      <c r="KNP58" s="123"/>
      <c r="KNQ58" s="9"/>
      <c r="KNR58" s="123"/>
      <c r="KNS58" s="123"/>
      <c r="KNT58" s="123"/>
      <c r="KNU58" s="9"/>
      <c r="KNV58" s="123"/>
      <c r="KNW58" s="123"/>
      <c r="KNX58" s="123"/>
      <c r="KNY58" s="9"/>
      <c r="KNZ58" s="123"/>
      <c r="KOA58" s="123"/>
      <c r="KOB58" s="123"/>
      <c r="KOC58" s="9"/>
      <c r="KOD58" s="123"/>
      <c r="KOE58" s="123"/>
      <c r="KOF58" s="123"/>
      <c r="KOG58" s="9"/>
      <c r="KOH58" s="123"/>
      <c r="KOI58" s="123"/>
      <c r="KOJ58" s="123"/>
      <c r="KOK58" s="9"/>
      <c r="KOL58" s="123"/>
      <c r="KOM58" s="123"/>
      <c r="KON58" s="123"/>
      <c r="KOO58" s="9"/>
      <c r="KOP58" s="123"/>
      <c r="KOQ58" s="123"/>
      <c r="KOR58" s="123"/>
      <c r="KOS58" s="9"/>
      <c r="KOT58" s="123"/>
      <c r="KOU58" s="123"/>
      <c r="KOV58" s="123"/>
      <c r="KOW58" s="9"/>
      <c r="KOX58" s="123"/>
      <c r="KOY58" s="123"/>
      <c r="KOZ58" s="123"/>
      <c r="KPA58" s="9"/>
      <c r="KPB58" s="123"/>
      <c r="KPC58" s="123"/>
      <c r="KPD58" s="123"/>
      <c r="KPE58" s="9"/>
      <c r="KPF58" s="123"/>
      <c r="KPG58" s="123"/>
      <c r="KPH58" s="123"/>
      <c r="KPI58" s="9"/>
      <c r="KPJ58" s="123"/>
      <c r="KPK58" s="123"/>
      <c r="KPL58" s="123"/>
      <c r="KPM58" s="9"/>
      <c r="KPN58" s="123"/>
      <c r="KPO58" s="123"/>
      <c r="KPP58" s="123"/>
      <c r="KPQ58" s="9"/>
      <c r="KPR58" s="123"/>
      <c r="KPS58" s="123"/>
      <c r="KPT58" s="123"/>
      <c r="KPU58" s="9"/>
      <c r="KPV58" s="123"/>
      <c r="KPW58" s="123"/>
      <c r="KPX58" s="123"/>
      <c r="KPY58" s="9"/>
      <c r="KPZ58" s="123"/>
      <c r="KQA58" s="123"/>
      <c r="KQB58" s="123"/>
      <c r="KQC58" s="9"/>
      <c r="KQD58" s="123"/>
      <c r="KQE58" s="123"/>
      <c r="KQF58" s="123"/>
      <c r="KQG58" s="9"/>
      <c r="KQH58" s="123"/>
      <c r="KQI58" s="123"/>
      <c r="KQJ58" s="123"/>
      <c r="KQK58" s="9"/>
      <c r="KQL58" s="123"/>
      <c r="KQM58" s="123"/>
      <c r="KQN58" s="123"/>
      <c r="KQO58" s="9"/>
      <c r="KQP58" s="123"/>
      <c r="KQQ58" s="123"/>
      <c r="KQR58" s="123"/>
      <c r="KQS58" s="9"/>
      <c r="KQT58" s="123"/>
      <c r="KQU58" s="123"/>
      <c r="KQV58" s="123"/>
      <c r="KQW58" s="9"/>
      <c r="KQX58" s="123"/>
      <c r="KQY58" s="123"/>
      <c r="KQZ58" s="123"/>
      <c r="KRA58" s="9"/>
      <c r="KRB58" s="123"/>
      <c r="KRC58" s="123"/>
      <c r="KRD58" s="123"/>
      <c r="KRE58" s="9"/>
      <c r="KRF58" s="123"/>
      <c r="KRG58" s="123"/>
      <c r="KRH58" s="123"/>
      <c r="KRI58" s="9"/>
      <c r="KRJ58" s="123"/>
      <c r="KRK58" s="123"/>
      <c r="KRL58" s="123"/>
      <c r="KRM58" s="9"/>
      <c r="KRN58" s="123"/>
      <c r="KRO58" s="123"/>
      <c r="KRP58" s="123"/>
      <c r="KRQ58" s="9"/>
      <c r="KRR58" s="123"/>
      <c r="KRS58" s="123"/>
      <c r="KRT58" s="123"/>
      <c r="KRU58" s="9"/>
      <c r="KRV58" s="123"/>
      <c r="KRW58" s="123"/>
      <c r="KRX58" s="123"/>
      <c r="KRY58" s="9"/>
      <c r="KRZ58" s="123"/>
      <c r="KSA58" s="123"/>
      <c r="KSB58" s="123"/>
      <c r="KSC58" s="9"/>
      <c r="KSD58" s="123"/>
      <c r="KSE58" s="123"/>
      <c r="KSF58" s="123"/>
      <c r="KSG58" s="9"/>
      <c r="KSH58" s="123"/>
      <c r="KSI58" s="123"/>
      <c r="KSJ58" s="123"/>
      <c r="KSK58" s="9"/>
      <c r="KSL58" s="123"/>
      <c r="KSM58" s="123"/>
      <c r="KSN58" s="123"/>
      <c r="KSO58" s="9"/>
      <c r="KSP58" s="123"/>
      <c r="KSQ58" s="123"/>
      <c r="KSR58" s="123"/>
      <c r="KSS58" s="9"/>
      <c r="KST58" s="123"/>
      <c r="KSU58" s="123"/>
      <c r="KSV58" s="123"/>
      <c r="KSW58" s="9"/>
      <c r="KSX58" s="123"/>
      <c r="KSY58" s="123"/>
      <c r="KSZ58" s="123"/>
      <c r="KTA58" s="9"/>
      <c r="KTB58" s="123"/>
      <c r="KTC58" s="123"/>
      <c r="KTD58" s="123"/>
      <c r="KTE58" s="9"/>
      <c r="KTF58" s="123"/>
      <c r="KTG58" s="123"/>
      <c r="KTH58" s="123"/>
      <c r="KTI58" s="9"/>
      <c r="KTJ58" s="123"/>
      <c r="KTK58" s="123"/>
      <c r="KTL58" s="123"/>
      <c r="KTM58" s="9"/>
      <c r="KTN58" s="123"/>
      <c r="KTO58" s="123"/>
      <c r="KTP58" s="123"/>
      <c r="KTQ58" s="9"/>
      <c r="KTR58" s="123"/>
      <c r="KTS58" s="123"/>
      <c r="KTT58" s="123"/>
      <c r="KTU58" s="9"/>
      <c r="KTV58" s="123"/>
      <c r="KTW58" s="123"/>
      <c r="KTX58" s="123"/>
      <c r="KTY58" s="9"/>
      <c r="KTZ58" s="123"/>
      <c r="KUA58" s="123"/>
      <c r="KUB58" s="123"/>
      <c r="KUC58" s="9"/>
      <c r="KUD58" s="123"/>
      <c r="KUE58" s="123"/>
      <c r="KUF58" s="123"/>
      <c r="KUG58" s="9"/>
      <c r="KUH58" s="123"/>
      <c r="KUI58" s="123"/>
      <c r="KUJ58" s="123"/>
      <c r="KUK58" s="9"/>
      <c r="KUL58" s="123"/>
      <c r="KUM58" s="123"/>
      <c r="KUN58" s="123"/>
      <c r="KUO58" s="9"/>
      <c r="KUP58" s="123"/>
      <c r="KUQ58" s="123"/>
      <c r="KUR58" s="123"/>
      <c r="KUS58" s="9"/>
      <c r="KUT58" s="123"/>
      <c r="KUU58" s="123"/>
      <c r="KUV58" s="123"/>
      <c r="KUW58" s="9"/>
      <c r="KUX58" s="123"/>
      <c r="KUY58" s="123"/>
      <c r="KUZ58" s="123"/>
      <c r="KVA58" s="9"/>
      <c r="KVB58" s="123"/>
      <c r="KVC58" s="123"/>
      <c r="KVD58" s="123"/>
      <c r="KVE58" s="9"/>
      <c r="KVF58" s="123"/>
      <c r="KVG58" s="123"/>
      <c r="KVH58" s="123"/>
      <c r="KVI58" s="9"/>
      <c r="KVJ58" s="123"/>
      <c r="KVK58" s="123"/>
      <c r="KVL58" s="123"/>
      <c r="KVM58" s="9"/>
      <c r="KVN58" s="123"/>
      <c r="KVO58" s="123"/>
      <c r="KVP58" s="123"/>
      <c r="KVQ58" s="9"/>
      <c r="KVR58" s="123"/>
      <c r="KVS58" s="123"/>
      <c r="KVT58" s="123"/>
      <c r="KVU58" s="9"/>
      <c r="KVV58" s="123"/>
      <c r="KVW58" s="123"/>
      <c r="KVX58" s="123"/>
      <c r="KVY58" s="9"/>
      <c r="KVZ58" s="123"/>
      <c r="KWA58" s="123"/>
      <c r="KWB58" s="123"/>
      <c r="KWC58" s="9"/>
      <c r="KWD58" s="123"/>
      <c r="KWE58" s="123"/>
      <c r="KWF58" s="123"/>
      <c r="KWG58" s="9"/>
      <c r="KWH58" s="123"/>
      <c r="KWI58" s="123"/>
      <c r="KWJ58" s="123"/>
      <c r="KWK58" s="9"/>
      <c r="KWL58" s="123"/>
      <c r="KWM58" s="123"/>
      <c r="KWN58" s="123"/>
      <c r="KWO58" s="9"/>
      <c r="KWP58" s="123"/>
      <c r="KWQ58" s="123"/>
      <c r="KWR58" s="123"/>
      <c r="KWS58" s="9"/>
      <c r="KWT58" s="123"/>
      <c r="KWU58" s="123"/>
      <c r="KWV58" s="123"/>
      <c r="KWW58" s="9"/>
      <c r="KWX58" s="123"/>
      <c r="KWY58" s="123"/>
      <c r="KWZ58" s="123"/>
      <c r="KXA58" s="9"/>
      <c r="KXB58" s="123"/>
      <c r="KXC58" s="123"/>
      <c r="KXD58" s="123"/>
      <c r="KXE58" s="9"/>
      <c r="KXF58" s="123"/>
      <c r="KXG58" s="123"/>
      <c r="KXH58" s="123"/>
      <c r="KXI58" s="9"/>
      <c r="KXJ58" s="123"/>
      <c r="KXK58" s="123"/>
      <c r="KXL58" s="123"/>
      <c r="KXM58" s="9"/>
      <c r="KXN58" s="123"/>
      <c r="KXO58" s="123"/>
      <c r="KXP58" s="123"/>
      <c r="KXQ58" s="9"/>
      <c r="KXR58" s="123"/>
      <c r="KXS58" s="123"/>
      <c r="KXT58" s="123"/>
      <c r="KXU58" s="9"/>
      <c r="KXV58" s="123"/>
      <c r="KXW58" s="123"/>
      <c r="KXX58" s="123"/>
      <c r="KXY58" s="9"/>
      <c r="KXZ58" s="123"/>
      <c r="KYA58" s="123"/>
      <c r="KYB58" s="123"/>
      <c r="KYC58" s="9"/>
      <c r="KYD58" s="123"/>
      <c r="KYE58" s="123"/>
      <c r="KYF58" s="123"/>
      <c r="KYG58" s="9"/>
      <c r="KYH58" s="123"/>
      <c r="KYI58" s="123"/>
      <c r="KYJ58" s="123"/>
      <c r="KYK58" s="9"/>
      <c r="KYL58" s="123"/>
      <c r="KYM58" s="123"/>
      <c r="KYN58" s="123"/>
      <c r="KYO58" s="9"/>
      <c r="KYP58" s="123"/>
      <c r="KYQ58" s="123"/>
      <c r="KYR58" s="123"/>
      <c r="KYS58" s="9"/>
      <c r="KYT58" s="123"/>
      <c r="KYU58" s="123"/>
      <c r="KYV58" s="123"/>
      <c r="KYW58" s="9"/>
      <c r="KYX58" s="123"/>
      <c r="KYY58" s="123"/>
      <c r="KYZ58" s="123"/>
      <c r="KZA58" s="9"/>
      <c r="KZB58" s="123"/>
      <c r="KZC58" s="123"/>
      <c r="KZD58" s="123"/>
      <c r="KZE58" s="9"/>
      <c r="KZF58" s="123"/>
      <c r="KZG58" s="123"/>
      <c r="KZH58" s="123"/>
      <c r="KZI58" s="9"/>
      <c r="KZJ58" s="123"/>
      <c r="KZK58" s="123"/>
      <c r="KZL58" s="123"/>
      <c r="KZM58" s="9"/>
      <c r="KZN58" s="123"/>
      <c r="KZO58" s="123"/>
      <c r="KZP58" s="123"/>
      <c r="KZQ58" s="9"/>
      <c r="KZR58" s="123"/>
      <c r="KZS58" s="123"/>
      <c r="KZT58" s="123"/>
      <c r="KZU58" s="9"/>
      <c r="KZV58" s="123"/>
      <c r="KZW58" s="123"/>
      <c r="KZX58" s="123"/>
      <c r="KZY58" s="9"/>
      <c r="KZZ58" s="123"/>
      <c r="LAA58" s="123"/>
      <c r="LAB58" s="123"/>
      <c r="LAC58" s="9"/>
      <c r="LAD58" s="123"/>
      <c r="LAE58" s="123"/>
      <c r="LAF58" s="123"/>
      <c r="LAG58" s="9"/>
      <c r="LAH58" s="123"/>
      <c r="LAI58" s="123"/>
      <c r="LAJ58" s="123"/>
      <c r="LAK58" s="9"/>
      <c r="LAL58" s="123"/>
      <c r="LAM58" s="123"/>
      <c r="LAN58" s="123"/>
      <c r="LAO58" s="9"/>
      <c r="LAP58" s="123"/>
      <c r="LAQ58" s="123"/>
      <c r="LAR58" s="123"/>
      <c r="LAS58" s="9"/>
      <c r="LAT58" s="123"/>
      <c r="LAU58" s="123"/>
      <c r="LAV58" s="123"/>
      <c r="LAW58" s="9"/>
      <c r="LAX58" s="123"/>
      <c r="LAY58" s="123"/>
      <c r="LAZ58" s="123"/>
      <c r="LBA58" s="9"/>
      <c r="LBB58" s="123"/>
      <c r="LBC58" s="123"/>
      <c r="LBD58" s="123"/>
      <c r="LBE58" s="9"/>
      <c r="LBF58" s="123"/>
      <c r="LBG58" s="123"/>
      <c r="LBH58" s="123"/>
      <c r="LBI58" s="9"/>
      <c r="LBJ58" s="123"/>
      <c r="LBK58" s="123"/>
      <c r="LBL58" s="123"/>
      <c r="LBM58" s="9"/>
      <c r="LBN58" s="123"/>
      <c r="LBO58" s="123"/>
      <c r="LBP58" s="123"/>
      <c r="LBQ58" s="9"/>
      <c r="LBR58" s="123"/>
      <c r="LBS58" s="123"/>
      <c r="LBT58" s="123"/>
      <c r="LBU58" s="9"/>
      <c r="LBV58" s="123"/>
      <c r="LBW58" s="123"/>
      <c r="LBX58" s="123"/>
      <c r="LBY58" s="9"/>
      <c r="LBZ58" s="123"/>
      <c r="LCA58" s="123"/>
      <c r="LCB58" s="123"/>
      <c r="LCC58" s="9"/>
      <c r="LCD58" s="123"/>
      <c r="LCE58" s="123"/>
      <c r="LCF58" s="123"/>
      <c r="LCG58" s="9"/>
      <c r="LCH58" s="123"/>
      <c r="LCI58" s="123"/>
      <c r="LCJ58" s="123"/>
      <c r="LCK58" s="9"/>
      <c r="LCL58" s="123"/>
      <c r="LCM58" s="123"/>
      <c r="LCN58" s="123"/>
      <c r="LCO58" s="9"/>
      <c r="LCP58" s="123"/>
      <c r="LCQ58" s="123"/>
      <c r="LCR58" s="123"/>
      <c r="LCS58" s="9"/>
      <c r="LCT58" s="123"/>
      <c r="LCU58" s="123"/>
      <c r="LCV58" s="123"/>
      <c r="LCW58" s="9"/>
      <c r="LCX58" s="123"/>
      <c r="LCY58" s="123"/>
      <c r="LCZ58" s="123"/>
      <c r="LDA58" s="9"/>
      <c r="LDB58" s="123"/>
      <c r="LDC58" s="123"/>
      <c r="LDD58" s="123"/>
      <c r="LDE58" s="9"/>
      <c r="LDF58" s="123"/>
      <c r="LDG58" s="123"/>
      <c r="LDH58" s="123"/>
      <c r="LDI58" s="9"/>
      <c r="LDJ58" s="123"/>
      <c r="LDK58" s="123"/>
      <c r="LDL58" s="123"/>
      <c r="LDM58" s="9"/>
      <c r="LDN58" s="123"/>
      <c r="LDO58" s="123"/>
      <c r="LDP58" s="123"/>
      <c r="LDQ58" s="9"/>
      <c r="LDR58" s="123"/>
      <c r="LDS58" s="123"/>
      <c r="LDT58" s="123"/>
      <c r="LDU58" s="9"/>
      <c r="LDV58" s="123"/>
      <c r="LDW58" s="123"/>
      <c r="LDX58" s="123"/>
      <c r="LDY58" s="9"/>
      <c r="LDZ58" s="123"/>
      <c r="LEA58" s="123"/>
      <c r="LEB58" s="123"/>
      <c r="LEC58" s="9"/>
      <c r="LED58" s="123"/>
      <c r="LEE58" s="123"/>
      <c r="LEF58" s="123"/>
      <c r="LEG58" s="9"/>
      <c r="LEH58" s="123"/>
      <c r="LEI58" s="123"/>
      <c r="LEJ58" s="123"/>
      <c r="LEK58" s="9"/>
      <c r="LEL58" s="123"/>
      <c r="LEM58" s="123"/>
      <c r="LEN58" s="123"/>
      <c r="LEO58" s="9"/>
      <c r="LEP58" s="123"/>
      <c r="LEQ58" s="123"/>
      <c r="LER58" s="123"/>
      <c r="LES58" s="9"/>
      <c r="LET58" s="123"/>
      <c r="LEU58" s="123"/>
      <c r="LEV58" s="123"/>
      <c r="LEW58" s="9"/>
      <c r="LEX58" s="123"/>
      <c r="LEY58" s="123"/>
      <c r="LEZ58" s="123"/>
      <c r="LFA58" s="9"/>
      <c r="LFB58" s="123"/>
      <c r="LFC58" s="123"/>
      <c r="LFD58" s="123"/>
      <c r="LFE58" s="9"/>
      <c r="LFF58" s="123"/>
      <c r="LFG58" s="123"/>
      <c r="LFH58" s="123"/>
      <c r="LFI58" s="9"/>
      <c r="LFJ58" s="123"/>
      <c r="LFK58" s="123"/>
      <c r="LFL58" s="123"/>
      <c r="LFM58" s="9"/>
      <c r="LFN58" s="123"/>
      <c r="LFO58" s="123"/>
      <c r="LFP58" s="123"/>
      <c r="LFQ58" s="9"/>
      <c r="LFR58" s="123"/>
      <c r="LFS58" s="123"/>
      <c r="LFT58" s="123"/>
      <c r="LFU58" s="9"/>
      <c r="LFV58" s="123"/>
      <c r="LFW58" s="123"/>
      <c r="LFX58" s="123"/>
      <c r="LFY58" s="9"/>
      <c r="LFZ58" s="123"/>
      <c r="LGA58" s="123"/>
      <c r="LGB58" s="123"/>
      <c r="LGC58" s="9"/>
      <c r="LGD58" s="123"/>
      <c r="LGE58" s="123"/>
      <c r="LGF58" s="123"/>
      <c r="LGG58" s="9"/>
      <c r="LGH58" s="123"/>
      <c r="LGI58" s="123"/>
      <c r="LGJ58" s="123"/>
      <c r="LGK58" s="9"/>
      <c r="LGL58" s="123"/>
      <c r="LGM58" s="123"/>
      <c r="LGN58" s="123"/>
      <c r="LGO58" s="9"/>
      <c r="LGP58" s="123"/>
      <c r="LGQ58" s="123"/>
      <c r="LGR58" s="123"/>
      <c r="LGS58" s="9"/>
      <c r="LGT58" s="123"/>
      <c r="LGU58" s="123"/>
      <c r="LGV58" s="123"/>
      <c r="LGW58" s="9"/>
      <c r="LGX58" s="123"/>
      <c r="LGY58" s="123"/>
      <c r="LGZ58" s="123"/>
      <c r="LHA58" s="9"/>
      <c r="LHB58" s="123"/>
      <c r="LHC58" s="123"/>
      <c r="LHD58" s="123"/>
      <c r="LHE58" s="9"/>
      <c r="LHF58" s="123"/>
      <c r="LHG58" s="123"/>
      <c r="LHH58" s="123"/>
      <c r="LHI58" s="9"/>
      <c r="LHJ58" s="123"/>
      <c r="LHK58" s="123"/>
      <c r="LHL58" s="123"/>
      <c r="LHM58" s="9"/>
      <c r="LHN58" s="123"/>
      <c r="LHO58" s="123"/>
      <c r="LHP58" s="123"/>
      <c r="LHQ58" s="9"/>
      <c r="LHR58" s="123"/>
      <c r="LHS58" s="123"/>
      <c r="LHT58" s="123"/>
      <c r="LHU58" s="9"/>
      <c r="LHV58" s="123"/>
      <c r="LHW58" s="123"/>
      <c r="LHX58" s="123"/>
      <c r="LHY58" s="9"/>
      <c r="LHZ58" s="123"/>
      <c r="LIA58" s="123"/>
      <c r="LIB58" s="123"/>
      <c r="LIC58" s="9"/>
      <c r="LID58" s="123"/>
      <c r="LIE58" s="123"/>
      <c r="LIF58" s="123"/>
      <c r="LIG58" s="9"/>
      <c r="LIH58" s="123"/>
      <c r="LII58" s="123"/>
      <c r="LIJ58" s="123"/>
      <c r="LIK58" s="9"/>
      <c r="LIL58" s="123"/>
      <c r="LIM58" s="123"/>
      <c r="LIN58" s="123"/>
      <c r="LIO58" s="9"/>
      <c r="LIP58" s="123"/>
      <c r="LIQ58" s="123"/>
      <c r="LIR58" s="123"/>
      <c r="LIS58" s="9"/>
      <c r="LIT58" s="123"/>
      <c r="LIU58" s="123"/>
      <c r="LIV58" s="123"/>
      <c r="LIW58" s="9"/>
      <c r="LIX58" s="123"/>
      <c r="LIY58" s="123"/>
      <c r="LIZ58" s="123"/>
      <c r="LJA58" s="9"/>
      <c r="LJB58" s="123"/>
      <c r="LJC58" s="123"/>
      <c r="LJD58" s="123"/>
      <c r="LJE58" s="9"/>
      <c r="LJF58" s="123"/>
      <c r="LJG58" s="123"/>
      <c r="LJH58" s="123"/>
      <c r="LJI58" s="9"/>
      <c r="LJJ58" s="123"/>
      <c r="LJK58" s="123"/>
      <c r="LJL58" s="123"/>
      <c r="LJM58" s="9"/>
      <c r="LJN58" s="123"/>
      <c r="LJO58" s="123"/>
      <c r="LJP58" s="123"/>
      <c r="LJQ58" s="9"/>
      <c r="LJR58" s="123"/>
      <c r="LJS58" s="123"/>
      <c r="LJT58" s="123"/>
      <c r="LJU58" s="9"/>
      <c r="LJV58" s="123"/>
      <c r="LJW58" s="123"/>
      <c r="LJX58" s="123"/>
      <c r="LJY58" s="9"/>
      <c r="LJZ58" s="123"/>
      <c r="LKA58" s="123"/>
      <c r="LKB58" s="123"/>
      <c r="LKC58" s="9"/>
      <c r="LKD58" s="123"/>
      <c r="LKE58" s="123"/>
      <c r="LKF58" s="123"/>
      <c r="LKG58" s="9"/>
      <c r="LKH58" s="123"/>
      <c r="LKI58" s="123"/>
      <c r="LKJ58" s="123"/>
      <c r="LKK58" s="9"/>
      <c r="LKL58" s="123"/>
      <c r="LKM58" s="123"/>
      <c r="LKN58" s="123"/>
      <c r="LKO58" s="9"/>
      <c r="LKP58" s="123"/>
      <c r="LKQ58" s="123"/>
      <c r="LKR58" s="123"/>
      <c r="LKS58" s="9"/>
      <c r="LKT58" s="123"/>
      <c r="LKU58" s="123"/>
      <c r="LKV58" s="123"/>
      <c r="LKW58" s="9"/>
      <c r="LKX58" s="123"/>
      <c r="LKY58" s="123"/>
      <c r="LKZ58" s="123"/>
      <c r="LLA58" s="9"/>
      <c r="LLB58" s="123"/>
      <c r="LLC58" s="123"/>
      <c r="LLD58" s="123"/>
      <c r="LLE58" s="9"/>
      <c r="LLF58" s="123"/>
      <c r="LLG58" s="123"/>
      <c r="LLH58" s="123"/>
      <c r="LLI58" s="9"/>
      <c r="LLJ58" s="123"/>
      <c r="LLK58" s="123"/>
      <c r="LLL58" s="123"/>
      <c r="LLM58" s="9"/>
      <c r="LLN58" s="123"/>
      <c r="LLO58" s="123"/>
      <c r="LLP58" s="123"/>
      <c r="LLQ58" s="9"/>
      <c r="LLR58" s="123"/>
      <c r="LLS58" s="123"/>
      <c r="LLT58" s="123"/>
      <c r="LLU58" s="9"/>
      <c r="LLV58" s="123"/>
      <c r="LLW58" s="123"/>
      <c r="LLX58" s="123"/>
      <c r="LLY58" s="9"/>
      <c r="LLZ58" s="123"/>
      <c r="LMA58" s="123"/>
      <c r="LMB58" s="123"/>
      <c r="LMC58" s="9"/>
      <c r="LMD58" s="123"/>
      <c r="LME58" s="123"/>
      <c r="LMF58" s="123"/>
      <c r="LMG58" s="9"/>
      <c r="LMH58" s="123"/>
      <c r="LMI58" s="123"/>
      <c r="LMJ58" s="123"/>
      <c r="LMK58" s="9"/>
      <c r="LML58" s="123"/>
      <c r="LMM58" s="123"/>
      <c r="LMN58" s="123"/>
      <c r="LMO58" s="9"/>
      <c r="LMP58" s="123"/>
      <c r="LMQ58" s="123"/>
      <c r="LMR58" s="123"/>
      <c r="LMS58" s="9"/>
      <c r="LMT58" s="123"/>
      <c r="LMU58" s="123"/>
      <c r="LMV58" s="123"/>
      <c r="LMW58" s="9"/>
      <c r="LMX58" s="123"/>
      <c r="LMY58" s="123"/>
      <c r="LMZ58" s="123"/>
      <c r="LNA58" s="9"/>
      <c r="LNB58" s="123"/>
      <c r="LNC58" s="123"/>
      <c r="LND58" s="123"/>
      <c r="LNE58" s="9"/>
      <c r="LNF58" s="123"/>
      <c r="LNG58" s="123"/>
      <c r="LNH58" s="123"/>
      <c r="LNI58" s="9"/>
      <c r="LNJ58" s="123"/>
      <c r="LNK58" s="123"/>
      <c r="LNL58" s="123"/>
      <c r="LNM58" s="9"/>
      <c r="LNN58" s="123"/>
      <c r="LNO58" s="123"/>
      <c r="LNP58" s="123"/>
      <c r="LNQ58" s="9"/>
      <c r="LNR58" s="123"/>
      <c r="LNS58" s="123"/>
      <c r="LNT58" s="123"/>
      <c r="LNU58" s="9"/>
      <c r="LNV58" s="123"/>
      <c r="LNW58" s="123"/>
      <c r="LNX58" s="123"/>
      <c r="LNY58" s="9"/>
      <c r="LNZ58" s="123"/>
      <c r="LOA58" s="123"/>
      <c r="LOB58" s="123"/>
      <c r="LOC58" s="9"/>
      <c r="LOD58" s="123"/>
      <c r="LOE58" s="123"/>
      <c r="LOF58" s="123"/>
      <c r="LOG58" s="9"/>
      <c r="LOH58" s="123"/>
      <c r="LOI58" s="123"/>
      <c r="LOJ58" s="123"/>
      <c r="LOK58" s="9"/>
      <c r="LOL58" s="123"/>
      <c r="LOM58" s="123"/>
      <c r="LON58" s="123"/>
      <c r="LOO58" s="9"/>
      <c r="LOP58" s="123"/>
      <c r="LOQ58" s="123"/>
      <c r="LOR58" s="123"/>
      <c r="LOS58" s="9"/>
      <c r="LOT58" s="123"/>
      <c r="LOU58" s="123"/>
      <c r="LOV58" s="123"/>
      <c r="LOW58" s="9"/>
      <c r="LOX58" s="123"/>
      <c r="LOY58" s="123"/>
      <c r="LOZ58" s="123"/>
      <c r="LPA58" s="9"/>
      <c r="LPB58" s="123"/>
      <c r="LPC58" s="123"/>
      <c r="LPD58" s="123"/>
      <c r="LPE58" s="9"/>
      <c r="LPF58" s="123"/>
      <c r="LPG58" s="123"/>
      <c r="LPH58" s="123"/>
      <c r="LPI58" s="9"/>
      <c r="LPJ58" s="123"/>
      <c r="LPK58" s="123"/>
      <c r="LPL58" s="123"/>
      <c r="LPM58" s="9"/>
      <c r="LPN58" s="123"/>
      <c r="LPO58" s="123"/>
      <c r="LPP58" s="123"/>
      <c r="LPQ58" s="9"/>
      <c r="LPR58" s="123"/>
      <c r="LPS58" s="123"/>
      <c r="LPT58" s="123"/>
      <c r="LPU58" s="9"/>
      <c r="LPV58" s="123"/>
      <c r="LPW58" s="123"/>
      <c r="LPX58" s="123"/>
      <c r="LPY58" s="9"/>
      <c r="LPZ58" s="123"/>
      <c r="LQA58" s="123"/>
      <c r="LQB58" s="123"/>
      <c r="LQC58" s="9"/>
      <c r="LQD58" s="123"/>
      <c r="LQE58" s="123"/>
      <c r="LQF58" s="123"/>
      <c r="LQG58" s="9"/>
      <c r="LQH58" s="123"/>
      <c r="LQI58" s="123"/>
      <c r="LQJ58" s="123"/>
      <c r="LQK58" s="9"/>
      <c r="LQL58" s="123"/>
      <c r="LQM58" s="123"/>
      <c r="LQN58" s="123"/>
      <c r="LQO58" s="9"/>
      <c r="LQP58" s="123"/>
      <c r="LQQ58" s="123"/>
      <c r="LQR58" s="123"/>
      <c r="LQS58" s="9"/>
      <c r="LQT58" s="123"/>
      <c r="LQU58" s="123"/>
      <c r="LQV58" s="123"/>
      <c r="LQW58" s="9"/>
      <c r="LQX58" s="123"/>
      <c r="LQY58" s="123"/>
      <c r="LQZ58" s="123"/>
      <c r="LRA58" s="9"/>
      <c r="LRB58" s="123"/>
      <c r="LRC58" s="123"/>
      <c r="LRD58" s="123"/>
      <c r="LRE58" s="9"/>
      <c r="LRF58" s="123"/>
      <c r="LRG58" s="123"/>
      <c r="LRH58" s="123"/>
      <c r="LRI58" s="9"/>
      <c r="LRJ58" s="123"/>
      <c r="LRK58" s="123"/>
      <c r="LRL58" s="123"/>
      <c r="LRM58" s="9"/>
      <c r="LRN58" s="123"/>
      <c r="LRO58" s="123"/>
      <c r="LRP58" s="123"/>
      <c r="LRQ58" s="9"/>
      <c r="LRR58" s="123"/>
      <c r="LRS58" s="123"/>
      <c r="LRT58" s="123"/>
      <c r="LRU58" s="9"/>
      <c r="LRV58" s="123"/>
      <c r="LRW58" s="123"/>
      <c r="LRX58" s="123"/>
      <c r="LRY58" s="9"/>
      <c r="LRZ58" s="123"/>
      <c r="LSA58" s="123"/>
      <c r="LSB58" s="123"/>
      <c r="LSC58" s="9"/>
      <c r="LSD58" s="123"/>
      <c r="LSE58" s="123"/>
      <c r="LSF58" s="123"/>
      <c r="LSG58" s="9"/>
      <c r="LSH58" s="123"/>
      <c r="LSI58" s="123"/>
      <c r="LSJ58" s="123"/>
      <c r="LSK58" s="9"/>
      <c r="LSL58" s="123"/>
      <c r="LSM58" s="123"/>
      <c r="LSN58" s="123"/>
      <c r="LSO58" s="9"/>
      <c r="LSP58" s="123"/>
      <c r="LSQ58" s="123"/>
      <c r="LSR58" s="123"/>
      <c r="LSS58" s="9"/>
      <c r="LST58" s="123"/>
      <c r="LSU58" s="123"/>
      <c r="LSV58" s="123"/>
      <c r="LSW58" s="9"/>
      <c r="LSX58" s="123"/>
      <c r="LSY58" s="123"/>
      <c r="LSZ58" s="123"/>
      <c r="LTA58" s="9"/>
      <c r="LTB58" s="123"/>
      <c r="LTC58" s="123"/>
      <c r="LTD58" s="123"/>
      <c r="LTE58" s="9"/>
      <c r="LTF58" s="123"/>
      <c r="LTG58" s="123"/>
      <c r="LTH58" s="123"/>
      <c r="LTI58" s="9"/>
      <c r="LTJ58" s="123"/>
      <c r="LTK58" s="123"/>
      <c r="LTL58" s="123"/>
      <c r="LTM58" s="9"/>
      <c r="LTN58" s="123"/>
      <c r="LTO58" s="123"/>
      <c r="LTP58" s="123"/>
      <c r="LTQ58" s="9"/>
      <c r="LTR58" s="123"/>
      <c r="LTS58" s="123"/>
      <c r="LTT58" s="123"/>
      <c r="LTU58" s="9"/>
      <c r="LTV58" s="123"/>
      <c r="LTW58" s="123"/>
      <c r="LTX58" s="123"/>
      <c r="LTY58" s="9"/>
      <c r="LTZ58" s="123"/>
      <c r="LUA58" s="123"/>
      <c r="LUB58" s="123"/>
      <c r="LUC58" s="9"/>
      <c r="LUD58" s="123"/>
      <c r="LUE58" s="123"/>
      <c r="LUF58" s="123"/>
      <c r="LUG58" s="9"/>
      <c r="LUH58" s="123"/>
      <c r="LUI58" s="123"/>
      <c r="LUJ58" s="123"/>
      <c r="LUK58" s="9"/>
      <c r="LUL58" s="123"/>
      <c r="LUM58" s="123"/>
      <c r="LUN58" s="123"/>
      <c r="LUO58" s="9"/>
      <c r="LUP58" s="123"/>
      <c r="LUQ58" s="123"/>
      <c r="LUR58" s="123"/>
      <c r="LUS58" s="9"/>
      <c r="LUT58" s="123"/>
      <c r="LUU58" s="123"/>
      <c r="LUV58" s="123"/>
      <c r="LUW58" s="9"/>
      <c r="LUX58" s="123"/>
      <c r="LUY58" s="123"/>
      <c r="LUZ58" s="123"/>
      <c r="LVA58" s="9"/>
      <c r="LVB58" s="123"/>
      <c r="LVC58" s="123"/>
      <c r="LVD58" s="123"/>
      <c r="LVE58" s="9"/>
      <c r="LVF58" s="123"/>
      <c r="LVG58" s="123"/>
      <c r="LVH58" s="123"/>
      <c r="LVI58" s="9"/>
      <c r="LVJ58" s="123"/>
      <c r="LVK58" s="123"/>
      <c r="LVL58" s="123"/>
      <c r="LVM58" s="9"/>
      <c r="LVN58" s="123"/>
      <c r="LVO58" s="123"/>
      <c r="LVP58" s="123"/>
      <c r="LVQ58" s="9"/>
      <c r="LVR58" s="123"/>
      <c r="LVS58" s="123"/>
      <c r="LVT58" s="123"/>
      <c r="LVU58" s="9"/>
      <c r="LVV58" s="123"/>
      <c r="LVW58" s="123"/>
      <c r="LVX58" s="123"/>
      <c r="LVY58" s="9"/>
      <c r="LVZ58" s="123"/>
      <c r="LWA58" s="123"/>
      <c r="LWB58" s="123"/>
      <c r="LWC58" s="9"/>
      <c r="LWD58" s="123"/>
      <c r="LWE58" s="123"/>
      <c r="LWF58" s="123"/>
      <c r="LWG58" s="9"/>
      <c r="LWH58" s="123"/>
      <c r="LWI58" s="123"/>
      <c r="LWJ58" s="123"/>
      <c r="LWK58" s="9"/>
      <c r="LWL58" s="123"/>
      <c r="LWM58" s="123"/>
      <c r="LWN58" s="123"/>
      <c r="LWO58" s="9"/>
      <c r="LWP58" s="123"/>
      <c r="LWQ58" s="123"/>
      <c r="LWR58" s="123"/>
      <c r="LWS58" s="9"/>
      <c r="LWT58" s="123"/>
      <c r="LWU58" s="123"/>
      <c r="LWV58" s="123"/>
      <c r="LWW58" s="9"/>
      <c r="LWX58" s="123"/>
      <c r="LWY58" s="123"/>
      <c r="LWZ58" s="123"/>
      <c r="LXA58" s="9"/>
      <c r="LXB58" s="123"/>
      <c r="LXC58" s="123"/>
      <c r="LXD58" s="123"/>
      <c r="LXE58" s="9"/>
      <c r="LXF58" s="123"/>
      <c r="LXG58" s="123"/>
      <c r="LXH58" s="123"/>
      <c r="LXI58" s="9"/>
      <c r="LXJ58" s="123"/>
      <c r="LXK58" s="123"/>
      <c r="LXL58" s="123"/>
      <c r="LXM58" s="9"/>
      <c r="LXN58" s="123"/>
      <c r="LXO58" s="123"/>
      <c r="LXP58" s="123"/>
      <c r="LXQ58" s="9"/>
      <c r="LXR58" s="123"/>
      <c r="LXS58" s="123"/>
      <c r="LXT58" s="123"/>
      <c r="LXU58" s="9"/>
      <c r="LXV58" s="123"/>
      <c r="LXW58" s="123"/>
      <c r="LXX58" s="123"/>
      <c r="LXY58" s="9"/>
      <c r="LXZ58" s="123"/>
      <c r="LYA58" s="123"/>
      <c r="LYB58" s="123"/>
      <c r="LYC58" s="9"/>
      <c r="LYD58" s="123"/>
      <c r="LYE58" s="123"/>
      <c r="LYF58" s="123"/>
      <c r="LYG58" s="9"/>
      <c r="LYH58" s="123"/>
      <c r="LYI58" s="123"/>
      <c r="LYJ58" s="123"/>
      <c r="LYK58" s="9"/>
      <c r="LYL58" s="123"/>
      <c r="LYM58" s="123"/>
      <c r="LYN58" s="123"/>
      <c r="LYO58" s="9"/>
      <c r="LYP58" s="123"/>
      <c r="LYQ58" s="123"/>
      <c r="LYR58" s="123"/>
      <c r="LYS58" s="9"/>
      <c r="LYT58" s="123"/>
      <c r="LYU58" s="123"/>
      <c r="LYV58" s="123"/>
      <c r="LYW58" s="9"/>
      <c r="LYX58" s="123"/>
      <c r="LYY58" s="123"/>
      <c r="LYZ58" s="123"/>
      <c r="LZA58" s="9"/>
      <c r="LZB58" s="123"/>
      <c r="LZC58" s="123"/>
      <c r="LZD58" s="123"/>
      <c r="LZE58" s="9"/>
      <c r="LZF58" s="123"/>
      <c r="LZG58" s="123"/>
      <c r="LZH58" s="123"/>
      <c r="LZI58" s="9"/>
      <c r="LZJ58" s="123"/>
      <c r="LZK58" s="123"/>
      <c r="LZL58" s="123"/>
      <c r="LZM58" s="9"/>
      <c r="LZN58" s="123"/>
      <c r="LZO58" s="123"/>
      <c r="LZP58" s="123"/>
      <c r="LZQ58" s="9"/>
      <c r="LZR58" s="123"/>
      <c r="LZS58" s="123"/>
      <c r="LZT58" s="123"/>
      <c r="LZU58" s="9"/>
      <c r="LZV58" s="123"/>
      <c r="LZW58" s="123"/>
      <c r="LZX58" s="123"/>
      <c r="LZY58" s="9"/>
      <c r="LZZ58" s="123"/>
      <c r="MAA58" s="123"/>
      <c r="MAB58" s="123"/>
      <c r="MAC58" s="9"/>
      <c r="MAD58" s="123"/>
      <c r="MAE58" s="123"/>
      <c r="MAF58" s="123"/>
      <c r="MAG58" s="9"/>
      <c r="MAH58" s="123"/>
      <c r="MAI58" s="123"/>
      <c r="MAJ58" s="123"/>
      <c r="MAK58" s="9"/>
      <c r="MAL58" s="123"/>
      <c r="MAM58" s="123"/>
      <c r="MAN58" s="123"/>
      <c r="MAO58" s="9"/>
      <c r="MAP58" s="123"/>
      <c r="MAQ58" s="123"/>
      <c r="MAR58" s="123"/>
      <c r="MAS58" s="9"/>
      <c r="MAT58" s="123"/>
      <c r="MAU58" s="123"/>
      <c r="MAV58" s="123"/>
      <c r="MAW58" s="9"/>
      <c r="MAX58" s="123"/>
      <c r="MAY58" s="123"/>
      <c r="MAZ58" s="123"/>
      <c r="MBA58" s="9"/>
      <c r="MBB58" s="123"/>
      <c r="MBC58" s="123"/>
      <c r="MBD58" s="123"/>
      <c r="MBE58" s="9"/>
      <c r="MBF58" s="123"/>
      <c r="MBG58" s="123"/>
      <c r="MBH58" s="123"/>
      <c r="MBI58" s="9"/>
      <c r="MBJ58" s="123"/>
      <c r="MBK58" s="123"/>
      <c r="MBL58" s="123"/>
      <c r="MBM58" s="9"/>
      <c r="MBN58" s="123"/>
      <c r="MBO58" s="123"/>
      <c r="MBP58" s="123"/>
      <c r="MBQ58" s="9"/>
      <c r="MBR58" s="123"/>
      <c r="MBS58" s="123"/>
      <c r="MBT58" s="123"/>
      <c r="MBU58" s="9"/>
      <c r="MBV58" s="123"/>
      <c r="MBW58" s="123"/>
      <c r="MBX58" s="123"/>
      <c r="MBY58" s="9"/>
      <c r="MBZ58" s="123"/>
      <c r="MCA58" s="123"/>
      <c r="MCB58" s="123"/>
      <c r="MCC58" s="9"/>
      <c r="MCD58" s="123"/>
      <c r="MCE58" s="123"/>
      <c r="MCF58" s="123"/>
      <c r="MCG58" s="9"/>
      <c r="MCH58" s="123"/>
      <c r="MCI58" s="123"/>
      <c r="MCJ58" s="123"/>
      <c r="MCK58" s="9"/>
      <c r="MCL58" s="123"/>
      <c r="MCM58" s="123"/>
      <c r="MCN58" s="123"/>
      <c r="MCO58" s="9"/>
      <c r="MCP58" s="123"/>
      <c r="MCQ58" s="123"/>
      <c r="MCR58" s="123"/>
      <c r="MCS58" s="9"/>
      <c r="MCT58" s="123"/>
      <c r="MCU58" s="123"/>
      <c r="MCV58" s="123"/>
      <c r="MCW58" s="9"/>
      <c r="MCX58" s="123"/>
      <c r="MCY58" s="123"/>
      <c r="MCZ58" s="123"/>
      <c r="MDA58" s="9"/>
      <c r="MDB58" s="123"/>
      <c r="MDC58" s="123"/>
      <c r="MDD58" s="123"/>
      <c r="MDE58" s="9"/>
      <c r="MDF58" s="123"/>
      <c r="MDG58" s="123"/>
      <c r="MDH58" s="123"/>
      <c r="MDI58" s="9"/>
      <c r="MDJ58" s="123"/>
      <c r="MDK58" s="123"/>
      <c r="MDL58" s="123"/>
      <c r="MDM58" s="9"/>
      <c r="MDN58" s="123"/>
      <c r="MDO58" s="123"/>
      <c r="MDP58" s="123"/>
      <c r="MDQ58" s="9"/>
      <c r="MDR58" s="123"/>
      <c r="MDS58" s="123"/>
      <c r="MDT58" s="123"/>
      <c r="MDU58" s="9"/>
      <c r="MDV58" s="123"/>
      <c r="MDW58" s="123"/>
      <c r="MDX58" s="123"/>
      <c r="MDY58" s="9"/>
      <c r="MDZ58" s="123"/>
      <c r="MEA58" s="123"/>
      <c r="MEB58" s="123"/>
      <c r="MEC58" s="9"/>
      <c r="MED58" s="123"/>
      <c r="MEE58" s="123"/>
      <c r="MEF58" s="123"/>
      <c r="MEG58" s="9"/>
      <c r="MEH58" s="123"/>
      <c r="MEI58" s="123"/>
      <c r="MEJ58" s="123"/>
      <c r="MEK58" s="9"/>
      <c r="MEL58" s="123"/>
      <c r="MEM58" s="123"/>
      <c r="MEN58" s="123"/>
      <c r="MEO58" s="9"/>
      <c r="MEP58" s="123"/>
      <c r="MEQ58" s="123"/>
      <c r="MER58" s="123"/>
      <c r="MES58" s="9"/>
      <c r="MET58" s="123"/>
      <c r="MEU58" s="123"/>
      <c r="MEV58" s="123"/>
      <c r="MEW58" s="9"/>
      <c r="MEX58" s="123"/>
      <c r="MEY58" s="123"/>
      <c r="MEZ58" s="123"/>
      <c r="MFA58" s="9"/>
      <c r="MFB58" s="123"/>
      <c r="MFC58" s="123"/>
      <c r="MFD58" s="123"/>
      <c r="MFE58" s="9"/>
      <c r="MFF58" s="123"/>
      <c r="MFG58" s="123"/>
      <c r="MFH58" s="123"/>
      <c r="MFI58" s="9"/>
      <c r="MFJ58" s="123"/>
      <c r="MFK58" s="123"/>
      <c r="MFL58" s="123"/>
      <c r="MFM58" s="9"/>
      <c r="MFN58" s="123"/>
      <c r="MFO58" s="123"/>
      <c r="MFP58" s="123"/>
      <c r="MFQ58" s="9"/>
      <c r="MFR58" s="123"/>
      <c r="MFS58" s="123"/>
      <c r="MFT58" s="123"/>
      <c r="MFU58" s="9"/>
      <c r="MFV58" s="123"/>
      <c r="MFW58" s="123"/>
      <c r="MFX58" s="123"/>
      <c r="MFY58" s="9"/>
      <c r="MFZ58" s="123"/>
      <c r="MGA58" s="123"/>
      <c r="MGB58" s="123"/>
      <c r="MGC58" s="9"/>
      <c r="MGD58" s="123"/>
      <c r="MGE58" s="123"/>
      <c r="MGF58" s="123"/>
      <c r="MGG58" s="9"/>
      <c r="MGH58" s="123"/>
      <c r="MGI58" s="123"/>
      <c r="MGJ58" s="123"/>
      <c r="MGK58" s="9"/>
      <c r="MGL58" s="123"/>
      <c r="MGM58" s="123"/>
      <c r="MGN58" s="123"/>
      <c r="MGO58" s="9"/>
      <c r="MGP58" s="123"/>
      <c r="MGQ58" s="123"/>
      <c r="MGR58" s="123"/>
      <c r="MGS58" s="9"/>
      <c r="MGT58" s="123"/>
      <c r="MGU58" s="123"/>
      <c r="MGV58" s="123"/>
      <c r="MGW58" s="9"/>
      <c r="MGX58" s="123"/>
      <c r="MGY58" s="123"/>
      <c r="MGZ58" s="123"/>
      <c r="MHA58" s="9"/>
      <c r="MHB58" s="123"/>
      <c r="MHC58" s="123"/>
      <c r="MHD58" s="123"/>
      <c r="MHE58" s="9"/>
      <c r="MHF58" s="123"/>
      <c r="MHG58" s="123"/>
      <c r="MHH58" s="123"/>
      <c r="MHI58" s="9"/>
      <c r="MHJ58" s="123"/>
      <c r="MHK58" s="123"/>
      <c r="MHL58" s="123"/>
      <c r="MHM58" s="9"/>
      <c r="MHN58" s="123"/>
      <c r="MHO58" s="123"/>
      <c r="MHP58" s="123"/>
      <c r="MHQ58" s="9"/>
      <c r="MHR58" s="123"/>
      <c r="MHS58" s="123"/>
      <c r="MHT58" s="123"/>
      <c r="MHU58" s="9"/>
      <c r="MHV58" s="123"/>
      <c r="MHW58" s="123"/>
      <c r="MHX58" s="123"/>
      <c r="MHY58" s="9"/>
      <c r="MHZ58" s="123"/>
      <c r="MIA58" s="123"/>
      <c r="MIB58" s="123"/>
      <c r="MIC58" s="9"/>
      <c r="MID58" s="123"/>
      <c r="MIE58" s="123"/>
      <c r="MIF58" s="123"/>
      <c r="MIG58" s="9"/>
      <c r="MIH58" s="123"/>
      <c r="MII58" s="123"/>
      <c r="MIJ58" s="123"/>
      <c r="MIK58" s="9"/>
      <c r="MIL58" s="123"/>
      <c r="MIM58" s="123"/>
      <c r="MIN58" s="123"/>
      <c r="MIO58" s="9"/>
      <c r="MIP58" s="123"/>
      <c r="MIQ58" s="123"/>
      <c r="MIR58" s="123"/>
      <c r="MIS58" s="9"/>
      <c r="MIT58" s="123"/>
      <c r="MIU58" s="123"/>
      <c r="MIV58" s="123"/>
      <c r="MIW58" s="9"/>
      <c r="MIX58" s="123"/>
      <c r="MIY58" s="123"/>
      <c r="MIZ58" s="123"/>
      <c r="MJA58" s="9"/>
      <c r="MJB58" s="123"/>
      <c r="MJC58" s="123"/>
      <c r="MJD58" s="123"/>
      <c r="MJE58" s="9"/>
      <c r="MJF58" s="123"/>
      <c r="MJG58" s="123"/>
      <c r="MJH58" s="123"/>
      <c r="MJI58" s="9"/>
      <c r="MJJ58" s="123"/>
      <c r="MJK58" s="123"/>
      <c r="MJL58" s="123"/>
      <c r="MJM58" s="9"/>
      <c r="MJN58" s="123"/>
      <c r="MJO58" s="123"/>
      <c r="MJP58" s="123"/>
      <c r="MJQ58" s="9"/>
      <c r="MJR58" s="123"/>
      <c r="MJS58" s="123"/>
      <c r="MJT58" s="123"/>
      <c r="MJU58" s="9"/>
      <c r="MJV58" s="123"/>
      <c r="MJW58" s="123"/>
      <c r="MJX58" s="123"/>
      <c r="MJY58" s="9"/>
      <c r="MJZ58" s="123"/>
      <c r="MKA58" s="123"/>
      <c r="MKB58" s="123"/>
      <c r="MKC58" s="9"/>
      <c r="MKD58" s="123"/>
      <c r="MKE58" s="123"/>
      <c r="MKF58" s="123"/>
      <c r="MKG58" s="9"/>
      <c r="MKH58" s="123"/>
      <c r="MKI58" s="123"/>
      <c r="MKJ58" s="123"/>
      <c r="MKK58" s="9"/>
      <c r="MKL58" s="123"/>
      <c r="MKM58" s="123"/>
      <c r="MKN58" s="123"/>
      <c r="MKO58" s="9"/>
      <c r="MKP58" s="123"/>
      <c r="MKQ58" s="123"/>
      <c r="MKR58" s="123"/>
      <c r="MKS58" s="9"/>
      <c r="MKT58" s="123"/>
      <c r="MKU58" s="123"/>
      <c r="MKV58" s="123"/>
      <c r="MKW58" s="9"/>
      <c r="MKX58" s="123"/>
      <c r="MKY58" s="123"/>
      <c r="MKZ58" s="123"/>
      <c r="MLA58" s="9"/>
      <c r="MLB58" s="123"/>
      <c r="MLC58" s="123"/>
      <c r="MLD58" s="123"/>
      <c r="MLE58" s="9"/>
      <c r="MLF58" s="123"/>
      <c r="MLG58" s="123"/>
      <c r="MLH58" s="123"/>
      <c r="MLI58" s="9"/>
      <c r="MLJ58" s="123"/>
      <c r="MLK58" s="123"/>
      <c r="MLL58" s="123"/>
      <c r="MLM58" s="9"/>
      <c r="MLN58" s="123"/>
      <c r="MLO58" s="123"/>
      <c r="MLP58" s="123"/>
      <c r="MLQ58" s="9"/>
      <c r="MLR58" s="123"/>
      <c r="MLS58" s="123"/>
      <c r="MLT58" s="123"/>
      <c r="MLU58" s="9"/>
      <c r="MLV58" s="123"/>
      <c r="MLW58" s="123"/>
      <c r="MLX58" s="123"/>
      <c r="MLY58" s="9"/>
      <c r="MLZ58" s="123"/>
      <c r="MMA58" s="123"/>
      <c r="MMB58" s="123"/>
      <c r="MMC58" s="9"/>
      <c r="MMD58" s="123"/>
      <c r="MME58" s="123"/>
      <c r="MMF58" s="123"/>
      <c r="MMG58" s="9"/>
      <c r="MMH58" s="123"/>
      <c r="MMI58" s="123"/>
      <c r="MMJ58" s="123"/>
      <c r="MMK58" s="9"/>
      <c r="MML58" s="123"/>
      <c r="MMM58" s="123"/>
      <c r="MMN58" s="123"/>
      <c r="MMO58" s="9"/>
      <c r="MMP58" s="123"/>
      <c r="MMQ58" s="123"/>
      <c r="MMR58" s="123"/>
      <c r="MMS58" s="9"/>
      <c r="MMT58" s="123"/>
      <c r="MMU58" s="123"/>
      <c r="MMV58" s="123"/>
      <c r="MMW58" s="9"/>
      <c r="MMX58" s="123"/>
      <c r="MMY58" s="123"/>
      <c r="MMZ58" s="123"/>
      <c r="MNA58" s="9"/>
      <c r="MNB58" s="123"/>
      <c r="MNC58" s="123"/>
      <c r="MND58" s="123"/>
      <c r="MNE58" s="9"/>
      <c r="MNF58" s="123"/>
      <c r="MNG58" s="123"/>
      <c r="MNH58" s="123"/>
      <c r="MNI58" s="9"/>
      <c r="MNJ58" s="123"/>
      <c r="MNK58" s="123"/>
      <c r="MNL58" s="123"/>
      <c r="MNM58" s="9"/>
      <c r="MNN58" s="123"/>
      <c r="MNO58" s="123"/>
      <c r="MNP58" s="123"/>
      <c r="MNQ58" s="9"/>
      <c r="MNR58" s="123"/>
      <c r="MNS58" s="123"/>
      <c r="MNT58" s="123"/>
      <c r="MNU58" s="9"/>
      <c r="MNV58" s="123"/>
      <c r="MNW58" s="123"/>
      <c r="MNX58" s="123"/>
      <c r="MNY58" s="9"/>
      <c r="MNZ58" s="123"/>
      <c r="MOA58" s="123"/>
      <c r="MOB58" s="123"/>
      <c r="MOC58" s="9"/>
      <c r="MOD58" s="123"/>
      <c r="MOE58" s="123"/>
      <c r="MOF58" s="123"/>
      <c r="MOG58" s="9"/>
      <c r="MOH58" s="123"/>
      <c r="MOI58" s="123"/>
      <c r="MOJ58" s="123"/>
      <c r="MOK58" s="9"/>
      <c r="MOL58" s="123"/>
      <c r="MOM58" s="123"/>
      <c r="MON58" s="123"/>
      <c r="MOO58" s="9"/>
      <c r="MOP58" s="123"/>
      <c r="MOQ58" s="123"/>
      <c r="MOR58" s="123"/>
      <c r="MOS58" s="9"/>
      <c r="MOT58" s="123"/>
      <c r="MOU58" s="123"/>
      <c r="MOV58" s="123"/>
      <c r="MOW58" s="9"/>
      <c r="MOX58" s="123"/>
      <c r="MOY58" s="123"/>
      <c r="MOZ58" s="123"/>
      <c r="MPA58" s="9"/>
      <c r="MPB58" s="123"/>
      <c r="MPC58" s="123"/>
      <c r="MPD58" s="123"/>
      <c r="MPE58" s="9"/>
      <c r="MPF58" s="123"/>
      <c r="MPG58" s="123"/>
      <c r="MPH58" s="123"/>
      <c r="MPI58" s="9"/>
      <c r="MPJ58" s="123"/>
      <c r="MPK58" s="123"/>
      <c r="MPL58" s="123"/>
      <c r="MPM58" s="9"/>
      <c r="MPN58" s="123"/>
      <c r="MPO58" s="123"/>
      <c r="MPP58" s="123"/>
      <c r="MPQ58" s="9"/>
      <c r="MPR58" s="123"/>
      <c r="MPS58" s="123"/>
      <c r="MPT58" s="123"/>
      <c r="MPU58" s="9"/>
      <c r="MPV58" s="123"/>
      <c r="MPW58" s="123"/>
      <c r="MPX58" s="123"/>
      <c r="MPY58" s="9"/>
      <c r="MPZ58" s="123"/>
      <c r="MQA58" s="123"/>
      <c r="MQB58" s="123"/>
      <c r="MQC58" s="9"/>
      <c r="MQD58" s="123"/>
      <c r="MQE58" s="123"/>
      <c r="MQF58" s="123"/>
      <c r="MQG58" s="9"/>
      <c r="MQH58" s="123"/>
      <c r="MQI58" s="123"/>
      <c r="MQJ58" s="123"/>
      <c r="MQK58" s="9"/>
      <c r="MQL58" s="123"/>
      <c r="MQM58" s="123"/>
      <c r="MQN58" s="123"/>
      <c r="MQO58" s="9"/>
      <c r="MQP58" s="123"/>
      <c r="MQQ58" s="123"/>
      <c r="MQR58" s="123"/>
      <c r="MQS58" s="9"/>
      <c r="MQT58" s="123"/>
      <c r="MQU58" s="123"/>
      <c r="MQV58" s="123"/>
      <c r="MQW58" s="9"/>
      <c r="MQX58" s="123"/>
      <c r="MQY58" s="123"/>
      <c r="MQZ58" s="123"/>
      <c r="MRA58" s="9"/>
      <c r="MRB58" s="123"/>
      <c r="MRC58" s="123"/>
      <c r="MRD58" s="123"/>
      <c r="MRE58" s="9"/>
      <c r="MRF58" s="123"/>
      <c r="MRG58" s="123"/>
      <c r="MRH58" s="123"/>
      <c r="MRI58" s="9"/>
      <c r="MRJ58" s="123"/>
      <c r="MRK58" s="123"/>
      <c r="MRL58" s="123"/>
      <c r="MRM58" s="9"/>
      <c r="MRN58" s="123"/>
      <c r="MRO58" s="123"/>
      <c r="MRP58" s="123"/>
      <c r="MRQ58" s="9"/>
      <c r="MRR58" s="123"/>
      <c r="MRS58" s="123"/>
      <c r="MRT58" s="123"/>
      <c r="MRU58" s="9"/>
      <c r="MRV58" s="123"/>
      <c r="MRW58" s="123"/>
      <c r="MRX58" s="123"/>
      <c r="MRY58" s="9"/>
      <c r="MRZ58" s="123"/>
      <c r="MSA58" s="123"/>
      <c r="MSB58" s="123"/>
      <c r="MSC58" s="9"/>
      <c r="MSD58" s="123"/>
      <c r="MSE58" s="123"/>
      <c r="MSF58" s="123"/>
      <c r="MSG58" s="9"/>
      <c r="MSH58" s="123"/>
      <c r="MSI58" s="123"/>
      <c r="MSJ58" s="123"/>
      <c r="MSK58" s="9"/>
      <c r="MSL58" s="123"/>
      <c r="MSM58" s="123"/>
      <c r="MSN58" s="123"/>
      <c r="MSO58" s="9"/>
      <c r="MSP58" s="123"/>
      <c r="MSQ58" s="123"/>
      <c r="MSR58" s="123"/>
      <c r="MSS58" s="9"/>
      <c r="MST58" s="123"/>
      <c r="MSU58" s="123"/>
      <c r="MSV58" s="123"/>
      <c r="MSW58" s="9"/>
      <c r="MSX58" s="123"/>
      <c r="MSY58" s="123"/>
      <c r="MSZ58" s="123"/>
      <c r="MTA58" s="9"/>
      <c r="MTB58" s="123"/>
      <c r="MTC58" s="123"/>
      <c r="MTD58" s="123"/>
      <c r="MTE58" s="9"/>
      <c r="MTF58" s="123"/>
      <c r="MTG58" s="123"/>
      <c r="MTH58" s="123"/>
      <c r="MTI58" s="9"/>
      <c r="MTJ58" s="123"/>
      <c r="MTK58" s="123"/>
      <c r="MTL58" s="123"/>
      <c r="MTM58" s="9"/>
      <c r="MTN58" s="123"/>
      <c r="MTO58" s="123"/>
      <c r="MTP58" s="123"/>
      <c r="MTQ58" s="9"/>
      <c r="MTR58" s="123"/>
      <c r="MTS58" s="123"/>
      <c r="MTT58" s="123"/>
      <c r="MTU58" s="9"/>
      <c r="MTV58" s="123"/>
      <c r="MTW58" s="123"/>
      <c r="MTX58" s="123"/>
      <c r="MTY58" s="9"/>
      <c r="MTZ58" s="123"/>
      <c r="MUA58" s="123"/>
      <c r="MUB58" s="123"/>
      <c r="MUC58" s="9"/>
      <c r="MUD58" s="123"/>
      <c r="MUE58" s="123"/>
      <c r="MUF58" s="123"/>
      <c r="MUG58" s="9"/>
      <c r="MUH58" s="123"/>
      <c r="MUI58" s="123"/>
      <c r="MUJ58" s="123"/>
      <c r="MUK58" s="9"/>
      <c r="MUL58" s="123"/>
      <c r="MUM58" s="123"/>
      <c r="MUN58" s="123"/>
      <c r="MUO58" s="9"/>
      <c r="MUP58" s="123"/>
      <c r="MUQ58" s="123"/>
      <c r="MUR58" s="123"/>
      <c r="MUS58" s="9"/>
      <c r="MUT58" s="123"/>
      <c r="MUU58" s="123"/>
      <c r="MUV58" s="123"/>
      <c r="MUW58" s="9"/>
      <c r="MUX58" s="123"/>
      <c r="MUY58" s="123"/>
      <c r="MUZ58" s="123"/>
      <c r="MVA58" s="9"/>
      <c r="MVB58" s="123"/>
      <c r="MVC58" s="123"/>
      <c r="MVD58" s="123"/>
      <c r="MVE58" s="9"/>
      <c r="MVF58" s="123"/>
      <c r="MVG58" s="123"/>
      <c r="MVH58" s="123"/>
      <c r="MVI58" s="9"/>
      <c r="MVJ58" s="123"/>
      <c r="MVK58" s="123"/>
      <c r="MVL58" s="123"/>
      <c r="MVM58" s="9"/>
      <c r="MVN58" s="123"/>
      <c r="MVO58" s="123"/>
      <c r="MVP58" s="123"/>
      <c r="MVQ58" s="9"/>
      <c r="MVR58" s="123"/>
      <c r="MVS58" s="123"/>
      <c r="MVT58" s="123"/>
      <c r="MVU58" s="9"/>
      <c r="MVV58" s="123"/>
      <c r="MVW58" s="123"/>
      <c r="MVX58" s="123"/>
      <c r="MVY58" s="9"/>
      <c r="MVZ58" s="123"/>
      <c r="MWA58" s="123"/>
      <c r="MWB58" s="123"/>
      <c r="MWC58" s="9"/>
      <c r="MWD58" s="123"/>
      <c r="MWE58" s="123"/>
      <c r="MWF58" s="123"/>
      <c r="MWG58" s="9"/>
      <c r="MWH58" s="123"/>
      <c r="MWI58" s="123"/>
      <c r="MWJ58" s="123"/>
      <c r="MWK58" s="9"/>
      <c r="MWL58" s="123"/>
      <c r="MWM58" s="123"/>
      <c r="MWN58" s="123"/>
      <c r="MWO58" s="9"/>
      <c r="MWP58" s="123"/>
      <c r="MWQ58" s="123"/>
      <c r="MWR58" s="123"/>
      <c r="MWS58" s="9"/>
      <c r="MWT58" s="123"/>
      <c r="MWU58" s="123"/>
      <c r="MWV58" s="123"/>
      <c r="MWW58" s="9"/>
      <c r="MWX58" s="123"/>
      <c r="MWY58" s="123"/>
      <c r="MWZ58" s="123"/>
      <c r="MXA58" s="9"/>
      <c r="MXB58" s="123"/>
      <c r="MXC58" s="123"/>
      <c r="MXD58" s="123"/>
      <c r="MXE58" s="9"/>
      <c r="MXF58" s="123"/>
      <c r="MXG58" s="123"/>
      <c r="MXH58" s="123"/>
      <c r="MXI58" s="9"/>
      <c r="MXJ58" s="123"/>
      <c r="MXK58" s="123"/>
      <c r="MXL58" s="123"/>
      <c r="MXM58" s="9"/>
      <c r="MXN58" s="123"/>
      <c r="MXO58" s="123"/>
      <c r="MXP58" s="123"/>
      <c r="MXQ58" s="9"/>
      <c r="MXR58" s="123"/>
      <c r="MXS58" s="123"/>
      <c r="MXT58" s="123"/>
      <c r="MXU58" s="9"/>
      <c r="MXV58" s="123"/>
      <c r="MXW58" s="123"/>
      <c r="MXX58" s="123"/>
      <c r="MXY58" s="9"/>
      <c r="MXZ58" s="123"/>
      <c r="MYA58" s="123"/>
      <c r="MYB58" s="123"/>
      <c r="MYC58" s="9"/>
      <c r="MYD58" s="123"/>
      <c r="MYE58" s="123"/>
      <c r="MYF58" s="123"/>
      <c r="MYG58" s="9"/>
      <c r="MYH58" s="123"/>
      <c r="MYI58" s="123"/>
      <c r="MYJ58" s="123"/>
      <c r="MYK58" s="9"/>
      <c r="MYL58" s="123"/>
      <c r="MYM58" s="123"/>
      <c r="MYN58" s="123"/>
      <c r="MYO58" s="9"/>
      <c r="MYP58" s="123"/>
      <c r="MYQ58" s="123"/>
      <c r="MYR58" s="123"/>
      <c r="MYS58" s="9"/>
      <c r="MYT58" s="123"/>
      <c r="MYU58" s="123"/>
      <c r="MYV58" s="123"/>
      <c r="MYW58" s="9"/>
      <c r="MYX58" s="123"/>
      <c r="MYY58" s="123"/>
      <c r="MYZ58" s="123"/>
      <c r="MZA58" s="9"/>
      <c r="MZB58" s="123"/>
      <c r="MZC58" s="123"/>
      <c r="MZD58" s="123"/>
      <c r="MZE58" s="9"/>
      <c r="MZF58" s="123"/>
      <c r="MZG58" s="123"/>
      <c r="MZH58" s="123"/>
      <c r="MZI58" s="9"/>
      <c r="MZJ58" s="123"/>
      <c r="MZK58" s="123"/>
      <c r="MZL58" s="123"/>
      <c r="MZM58" s="9"/>
      <c r="MZN58" s="123"/>
      <c r="MZO58" s="123"/>
      <c r="MZP58" s="123"/>
      <c r="MZQ58" s="9"/>
      <c r="MZR58" s="123"/>
      <c r="MZS58" s="123"/>
      <c r="MZT58" s="123"/>
      <c r="MZU58" s="9"/>
      <c r="MZV58" s="123"/>
      <c r="MZW58" s="123"/>
      <c r="MZX58" s="123"/>
      <c r="MZY58" s="9"/>
      <c r="MZZ58" s="123"/>
      <c r="NAA58" s="123"/>
      <c r="NAB58" s="123"/>
      <c r="NAC58" s="9"/>
      <c r="NAD58" s="123"/>
      <c r="NAE58" s="123"/>
      <c r="NAF58" s="123"/>
      <c r="NAG58" s="9"/>
      <c r="NAH58" s="123"/>
      <c r="NAI58" s="123"/>
      <c r="NAJ58" s="123"/>
      <c r="NAK58" s="9"/>
      <c r="NAL58" s="123"/>
      <c r="NAM58" s="123"/>
      <c r="NAN58" s="123"/>
      <c r="NAO58" s="9"/>
      <c r="NAP58" s="123"/>
      <c r="NAQ58" s="123"/>
      <c r="NAR58" s="123"/>
      <c r="NAS58" s="9"/>
      <c r="NAT58" s="123"/>
      <c r="NAU58" s="123"/>
      <c r="NAV58" s="123"/>
      <c r="NAW58" s="9"/>
      <c r="NAX58" s="123"/>
      <c r="NAY58" s="123"/>
      <c r="NAZ58" s="123"/>
      <c r="NBA58" s="9"/>
      <c r="NBB58" s="123"/>
      <c r="NBC58" s="123"/>
      <c r="NBD58" s="123"/>
      <c r="NBE58" s="9"/>
      <c r="NBF58" s="123"/>
      <c r="NBG58" s="123"/>
      <c r="NBH58" s="123"/>
      <c r="NBI58" s="9"/>
      <c r="NBJ58" s="123"/>
      <c r="NBK58" s="123"/>
      <c r="NBL58" s="123"/>
      <c r="NBM58" s="9"/>
      <c r="NBN58" s="123"/>
      <c r="NBO58" s="123"/>
      <c r="NBP58" s="123"/>
      <c r="NBQ58" s="9"/>
      <c r="NBR58" s="123"/>
      <c r="NBS58" s="123"/>
      <c r="NBT58" s="123"/>
      <c r="NBU58" s="9"/>
      <c r="NBV58" s="123"/>
      <c r="NBW58" s="123"/>
      <c r="NBX58" s="123"/>
      <c r="NBY58" s="9"/>
      <c r="NBZ58" s="123"/>
      <c r="NCA58" s="123"/>
      <c r="NCB58" s="123"/>
      <c r="NCC58" s="9"/>
      <c r="NCD58" s="123"/>
      <c r="NCE58" s="123"/>
      <c r="NCF58" s="123"/>
      <c r="NCG58" s="9"/>
      <c r="NCH58" s="123"/>
      <c r="NCI58" s="123"/>
      <c r="NCJ58" s="123"/>
      <c r="NCK58" s="9"/>
      <c r="NCL58" s="123"/>
      <c r="NCM58" s="123"/>
      <c r="NCN58" s="123"/>
      <c r="NCO58" s="9"/>
      <c r="NCP58" s="123"/>
      <c r="NCQ58" s="123"/>
      <c r="NCR58" s="123"/>
      <c r="NCS58" s="9"/>
      <c r="NCT58" s="123"/>
      <c r="NCU58" s="123"/>
      <c r="NCV58" s="123"/>
      <c r="NCW58" s="9"/>
      <c r="NCX58" s="123"/>
      <c r="NCY58" s="123"/>
      <c r="NCZ58" s="123"/>
      <c r="NDA58" s="9"/>
      <c r="NDB58" s="123"/>
      <c r="NDC58" s="123"/>
      <c r="NDD58" s="123"/>
      <c r="NDE58" s="9"/>
      <c r="NDF58" s="123"/>
      <c r="NDG58" s="123"/>
      <c r="NDH58" s="123"/>
      <c r="NDI58" s="9"/>
      <c r="NDJ58" s="123"/>
      <c r="NDK58" s="123"/>
      <c r="NDL58" s="123"/>
      <c r="NDM58" s="9"/>
      <c r="NDN58" s="123"/>
      <c r="NDO58" s="123"/>
      <c r="NDP58" s="123"/>
      <c r="NDQ58" s="9"/>
      <c r="NDR58" s="123"/>
      <c r="NDS58" s="123"/>
      <c r="NDT58" s="123"/>
      <c r="NDU58" s="9"/>
      <c r="NDV58" s="123"/>
      <c r="NDW58" s="123"/>
      <c r="NDX58" s="123"/>
      <c r="NDY58" s="9"/>
      <c r="NDZ58" s="123"/>
      <c r="NEA58" s="123"/>
      <c r="NEB58" s="123"/>
      <c r="NEC58" s="9"/>
      <c r="NED58" s="123"/>
      <c r="NEE58" s="123"/>
      <c r="NEF58" s="123"/>
      <c r="NEG58" s="9"/>
      <c r="NEH58" s="123"/>
      <c r="NEI58" s="123"/>
      <c r="NEJ58" s="123"/>
      <c r="NEK58" s="9"/>
      <c r="NEL58" s="123"/>
      <c r="NEM58" s="123"/>
      <c r="NEN58" s="123"/>
      <c r="NEO58" s="9"/>
      <c r="NEP58" s="123"/>
      <c r="NEQ58" s="123"/>
      <c r="NER58" s="123"/>
      <c r="NES58" s="9"/>
      <c r="NET58" s="123"/>
      <c r="NEU58" s="123"/>
      <c r="NEV58" s="123"/>
      <c r="NEW58" s="9"/>
      <c r="NEX58" s="123"/>
      <c r="NEY58" s="123"/>
      <c r="NEZ58" s="123"/>
      <c r="NFA58" s="9"/>
      <c r="NFB58" s="123"/>
      <c r="NFC58" s="123"/>
      <c r="NFD58" s="123"/>
      <c r="NFE58" s="9"/>
      <c r="NFF58" s="123"/>
      <c r="NFG58" s="123"/>
      <c r="NFH58" s="123"/>
      <c r="NFI58" s="9"/>
      <c r="NFJ58" s="123"/>
      <c r="NFK58" s="123"/>
      <c r="NFL58" s="123"/>
      <c r="NFM58" s="9"/>
      <c r="NFN58" s="123"/>
      <c r="NFO58" s="123"/>
      <c r="NFP58" s="123"/>
      <c r="NFQ58" s="9"/>
      <c r="NFR58" s="123"/>
      <c r="NFS58" s="123"/>
      <c r="NFT58" s="123"/>
      <c r="NFU58" s="9"/>
      <c r="NFV58" s="123"/>
      <c r="NFW58" s="123"/>
      <c r="NFX58" s="123"/>
      <c r="NFY58" s="9"/>
      <c r="NFZ58" s="123"/>
      <c r="NGA58" s="123"/>
      <c r="NGB58" s="123"/>
      <c r="NGC58" s="9"/>
      <c r="NGD58" s="123"/>
      <c r="NGE58" s="123"/>
      <c r="NGF58" s="123"/>
      <c r="NGG58" s="9"/>
      <c r="NGH58" s="123"/>
      <c r="NGI58" s="123"/>
      <c r="NGJ58" s="123"/>
      <c r="NGK58" s="9"/>
      <c r="NGL58" s="123"/>
      <c r="NGM58" s="123"/>
      <c r="NGN58" s="123"/>
      <c r="NGO58" s="9"/>
      <c r="NGP58" s="123"/>
      <c r="NGQ58" s="123"/>
      <c r="NGR58" s="123"/>
      <c r="NGS58" s="9"/>
      <c r="NGT58" s="123"/>
      <c r="NGU58" s="123"/>
      <c r="NGV58" s="123"/>
      <c r="NGW58" s="9"/>
      <c r="NGX58" s="123"/>
      <c r="NGY58" s="123"/>
      <c r="NGZ58" s="123"/>
      <c r="NHA58" s="9"/>
      <c r="NHB58" s="123"/>
      <c r="NHC58" s="123"/>
      <c r="NHD58" s="123"/>
      <c r="NHE58" s="9"/>
      <c r="NHF58" s="123"/>
      <c r="NHG58" s="123"/>
      <c r="NHH58" s="123"/>
      <c r="NHI58" s="9"/>
      <c r="NHJ58" s="123"/>
      <c r="NHK58" s="123"/>
      <c r="NHL58" s="123"/>
      <c r="NHM58" s="9"/>
      <c r="NHN58" s="123"/>
      <c r="NHO58" s="123"/>
      <c r="NHP58" s="123"/>
      <c r="NHQ58" s="9"/>
      <c r="NHR58" s="123"/>
      <c r="NHS58" s="123"/>
      <c r="NHT58" s="123"/>
      <c r="NHU58" s="9"/>
      <c r="NHV58" s="123"/>
      <c r="NHW58" s="123"/>
      <c r="NHX58" s="123"/>
      <c r="NHY58" s="9"/>
      <c r="NHZ58" s="123"/>
      <c r="NIA58" s="123"/>
      <c r="NIB58" s="123"/>
      <c r="NIC58" s="9"/>
      <c r="NID58" s="123"/>
      <c r="NIE58" s="123"/>
      <c r="NIF58" s="123"/>
      <c r="NIG58" s="9"/>
      <c r="NIH58" s="123"/>
      <c r="NII58" s="123"/>
      <c r="NIJ58" s="123"/>
      <c r="NIK58" s="9"/>
      <c r="NIL58" s="123"/>
      <c r="NIM58" s="123"/>
      <c r="NIN58" s="123"/>
      <c r="NIO58" s="9"/>
      <c r="NIP58" s="123"/>
      <c r="NIQ58" s="123"/>
      <c r="NIR58" s="123"/>
      <c r="NIS58" s="9"/>
      <c r="NIT58" s="123"/>
      <c r="NIU58" s="123"/>
      <c r="NIV58" s="123"/>
      <c r="NIW58" s="9"/>
      <c r="NIX58" s="123"/>
      <c r="NIY58" s="123"/>
      <c r="NIZ58" s="123"/>
      <c r="NJA58" s="9"/>
      <c r="NJB58" s="123"/>
      <c r="NJC58" s="123"/>
      <c r="NJD58" s="123"/>
      <c r="NJE58" s="9"/>
      <c r="NJF58" s="123"/>
      <c r="NJG58" s="123"/>
      <c r="NJH58" s="123"/>
      <c r="NJI58" s="9"/>
      <c r="NJJ58" s="123"/>
      <c r="NJK58" s="123"/>
      <c r="NJL58" s="123"/>
      <c r="NJM58" s="9"/>
      <c r="NJN58" s="123"/>
      <c r="NJO58" s="123"/>
      <c r="NJP58" s="123"/>
      <c r="NJQ58" s="9"/>
      <c r="NJR58" s="123"/>
      <c r="NJS58" s="123"/>
      <c r="NJT58" s="123"/>
      <c r="NJU58" s="9"/>
      <c r="NJV58" s="123"/>
      <c r="NJW58" s="123"/>
      <c r="NJX58" s="123"/>
      <c r="NJY58" s="9"/>
      <c r="NJZ58" s="123"/>
      <c r="NKA58" s="123"/>
      <c r="NKB58" s="123"/>
      <c r="NKC58" s="9"/>
      <c r="NKD58" s="123"/>
      <c r="NKE58" s="123"/>
      <c r="NKF58" s="123"/>
      <c r="NKG58" s="9"/>
      <c r="NKH58" s="123"/>
      <c r="NKI58" s="123"/>
      <c r="NKJ58" s="123"/>
      <c r="NKK58" s="9"/>
      <c r="NKL58" s="123"/>
      <c r="NKM58" s="123"/>
      <c r="NKN58" s="123"/>
      <c r="NKO58" s="9"/>
      <c r="NKP58" s="123"/>
      <c r="NKQ58" s="123"/>
      <c r="NKR58" s="123"/>
      <c r="NKS58" s="9"/>
      <c r="NKT58" s="123"/>
      <c r="NKU58" s="123"/>
      <c r="NKV58" s="123"/>
      <c r="NKW58" s="9"/>
      <c r="NKX58" s="123"/>
      <c r="NKY58" s="123"/>
      <c r="NKZ58" s="123"/>
      <c r="NLA58" s="9"/>
      <c r="NLB58" s="123"/>
      <c r="NLC58" s="123"/>
      <c r="NLD58" s="123"/>
      <c r="NLE58" s="9"/>
      <c r="NLF58" s="123"/>
      <c r="NLG58" s="123"/>
      <c r="NLH58" s="123"/>
      <c r="NLI58" s="9"/>
      <c r="NLJ58" s="123"/>
      <c r="NLK58" s="123"/>
      <c r="NLL58" s="123"/>
      <c r="NLM58" s="9"/>
      <c r="NLN58" s="123"/>
      <c r="NLO58" s="123"/>
      <c r="NLP58" s="123"/>
      <c r="NLQ58" s="9"/>
      <c r="NLR58" s="123"/>
      <c r="NLS58" s="123"/>
      <c r="NLT58" s="123"/>
      <c r="NLU58" s="9"/>
      <c r="NLV58" s="123"/>
      <c r="NLW58" s="123"/>
      <c r="NLX58" s="123"/>
      <c r="NLY58" s="9"/>
      <c r="NLZ58" s="123"/>
      <c r="NMA58" s="123"/>
      <c r="NMB58" s="123"/>
      <c r="NMC58" s="9"/>
      <c r="NMD58" s="123"/>
      <c r="NME58" s="123"/>
      <c r="NMF58" s="123"/>
      <c r="NMG58" s="9"/>
      <c r="NMH58" s="123"/>
      <c r="NMI58" s="123"/>
      <c r="NMJ58" s="123"/>
      <c r="NMK58" s="9"/>
      <c r="NML58" s="123"/>
      <c r="NMM58" s="123"/>
      <c r="NMN58" s="123"/>
      <c r="NMO58" s="9"/>
      <c r="NMP58" s="123"/>
      <c r="NMQ58" s="123"/>
      <c r="NMR58" s="123"/>
      <c r="NMS58" s="9"/>
      <c r="NMT58" s="123"/>
      <c r="NMU58" s="123"/>
      <c r="NMV58" s="123"/>
      <c r="NMW58" s="9"/>
      <c r="NMX58" s="123"/>
      <c r="NMY58" s="123"/>
      <c r="NMZ58" s="123"/>
      <c r="NNA58" s="9"/>
      <c r="NNB58" s="123"/>
      <c r="NNC58" s="123"/>
      <c r="NND58" s="123"/>
      <c r="NNE58" s="9"/>
      <c r="NNF58" s="123"/>
      <c r="NNG58" s="123"/>
      <c r="NNH58" s="123"/>
      <c r="NNI58" s="9"/>
      <c r="NNJ58" s="123"/>
      <c r="NNK58" s="123"/>
      <c r="NNL58" s="123"/>
      <c r="NNM58" s="9"/>
      <c r="NNN58" s="123"/>
      <c r="NNO58" s="123"/>
      <c r="NNP58" s="123"/>
      <c r="NNQ58" s="9"/>
      <c r="NNR58" s="123"/>
      <c r="NNS58" s="123"/>
      <c r="NNT58" s="123"/>
      <c r="NNU58" s="9"/>
      <c r="NNV58" s="123"/>
      <c r="NNW58" s="123"/>
      <c r="NNX58" s="123"/>
      <c r="NNY58" s="9"/>
      <c r="NNZ58" s="123"/>
      <c r="NOA58" s="123"/>
      <c r="NOB58" s="123"/>
      <c r="NOC58" s="9"/>
      <c r="NOD58" s="123"/>
      <c r="NOE58" s="123"/>
      <c r="NOF58" s="123"/>
      <c r="NOG58" s="9"/>
      <c r="NOH58" s="123"/>
      <c r="NOI58" s="123"/>
      <c r="NOJ58" s="123"/>
      <c r="NOK58" s="9"/>
      <c r="NOL58" s="123"/>
      <c r="NOM58" s="123"/>
      <c r="NON58" s="123"/>
      <c r="NOO58" s="9"/>
      <c r="NOP58" s="123"/>
      <c r="NOQ58" s="123"/>
      <c r="NOR58" s="123"/>
      <c r="NOS58" s="9"/>
      <c r="NOT58" s="123"/>
      <c r="NOU58" s="123"/>
      <c r="NOV58" s="123"/>
      <c r="NOW58" s="9"/>
      <c r="NOX58" s="123"/>
      <c r="NOY58" s="123"/>
      <c r="NOZ58" s="123"/>
      <c r="NPA58" s="9"/>
      <c r="NPB58" s="123"/>
      <c r="NPC58" s="123"/>
      <c r="NPD58" s="123"/>
      <c r="NPE58" s="9"/>
      <c r="NPF58" s="123"/>
      <c r="NPG58" s="123"/>
      <c r="NPH58" s="123"/>
      <c r="NPI58" s="9"/>
      <c r="NPJ58" s="123"/>
      <c r="NPK58" s="123"/>
      <c r="NPL58" s="123"/>
      <c r="NPM58" s="9"/>
      <c r="NPN58" s="123"/>
      <c r="NPO58" s="123"/>
      <c r="NPP58" s="123"/>
      <c r="NPQ58" s="9"/>
      <c r="NPR58" s="123"/>
      <c r="NPS58" s="123"/>
      <c r="NPT58" s="123"/>
      <c r="NPU58" s="9"/>
      <c r="NPV58" s="123"/>
      <c r="NPW58" s="123"/>
      <c r="NPX58" s="123"/>
      <c r="NPY58" s="9"/>
      <c r="NPZ58" s="123"/>
      <c r="NQA58" s="123"/>
      <c r="NQB58" s="123"/>
      <c r="NQC58" s="9"/>
      <c r="NQD58" s="123"/>
      <c r="NQE58" s="123"/>
      <c r="NQF58" s="123"/>
      <c r="NQG58" s="9"/>
      <c r="NQH58" s="123"/>
      <c r="NQI58" s="123"/>
      <c r="NQJ58" s="123"/>
      <c r="NQK58" s="9"/>
      <c r="NQL58" s="123"/>
      <c r="NQM58" s="123"/>
      <c r="NQN58" s="123"/>
      <c r="NQO58" s="9"/>
      <c r="NQP58" s="123"/>
      <c r="NQQ58" s="123"/>
      <c r="NQR58" s="123"/>
      <c r="NQS58" s="9"/>
      <c r="NQT58" s="123"/>
      <c r="NQU58" s="123"/>
      <c r="NQV58" s="123"/>
      <c r="NQW58" s="9"/>
      <c r="NQX58" s="123"/>
      <c r="NQY58" s="123"/>
      <c r="NQZ58" s="123"/>
      <c r="NRA58" s="9"/>
      <c r="NRB58" s="123"/>
      <c r="NRC58" s="123"/>
      <c r="NRD58" s="123"/>
      <c r="NRE58" s="9"/>
      <c r="NRF58" s="123"/>
      <c r="NRG58" s="123"/>
      <c r="NRH58" s="123"/>
      <c r="NRI58" s="9"/>
      <c r="NRJ58" s="123"/>
      <c r="NRK58" s="123"/>
      <c r="NRL58" s="123"/>
      <c r="NRM58" s="9"/>
      <c r="NRN58" s="123"/>
      <c r="NRO58" s="123"/>
      <c r="NRP58" s="123"/>
      <c r="NRQ58" s="9"/>
      <c r="NRR58" s="123"/>
      <c r="NRS58" s="123"/>
      <c r="NRT58" s="123"/>
      <c r="NRU58" s="9"/>
      <c r="NRV58" s="123"/>
      <c r="NRW58" s="123"/>
      <c r="NRX58" s="123"/>
      <c r="NRY58" s="9"/>
      <c r="NRZ58" s="123"/>
      <c r="NSA58" s="123"/>
      <c r="NSB58" s="123"/>
      <c r="NSC58" s="9"/>
      <c r="NSD58" s="123"/>
      <c r="NSE58" s="123"/>
      <c r="NSF58" s="123"/>
      <c r="NSG58" s="9"/>
      <c r="NSH58" s="123"/>
      <c r="NSI58" s="123"/>
      <c r="NSJ58" s="123"/>
      <c r="NSK58" s="9"/>
      <c r="NSL58" s="123"/>
      <c r="NSM58" s="123"/>
      <c r="NSN58" s="123"/>
      <c r="NSO58" s="9"/>
      <c r="NSP58" s="123"/>
      <c r="NSQ58" s="123"/>
      <c r="NSR58" s="123"/>
      <c r="NSS58" s="9"/>
      <c r="NST58" s="123"/>
      <c r="NSU58" s="123"/>
      <c r="NSV58" s="123"/>
      <c r="NSW58" s="9"/>
      <c r="NSX58" s="123"/>
      <c r="NSY58" s="123"/>
      <c r="NSZ58" s="123"/>
      <c r="NTA58" s="9"/>
      <c r="NTB58" s="123"/>
      <c r="NTC58" s="123"/>
      <c r="NTD58" s="123"/>
      <c r="NTE58" s="9"/>
      <c r="NTF58" s="123"/>
      <c r="NTG58" s="123"/>
      <c r="NTH58" s="123"/>
      <c r="NTI58" s="9"/>
      <c r="NTJ58" s="123"/>
      <c r="NTK58" s="123"/>
      <c r="NTL58" s="123"/>
      <c r="NTM58" s="9"/>
      <c r="NTN58" s="123"/>
      <c r="NTO58" s="123"/>
      <c r="NTP58" s="123"/>
      <c r="NTQ58" s="9"/>
      <c r="NTR58" s="123"/>
      <c r="NTS58" s="123"/>
      <c r="NTT58" s="123"/>
      <c r="NTU58" s="9"/>
      <c r="NTV58" s="123"/>
      <c r="NTW58" s="123"/>
      <c r="NTX58" s="123"/>
      <c r="NTY58" s="9"/>
      <c r="NTZ58" s="123"/>
      <c r="NUA58" s="123"/>
      <c r="NUB58" s="123"/>
      <c r="NUC58" s="9"/>
      <c r="NUD58" s="123"/>
      <c r="NUE58" s="123"/>
      <c r="NUF58" s="123"/>
      <c r="NUG58" s="9"/>
      <c r="NUH58" s="123"/>
      <c r="NUI58" s="123"/>
      <c r="NUJ58" s="123"/>
      <c r="NUK58" s="9"/>
      <c r="NUL58" s="123"/>
      <c r="NUM58" s="123"/>
      <c r="NUN58" s="123"/>
      <c r="NUO58" s="9"/>
      <c r="NUP58" s="123"/>
      <c r="NUQ58" s="123"/>
      <c r="NUR58" s="123"/>
      <c r="NUS58" s="9"/>
      <c r="NUT58" s="123"/>
      <c r="NUU58" s="123"/>
      <c r="NUV58" s="123"/>
      <c r="NUW58" s="9"/>
      <c r="NUX58" s="123"/>
      <c r="NUY58" s="123"/>
      <c r="NUZ58" s="123"/>
      <c r="NVA58" s="9"/>
      <c r="NVB58" s="123"/>
      <c r="NVC58" s="123"/>
      <c r="NVD58" s="123"/>
      <c r="NVE58" s="9"/>
      <c r="NVF58" s="123"/>
      <c r="NVG58" s="123"/>
      <c r="NVH58" s="123"/>
      <c r="NVI58" s="9"/>
      <c r="NVJ58" s="123"/>
      <c r="NVK58" s="123"/>
      <c r="NVL58" s="123"/>
      <c r="NVM58" s="9"/>
      <c r="NVN58" s="123"/>
      <c r="NVO58" s="123"/>
      <c r="NVP58" s="123"/>
      <c r="NVQ58" s="9"/>
      <c r="NVR58" s="123"/>
      <c r="NVS58" s="123"/>
      <c r="NVT58" s="123"/>
      <c r="NVU58" s="9"/>
      <c r="NVV58" s="123"/>
      <c r="NVW58" s="123"/>
      <c r="NVX58" s="123"/>
      <c r="NVY58" s="9"/>
      <c r="NVZ58" s="123"/>
      <c r="NWA58" s="123"/>
      <c r="NWB58" s="123"/>
      <c r="NWC58" s="9"/>
      <c r="NWD58" s="123"/>
      <c r="NWE58" s="123"/>
      <c r="NWF58" s="123"/>
      <c r="NWG58" s="9"/>
      <c r="NWH58" s="123"/>
      <c r="NWI58" s="123"/>
      <c r="NWJ58" s="123"/>
      <c r="NWK58" s="9"/>
      <c r="NWL58" s="123"/>
      <c r="NWM58" s="123"/>
      <c r="NWN58" s="123"/>
      <c r="NWO58" s="9"/>
      <c r="NWP58" s="123"/>
      <c r="NWQ58" s="123"/>
      <c r="NWR58" s="123"/>
      <c r="NWS58" s="9"/>
      <c r="NWT58" s="123"/>
      <c r="NWU58" s="123"/>
      <c r="NWV58" s="123"/>
      <c r="NWW58" s="9"/>
      <c r="NWX58" s="123"/>
      <c r="NWY58" s="123"/>
      <c r="NWZ58" s="123"/>
      <c r="NXA58" s="9"/>
      <c r="NXB58" s="123"/>
      <c r="NXC58" s="123"/>
      <c r="NXD58" s="123"/>
      <c r="NXE58" s="9"/>
      <c r="NXF58" s="123"/>
      <c r="NXG58" s="123"/>
      <c r="NXH58" s="123"/>
      <c r="NXI58" s="9"/>
      <c r="NXJ58" s="123"/>
      <c r="NXK58" s="123"/>
      <c r="NXL58" s="123"/>
      <c r="NXM58" s="9"/>
      <c r="NXN58" s="123"/>
      <c r="NXO58" s="123"/>
      <c r="NXP58" s="123"/>
      <c r="NXQ58" s="9"/>
      <c r="NXR58" s="123"/>
      <c r="NXS58" s="123"/>
      <c r="NXT58" s="123"/>
      <c r="NXU58" s="9"/>
      <c r="NXV58" s="123"/>
      <c r="NXW58" s="123"/>
      <c r="NXX58" s="123"/>
      <c r="NXY58" s="9"/>
      <c r="NXZ58" s="123"/>
      <c r="NYA58" s="123"/>
      <c r="NYB58" s="123"/>
      <c r="NYC58" s="9"/>
      <c r="NYD58" s="123"/>
      <c r="NYE58" s="123"/>
      <c r="NYF58" s="123"/>
      <c r="NYG58" s="9"/>
      <c r="NYH58" s="123"/>
      <c r="NYI58" s="123"/>
      <c r="NYJ58" s="123"/>
      <c r="NYK58" s="9"/>
      <c r="NYL58" s="123"/>
      <c r="NYM58" s="123"/>
      <c r="NYN58" s="123"/>
      <c r="NYO58" s="9"/>
      <c r="NYP58" s="123"/>
      <c r="NYQ58" s="123"/>
      <c r="NYR58" s="123"/>
      <c r="NYS58" s="9"/>
      <c r="NYT58" s="123"/>
      <c r="NYU58" s="123"/>
      <c r="NYV58" s="123"/>
      <c r="NYW58" s="9"/>
      <c r="NYX58" s="123"/>
      <c r="NYY58" s="123"/>
      <c r="NYZ58" s="123"/>
      <c r="NZA58" s="9"/>
      <c r="NZB58" s="123"/>
      <c r="NZC58" s="123"/>
      <c r="NZD58" s="123"/>
      <c r="NZE58" s="9"/>
      <c r="NZF58" s="123"/>
      <c r="NZG58" s="123"/>
      <c r="NZH58" s="123"/>
      <c r="NZI58" s="9"/>
      <c r="NZJ58" s="123"/>
      <c r="NZK58" s="123"/>
      <c r="NZL58" s="123"/>
      <c r="NZM58" s="9"/>
      <c r="NZN58" s="123"/>
      <c r="NZO58" s="123"/>
      <c r="NZP58" s="123"/>
      <c r="NZQ58" s="9"/>
      <c r="NZR58" s="123"/>
      <c r="NZS58" s="123"/>
      <c r="NZT58" s="123"/>
      <c r="NZU58" s="9"/>
      <c r="NZV58" s="123"/>
      <c r="NZW58" s="123"/>
      <c r="NZX58" s="123"/>
      <c r="NZY58" s="9"/>
      <c r="NZZ58" s="123"/>
      <c r="OAA58" s="123"/>
      <c r="OAB58" s="123"/>
      <c r="OAC58" s="9"/>
      <c r="OAD58" s="123"/>
      <c r="OAE58" s="123"/>
      <c r="OAF58" s="123"/>
      <c r="OAG58" s="9"/>
      <c r="OAH58" s="123"/>
      <c r="OAI58" s="123"/>
      <c r="OAJ58" s="123"/>
      <c r="OAK58" s="9"/>
      <c r="OAL58" s="123"/>
      <c r="OAM58" s="123"/>
      <c r="OAN58" s="123"/>
      <c r="OAO58" s="9"/>
      <c r="OAP58" s="123"/>
      <c r="OAQ58" s="123"/>
      <c r="OAR58" s="123"/>
      <c r="OAS58" s="9"/>
      <c r="OAT58" s="123"/>
      <c r="OAU58" s="123"/>
      <c r="OAV58" s="123"/>
      <c r="OAW58" s="9"/>
      <c r="OAX58" s="123"/>
      <c r="OAY58" s="123"/>
      <c r="OAZ58" s="123"/>
      <c r="OBA58" s="9"/>
      <c r="OBB58" s="123"/>
      <c r="OBC58" s="123"/>
      <c r="OBD58" s="123"/>
      <c r="OBE58" s="9"/>
      <c r="OBF58" s="123"/>
      <c r="OBG58" s="123"/>
      <c r="OBH58" s="123"/>
      <c r="OBI58" s="9"/>
      <c r="OBJ58" s="123"/>
      <c r="OBK58" s="123"/>
      <c r="OBL58" s="123"/>
      <c r="OBM58" s="9"/>
      <c r="OBN58" s="123"/>
      <c r="OBO58" s="123"/>
      <c r="OBP58" s="123"/>
      <c r="OBQ58" s="9"/>
      <c r="OBR58" s="123"/>
      <c r="OBS58" s="123"/>
      <c r="OBT58" s="123"/>
      <c r="OBU58" s="9"/>
      <c r="OBV58" s="123"/>
      <c r="OBW58" s="123"/>
      <c r="OBX58" s="123"/>
      <c r="OBY58" s="9"/>
      <c r="OBZ58" s="123"/>
      <c r="OCA58" s="123"/>
      <c r="OCB58" s="123"/>
      <c r="OCC58" s="9"/>
      <c r="OCD58" s="123"/>
      <c r="OCE58" s="123"/>
      <c r="OCF58" s="123"/>
      <c r="OCG58" s="9"/>
      <c r="OCH58" s="123"/>
      <c r="OCI58" s="123"/>
      <c r="OCJ58" s="123"/>
      <c r="OCK58" s="9"/>
      <c r="OCL58" s="123"/>
      <c r="OCM58" s="123"/>
      <c r="OCN58" s="123"/>
      <c r="OCO58" s="9"/>
      <c r="OCP58" s="123"/>
      <c r="OCQ58" s="123"/>
      <c r="OCR58" s="123"/>
      <c r="OCS58" s="9"/>
      <c r="OCT58" s="123"/>
      <c r="OCU58" s="123"/>
      <c r="OCV58" s="123"/>
      <c r="OCW58" s="9"/>
      <c r="OCX58" s="123"/>
      <c r="OCY58" s="123"/>
      <c r="OCZ58" s="123"/>
      <c r="ODA58" s="9"/>
      <c r="ODB58" s="123"/>
      <c r="ODC58" s="123"/>
      <c r="ODD58" s="123"/>
      <c r="ODE58" s="9"/>
      <c r="ODF58" s="123"/>
      <c r="ODG58" s="123"/>
      <c r="ODH58" s="123"/>
      <c r="ODI58" s="9"/>
      <c r="ODJ58" s="123"/>
      <c r="ODK58" s="123"/>
      <c r="ODL58" s="123"/>
      <c r="ODM58" s="9"/>
      <c r="ODN58" s="123"/>
      <c r="ODO58" s="123"/>
      <c r="ODP58" s="123"/>
      <c r="ODQ58" s="9"/>
      <c r="ODR58" s="123"/>
      <c r="ODS58" s="123"/>
      <c r="ODT58" s="123"/>
      <c r="ODU58" s="9"/>
      <c r="ODV58" s="123"/>
      <c r="ODW58" s="123"/>
      <c r="ODX58" s="123"/>
      <c r="ODY58" s="9"/>
      <c r="ODZ58" s="123"/>
      <c r="OEA58" s="123"/>
      <c r="OEB58" s="123"/>
      <c r="OEC58" s="9"/>
      <c r="OED58" s="123"/>
      <c r="OEE58" s="123"/>
      <c r="OEF58" s="123"/>
      <c r="OEG58" s="9"/>
      <c r="OEH58" s="123"/>
      <c r="OEI58" s="123"/>
      <c r="OEJ58" s="123"/>
      <c r="OEK58" s="9"/>
      <c r="OEL58" s="123"/>
      <c r="OEM58" s="123"/>
      <c r="OEN58" s="123"/>
      <c r="OEO58" s="9"/>
      <c r="OEP58" s="123"/>
      <c r="OEQ58" s="123"/>
      <c r="OER58" s="123"/>
      <c r="OES58" s="9"/>
      <c r="OET58" s="123"/>
      <c r="OEU58" s="123"/>
      <c r="OEV58" s="123"/>
      <c r="OEW58" s="9"/>
      <c r="OEX58" s="123"/>
      <c r="OEY58" s="123"/>
      <c r="OEZ58" s="123"/>
      <c r="OFA58" s="9"/>
      <c r="OFB58" s="123"/>
      <c r="OFC58" s="123"/>
      <c r="OFD58" s="123"/>
      <c r="OFE58" s="9"/>
      <c r="OFF58" s="123"/>
      <c r="OFG58" s="123"/>
      <c r="OFH58" s="123"/>
      <c r="OFI58" s="9"/>
      <c r="OFJ58" s="123"/>
      <c r="OFK58" s="123"/>
      <c r="OFL58" s="123"/>
      <c r="OFM58" s="9"/>
      <c r="OFN58" s="123"/>
      <c r="OFO58" s="123"/>
      <c r="OFP58" s="123"/>
      <c r="OFQ58" s="9"/>
      <c r="OFR58" s="123"/>
      <c r="OFS58" s="123"/>
      <c r="OFT58" s="123"/>
      <c r="OFU58" s="9"/>
      <c r="OFV58" s="123"/>
      <c r="OFW58" s="123"/>
      <c r="OFX58" s="123"/>
      <c r="OFY58" s="9"/>
      <c r="OFZ58" s="123"/>
      <c r="OGA58" s="123"/>
      <c r="OGB58" s="123"/>
      <c r="OGC58" s="9"/>
      <c r="OGD58" s="123"/>
      <c r="OGE58" s="123"/>
      <c r="OGF58" s="123"/>
      <c r="OGG58" s="9"/>
      <c r="OGH58" s="123"/>
      <c r="OGI58" s="123"/>
      <c r="OGJ58" s="123"/>
      <c r="OGK58" s="9"/>
      <c r="OGL58" s="123"/>
      <c r="OGM58" s="123"/>
      <c r="OGN58" s="123"/>
      <c r="OGO58" s="9"/>
      <c r="OGP58" s="123"/>
      <c r="OGQ58" s="123"/>
      <c r="OGR58" s="123"/>
      <c r="OGS58" s="9"/>
      <c r="OGT58" s="123"/>
      <c r="OGU58" s="123"/>
      <c r="OGV58" s="123"/>
      <c r="OGW58" s="9"/>
      <c r="OGX58" s="123"/>
      <c r="OGY58" s="123"/>
      <c r="OGZ58" s="123"/>
      <c r="OHA58" s="9"/>
      <c r="OHB58" s="123"/>
      <c r="OHC58" s="123"/>
      <c r="OHD58" s="123"/>
      <c r="OHE58" s="9"/>
      <c r="OHF58" s="123"/>
      <c r="OHG58" s="123"/>
      <c r="OHH58" s="123"/>
      <c r="OHI58" s="9"/>
      <c r="OHJ58" s="123"/>
      <c r="OHK58" s="123"/>
      <c r="OHL58" s="123"/>
      <c r="OHM58" s="9"/>
      <c r="OHN58" s="123"/>
      <c r="OHO58" s="123"/>
      <c r="OHP58" s="123"/>
      <c r="OHQ58" s="9"/>
      <c r="OHR58" s="123"/>
      <c r="OHS58" s="123"/>
      <c r="OHT58" s="123"/>
      <c r="OHU58" s="9"/>
      <c r="OHV58" s="123"/>
      <c r="OHW58" s="123"/>
      <c r="OHX58" s="123"/>
      <c r="OHY58" s="9"/>
      <c r="OHZ58" s="123"/>
      <c r="OIA58" s="123"/>
      <c r="OIB58" s="123"/>
      <c r="OIC58" s="9"/>
      <c r="OID58" s="123"/>
      <c r="OIE58" s="123"/>
      <c r="OIF58" s="123"/>
      <c r="OIG58" s="9"/>
      <c r="OIH58" s="123"/>
      <c r="OII58" s="123"/>
      <c r="OIJ58" s="123"/>
      <c r="OIK58" s="9"/>
      <c r="OIL58" s="123"/>
      <c r="OIM58" s="123"/>
      <c r="OIN58" s="123"/>
      <c r="OIO58" s="9"/>
      <c r="OIP58" s="123"/>
      <c r="OIQ58" s="123"/>
      <c r="OIR58" s="123"/>
      <c r="OIS58" s="9"/>
      <c r="OIT58" s="123"/>
      <c r="OIU58" s="123"/>
      <c r="OIV58" s="123"/>
      <c r="OIW58" s="9"/>
      <c r="OIX58" s="123"/>
      <c r="OIY58" s="123"/>
      <c r="OIZ58" s="123"/>
      <c r="OJA58" s="9"/>
      <c r="OJB58" s="123"/>
      <c r="OJC58" s="123"/>
      <c r="OJD58" s="123"/>
      <c r="OJE58" s="9"/>
      <c r="OJF58" s="123"/>
      <c r="OJG58" s="123"/>
      <c r="OJH58" s="123"/>
      <c r="OJI58" s="9"/>
      <c r="OJJ58" s="123"/>
      <c r="OJK58" s="123"/>
      <c r="OJL58" s="123"/>
      <c r="OJM58" s="9"/>
      <c r="OJN58" s="123"/>
      <c r="OJO58" s="123"/>
      <c r="OJP58" s="123"/>
      <c r="OJQ58" s="9"/>
      <c r="OJR58" s="123"/>
      <c r="OJS58" s="123"/>
      <c r="OJT58" s="123"/>
      <c r="OJU58" s="9"/>
      <c r="OJV58" s="123"/>
      <c r="OJW58" s="123"/>
      <c r="OJX58" s="123"/>
      <c r="OJY58" s="9"/>
      <c r="OJZ58" s="123"/>
      <c r="OKA58" s="123"/>
      <c r="OKB58" s="123"/>
      <c r="OKC58" s="9"/>
      <c r="OKD58" s="123"/>
      <c r="OKE58" s="123"/>
      <c r="OKF58" s="123"/>
      <c r="OKG58" s="9"/>
      <c r="OKH58" s="123"/>
      <c r="OKI58" s="123"/>
      <c r="OKJ58" s="123"/>
      <c r="OKK58" s="9"/>
      <c r="OKL58" s="123"/>
      <c r="OKM58" s="123"/>
      <c r="OKN58" s="123"/>
      <c r="OKO58" s="9"/>
      <c r="OKP58" s="123"/>
      <c r="OKQ58" s="123"/>
      <c r="OKR58" s="123"/>
      <c r="OKS58" s="9"/>
      <c r="OKT58" s="123"/>
      <c r="OKU58" s="123"/>
      <c r="OKV58" s="123"/>
      <c r="OKW58" s="9"/>
      <c r="OKX58" s="123"/>
      <c r="OKY58" s="123"/>
      <c r="OKZ58" s="123"/>
      <c r="OLA58" s="9"/>
      <c r="OLB58" s="123"/>
      <c r="OLC58" s="123"/>
      <c r="OLD58" s="123"/>
      <c r="OLE58" s="9"/>
      <c r="OLF58" s="123"/>
      <c r="OLG58" s="123"/>
      <c r="OLH58" s="123"/>
      <c r="OLI58" s="9"/>
      <c r="OLJ58" s="123"/>
      <c r="OLK58" s="123"/>
      <c r="OLL58" s="123"/>
      <c r="OLM58" s="9"/>
      <c r="OLN58" s="123"/>
      <c r="OLO58" s="123"/>
      <c r="OLP58" s="123"/>
      <c r="OLQ58" s="9"/>
      <c r="OLR58" s="123"/>
      <c r="OLS58" s="123"/>
      <c r="OLT58" s="123"/>
      <c r="OLU58" s="9"/>
      <c r="OLV58" s="123"/>
      <c r="OLW58" s="123"/>
      <c r="OLX58" s="123"/>
      <c r="OLY58" s="9"/>
      <c r="OLZ58" s="123"/>
      <c r="OMA58" s="123"/>
      <c r="OMB58" s="123"/>
      <c r="OMC58" s="9"/>
      <c r="OMD58" s="123"/>
      <c r="OME58" s="123"/>
      <c r="OMF58" s="123"/>
      <c r="OMG58" s="9"/>
      <c r="OMH58" s="123"/>
      <c r="OMI58" s="123"/>
      <c r="OMJ58" s="123"/>
      <c r="OMK58" s="9"/>
      <c r="OML58" s="123"/>
      <c r="OMM58" s="123"/>
      <c r="OMN58" s="123"/>
      <c r="OMO58" s="9"/>
      <c r="OMP58" s="123"/>
      <c r="OMQ58" s="123"/>
      <c r="OMR58" s="123"/>
      <c r="OMS58" s="9"/>
      <c r="OMT58" s="123"/>
      <c r="OMU58" s="123"/>
      <c r="OMV58" s="123"/>
      <c r="OMW58" s="9"/>
      <c r="OMX58" s="123"/>
      <c r="OMY58" s="123"/>
      <c r="OMZ58" s="123"/>
      <c r="ONA58" s="9"/>
      <c r="ONB58" s="123"/>
      <c r="ONC58" s="123"/>
      <c r="OND58" s="123"/>
      <c r="ONE58" s="9"/>
      <c r="ONF58" s="123"/>
      <c r="ONG58" s="123"/>
      <c r="ONH58" s="123"/>
      <c r="ONI58" s="9"/>
      <c r="ONJ58" s="123"/>
      <c r="ONK58" s="123"/>
      <c r="ONL58" s="123"/>
      <c r="ONM58" s="9"/>
      <c r="ONN58" s="123"/>
      <c r="ONO58" s="123"/>
      <c r="ONP58" s="123"/>
      <c r="ONQ58" s="9"/>
      <c r="ONR58" s="123"/>
      <c r="ONS58" s="123"/>
      <c r="ONT58" s="123"/>
      <c r="ONU58" s="9"/>
      <c r="ONV58" s="123"/>
      <c r="ONW58" s="123"/>
      <c r="ONX58" s="123"/>
      <c r="ONY58" s="9"/>
      <c r="ONZ58" s="123"/>
      <c r="OOA58" s="123"/>
      <c r="OOB58" s="123"/>
      <c r="OOC58" s="9"/>
      <c r="OOD58" s="123"/>
      <c r="OOE58" s="123"/>
      <c r="OOF58" s="123"/>
      <c r="OOG58" s="9"/>
      <c r="OOH58" s="123"/>
      <c r="OOI58" s="123"/>
      <c r="OOJ58" s="123"/>
      <c r="OOK58" s="9"/>
      <c r="OOL58" s="123"/>
      <c r="OOM58" s="123"/>
      <c r="OON58" s="123"/>
      <c r="OOO58" s="9"/>
      <c r="OOP58" s="123"/>
      <c r="OOQ58" s="123"/>
      <c r="OOR58" s="123"/>
      <c r="OOS58" s="9"/>
      <c r="OOT58" s="123"/>
      <c r="OOU58" s="123"/>
      <c r="OOV58" s="123"/>
      <c r="OOW58" s="9"/>
      <c r="OOX58" s="123"/>
      <c r="OOY58" s="123"/>
      <c r="OOZ58" s="123"/>
      <c r="OPA58" s="9"/>
      <c r="OPB58" s="123"/>
      <c r="OPC58" s="123"/>
      <c r="OPD58" s="123"/>
      <c r="OPE58" s="9"/>
      <c r="OPF58" s="123"/>
      <c r="OPG58" s="123"/>
      <c r="OPH58" s="123"/>
      <c r="OPI58" s="9"/>
      <c r="OPJ58" s="123"/>
      <c r="OPK58" s="123"/>
      <c r="OPL58" s="123"/>
      <c r="OPM58" s="9"/>
      <c r="OPN58" s="123"/>
      <c r="OPO58" s="123"/>
      <c r="OPP58" s="123"/>
      <c r="OPQ58" s="9"/>
      <c r="OPR58" s="123"/>
      <c r="OPS58" s="123"/>
      <c r="OPT58" s="123"/>
      <c r="OPU58" s="9"/>
      <c r="OPV58" s="123"/>
      <c r="OPW58" s="123"/>
      <c r="OPX58" s="123"/>
      <c r="OPY58" s="9"/>
      <c r="OPZ58" s="123"/>
      <c r="OQA58" s="123"/>
      <c r="OQB58" s="123"/>
      <c r="OQC58" s="9"/>
      <c r="OQD58" s="123"/>
      <c r="OQE58" s="123"/>
      <c r="OQF58" s="123"/>
      <c r="OQG58" s="9"/>
      <c r="OQH58" s="123"/>
      <c r="OQI58" s="123"/>
      <c r="OQJ58" s="123"/>
      <c r="OQK58" s="9"/>
      <c r="OQL58" s="123"/>
      <c r="OQM58" s="123"/>
      <c r="OQN58" s="123"/>
      <c r="OQO58" s="9"/>
      <c r="OQP58" s="123"/>
      <c r="OQQ58" s="123"/>
      <c r="OQR58" s="123"/>
      <c r="OQS58" s="9"/>
      <c r="OQT58" s="123"/>
      <c r="OQU58" s="123"/>
      <c r="OQV58" s="123"/>
      <c r="OQW58" s="9"/>
      <c r="OQX58" s="123"/>
      <c r="OQY58" s="123"/>
      <c r="OQZ58" s="123"/>
      <c r="ORA58" s="9"/>
      <c r="ORB58" s="123"/>
      <c r="ORC58" s="123"/>
      <c r="ORD58" s="123"/>
      <c r="ORE58" s="9"/>
      <c r="ORF58" s="123"/>
      <c r="ORG58" s="123"/>
      <c r="ORH58" s="123"/>
      <c r="ORI58" s="9"/>
      <c r="ORJ58" s="123"/>
      <c r="ORK58" s="123"/>
      <c r="ORL58" s="123"/>
      <c r="ORM58" s="9"/>
      <c r="ORN58" s="123"/>
      <c r="ORO58" s="123"/>
      <c r="ORP58" s="123"/>
      <c r="ORQ58" s="9"/>
      <c r="ORR58" s="123"/>
      <c r="ORS58" s="123"/>
      <c r="ORT58" s="123"/>
      <c r="ORU58" s="9"/>
      <c r="ORV58" s="123"/>
      <c r="ORW58" s="123"/>
      <c r="ORX58" s="123"/>
      <c r="ORY58" s="9"/>
      <c r="ORZ58" s="123"/>
      <c r="OSA58" s="123"/>
      <c r="OSB58" s="123"/>
      <c r="OSC58" s="9"/>
      <c r="OSD58" s="123"/>
      <c r="OSE58" s="123"/>
      <c r="OSF58" s="123"/>
      <c r="OSG58" s="9"/>
      <c r="OSH58" s="123"/>
      <c r="OSI58" s="123"/>
      <c r="OSJ58" s="123"/>
      <c r="OSK58" s="9"/>
      <c r="OSL58" s="123"/>
      <c r="OSM58" s="123"/>
      <c r="OSN58" s="123"/>
      <c r="OSO58" s="9"/>
      <c r="OSP58" s="123"/>
      <c r="OSQ58" s="123"/>
      <c r="OSR58" s="123"/>
      <c r="OSS58" s="9"/>
      <c r="OST58" s="123"/>
      <c r="OSU58" s="123"/>
      <c r="OSV58" s="123"/>
      <c r="OSW58" s="9"/>
      <c r="OSX58" s="123"/>
      <c r="OSY58" s="123"/>
      <c r="OSZ58" s="123"/>
      <c r="OTA58" s="9"/>
      <c r="OTB58" s="123"/>
      <c r="OTC58" s="123"/>
      <c r="OTD58" s="123"/>
      <c r="OTE58" s="9"/>
      <c r="OTF58" s="123"/>
      <c r="OTG58" s="123"/>
      <c r="OTH58" s="123"/>
      <c r="OTI58" s="9"/>
      <c r="OTJ58" s="123"/>
      <c r="OTK58" s="123"/>
      <c r="OTL58" s="123"/>
      <c r="OTM58" s="9"/>
      <c r="OTN58" s="123"/>
      <c r="OTO58" s="123"/>
      <c r="OTP58" s="123"/>
      <c r="OTQ58" s="9"/>
      <c r="OTR58" s="123"/>
      <c r="OTS58" s="123"/>
      <c r="OTT58" s="123"/>
      <c r="OTU58" s="9"/>
      <c r="OTV58" s="123"/>
      <c r="OTW58" s="123"/>
      <c r="OTX58" s="123"/>
      <c r="OTY58" s="9"/>
      <c r="OTZ58" s="123"/>
      <c r="OUA58" s="123"/>
      <c r="OUB58" s="123"/>
      <c r="OUC58" s="9"/>
      <c r="OUD58" s="123"/>
      <c r="OUE58" s="123"/>
      <c r="OUF58" s="123"/>
      <c r="OUG58" s="9"/>
      <c r="OUH58" s="123"/>
      <c r="OUI58" s="123"/>
      <c r="OUJ58" s="123"/>
      <c r="OUK58" s="9"/>
      <c r="OUL58" s="123"/>
      <c r="OUM58" s="123"/>
      <c r="OUN58" s="123"/>
      <c r="OUO58" s="9"/>
      <c r="OUP58" s="123"/>
      <c r="OUQ58" s="123"/>
      <c r="OUR58" s="123"/>
      <c r="OUS58" s="9"/>
      <c r="OUT58" s="123"/>
      <c r="OUU58" s="123"/>
      <c r="OUV58" s="123"/>
      <c r="OUW58" s="9"/>
      <c r="OUX58" s="123"/>
      <c r="OUY58" s="123"/>
      <c r="OUZ58" s="123"/>
      <c r="OVA58" s="9"/>
      <c r="OVB58" s="123"/>
      <c r="OVC58" s="123"/>
      <c r="OVD58" s="123"/>
      <c r="OVE58" s="9"/>
      <c r="OVF58" s="123"/>
      <c r="OVG58" s="123"/>
      <c r="OVH58" s="123"/>
      <c r="OVI58" s="9"/>
      <c r="OVJ58" s="123"/>
      <c r="OVK58" s="123"/>
      <c r="OVL58" s="123"/>
      <c r="OVM58" s="9"/>
      <c r="OVN58" s="123"/>
      <c r="OVO58" s="123"/>
      <c r="OVP58" s="123"/>
      <c r="OVQ58" s="9"/>
      <c r="OVR58" s="123"/>
      <c r="OVS58" s="123"/>
      <c r="OVT58" s="123"/>
      <c r="OVU58" s="9"/>
      <c r="OVV58" s="123"/>
      <c r="OVW58" s="123"/>
      <c r="OVX58" s="123"/>
      <c r="OVY58" s="9"/>
      <c r="OVZ58" s="123"/>
      <c r="OWA58" s="123"/>
      <c r="OWB58" s="123"/>
      <c r="OWC58" s="9"/>
      <c r="OWD58" s="123"/>
      <c r="OWE58" s="123"/>
      <c r="OWF58" s="123"/>
      <c r="OWG58" s="9"/>
      <c r="OWH58" s="123"/>
      <c r="OWI58" s="123"/>
      <c r="OWJ58" s="123"/>
      <c r="OWK58" s="9"/>
      <c r="OWL58" s="123"/>
      <c r="OWM58" s="123"/>
      <c r="OWN58" s="123"/>
      <c r="OWO58" s="9"/>
      <c r="OWP58" s="123"/>
      <c r="OWQ58" s="123"/>
      <c r="OWR58" s="123"/>
      <c r="OWS58" s="9"/>
      <c r="OWT58" s="123"/>
      <c r="OWU58" s="123"/>
      <c r="OWV58" s="123"/>
      <c r="OWW58" s="9"/>
      <c r="OWX58" s="123"/>
      <c r="OWY58" s="123"/>
      <c r="OWZ58" s="123"/>
      <c r="OXA58" s="9"/>
      <c r="OXB58" s="123"/>
      <c r="OXC58" s="123"/>
      <c r="OXD58" s="123"/>
      <c r="OXE58" s="9"/>
      <c r="OXF58" s="123"/>
      <c r="OXG58" s="123"/>
      <c r="OXH58" s="123"/>
      <c r="OXI58" s="9"/>
      <c r="OXJ58" s="123"/>
      <c r="OXK58" s="123"/>
      <c r="OXL58" s="123"/>
      <c r="OXM58" s="9"/>
      <c r="OXN58" s="123"/>
      <c r="OXO58" s="123"/>
      <c r="OXP58" s="123"/>
      <c r="OXQ58" s="9"/>
      <c r="OXR58" s="123"/>
      <c r="OXS58" s="123"/>
      <c r="OXT58" s="123"/>
      <c r="OXU58" s="9"/>
      <c r="OXV58" s="123"/>
      <c r="OXW58" s="123"/>
      <c r="OXX58" s="123"/>
      <c r="OXY58" s="9"/>
      <c r="OXZ58" s="123"/>
      <c r="OYA58" s="123"/>
      <c r="OYB58" s="123"/>
      <c r="OYC58" s="9"/>
      <c r="OYD58" s="123"/>
      <c r="OYE58" s="123"/>
      <c r="OYF58" s="123"/>
      <c r="OYG58" s="9"/>
      <c r="OYH58" s="123"/>
      <c r="OYI58" s="123"/>
      <c r="OYJ58" s="123"/>
      <c r="OYK58" s="9"/>
      <c r="OYL58" s="123"/>
      <c r="OYM58" s="123"/>
      <c r="OYN58" s="123"/>
      <c r="OYO58" s="9"/>
      <c r="OYP58" s="123"/>
      <c r="OYQ58" s="123"/>
      <c r="OYR58" s="123"/>
      <c r="OYS58" s="9"/>
      <c r="OYT58" s="123"/>
      <c r="OYU58" s="123"/>
      <c r="OYV58" s="123"/>
      <c r="OYW58" s="9"/>
      <c r="OYX58" s="123"/>
      <c r="OYY58" s="123"/>
      <c r="OYZ58" s="123"/>
      <c r="OZA58" s="9"/>
      <c r="OZB58" s="123"/>
      <c r="OZC58" s="123"/>
      <c r="OZD58" s="123"/>
      <c r="OZE58" s="9"/>
      <c r="OZF58" s="123"/>
      <c r="OZG58" s="123"/>
      <c r="OZH58" s="123"/>
      <c r="OZI58" s="9"/>
      <c r="OZJ58" s="123"/>
      <c r="OZK58" s="123"/>
      <c r="OZL58" s="123"/>
      <c r="OZM58" s="9"/>
      <c r="OZN58" s="123"/>
      <c r="OZO58" s="123"/>
      <c r="OZP58" s="123"/>
      <c r="OZQ58" s="9"/>
      <c r="OZR58" s="123"/>
      <c r="OZS58" s="123"/>
      <c r="OZT58" s="123"/>
      <c r="OZU58" s="9"/>
      <c r="OZV58" s="123"/>
      <c r="OZW58" s="123"/>
      <c r="OZX58" s="123"/>
      <c r="OZY58" s="9"/>
      <c r="OZZ58" s="123"/>
      <c r="PAA58" s="123"/>
      <c r="PAB58" s="123"/>
      <c r="PAC58" s="9"/>
      <c r="PAD58" s="123"/>
      <c r="PAE58" s="123"/>
      <c r="PAF58" s="123"/>
      <c r="PAG58" s="9"/>
      <c r="PAH58" s="123"/>
      <c r="PAI58" s="123"/>
      <c r="PAJ58" s="123"/>
      <c r="PAK58" s="9"/>
      <c r="PAL58" s="123"/>
      <c r="PAM58" s="123"/>
      <c r="PAN58" s="123"/>
      <c r="PAO58" s="9"/>
      <c r="PAP58" s="123"/>
      <c r="PAQ58" s="123"/>
      <c r="PAR58" s="123"/>
      <c r="PAS58" s="9"/>
      <c r="PAT58" s="123"/>
      <c r="PAU58" s="123"/>
      <c r="PAV58" s="123"/>
      <c r="PAW58" s="9"/>
      <c r="PAX58" s="123"/>
      <c r="PAY58" s="123"/>
      <c r="PAZ58" s="123"/>
      <c r="PBA58" s="9"/>
      <c r="PBB58" s="123"/>
      <c r="PBC58" s="123"/>
      <c r="PBD58" s="123"/>
      <c r="PBE58" s="9"/>
      <c r="PBF58" s="123"/>
      <c r="PBG58" s="123"/>
      <c r="PBH58" s="123"/>
      <c r="PBI58" s="9"/>
      <c r="PBJ58" s="123"/>
      <c r="PBK58" s="123"/>
      <c r="PBL58" s="123"/>
      <c r="PBM58" s="9"/>
      <c r="PBN58" s="123"/>
      <c r="PBO58" s="123"/>
      <c r="PBP58" s="123"/>
      <c r="PBQ58" s="9"/>
      <c r="PBR58" s="123"/>
      <c r="PBS58" s="123"/>
      <c r="PBT58" s="123"/>
      <c r="PBU58" s="9"/>
      <c r="PBV58" s="123"/>
      <c r="PBW58" s="123"/>
      <c r="PBX58" s="123"/>
      <c r="PBY58" s="9"/>
      <c r="PBZ58" s="123"/>
      <c r="PCA58" s="123"/>
      <c r="PCB58" s="123"/>
      <c r="PCC58" s="9"/>
      <c r="PCD58" s="123"/>
      <c r="PCE58" s="123"/>
      <c r="PCF58" s="123"/>
      <c r="PCG58" s="9"/>
      <c r="PCH58" s="123"/>
      <c r="PCI58" s="123"/>
      <c r="PCJ58" s="123"/>
      <c r="PCK58" s="9"/>
      <c r="PCL58" s="123"/>
      <c r="PCM58" s="123"/>
      <c r="PCN58" s="123"/>
      <c r="PCO58" s="9"/>
      <c r="PCP58" s="123"/>
      <c r="PCQ58" s="123"/>
      <c r="PCR58" s="123"/>
      <c r="PCS58" s="9"/>
      <c r="PCT58" s="123"/>
      <c r="PCU58" s="123"/>
      <c r="PCV58" s="123"/>
      <c r="PCW58" s="9"/>
      <c r="PCX58" s="123"/>
      <c r="PCY58" s="123"/>
      <c r="PCZ58" s="123"/>
      <c r="PDA58" s="9"/>
      <c r="PDB58" s="123"/>
      <c r="PDC58" s="123"/>
      <c r="PDD58" s="123"/>
      <c r="PDE58" s="9"/>
      <c r="PDF58" s="123"/>
      <c r="PDG58" s="123"/>
      <c r="PDH58" s="123"/>
      <c r="PDI58" s="9"/>
      <c r="PDJ58" s="123"/>
      <c r="PDK58" s="123"/>
      <c r="PDL58" s="123"/>
      <c r="PDM58" s="9"/>
      <c r="PDN58" s="123"/>
      <c r="PDO58" s="123"/>
      <c r="PDP58" s="123"/>
      <c r="PDQ58" s="9"/>
      <c r="PDR58" s="123"/>
      <c r="PDS58" s="123"/>
      <c r="PDT58" s="123"/>
      <c r="PDU58" s="9"/>
      <c r="PDV58" s="123"/>
      <c r="PDW58" s="123"/>
      <c r="PDX58" s="123"/>
      <c r="PDY58" s="9"/>
      <c r="PDZ58" s="123"/>
      <c r="PEA58" s="123"/>
      <c r="PEB58" s="123"/>
      <c r="PEC58" s="9"/>
      <c r="PED58" s="123"/>
      <c r="PEE58" s="123"/>
      <c r="PEF58" s="123"/>
      <c r="PEG58" s="9"/>
      <c r="PEH58" s="123"/>
      <c r="PEI58" s="123"/>
      <c r="PEJ58" s="123"/>
      <c r="PEK58" s="9"/>
      <c r="PEL58" s="123"/>
      <c r="PEM58" s="123"/>
      <c r="PEN58" s="123"/>
      <c r="PEO58" s="9"/>
      <c r="PEP58" s="123"/>
      <c r="PEQ58" s="123"/>
      <c r="PER58" s="123"/>
      <c r="PES58" s="9"/>
      <c r="PET58" s="123"/>
      <c r="PEU58" s="123"/>
      <c r="PEV58" s="123"/>
      <c r="PEW58" s="9"/>
      <c r="PEX58" s="123"/>
      <c r="PEY58" s="123"/>
      <c r="PEZ58" s="123"/>
      <c r="PFA58" s="9"/>
      <c r="PFB58" s="123"/>
      <c r="PFC58" s="123"/>
      <c r="PFD58" s="123"/>
      <c r="PFE58" s="9"/>
      <c r="PFF58" s="123"/>
      <c r="PFG58" s="123"/>
      <c r="PFH58" s="123"/>
      <c r="PFI58" s="9"/>
      <c r="PFJ58" s="123"/>
      <c r="PFK58" s="123"/>
      <c r="PFL58" s="123"/>
      <c r="PFM58" s="9"/>
      <c r="PFN58" s="123"/>
      <c r="PFO58" s="123"/>
      <c r="PFP58" s="123"/>
      <c r="PFQ58" s="9"/>
      <c r="PFR58" s="123"/>
      <c r="PFS58" s="123"/>
      <c r="PFT58" s="123"/>
      <c r="PFU58" s="9"/>
      <c r="PFV58" s="123"/>
      <c r="PFW58" s="123"/>
      <c r="PFX58" s="123"/>
      <c r="PFY58" s="9"/>
      <c r="PFZ58" s="123"/>
      <c r="PGA58" s="123"/>
      <c r="PGB58" s="123"/>
      <c r="PGC58" s="9"/>
      <c r="PGD58" s="123"/>
      <c r="PGE58" s="123"/>
      <c r="PGF58" s="123"/>
      <c r="PGG58" s="9"/>
      <c r="PGH58" s="123"/>
      <c r="PGI58" s="123"/>
      <c r="PGJ58" s="123"/>
      <c r="PGK58" s="9"/>
      <c r="PGL58" s="123"/>
      <c r="PGM58" s="123"/>
      <c r="PGN58" s="123"/>
      <c r="PGO58" s="9"/>
      <c r="PGP58" s="123"/>
      <c r="PGQ58" s="123"/>
      <c r="PGR58" s="123"/>
      <c r="PGS58" s="9"/>
      <c r="PGT58" s="123"/>
      <c r="PGU58" s="123"/>
      <c r="PGV58" s="123"/>
      <c r="PGW58" s="9"/>
      <c r="PGX58" s="123"/>
      <c r="PGY58" s="123"/>
      <c r="PGZ58" s="123"/>
      <c r="PHA58" s="9"/>
      <c r="PHB58" s="123"/>
      <c r="PHC58" s="123"/>
      <c r="PHD58" s="123"/>
      <c r="PHE58" s="9"/>
      <c r="PHF58" s="123"/>
      <c r="PHG58" s="123"/>
      <c r="PHH58" s="123"/>
      <c r="PHI58" s="9"/>
      <c r="PHJ58" s="123"/>
      <c r="PHK58" s="123"/>
      <c r="PHL58" s="123"/>
      <c r="PHM58" s="9"/>
      <c r="PHN58" s="123"/>
      <c r="PHO58" s="123"/>
      <c r="PHP58" s="123"/>
      <c r="PHQ58" s="9"/>
      <c r="PHR58" s="123"/>
      <c r="PHS58" s="123"/>
      <c r="PHT58" s="123"/>
      <c r="PHU58" s="9"/>
      <c r="PHV58" s="123"/>
      <c r="PHW58" s="123"/>
      <c r="PHX58" s="123"/>
      <c r="PHY58" s="9"/>
      <c r="PHZ58" s="123"/>
      <c r="PIA58" s="123"/>
      <c r="PIB58" s="123"/>
      <c r="PIC58" s="9"/>
      <c r="PID58" s="123"/>
      <c r="PIE58" s="123"/>
      <c r="PIF58" s="123"/>
      <c r="PIG58" s="9"/>
      <c r="PIH58" s="123"/>
      <c r="PII58" s="123"/>
      <c r="PIJ58" s="123"/>
      <c r="PIK58" s="9"/>
      <c r="PIL58" s="123"/>
      <c r="PIM58" s="123"/>
      <c r="PIN58" s="123"/>
      <c r="PIO58" s="9"/>
      <c r="PIP58" s="123"/>
      <c r="PIQ58" s="123"/>
      <c r="PIR58" s="123"/>
      <c r="PIS58" s="9"/>
      <c r="PIT58" s="123"/>
      <c r="PIU58" s="123"/>
      <c r="PIV58" s="123"/>
      <c r="PIW58" s="9"/>
      <c r="PIX58" s="123"/>
      <c r="PIY58" s="123"/>
      <c r="PIZ58" s="123"/>
      <c r="PJA58" s="9"/>
      <c r="PJB58" s="123"/>
      <c r="PJC58" s="123"/>
      <c r="PJD58" s="123"/>
      <c r="PJE58" s="9"/>
      <c r="PJF58" s="123"/>
      <c r="PJG58" s="123"/>
      <c r="PJH58" s="123"/>
      <c r="PJI58" s="9"/>
      <c r="PJJ58" s="123"/>
      <c r="PJK58" s="123"/>
      <c r="PJL58" s="123"/>
      <c r="PJM58" s="9"/>
      <c r="PJN58" s="123"/>
      <c r="PJO58" s="123"/>
      <c r="PJP58" s="123"/>
      <c r="PJQ58" s="9"/>
      <c r="PJR58" s="123"/>
      <c r="PJS58" s="123"/>
      <c r="PJT58" s="123"/>
      <c r="PJU58" s="9"/>
      <c r="PJV58" s="123"/>
      <c r="PJW58" s="123"/>
      <c r="PJX58" s="123"/>
      <c r="PJY58" s="9"/>
      <c r="PJZ58" s="123"/>
      <c r="PKA58" s="123"/>
      <c r="PKB58" s="123"/>
      <c r="PKC58" s="9"/>
      <c r="PKD58" s="123"/>
      <c r="PKE58" s="123"/>
      <c r="PKF58" s="123"/>
      <c r="PKG58" s="9"/>
      <c r="PKH58" s="123"/>
      <c r="PKI58" s="123"/>
      <c r="PKJ58" s="123"/>
      <c r="PKK58" s="9"/>
      <c r="PKL58" s="123"/>
      <c r="PKM58" s="123"/>
      <c r="PKN58" s="123"/>
      <c r="PKO58" s="9"/>
      <c r="PKP58" s="123"/>
      <c r="PKQ58" s="123"/>
      <c r="PKR58" s="123"/>
      <c r="PKS58" s="9"/>
      <c r="PKT58" s="123"/>
      <c r="PKU58" s="123"/>
      <c r="PKV58" s="123"/>
      <c r="PKW58" s="9"/>
      <c r="PKX58" s="123"/>
      <c r="PKY58" s="123"/>
      <c r="PKZ58" s="123"/>
      <c r="PLA58" s="9"/>
      <c r="PLB58" s="123"/>
      <c r="PLC58" s="123"/>
      <c r="PLD58" s="123"/>
      <c r="PLE58" s="9"/>
      <c r="PLF58" s="123"/>
      <c r="PLG58" s="123"/>
      <c r="PLH58" s="123"/>
      <c r="PLI58" s="9"/>
      <c r="PLJ58" s="123"/>
      <c r="PLK58" s="123"/>
      <c r="PLL58" s="123"/>
      <c r="PLM58" s="9"/>
      <c r="PLN58" s="123"/>
      <c r="PLO58" s="123"/>
      <c r="PLP58" s="123"/>
      <c r="PLQ58" s="9"/>
      <c r="PLR58" s="123"/>
      <c r="PLS58" s="123"/>
      <c r="PLT58" s="123"/>
      <c r="PLU58" s="9"/>
      <c r="PLV58" s="123"/>
      <c r="PLW58" s="123"/>
      <c r="PLX58" s="123"/>
      <c r="PLY58" s="9"/>
      <c r="PLZ58" s="123"/>
      <c r="PMA58" s="123"/>
      <c r="PMB58" s="123"/>
      <c r="PMC58" s="9"/>
      <c r="PMD58" s="123"/>
      <c r="PME58" s="123"/>
      <c r="PMF58" s="123"/>
      <c r="PMG58" s="9"/>
      <c r="PMH58" s="123"/>
      <c r="PMI58" s="123"/>
      <c r="PMJ58" s="123"/>
      <c r="PMK58" s="9"/>
      <c r="PML58" s="123"/>
      <c r="PMM58" s="123"/>
      <c r="PMN58" s="123"/>
      <c r="PMO58" s="9"/>
      <c r="PMP58" s="123"/>
      <c r="PMQ58" s="123"/>
      <c r="PMR58" s="123"/>
      <c r="PMS58" s="9"/>
      <c r="PMT58" s="123"/>
      <c r="PMU58" s="123"/>
      <c r="PMV58" s="123"/>
      <c r="PMW58" s="9"/>
      <c r="PMX58" s="123"/>
      <c r="PMY58" s="123"/>
      <c r="PMZ58" s="123"/>
      <c r="PNA58" s="9"/>
      <c r="PNB58" s="123"/>
      <c r="PNC58" s="123"/>
      <c r="PND58" s="123"/>
      <c r="PNE58" s="9"/>
      <c r="PNF58" s="123"/>
      <c r="PNG58" s="123"/>
      <c r="PNH58" s="123"/>
      <c r="PNI58" s="9"/>
      <c r="PNJ58" s="123"/>
      <c r="PNK58" s="123"/>
      <c r="PNL58" s="123"/>
      <c r="PNM58" s="9"/>
      <c r="PNN58" s="123"/>
      <c r="PNO58" s="123"/>
      <c r="PNP58" s="123"/>
      <c r="PNQ58" s="9"/>
      <c r="PNR58" s="123"/>
      <c r="PNS58" s="123"/>
      <c r="PNT58" s="123"/>
      <c r="PNU58" s="9"/>
      <c r="PNV58" s="123"/>
      <c r="PNW58" s="123"/>
      <c r="PNX58" s="123"/>
      <c r="PNY58" s="9"/>
      <c r="PNZ58" s="123"/>
      <c r="POA58" s="123"/>
      <c r="POB58" s="123"/>
      <c r="POC58" s="9"/>
      <c r="POD58" s="123"/>
      <c r="POE58" s="123"/>
      <c r="POF58" s="123"/>
      <c r="POG58" s="9"/>
      <c r="POH58" s="123"/>
      <c r="POI58" s="123"/>
      <c r="POJ58" s="123"/>
      <c r="POK58" s="9"/>
      <c r="POL58" s="123"/>
      <c r="POM58" s="123"/>
      <c r="PON58" s="123"/>
      <c r="POO58" s="9"/>
      <c r="POP58" s="123"/>
      <c r="POQ58" s="123"/>
      <c r="POR58" s="123"/>
      <c r="POS58" s="9"/>
      <c r="POT58" s="123"/>
      <c r="POU58" s="123"/>
      <c r="POV58" s="123"/>
      <c r="POW58" s="9"/>
      <c r="POX58" s="123"/>
      <c r="POY58" s="123"/>
      <c r="POZ58" s="123"/>
      <c r="PPA58" s="9"/>
      <c r="PPB58" s="123"/>
      <c r="PPC58" s="123"/>
      <c r="PPD58" s="123"/>
      <c r="PPE58" s="9"/>
      <c r="PPF58" s="123"/>
      <c r="PPG58" s="123"/>
      <c r="PPH58" s="123"/>
      <c r="PPI58" s="9"/>
      <c r="PPJ58" s="123"/>
      <c r="PPK58" s="123"/>
      <c r="PPL58" s="123"/>
      <c r="PPM58" s="9"/>
      <c r="PPN58" s="123"/>
      <c r="PPO58" s="123"/>
      <c r="PPP58" s="123"/>
      <c r="PPQ58" s="9"/>
      <c r="PPR58" s="123"/>
      <c r="PPS58" s="123"/>
      <c r="PPT58" s="123"/>
      <c r="PPU58" s="9"/>
      <c r="PPV58" s="123"/>
      <c r="PPW58" s="123"/>
      <c r="PPX58" s="123"/>
      <c r="PPY58" s="9"/>
      <c r="PPZ58" s="123"/>
      <c r="PQA58" s="123"/>
      <c r="PQB58" s="123"/>
      <c r="PQC58" s="9"/>
      <c r="PQD58" s="123"/>
      <c r="PQE58" s="123"/>
      <c r="PQF58" s="123"/>
      <c r="PQG58" s="9"/>
      <c r="PQH58" s="123"/>
      <c r="PQI58" s="123"/>
      <c r="PQJ58" s="123"/>
      <c r="PQK58" s="9"/>
      <c r="PQL58" s="123"/>
      <c r="PQM58" s="123"/>
      <c r="PQN58" s="123"/>
      <c r="PQO58" s="9"/>
      <c r="PQP58" s="123"/>
      <c r="PQQ58" s="123"/>
      <c r="PQR58" s="123"/>
      <c r="PQS58" s="9"/>
      <c r="PQT58" s="123"/>
      <c r="PQU58" s="123"/>
      <c r="PQV58" s="123"/>
      <c r="PQW58" s="9"/>
      <c r="PQX58" s="123"/>
      <c r="PQY58" s="123"/>
      <c r="PQZ58" s="123"/>
      <c r="PRA58" s="9"/>
      <c r="PRB58" s="123"/>
      <c r="PRC58" s="123"/>
      <c r="PRD58" s="123"/>
      <c r="PRE58" s="9"/>
      <c r="PRF58" s="123"/>
      <c r="PRG58" s="123"/>
      <c r="PRH58" s="123"/>
      <c r="PRI58" s="9"/>
      <c r="PRJ58" s="123"/>
      <c r="PRK58" s="123"/>
      <c r="PRL58" s="123"/>
      <c r="PRM58" s="9"/>
      <c r="PRN58" s="123"/>
      <c r="PRO58" s="123"/>
      <c r="PRP58" s="123"/>
      <c r="PRQ58" s="9"/>
      <c r="PRR58" s="123"/>
      <c r="PRS58" s="123"/>
      <c r="PRT58" s="123"/>
      <c r="PRU58" s="9"/>
      <c r="PRV58" s="123"/>
      <c r="PRW58" s="123"/>
      <c r="PRX58" s="123"/>
      <c r="PRY58" s="9"/>
      <c r="PRZ58" s="123"/>
      <c r="PSA58" s="123"/>
      <c r="PSB58" s="123"/>
      <c r="PSC58" s="9"/>
      <c r="PSD58" s="123"/>
      <c r="PSE58" s="123"/>
      <c r="PSF58" s="123"/>
      <c r="PSG58" s="9"/>
      <c r="PSH58" s="123"/>
      <c r="PSI58" s="123"/>
      <c r="PSJ58" s="123"/>
      <c r="PSK58" s="9"/>
      <c r="PSL58" s="123"/>
      <c r="PSM58" s="123"/>
      <c r="PSN58" s="123"/>
      <c r="PSO58" s="9"/>
      <c r="PSP58" s="123"/>
      <c r="PSQ58" s="123"/>
      <c r="PSR58" s="123"/>
      <c r="PSS58" s="9"/>
      <c r="PST58" s="123"/>
      <c r="PSU58" s="123"/>
      <c r="PSV58" s="123"/>
      <c r="PSW58" s="9"/>
      <c r="PSX58" s="123"/>
      <c r="PSY58" s="123"/>
      <c r="PSZ58" s="123"/>
      <c r="PTA58" s="9"/>
      <c r="PTB58" s="123"/>
      <c r="PTC58" s="123"/>
      <c r="PTD58" s="123"/>
      <c r="PTE58" s="9"/>
      <c r="PTF58" s="123"/>
      <c r="PTG58" s="123"/>
      <c r="PTH58" s="123"/>
      <c r="PTI58" s="9"/>
      <c r="PTJ58" s="123"/>
      <c r="PTK58" s="123"/>
      <c r="PTL58" s="123"/>
      <c r="PTM58" s="9"/>
      <c r="PTN58" s="123"/>
      <c r="PTO58" s="123"/>
      <c r="PTP58" s="123"/>
      <c r="PTQ58" s="9"/>
      <c r="PTR58" s="123"/>
      <c r="PTS58" s="123"/>
      <c r="PTT58" s="123"/>
      <c r="PTU58" s="9"/>
      <c r="PTV58" s="123"/>
      <c r="PTW58" s="123"/>
      <c r="PTX58" s="123"/>
      <c r="PTY58" s="9"/>
      <c r="PTZ58" s="123"/>
      <c r="PUA58" s="123"/>
      <c r="PUB58" s="123"/>
      <c r="PUC58" s="9"/>
      <c r="PUD58" s="123"/>
      <c r="PUE58" s="123"/>
      <c r="PUF58" s="123"/>
      <c r="PUG58" s="9"/>
      <c r="PUH58" s="123"/>
      <c r="PUI58" s="123"/>
      <c r="PUJ58" s="123"/>
      <c r="PUK58" s="9"/>
      <c r="PUL58" s="123"/>
      <c r="PUM58" s="123"/>
      <c r="PUN58" s="123"/>
      <c r="PUO58" s="9"/>
      <c r="PUP58" s="123"/>
      <c r="PUQ58" s="123"/>
      <c r="PUR58" s="123"/>
      <c r="PUS58" s="9"/>
      <c r="PUT58" s="123"/>
      <c r="PUU58" s="123"/>
      <c r="PUV58" s="123"/>
      <c r="PUW58" s="9"/>
      <c r="PUX58" s="123"/>
      <c r="PUY58" s="123"/>
      <c r="PUZ58" s="123"/>
      <c r="PVA58" s="9"/>
      <c r="PVB58" s="123"/>
      <c r="PVC58" s="123"/>
      <c r="PVD58" s="123"/>
      <c r="PVE58" s="9"/>
      <c r="PVF58" s="123"/>
      <c r="PVG58" s="123"/>
      <c r="PVH58" s="123"/>
      <c r="PVI58" s="9"/>
      <c r="PVJ58" s="123"/>
      <c r="PVK58" s="123"/>
      <c r="PVL58" s="123"/>
      <c r="PVM58" s="9"/>
      <c r="PVN58" s="123"/>
      <c r="PVO58" s="123"/>
      <c r="PVP58" s="123"/>
      <c r="PVQ58" s="9"/>
      <c r="PVR58" s="123"/>
      <c r="PVS58" s="123"/>
      <c r="PVT58" s="123"/>
      <c r="PVU58" s="9"/>
      <c r="PVV58" s="123"/>
      <c r="PVW58" s="123"/>
      <c r="PVX58" s="123"/>
      <c r="PVY58" s="9"/>
      <c r="PVZ58" s="123"/>
      <c r="PWA58" s="123"/>
      <c r="PWB58" s="123"/>
      <c r="PWC58" s="9"/>
      <c r="PWD58" s="123"/>
      <c r="PWE58" s="123"/>
      <c r="PWF58" s="123"/>
      <c r="PWG58" s="9"/>
      <c r="PWH58" s="123"/>
      <c r="PWI58" s="123"/>
      <c r="PWJ58" s="123"/>
      <c r="PWK58" s="9"/>
      <c r="PWL58" s="123"/>
      <c r="PWM58" s="123"/>
      <c r="PWN58" s="123"/>
      <c r="PWO58" s="9"/>
      <c r="PWP58" s="123"/>
      <c r="PWQ58" s="123"/>
      <c r="PWR58" s="123"/>
      <c r="PWS58" s="9"/>
      <c r="PWT58" s="123"/>
      <c r="PWU58" s="123"/>
      <c r="PWV58" s="123"/>
      <c r="PWW58" s="9"/>
      <c r="PWX58" s="123"/>
      <c r="PWY58" s="123"/>
      <c r="PWZ58" s="123"/>
      <c r="PXA58" s="9"/>
      <c r="PXB58" s="123"/>
      <c r="PXC58" s="123"/>
      <c r="PXD58" s="123"/>
      <c r="PXE58" s="9"/>
      <c r="PXF58" s="123"/>
      <c r="PXG58" s="123"/>
      <c r="PXH58" s="123"/>
      <c r="PXI58" s="9"/>
      <c r="PXJ58" s="123"/>
      <c r="PXK58" s="123"/>
      <c r="PXL58" s="123"/>
      <c r="PXM58" s="9"/>
      <c r="PXN58" s="123"/>
      <c r="PXO58" s="123"/>
      <c r="PXP58" s="123"/>
      <c r="PXQ58" s="9"/>
      <c r="PXR58" s="123"/>
      <c r="PXS58" s="123"/>
      <c r="PXT58" s="123"/>
      <c r="PXU58" s="9"/>
      <c r="PXV58" s="123"/>
      <c r="PXW58" s="123"/>
      <c r="PXX58" s="123"/>
      <c r="PXY58" s="9"/>
      <c r="PXZ58" s="123"/>
      <c r="PYA58" s="123"/>
      <c r="PYB58" s="123"/>
      <c r="PYC58" s="9"/>
      <c r="PYD58" s="123"/>
      <c r="PYE58" s="123"/>
      <c r="PYF58" s="123"/>
      <c r="PYG58" s="9"/>
      <c r="PYH58" s="123"/>
      <c r="PYI58" s="123"/>
      <c r="PYJ58" s="123"/>
      <c r="PYK58" s="9"/>
      <c r="PYL58" s="123"/>
      <c r="PYM58" s="123"/>
      <c r="PYN58" s="123"/>
      <c r="PYO58" s="9"/>
      <c r="PYP58" s="123"/>
      <c r="PYQ58" s="123"/>
      <c r="PYR58" s="123"/>
      <c r="PYS58" s="9"/>
      <c r="PYT58" s="123"/>
      <c r="PYU58" s="123"/>
      <c r="PYV58" s="123"/>
      <c r="PYW58" s="9"/>
      <c r="PYX58" s="123"/>
      <c r="PYY58" s="123"/>
      <c r="PYZ58" s="123"/>
      <c r="PZA58" s="9"/>
      <c r="PZB58" s="123"/>
      <c r="PZC58" s="123"/>
      <c r="PZD58" s="123"/>
      <c r="PZE58" s="9"/>
      <c r="PZF58" s="123"/>
      <c r="PZG58" s="123"/>
      <c r="PZH58" s="123"/>
      <c r="PZI58" s="9"/>
      <c r="PZJ58" s="123"/>
      <c r="PZK58" s="123"/>
      <c r="PZL58" s="123"/>
      <c r="PZM58" s="9"/>
      <c r="PZN58" s="123"/>
      <c r="PZO58" s="123"/>
      <c r="PZP58" s="123"/>
      <c r="PZQ58" s="9"/>
      <c r="PZR58" s="123"/>
      <c r="PZS58" s="123"/>
      <c r="PZT58" s="123"/>
      <c r="PZU58" s="9"/>
      <c r="PZV58" s="123"/>
      <c r="PZW58" s="123"/>
      <c r="PZX58" s="123"/>
      <c r="PZY58" s="9"/>
      <c r="PZZ58" s="123"/>
      <c r="QAA58" s="123"/>
      <c r="QAB58" s="123"/>
      <c r="QAC58" s="9"/>
      <c r="QAD58" s="123"/>
      <c r="QAE58" s="123"/>
      <c r="QAF58" s="123"/>
      <c r="QAG58" s="9"/>
      <c r="QAH58" s="123"/>
      <c r="QAI58" s="123"/>
      <c r="QAJ58" s="123"/>
      <c r="QAK58" s="9"/>
      <c r="QAL58" s="123"/>
      <c r="QAM58" s="123"/>
      <c r="QAN58" s="123"/>
      <c r="QAO58" s="9"/>
      <c r="QAP58" s="123"/>
      <c r="QAQ58" s="123"/>
      <c r="QAR58" s="123"/>
      <c r="QAS58" s="9"/>
      <c r="QAT58" s="123"/>
      <c r="QAU58" s="123"/>
      <c r="QAV58" s="123"/>
      <c r="QAW58" s="9"/>
      <c r="QAX58" s="123"/>
      <c r="QAY58" s="123"/>
      <c r="QAZ58" s="123"/>
      <c r="QBA58" s="9"/>
      <c r="QBB58" s="123"/>
      <c r="QBC58" s="123"/>
      <c r="QBD58" s="123"/>
      <c r="QBE58" s="9"/>
      <c r="QBF58" s="123"/>
      <c r="QBG58" s="123"/>
      <c r="QBH58" s="123"/>
      <c r="QBI58" s="9"/>
      <c r="QBJ58" s="123"/>
      <c r="QBK58" s="123"/>
      <c r="QBL58" s="123"/>
      <c r="QBM58" s="9"/>
      <c r="QBN58" s="123"/>
      <c r="QBO58" s="123"/>
      <c r="QBP58" s="123"/>
      <c r="QBQ58" s="9"/>
      <c r="QBR58" s="123"/>
      <c r="QBS58" s="123"/>
      <c r="QBT58" s="123"/>
      <c r="QBU58" s="9"/>
      <c r="QBV58" s="123"/>
      <c r="QBW58" s="123"/>
      <c r="QBX58" s="123"/>
      <c r="QBY58" s="9"/>
      <c r="QBZ58" s="123"/>
      <c r="QCA58" s="123"/>
      <c r="QCB58" s="123"/>
      <c r="QCC58" s="9"/>
      <c r="QCD58" s="123"/>
      <c r="QCE58" s="123"/>
      <c r="QCF58" s="123"/>
      <c r="QCG58" s="9"/>
      <c r="QCH58" s="123"/>
      <c r="QCI58" s="123"/>
      <c r="QCJ58" s="123"/>
      <c r="QCK58" s="9"/>
      <c r="QCL58" s="123"/>
      <c r="QCM58" s="123"/>
      <c r="QCN58" s="123"/>
      <c r="QCO58" s="9"/>
      <c r="QCP58" s="123"/>
      <c r="QCQ58" s="123"/>
      <c r="QCR58" s="123"/>
      <c r="QCS58" s="9"/>
      <c r="QCT58" s="123"/>
      <c r="QCU58" s="123"/>
      <c r="QCV58" s="123"/>
      <c r="QCW58" s="9"/>
      <c r="QCX58" s="123"/>
      <c r="QCY58" s="123"/>
      <c r="QCZ58" s="123"/>
      <c r="QDA58" s="9"/>
      <c r="QDB58" s="123"/>
      <c r="QDC58" s="123"/>
      <c r="QDD58" s="123"/>
      <c r="QDE58" s="9"/>
      <c r="QDF58" s="123"/>
      <c r="QDG58" s="123"/>
      <c r="QDH58" s="123"/>
      <c r="QDI58" s="9"/>
      <c r="QDJ58" s="123"/>
      <c r="QDK58" s="123"/>
      <c r="QDL58" s="123"/>
      <c r="QDM58" s="9"/>
      <c r="QDN58" s="123"/>
      <c r="QDO58" s="123"/>
      <c r="QDP58" s="123"/>
      <c r="QDQ58" s="9"/>
      <c r="QDR58" s="123"/>
      <c r="QDS58" s="123"/>
      <c r="QDT58" s="123"/>
      <c r="QDU58" s="9"/>
      <c r="QDV58" s="123"/>
      <c r="QDW58" s="123"/>
      <c r="QDX58" s="123"/>
      <c r="QDY58" s="9"/>
      <c r="QDZ58" s="123"/>
      <c r="QEA58" s="123"/>
      <c r="QEB58" s="123"/>
      <c r="QEC58" s="9"/>
      <c r="QED58" s="123"/>
      <c r="QEE58" s="123"/>
      <c r="QEF58" s="123"/>
      <c r="QEG58" s="9"/>
      <c r="QEH58" s="123"/>
      <c r="QEI58" s="123"/>
      <c r="QEJ58" s="123"/>
      <c r="QEK58" s="9"/>
      <c r="QEL58" s="123"/>
      <c r="QEM58" s="123"/>
      <c r="QEN58" s="123"/>
      <c r="QEO58" s="9"/>
      <c r="QEP58" s="123"/>
      <c r="QEQ58" s="123"/>
      <c r="QER58" s="123"/>
      <c r="QES58" s="9"/>
      <c r="QET58" s="123"/>
      <c r="QEU58" s="123"/>
      <c r="QEV58" s="123"/>
      <c r="QEW58" s="9"/>
      <c r="QEX58" s="123"/>
      <c r="QEY58" s="123"/>
      <c r="QEZ58" s="123"/>
      <c r="QFA58" s="9"/>
      <c r="QFB58" s="123"/>
      <c r="QFC58" s="123"/>
      <c r="QFD58" s="123"/>
      <c r="QFE58" s="9"/>
      <c r="QFF58" s="123"/>
      <c r="QFG58" s="123"/>
      <c r="QFH58" s="123"/>
      <c r="QFI58" s="9"/>
      <c r="QFJ58" s="123"/>
      <c r="QFK58" s="123"/>
      <c r="QFL58" s="123"/>
      <c r="QFM58" s="9"/>
      <c r="QFN58" s="123"/>
      <c r="QFO58" s="123"/>
      <c r="QFP58" s="123"/>
      <c r="QFQ58" s="9"/>
      <c r="QFR58" s="123"/>
      <c r="QFS58" s="123"/>
      <c r="QFT58" s="123"/>
      <c r="QFU58" s="9"/>
      <c r="QFV58" s="123"/>
      <c r="QFW58" s="123"/>
      <c r="QFX58" s="123"/>
      <c r="QFY58" s="9"/>
      <c r="QFZ58" s="123"/>
      <c r="QGA58" s="123"/>
      <c r="QGB58" s="123"/>
      <c r="QGC58" s="9"/>
      <c r="QGD58" s="123"/>
      <c r="QGE58" s="123"/>
      <c r="QGF58" s="123"/>
      <c r="QGG58" s="9"/>
      <c r="QGH58" s="123"/>
      <c r="QGI58" s="123"/>
      <c r="QGJ58" s="123"/>
      <c r="QGK58" s="9"/>
      <c r="QGL58" s="123"/>
      <c r="QGM58" s="123"/>
      <c r="QGN58" s="123"/>
      <c r="QGO58" s="9"/>
      <c r="QGP58" s="123"/>
      <c r="QGQ58" s="123"/>
      <c r="QGR58" s="123"/>
      <c r="QGS58" s="9"/>
      <c r="QGT58" s="123"/>
      <c r="QGU58" s="123"/>
      <c r="QGV58" s="123"/>
      <c r="QGW58" s="9"/>
      <c r="QGX58" s="123"/>
      <c r="QGY58" s="123"/>
      <c r="QGZ58" s="123"/>
      <c r="QHA58" s="9"/>
      <c r="QHB58" s="123"/>
      <c r="QHC58" s="123"/>
      <c r="QHD58" s="123"/>
      <c r="QHE58" s="9"/>
      <c r="QHF58" s="123"/>
      <c r="QHG58" s="123"/>
      <c r="QHH58" s="123"/>
      <c r="QHI58" s="9"/>
      <c r="QHJ58" s="123"/>
      <c r="QHK58" s="123"/>
      <c r="QHL58" s="123"/>
      <c r="QHM58" s="9"/>
      <c r="QHN58" s="123"/>
      <c r="QHO58" s="123"/>
      <c r="QHP58" s="123"/>
      <c r="QHQ58" s="9"/>
      <c r="QHR58" s="123"/>
      <c r="QHS58" s="123"/>
      <c r="QHT58" s="123"/>
      <c r="QHU58" s="9"/>
      <c r="QHV58" s="123"/>
      <c r="QHW58" s="123"/>
      <c r="QHX58" s="123"/>
      <c r="QHY58" s="9"/>
      <c r="QHZ58" s="123"/>
      <c r="QIA58" s="123"/>
      <c r="QIB58" s="123"/>
      <c r="QIC58" s="9"/>
      <c r="QID58" s="123"/>
      <c r="QIE58" s="123"/>
      <c r="QIF58" s="123"/>
      <c r="QIG58" s="9"/>
      <c r="QIH58" s="123"/>
      <c r="QII58" s="123"/>
      <c r="QIJ58" s="123"/>
      <c r="QIK58" s="9"/>
      <c r="QIL58" s="123"/>
      <c r="QIM58" s="123"/>
      <c r="QIN58" s="123"/>
      <c r="QIO58" s="9"/>
      <c r="QIP58" s="123"/>
      <c r="QIQ58" s="123"/>
      <c r="QIR58" s="123"/>
      <c r="QIS58" s="9"/>
      <c r="QIT58" s="123"/>
      <c r="QIU58" s="123"/>
      <c r="QIV58" s="123"/>
      <c r="QIW58" s="9"/>
      <c r="QIX58" s="123"/>
      <c r="QIY58" s="123"/>
      <c r="QIZ58" s="123"/>
      <c r="QJA58" s="9"/>
      <c r="QJB58" s="123"/>
      <c r="QJC58" s="123"/>
      <c r="QJD58" s="123"/>
      <c r="QJE58" s="9"/>
      <c r="QJF58" s="123"/>
      <c r="QJG58" s="123"/>
      <c r="QJH58" s="123"/>
      <c r="QJI58" s="9"/>
      <c r="QJJ58" s="123"/>
      <c r="QJK58" s="123"/>
      <c r="QJL58" s="123"/>
      <c r="QJM58" s="9"/>
      <c r="QJN58" s="123"/>
      <c r="QJO58" s="123"/>
      <c r="QJP58" s="123"/>
      <c r="QJQ58" s="9"/>
      <c r="QJR58" s="123"/>
      <c r="QJS58" s="123"/>
      <c r="QJT58" s="123"/>
      <c r="QJU58" s="9"/>
      <c r="QJV58" s="123"/>
      <c r="QJW58" s="123"/>
      <c r="QJX58" s="123"/>
      <c r="QJY58" s="9"/>
      <c r="QJZ58" s="123"/>
      <c r="QKA58" s="123"/>
      <c r="QKB58" s="123"/>
      <c r="QKC58" s="9"/>
      <c r="QKD58" s="123"/>
      <c r="QKE58" s="123"/>
      <c r="QKF58" s="123"/>
      <c r="QKG58" s="9"/>
      <c r="QKH58" s="123"/>
      <c r="QKI58" s="123"/>
      <c r="QKJ58" s="123"/>
      <c r="QKK58" s="9"/>
      <c r="QKL58" s="123"/>
      <c r="QKM58" s="123"/>
      <c r="QKN58" s="123"/>
      <c r="QKO58" s="9"/>
      <c r="QKP58" s="123"/>
      <c r="QKQ58" s="123"/>
      <c r="QKR58" s="123"/>
      <c r="QKS58" s="9"/>
      <c r="QKT58" s="123"/>
      <c r="QKU58" s="123"/>
      <c r="QKV58" s="123"/>
      <c r="QKW58" s="9"/>
      <c r="QKX58" s="123"/>
      <c r="QKY58" s="123"/>
      <c r="QKZ58" s="123"/>
      <c r="QLA58" s="9"/>
      <c r="QLB58" s="123"/>
      <c r="QLC58" s="123"/>
      <c r="QLD58" s="123"/>
      <c r="QLE58" s="9"/>
      <c r="QLF58" s="123"/>
      <c r="QLG58" s="123"/>
      <c r="QLH58" s="123"/>
      <c r="QLI58" s="9"/>
      <c r="QLJ58" s="123"/>
      <c r="QLK58" s="123"/>
      <c r="QLL58" s="123"/>
      <c r="QLM58" s="9"/>
      <c r="QLN58" s="123"/>
      <c r="QLO58" s="123"/>
      <c r="QLP58" s="123"/>
      <c r="QLQ58" s="9"/>
      <c r="QLR58" s="123"/>
      <c r="QLS58" s="123"/>
      <c r="QLT58" s="123"/>
      <c r="QLU58" s="9"/>
      <c r="QLV58" s="123"/>
      <c r="QLW58" s="123"/>
      <c r="QLX58" s="123"/>
      <c r="QLY58" s="9"/>
      <c r="QLZ58" s="123"/>
      <c r="QMA58" s="123"/>
      <c r="QMB58" s="123"/>
      <c r="QMC58" s="9"/>
      <c r="QMD58" s="123"/>
      <c r="QME58" s="123"/>
      <c r="QMF58" s="123"/>
      <c r="QMG58" s="9"/>
      <c r="QMH58" s="123"/>
      <c r="QMI58" s="123"/>
      <c r="QMJ58" s="123"/>
      <c r="QMK58" s="9"/>
      <c r="QML58" s="123"/>
      <c r="QMM58" s="123"/>
      <c r="QMN58" s="123"/>
      <c r="QMO58" s="9"/>
      <c r="QMP58" s="123"/>
      <c r="QMQ58" s="123"/>
      <c r="QMR58" s="123"/>
      <c r="QMS58" s="9"/>
      <c r="QMT58" s="123"/>
      <c r="QMU58" s="123"/>
      <c r="QMV58" s="123"/>
      <c r="QMW58" s="9"/>
      <c r="QMX58" s="123"/>
      <c r="QMY58" s="123"/>
      <c r="QMZ58" s="123"/>
      <c r="QNA58" s="9"/>
      <c r="QNB58" s="123"/>
      <c r="QNC58" s="123"/>
      <c r="QND58" s="123"/>
      <c r="QNE58" s="9"/>
      <c r="QNF58" s="123"/>
      <c r="QNG58" s="123"/>
      <c r="QNH58" s="123"/>
      <c r="QNI58" s="9"/>
      <c r="QNJ58" s="123"/>
      <c r="QNK58" s="123"/>
      <c r="QNL58" s="123"/>
      <c r="QNM58" s="9"/>
      <c r="QNN58" s="123"/>
      <c r="QNO58" s="123"/>
      <c r="QNP58" s="123"/>
      <c r="QNQ58" s="9"/>
      <c r="QNR58" s="123"/>
      <c r="QNS58" s="123"/>
      <c r="QNT58" s="123"/>
      <c r="QNU58" s="9"/>
      <c r="QNV58" s="123"/>
      <c r="QNW58" s="123"/>
      <c r="QNX58" s="123"/>
      <c r="QNY58" s="9"/>
      <c r="QNZ58" s="123"/>
      <c r="QOA58" s="123"/>
      <c r="QOB58" s="123"/>
      <c r="QOC58" s="9"/>
      <c r="QOD58" s="123"/>
      <c r="QOE58" s="123"/>
      <c r="QOF58" s="123"/>
      <c r="QOG58" s="9"/>
      <c r="QOH58" s="123"/>
      <c r="QOI58" s="123"/>
      <c r="QOJ58" s="123"/>
      <c r="QOK58" s="9"/>
      <c r="QOL58" s="123"/>
      <c r="QOM58" s="123"/>
      <c r="QON58" s="123"/>
      <c r="QOO58" s="9"/>
      <c r="QOP58" s="123"/>
      <c r="QOQ58" s="123"/>
      <c r="QOR58" s="123"/>
      <c r="QOS58" s="9"/>
      <c r="QOT58" s="123"/>
      <c r="QOU58" s="123"/>
      <c r="QOV58" s="123"/>
      <c r="QOW58" s="9"/>
      <c r="QOX58" s="123"/>
      <c r="QOY58" s="123"/>
      <c r="QOZ58" s="123"/>
      <c r="QPA58" s="9"/>
      <c r="QPB58" s="123"/>
      <c r="QPC58" s="123"/>
      <c r="QPD58" s="123"/>
      <c r="QPE58" s="9"/>
      <c r="QPF58" s="123"/>
      <c r="QPG58" s="123"/>
      <c r="QPH58" s="123"/>
      <c r="QPI58" s="9"/>
      <c r="QPJ58" s="123"/>
      <c r="QPK58" s="123"/>
      <c r="QPL58" s="123"/>
      <c r="QPM58" s="9"/>
      <c r="QPN58" s="123"/>
      <c r="QPO58" s="123"/>
      <c r="QPP58" s="123"/>
      <c r="QPQ58" s="9"/>
      <c r="QPR58" s="123"/>
      <c r="QPS58" s="123"/>
      <c r="QPT58" s="123"/>
      <c r="QPU58" s="9"/>
      <c r="QPV58" s="123"/>
      <c r="QPW58" s="123"/>
      <c r="QPX58" s="123"/>
      <c r="QPY58" s="9"/>
      <c r="QPZ58" s="123"/>
      <c r="QQA58" s="123"/>
      <c r="QQB58" s="123"/>
      <c r="QQC58" s="9"/>
      <c r="QQD58" s="123"/>
      <c r="QQE58" s="123"/>
      <c r="QQF58" s="123"/>
      <c r="QQG58" s="9"/>
      <c r="QQH58" s="123"/>
      <c r="QQI58" s="123"/>
      <c r="QQJ58" s="123"/>
      <c r="QQK58" s="9"/>
      <c r="QQL58" s="123"/>
      <c r="QQM58" s="123"/>
      <c r="QQN58" s="123"/>
      <c r="QQO58" s="9"/>
      <c r="QQP58" s="123"/>
      <c r="QQQ58" s="123"/>
      <c r="QQR58" s="123"/>
      <c r="QQS58" s="9"/>
      <c r="QQT58" s="123"/>
      <c r="QQU58" s="123"/>
      <c r="QQV58" s="123"/>
      <c r="QQW58" s="9"/>
      <c r="QQX58" s="123"/>
      <c r="QQY58" s="123"/>
      <c r="QQZ58" s="123"/>
      <c r="QRA58" s="9"/>
      <c r="QRB58" s="123"/>
      <c r="QRC58" s="123"/>
      <c r="QRD58" s="123"/>
      <c r="QRE58" s="9"/>
      <c r="QRF58" s="123"/>
      <c r="QRG58" s="123"/>
      <c r="QRH58" s="123"/>
      <c r="QRI58" s="9"/>
      <c r="QRJ58" s="123"/>
      <c r="QRK58" s="123"/>
      <c r="QRL58" s="123"/>
      <c r="QRM58" s="9"/>
      <c r="QRN58" s="123"/>
      <c r="QRO58" s="123"/>
      <c r="QRP58" s="123"/>
      <c r="QRQ58" s="9"/>
      <c r="QRR58" s="123"/>
      <c r="QRS58" s="123"/>
      <c r="QRT58" s="123"/>
      <c r="QRU58" s="9"/>
      <c r="QRV58" s="123"/>
      <c r="QRW58" s="123"/>
      <c r="QRX58" s="123"/>
      <c r="QRY58" s="9"/>
      <c r="QRZ58" s="123"/>
      <c r="QSA58" s="123"/>
      <c r="QSB58" s="123"/>
      <c r="QSC58" s="9"/>
      <c r="QSD58" s="123"/>
      <c r="QSE58" s="123"/>
      <c r="QSF58" s="123"/>
      <c r="QSG58" s="9"/>
      <c r="QSH58" s="123"/>
      <c r="QSI58" s="123"/>
      <c r="QSJ58" s="123"/>
      <c r="QSK58" s="9"/>
      <c r="QSL58" s="123"/>
      <c r="QSM58" s="123"/>
      <c r="QSN58" s="123"/>
      <c r="QSO58" s="9"/>
      <c r="QSP58" s="123"/>
      <c r="QSQ58" s="123"/>
      <c r="QSR58" s="123"/>
      <c r="QSS58" s="9"/>
      <c r="QST58" s="123"/>
      <c r="QSU58" s="123"/>
      <c r="QSV58" s="123"/>
      <c r="QSW58" s="9"/>
      <c r="QSX58" s="123"/>
      <c r="QSY58" s="123"/>
      <c r="QSZ58" s="123"/>
      <c r="QTA58" s="9"/>
      <c r="QTB58" s="123"/>
      <c r="QTC58" s="123"/>
      <c r="QTD58" s="123"/>
      <c r="QTE58" s="9"/>
      <c r="QTF58" s="123"/>
      <c r="QTG58" s="123"/>
      <c r="QTH58" s="123"/>
      <c r="QTI58" s="9"/>
      <c r="QTJ58" s="123"/>
      <c r="QTK58" s="123"/>
      <c r="QTL58" s="123"/>
      <c r="QTM58" s="9"/>
      <c r="QTN58" s="123"/>
      <c r="QTO58" s="123"/>
      <c r="QTP58" s="123"/>
      <c r="QTQ58" s="9"/>
      <c r="QTR58" s="123"/>
      <c r="QTS58" s="123"/>
      <c r="QTT58" s="123"/>
      <c r="QTU58" s="9"/>
      <c r="QTV58" s="123"/>
      <c r="QTW58" s="123"/>
      <c r="QTX58" s="123"/>
      <c r="QTY58" s="9"/>
      <c r="QTZ58" s="123"/>
      <c r="QUA58" s="123"/>
      <c r="QUB58" s="123"/>
      <c r="QUC58" s="9"/>
      <c r="QUD58" s="123"/>
      <c r="QUE58" s="123"/>
      <c r="QUF58" s="123"/>
      <c r="QUG58" s="9"/>
      <c r="QUH58" s="123"/>
      <c r="QUI58" s="123"/>
      <c r="QUJ58" s="123"/>
      <c r="QUK58" s="9"/>
      <c r="QUL58" s="123"/>
      <c r="QUM58" s="123"/>
      <c r="QUN58" s="123"/>
      <c r="QUO58" s="9"/>
      <c r="QUP58" s="123"/>
      <c r="QUQ58" s="123"/>
      <c r="QUR58" s="123"/>
      <c r="QUS58" s="9"/>
      <c r="QUT58" s="123"/>
      <c r="QUU58" s="123"/>
      <c r="QUV58" s="123"/>
      <c r="QUW58" s="9"/>
      <c r="QUX58" s="123"/>
      <c r="QUY58" s="123"/>
      <c r="QUZ58" s="123"/>
      <c r="QVA58" s="9"/>
      <c r="QVB58" s="123"/>
      <c r="QVC58" s="123"/>
      <c r="QVD58" s="123"/>
      <c r="QVE58" s="9"/>
      <c r="QVF58" s="123"/>
      <c r="QVG58" s="123"/>
      <c r="QVH58" s="123"/>
      <c r="QVI58" s="9"/>
      <c r="QVJ58" s="123"/>
      <c r="QVK58" s="123"/>
      <c r="QVL58" s="123"/>
      <c r="QVM58" s="9"/>
      <c r="QVN58" s="123"/>
      <c r="QVO58" s="123"/>
      <c r="QVP58" s="123"/>
      <c r="QVQ58" s="9"/>
      <c r="QVR58" s="123"/>
      <c r="QVS58" s="123"/>
      <c r="QVT58" s="123"/>
      <c r="QVU58" s="9"/>
      <c r="QVV58" s="123"/>
      <c r="QVW58" s="123"/>
      <c r="QVX58" s="123"/>
      <c r="QVY58" s="9"/>
      <c r="QVZ58" s="123"/>
      <c r="QWA58" s="123"/>
      <c r="QWB58" s="123"/>
      <c r="QWC58" s="9"/>
      <c r="QWD58" s="123"/>
      <c r="QWE58" s="123"/>
      <c r="QWF58" s="123"/>
      <c r="QWG58" s="9"/>
      <c r="QWH58" s="123"/>
      <c r="QWI58" s="123"/>
      <c r="QWJ58" s="123"/>
      <c r="QWK58" s="9"/>
      <c r="QWL58" s="123"/>
      <c r="QWM58" s="123"/>
      <c r="QWN58" s="123"/>
      <c r="QWO58" s="9"/>
      <c r="QWP58" s="123"/>
      <c r="QWQ58" s="123"/>
      <c r="QWR58" s="123"/>
      <c r="QWS58" s="9"/>
      <c r="QWT58" s="123"/>
      <c r="QWU58" s="123"/>
      <c r="QWV58" s="123"/>
      <c r="QWW58" s="9"/>
      <c r="QWX58" s="123"/>
      <c r="QWY58" s="123"/>
      <c r="QWZ58" s="123"/>
      <c r="QXA58" s="9"/>
      <c r="QXB58" s="123"/>
      <c r="QXC58" s="123"/>
      <c r="QXD58" s="123"/>
      <c r="QXE58" s="9"/>
      <c r="QXF58" s="123"/>
      <c r="QXG58" s="123"/>
      <c r="QXH58" s="123"/>
      <c r="QXI58" s="9"/>
      <c r="QXJ58" s="123"/>
      <c r="QXK58" s="123"/>
      <c r="QXL58" s="123"/>
      <c r="QXM58" s="9"/>
      <c r="QXN58" s="123"/>
      <c r="QXO58" s="123"/>
      <c r="QXP58" s="123"/>
      <c r="QXQ58" s="9"/>
      <c r="QXR58" s="123"/>
      <c r="QXS58" s="123"/>
      <c r="QXT58" s="123"/>
      <c r="QXU58" s="9"/>
      <c r="QXV58" s="123"/>
      <c r="QXW58" s="123"/>
      <c r="QXX58" s="123"/>
      <c r="QXY58" s="9"/>
      <c r="QXZ58" s="123"/>
      <c r="QYA58" s="123"/>
      <c r="QYB58" s="123"/>
      <c r="QYC58" s="9"/>
      <c r="QYD58" s="123"/>
      <c r="QYE58" s="123"/>
      <c r="QYF58" s="123"/>
      <c r="QYG58" s="9"/>
      <c r="QYH58" s="123"/>
      <c r="QYI58" s="123"/>
      <c r="QYJ58" s="123"/>
      <c r="QYK58" s="9"/>
      <c r="QYL58" s="123"/>
      <c r="QYM58" s="123"/>
      <c r="QYN58" s="123"/>
      <c r="QYO58" s="9"/>
      <c r="QYP58" s="123"/>
      <c r="QYQ58" s="123"/>
      <c r="QYR58" s="123"/>
      <c r="QYS58" s="9"/>
      <c r="QYT58" s="123"/>
      <c r="QYU58" s="123"/>
      <c r="QYV58" s="123"/>
      <c r="QYW58" s="9"/>
      <c r="QYX58" s="123"/>
      <c r="QYY58" s="123"/>
      <c r="QYZ58" s="123"/>
      <c r="QZA58" s="9"/>
      <c r="QZB58" s="123"/>
      <c r="QZC58" s="123"/>
      <c r="QZD58" s="123"/>
      <c r="QZE58" s="9"/>
      <c r="QZF58" s="123"/>
      <c r="QZG58" s="123"/>
      <c r="QZH58" s="123"/>
      <c r="QZI58" s="9"/>
      <c r="QZJ58" s="123"/>
      <c r="QZK58" s="123"/>
      <c r="QZL58" s="123"/>
      <c r="QZM58" s="9"/>
      <c r="QZN58" s="123"/>
      <c r="QZO58" s="123"/>
      <c r="QZP58" s="123"/>
      <c r="QZQ58" s="9"/>
      <c r="QZR58" s="123"/>
      <c r="QZS58" s="123"/>
      <c r="QZT58" s="123"/>
      <c r="QZU58" s="9"/>
      <c r="QZV58" s="123"/>
      <c r="QZW58" s="123"/>
      <c r="QZX58" s="123"/>
      <c r="QZY58" s="9"/>
      <c r="QZZ58" s="123"/>
      <c r="RAA58" s="123"/>
      <c r="RAB58" s="123"/>
      <c r="RAC58" s="9"/>
      <c r="RAD58" s="123"/>
      <c r="RAE58" s="123"/>
      <c r="RAF58" s="123"/>
      <c r="RAG58" s="9"/>
      <c r="RAH58" s="123"/>
      <c r="RAI58" s="123"/>
      <c r="RAJ58" s="123"/>
      <c r="RAK58" s="9"/>
      <c r="RAL58" s="123"/>
      <c r="RAM58" s="123"/>
      <c r="RAN58" s="123"/>
      <c r="RAO58" s="9"/>
      <c r="RAP58" s="123"/>
      <c r="RAQ58" s="123"/>
      <c r="RAR58" s="123"/>
      <c r="RAS58" s="9"/>
      <c r="RAT58" s="123"/>
      <c r="RAU58" s="123"/>
      <c r="RAV58" s="123"/>
      <c r="RAW58" s="9"/>
      <c r="RAX58" s="123"/>
      <c r="RAY58" s="123"/>
      <c r="RAZ58" s="123"/>
      <c r="RBA58" s="9"/>
      <c r="RBB58" s="123"/>
      <c r="RBC58" s="123"/>
      <c r="RBD58" s="123"/>
      <c r="RBE58" s="9"/>
      <c r="RBF58" s="123"/>
      <c r="RBG58" s="123"/>
      <c r="RBH58" s="123"/>
      <c r="RBI58" s="9"/>
      <c r="RBJ58" s="123"/>
      <c r="RBK58" s="123"/>
      <c r="RBL58" s="123"/>
      <c r="RBM58" s="9"/>
      <c r="RBN58" s="123"/>
      <c r="RBO58" s="123"/>
      <c r="RBP58" s="123"/>
      <c r="RBQ58" s="9"/>
      <c r="RBR58" s="123"/>
      <c r="RBS58" s="123"/>
      <c r="RBT58" s="123"/>
      <c r="RBU58" s="9"/>
      <c r="RBV58" s="123"/>
      <c r="RBW58" s="123"/>
      <c r="RBX58" s="123"/>
      <c r="RBY58" s="9"/>
      <c r="RBZ58" s="123"/>
      <c r="RCA58" s="123"/>
      <c r="RCB58" s="123"/>
      <c r="RCC58" s="9"/>
      <c r="RCD58" s="123"/>
      <c r="RCE58" s="123"/>
      <c r="RCF58" s="123"/>
      <c r="RCG58" s="9"/>
      <c r="RCH58" s="123"/>
      <c r="RCI58" s="123"/>
      <c r="RCJ58" s="123"/>
      <c r="RCK58" s="9"/>
      <c r="RCL58" s="123"/>
      <c r="RCM58" s="123"/>
      <c r="RCN58" s="123"/>
      <c r="RCO58" s="9"/>
      <c r="RCP58" s="123"/>
      <c r="RCQ58" s="123"/>
      <c r="RCR58" s="123"/>
      <c r="RCS58" s="9"/>
      <c r="RCT58" s="123"/>
      <c r="RCU58" s="123"/>
      <c r="RCV58" s="123"/>
      <c r="RCW58" s="9"/>
      <c r="RCX58" s="123"/>
      <c r="RCY58" s="123"/>
      <c r="RCZ58" s="123"/>
      <c r="RDA58" s="9"/>
      <c r="RDB58" s="123"/>
      <c r="RDC58" s="123"/>
      <c r="RDD58" s="123"/>
      <c r="RDE58" s="9"/>
      <c r="RDF58" s="123"/>
      <c r="RDG58" s="123"/>
      <c r="RDH58" s="123"/>
      <c r="RDI58" s="9"/>
      <c r="RDJ58" s="123"/>
      <c r="RDK58" s="123"/>
      <c r="RDL58" s="123"/>
      <c r="RDM58" s="9"/>
      <c r="RDN58" s="123"/>
      <c r="RDO58" s="123"/>
      <c r="RDP58" s="123"/>
      <c r="RDQ58" s="9"/>
      <c r="RDR58" s="123"/>
      <c r="RDS58" s="123"/>
      <c r="RDT58" s="123"/>
      <c r="RDU58" s="9"/>
      <c r="RDV58" s="123"/>
      <c r="RDW58" s="123"/>
      <c r="RDX58" s="123"/>
      <c r="RDY58" s="9"/>
      <c r="RDZ58" s="123"/>
      <c r="REA58" s="123"/>
      <c r="REB58" s="123"/>
      <c r="REC58" s="9"/>
      <c r="RED58" s="123"/>
      <c r="REE58" s="123"/>
      <c r="REF58" s="123"/>
      <c r="REG58" s="9"/>
      <c r="REH58" s="123"/>
      <c r="REI58" s="123"/>
      <c r="REJ58" s="123"/>
      <c r="REK58" s="9"/>
      <c r="REL58" s="123"/>
      <c r="REM58" s="123"/>
      <c r="REN58" s="123"/>
      <c r="REO58" s="9"/>
      <c r="REP58" s="123"/>
      <c r="REQ58" s="123"/>
      <c r="RER58" s="123"/>
      <c r="RES58" s="9"/>
      <c r="RET58" s="123"/>
      <c r="REU58" s="123"/>
      <c r="REV58" s="123"/>
      <c r="REW58" s="9"/>
      <c r="REX58" s="123"/>
      <c r="REY58" s="123"/>
      <c r="REZ58" s="123"/>
      <c r="RFA58" s="9"/>
      <c r="RFB58" s="123"/>
      <c r="RFC58" s="123"/>
      <c r="RFD58" s="123"/>
      <c r="RFE58" s="9"/>
      <c r="RFF58" s="123"/>
      <c r="RFG58" s="123"/>
      <c r="RFH58" s="123"/>
      <c r="RFI58" s="9"/>
      <c r="RFJ58" s="123"/>
      <c r="RFK58" s="123"/>
      <c r="RFL58" s="123"/>
      <c r="RFM58" s="9"/>
      <c r="RFN58" s="123"/>
      <c r="RFO58" s="123"/>
      <c r="RFP58" s="123"/>
      <c r="RFQ58" s="9"/>
      <c r="RFR58" s="123"/>
      <c r="RFS58" s="123"/>
      <c r="RFT58" s="123"/>
      <c r="RFU58" s="9"/>
      <c r="RFV58" s="123"/>
      <c r="RFW58" s="123"/>
      <c r="RFX58" s="123"/>
      <c r="RFY58" s="9"/>
      <c r="RFZ58" s="123"/>
      <c r="RGA58" s="123"/>
      <c r="RGB58" s="123"/>
      <c r="RGC58" s="9"/>
      <c r="RGD58" s="123"/>
      <c r="RGE58" s="123"/>
      <c r="RGF58" s="123"/>
      <c r="RGG58" s="9"/>
      <c r="RGH58" s="123"/>
      <c r="RGI58" s="123"/>
      <c r="RGJ58" s="123"/>
      <c r="RGK58" s="9"/>
      <c r="RGL58" s="123"/>
      <c r="RGM58" s="123"/>
      <c r="RGN58" s="123"/>
      <c r="RGO58" s="9"/>
      <c r="RGP58" s="123"/>
      <c r="RGQ58" s="123"/>
      <c r="RGR58" s="123"/>
      <c r="RGS58" s="9"/>
      <c r="RGT58" s="123"/>
      <c r="RGU58" s="123"/>
      <c r="RGV58" s="123"/>
      <c r="RGW58" s="9"/>
      <c r="RGX58" s="123"/>
      <c r="RGY58" s="123"/>
      <c r="RGZ58" s="123"/>
      <c r="RHA58" s="9"/>
      <c r="RHB58" s="123"/>
      <c r="RHC58" s="123"/>
      <c r="RHD58" s="123"/>
      <c r="RHE58" s="9"/>
      <c r="RHF58" s="123"/>
      <c r="RHG58" s="123"/>
      <c r="RHH58" s="123"/>
      <c r="RHI58" s="9"/>
      <c r="RHJ58" s="123"/>
      <c r="RHK58" s="123"/>
      <c r="RHL58" s="123"/>
      <c r="RHM58" s="9"/>
      <c r="RHN58" s="123"/>
      <c r="RHO58" s="123"/>
      <c r="RHP58" s="123"/>
      <c r="RHQ58" s="9"/>
      <c r="RHR58" s="123"/>
      <c r="RHS58" s="123"/>
      <c r="RHT58" s="123"/>
      <c r="RHU58" s="9"/>
      <c r="RHV58" s="123"/>
      <c r="RHW58" s="123"/>
      <c r="RHX58" s="123"/>
      <c r="RHY58" s="9"/>
      <c r="RHZ58" s="123"/>
      <c r="RIA58" s="123"/>
      <c r="RIB58" s="123"/>
      <c r="RIC58" s="9"/>
      <c r="RID58" s="123"/>
      <c r="RIE58" s="123"/>
      <c r="RIF58" s="123"/>
      <c r="RIG58" s="9"/>
      <c r="RIH58" s="123"/>
      <c r="RII58" s="123"/>
      <c r="RIJ58" s="123"/>
      <c r="RIK58" s="9"/>
      <c r="RIL58" s="123"/>
      <c r="RIM58" s="123"/>
      <c r="RIN58" s="123"/>
      <c r="RIO58" s="9"/>
      <c r="RIP58" s="123"/>
      <c r="RIQ58" s="123"/>
      <c r="RIR58" s="123"/>
      <c r="RIS58" s="9"/>
      <c r="RIT58" s="123"/>
      <c r="RIU58" s="123"/>
      <c r="RIV58" s="123"/>
      <c r="RIW58" s="9"/>
      <c r="RIX58" s="123"/>
      <c r="RIY58" s="123"/>
      <c r="RIZ58" s="123"/>
      <c r="RJA58" s="9"/>
      <c r="RJB58" s="123"/>
      <c r="RJC58" s="123"/>
      <c r="RJD58" s="123"/>
      <c r="RJE58" s="9"/>
      <c r="RJF58" s="123"/>
      <c r="RJG58" s="123"/>
      <c r="RJH58" s="123"/>
      <c r="RJI58" s="9"/>
      <c r="RJJ58" s="123"/>
      <c r="RJK58" s="123"/>
      <c r="RJL58" s="123"/>
      <c r="RJM58" s="9"/>
      <c r="RJN58" s="123"/>
      <c r="RJO58" s="123"/>
      <c r="RJP58" s="123"/>
      <c r="RJQ58" s="9"/>
      <c r="RJR58" s="123"/>
      <c r="RJS58" s="123"/>
      <c r="RJT58" s="123"/>
      <c r="RJU58" s="9"/>
      <c r="RJV58" s="123"/>
      <c r="RJW58" s="123"/>
      <c r="RJX58" s="123"/>
      <c r="RJY58" s="9"/>
      <c r="RJZ58" s="123"/>
      <c r="RKA58" s="123"/>
      <c r="RKB58" s="123"/>
      <c r="RKC58" s="9"/>
      <c r="RKD58" s="123"/>
      <c r="RKE58" s="123"/>
      <c r="RKF58" s="123"/>
      <c r="RKG58" s="9"/>
      <c r="RKH58" s="123"/>
      <c r="RKI58" s="123"/>
      <c r="RKJ58" s="123"/>
      <c r="RKK58" s="9"/>
      <c r="RKL58" s="123"/>
      <c r="RKM58" s="123"/>
      <c r="RKN58" s="123"/>
      <c r="RKO58" s="9"/>
      <c r="RKP58" s="123"/>
      <c r="RKQ58" s="123"/>
      <c r="RKR58" s="123"/>
      <c r="RKS58" s="9"/>
      <c r="RKT58" s="123"/>
      <c r="RKU58" s="123"/>
      <c r="RKV58" s="123"/>
      <c r="RKW58" s="9"/>
      <c r="RKX58" s="123"/>
      <c r="RKY58" s="123"/>
      <c r="RKZ58" s="123"/>
      <c r="RLA58" s="9"/>
      <c r="RLB58" s="123"/>
      <c r="RLC58" s="123"/>
      <c r="RLD58" s="123"/>
      <c r="RLE58" s="9"/>
      <c r="RLF58" s="123"/>
      <c r="RLG58" s="123"/>
      <c r="RLH58" s="123"/>
      <c r="RLI58" s="9"/>
      <c r="RLJ58" s="123"/>
      <c r="RLK58" s="123"/>
      <c r="RLL58" s="123"/>
      <c r="RLM58" s="9"/>
      <c r="RLN58" s="123"/>
      <c r="RLO58" s="123"/>
      <c r="RLP58" s="123"/>
      <c r="RLQ58" s="9"/>
      <c r="RLR58" s="123"/>
      <c r="RLS58" s="123"/>
      <c r="RLT58" s="123"/>
      <c r="RLU58" s="9"/>
      <c r="RLV58" s="123"/>
      <c r="RLW58" s="123"/>
      <c r="RLX58" s="123"/>
      <c r="RLY58" s="9"/>
      <c r="RLZ58" s="123"/>
      <c r="RMA58" s="123"/>
      <c r="RMB58" s="123"/>
      <c r="RMC58" s="9"/>
      <c r="RMD58" s="123"/>
      <c r="RME58" s="123"/>
      <c r="RMF58" s="123"/>
      <c r="RMG58" s="9"/>
      <c r="RMH58" s="123"/>
      <c r="RMI58" s="123"/>
      <c r="RMJ58" s="123"/>
      <c r="RMK58" s="9"/>
      <c r="RML58" s="123"/>
      <c r="RMM58" s="123"/>
      <c r="RMN58" s="123"/>
      <c r="RMO58" s="9"/>
      <c r="RMP58" s="123"/>
      <c r="RMQ58" s="123"/>
      <c r="RMR58" s="123"/>
      <c r="RMS58" s="9"/>
      <c r="RMT58" s="123"/>
      <c r="RMU58" s="123"/>
      <c r="RMV58" s="123"/>
      <c r="RMW58" s="9"/>
      <c r="RMX58" s="123"/>
      <c r="RMY58" s="123"/>
      <c r="RMZ58" s="123"/>
      <c r="RNA58" s="9"/>
      <c r="RNB58" s="123"/>
      <c r="RNC58" s="123"/>
      <c r="RND58" s="123"/>
      <c r="RNE58" s="9"/>
      <c r="RNF58" s="123"/>
      <c r="RNG58" s="123"/>
      <c r="RNH58" s="123"/>
      <c r="RNI58" s="9"/>
      <c r="RNJ58" s="123"/>
      <c r="RNK58" s="123"/>
      <c r="RNL58" s="123"/>
      <c r="RNM58" s="9"/>
      <c r="RNN58" s="123"/>
      <c r="RNO58" s="123"/>
      <c r="RNP58" s="123"/>
      <c r="RNQ58" s="9"/>
      <c r="RNR58" s="123"/>
      <c r="RNS58" s="123"/>
      <c r="RNT58" s="123"/>
      <c r="RNU58" s="9"/>
      <c r="RNV58" s="123"/>
      <c r="RNW58" s="123"/>
      <c r="RNX58" s="123"/>
      <c r="RNY58" s="9"/>
      <c r="RNZ58" s="123"/>
      <c r="ROA58" s="123"/>
      <c r="ROB58" s="123"/>
      <c r="ROC58" s="9"/>
      <c r="ROD58" s="123"/>
      <c r="ROE58" s="123"/>
      <c r="ROF58" s="123"/>
      <c r="ROG58" s="9"/>
      <c r="ROH58" s="123"/>
      <c r="ROI58" s="123"/>
      <c r="ROJ58" s="123"/>
      <c r="ROK58" s="9"/>
      <c r="ROL58" s="123"/>
      <c r="ROM58" s="123"/>
      <c r="RON58" s="123"/>
      <c r="ROO58" s="9"/>
      <c r="ROP58" s="123"/>
      <c r="ROQ58" s="123"/>
      <c r="ROR58" s="123"/>
      <c r="ROS58" s="9"/>
      <c r="ROT58" s="123"/>
      <c r="ROU58" s="123"/>
      <c r="ROV58" s="123"/>
      <c r="ROW58" s="9"/>
      <c r="ROX58" s="123"/>
      <c r="ROY58" s="123"/>
      <c r="ROZ58" s="123"/>
      <c r="RPA58" s="9"/>
      <c r="RPB58" s="123"/>
      <c r="RPC58" s="123"/>
      <c r="RPD58" s="123"/>
      <c r="RPE58" s="9"/>
      <c r="RPF58" s="123"/>
      <c r="RPG58" s="123"/>
      <c r="RPH58" s="123"/>
      <c r="RPI58" s="9"/>
      <c r="RPJ58" s="123"/>
      <c r="RPK58" s="123"/>
      <c r="RPL58" s="123"/>
      <c r="RPM58" s="9"/>
      <c r="RPN58" s="123"/>
      <c r="RPO58" s="123"/>
      <c r="RPP58" s="123"/>
      <c r="RPQ58" s="9"/>
      <c r="RPR58" s="123"/>
      <c r="RPS58" s="123"/>
      <c r="RPT58" s="123"/>
      <c r="RPU58" s="9"/>
      <c r="RPV58" s="123"/>
      <c r="RPW58" s="123"/>
      <c r="RPX58" s="123"/>
      <c r="RPY58" s="9"/>
      <c r="RPZ58" s="123"/>
      <c r="RQA58" s="123"/>
      <c r="RQB58" s="123"/>
      <c r="RQC58" s="9"/>
      <c r="RQD58" s="123"/>
      <c r="RQE58" s="123"/>
      <c r="RQF58" s="123"/>
      <c r="RQG58" s="9"/>
      <c r="RQH58" s="123"/>
      <c r="RQI58" s="123"/>
      <c r="RQJ58" s="123"/>
      <c r="RQK58" s="9"/>
      <c r="RQL58" s="123"/>
      <c r="RQM58" s="123"/>
      <c r="RQN58" s="123"/>
      <c r="RQO58" s="9"/>
      <c r="RQP58" s="123"/>
      <c r="RQQ58" s="123"/>
      <c r="RQR58" s="123"/>
      <c r="RQS58" s="9"/>
      <c r="RQT58" s="123"/>
      <c r="RQU58" s="123"/>
      <c r="RQV58" s="123"/>
      <c r="RQW58" s="9"/>
      <c r="RQX58" s="123"/>
      <c r="RQY58" s="123"/>
      <c r="RQZ58" s="123"/>
      <c r="RRA58" s="9"/>
      <c r="RRB58" s="123"/>
      <c r="RRC58" s="123"/>
      <c r="RRD58" s="123"/>
      <c r="RRE58" s="9"/>
      <c r="RRF58" s="123"/>
      <c r="RRG58" s="123"/>
      <c r="RRH58" s="123"/>
      <c r="RRI58" s="9"/>
      <c r="RRJ58" s="123"/>
      <c r="RRK58" s="123"/>
      <c r="RRL58" s="123"/>
      <c r="RRM58" s="9"/>
      <c r="RRN58" s="123"/>
      <c r="RRO58" s="123"/>
      <c r="RRP58" s="123"/>
      <c r="RRQ58" s="9"/>
      <c r="RRR58" s="123"/>
      <c r="RRS58" s="123"/>
      <c r="RRT58" s="123"/>
      <c r="RRU58" s="9"/>
      <c r="RRV58" s="123"/>
      <c r="RRW58" s="123"/>
      <c r="RRX58" s="123"/>
      <c r="RRY58" s="9"/>
      <c r="RRZ58" s="123"/>
      <c r="RSA58" s="123"/>
      <c r="RSB58" s="123"/>
      <c r="RSC58" s="9"/>
      <c r="RSD58" s="123"/>
      <c r="RSE58" s="123"/>
      <c r="RSF58" s="123"/>
      <c r="RSG58" s="9"/>
      <c r="RSH58" s="123"/>
      <c r="RSI58" s="123"/>
      <c r="RSJ58" s="123"/>
      <c r="RSK58" s="9"/>
      <c r="RSL58" s="123"/>
      <c r="RSM58" s="123"/>
      <c r="RSN58" s="123"/>
      <c r="RSO58" s="9"/>
      <c r="RSP58" s="123"/>
      <c r="RSQ58" s="123"/>
      <c r="RSR58" s="123"/>
      <c r="RSS58" s="9"/>
      <c r="RST58" s="123"/>
      <c r="RSU58" s="123"/>
      <c r="RSV58" s="123"/>
      <c r="RSW58" s="9"/>
      <c r="RSX58" s="123"/>
      <c r="RSY58" s="123"/>
      <c r="RSZ58" s="123"/>
      <c r="RTA58" s="9"/>
      <c r="RTB58" s="123"/>
      <c r="RTC58" s="123"/>
      <c r="RTD58" s="123"/>
      <c r="RTE58" s="9"/>
      <c r="RTF58" s="123"/>
      <c r="RTG58" s="123"/>
      <c r="RTH58" s="123"/>
      <c r="RTI58" s="9"/>
      <c r="RTJ58" s="123"/>
      <c r="RTK58" s="123"/>
      <c r="RTL58" s="123"/>
      <c r="RTM58" s="9"/>
      <c r="RTN58" s="123"/>
      <c r="RTO58" s="123"/>
      <c r="RTP58" s="123"/>
      <c r="RTQ58" s="9"/>
      <c r="RTR58" s="123"/>
      <c r="RTS58" s="123"/>
      <c r="RTT58" s="123"/>
      <c r="RTU58" s="9"/>
      <c r="RTV58" s="123"/>
      <c r="RTW58" s="123"/>
      <c r="RTX58" s="123"/>
      <c r="RTY58" s="9"/>
      <c r="RTZ58" s="123"/>
      <c r="RUA58" s="123"/>
      <c r="RUB58" s="123"/>
      <c r="RUC58" s="9"/>
      <c r="RUD58" s="123"/>
      <c r="RUE58" s="123"/>
      <c r="RUF58" s="123"/>
      <c r="RUG58" s="9"/>
      <c r="RUH58" s="123"/>
      <c r="RUI58" s="123"/>
      <c r="RUJ58" s="123"/>
      <c r="RUK58" s="9"/>
      <c r="RUL58" s="123"/>
      <c r="RUM58" s="123"/>
      <c r="RUN58" s="123"/>
      <c r="RUO58" s="9"/>
      <c r="RUP58" s="123"/>
      <c r="RUQ58" s="123"/>
      <c r="RUR58" s="123"/>
      <c r="RUS58" s="9"/>
      <c r="RUT58" s="123"/>
      <c r="RUU58" s="123"/>
      <c r="RUV58" s="123"/>
      <c r="RUW58" s="9"/>
      <c r="RUX58" s="123"/>
      <c r="RUY58" s="123"/>
      <c r="RUZ58" s="123"/>
      <c r="RVA58" s="9"/>
      <c r="RVB58" s="123"/>
      <c r="RVC58" s="123"/>
      <c r="RVD58" s="123"/>
      <c r="RVE58" s="9"/>
      <c r="RVF58" s="123"/>
      <c r="RVG58" s="123"/>
      <c r="RVH58" s="123"/>
      <c r="RVI58" s="9"/>
      <c r="RVJ58" s="123"/>
      <c r="RVK58" s="123"/>
      <c r="RVL58" s="123"/>
      <c r="RVM58" s="9"/>
      <c r="RVN58" s="123"/>
      <c r="RVO58" s="123"/>
      <c r="RVP58" s="123"/>
      <c r="RVQ58" s="9"/>
      <c r="RVR58" s="123"/>
      <c r="RVS58" s="123"/>
      <c r="RVT58" s="123"/>
      <c r="RVU58" s="9"/>
      <c r="RVV58" s="123"/>
      <c r="RVW58" s="123"/>
      <c r="RVX58" s="123"/>
      <c r="RVY58" s="9"/>
      <c r="RVZ58" s="123"/>
      <c r="RWA58" s="123"/>
      <c r="RWB58" s="123"/>
      <c r="RWC58" s="9"/>
      <c r="RWD58" s="123"/>
      <c r="RWE58" s="123"/>
      <c r="RWF58" s="123"/>
      <c r="RWG58" s="9"/>
      <c r="RWH58" s="123"/>
      <c r="RWI58" s="123"/>
      <c r="RWJ58" s="123"/>
      <c r="RWK58" s="9"/>
      <c r="RWL58" s="123"/>
      <c r="RWM58" s="123"/>
      <c r="RWN58" s="123"/>
      <c r="RWO58" s="9"/>
      <c r="RWP58" s="123"/>
      <c r="RWQ58" s="123"/>
      <c r="RWR58" s="123"/>
      <c r="RWS58" s="9"/>
      <c r="RWT58" s="123"/>
      <c r="RWU58" s="123"/>
      <c r="RWV58" s="123"/>
      <c r="RWW58" s="9"/>
      <c r="RWX58" s="123"/>
      <c r="RWY58" s="123"/>
      <c r="RWZ58" s="123"/>
      <c r="RXA58" s="9"/>
      <c r="RXB58" s="123"/>
      <c r="RXC58" s="123"/>
      <c r="RXD58" s="123"/>
      <c r="RXE58" s="9"/>
      <c r="RXF58" s="123"/>
      <c r="RXG58" s="123"/>
      <c r="RXH58" s="123"/>
      <c r="RXI58" s="9"/>
      <c r="RXJ58" s="123"/>
      <c r="RXK58" s="123"/>
      <c r="RXL58" s="123"/>
      <c r="RXM58" s="9"/>
      <c r="RXN58" s="123"/>
      <c r="RXO58" s="123"/>
      <c r="RXP58" s="123"/>
      <c r="RXQ58" s="9"/>
      <c r="RXR58" s="123"/>
      <c r="RXS58" s="123"/>
      <c r="RXT58" s="123"/>
      <c r="RXU58" s="9"/>
      <c r="RXV58" s="123"/>
      <c r="RXW58" s="123"/>
      <c r="RXX58" s="123"/>
      <c r="RXY58" s="9"/>
      <c r="RXZ58" s="123"/>
      <c r="RYA58" s="123"/>
      <c r="RYB58" s="123"/>
      <c r="RYC58" s="9"/>
      <c r="RYD58" s="123"/>
      <c r="RYE58" s="123"/>
      <c r="RYF58" s="123"/>
      <c r="RYG58" s="9"/>
      <c r="RYH58" s="123"/>
      <c r="RYI58" s="123"/>
      <c r="RYJ58" s="123"/>
      <c r="RYK58" s="9"/>
      <c r="RYL58" s="123"/>
      <c r="RYM58" s="123"/>
      <c r="RYN58" s="123"/>
      <c r="RYO58" s="9"/>
      <c r="RYP58" s="123"/>
      <c r="RYQ58" s="123"/>
      <c r="RYR58" s="123"/>
      <c r="RYS58" s="9"/>
      <c r="RYT58" s="123"/>
      <c r="RYU58" s="123"/>
      <c r="RYV58" s="123"/>
      <c r="RYW58" s="9"/>
      <c r="RYX58" s="123"/>
      <c r="RYY58" s="123"/>
      <c r="RYZ58" s="123"/>
      <c r="RZA58" s="9"/>
      <c r="RZB58" s="123"/>
      <c r="RZC58" s="123"/>
      <c r="RZD58" s="123"/>
      <c r="RZE58" s="9"/>
      <c r="RZF58" s="123"/>
      <c r="RZG58" s="123"/>
      <c r="RZH58" s="123"/>
      <c r="RZI58" s="9"/>
      <c r="RZJ58" s="123"/>
      <c r="RZK58" s="123"/>
      <c r="RZL58" s="123"/>
      <c r="RZM58" s="9"/>
      <c r="RZN58" s="123"/>
      <c r="RZO58" s="123"/>
      <c r="RZP58" s="123"/>
      <c r="RZQ58" s="9"/>
      <c r="RZR58" s="123"/>
      <c r="RZS58" s="123"/>
      <c r="RZT58" s="123"/>
      <c r="RZU58" s="9"/>
      <c r="RZV58" s="123"/>
      <c r="RZW58" s="123"/>
      <c r="RZX58" s="123"/>
      <c r="RZY58" s="9"/>
      <c r="RZZ58" s="123"/>
      <c r="SAA58" s="123"/>
      <c r="SAB58" s="123"/>
      <c r="SAC58" s="9"/>
      <c r="SAD58" s="123"/>
      <c r="SAE58" s="123"/>
      <c r="SAF58" s="123"/>
      <c r="SAG58" s="9"/>
      <c r="SAH58" s="123"/>
      <c r="SAI58" s="123"/>
      <c r="SAJ58" s="123"/>
      <c r="SAK58" s="9"/>
      <c r="SAL58" s="123"/>
      <c r="SAM58" s="123"/>
      <c r="SAN58" s="123"/>
      <c r="SAO58" s="9"/>
      <c r="SAP58" s="123"/>
      <c r="SAQ58" s="123"/>
      <c r="SAR58" s="123"/>
      <c r="SAS58" s="9"/>
      <c r="SAT58" s="123"/>
      <c r="SAU58" s="123"/>
      <c r="SAV58" s="123"/>
      <c r="SAW58" s="9"/>
      <c r="SAX58" s="123"/>
      <c r="SAY58" s="123"/>
      <c r="SAZ58" s="123"/>
      <c r="SBA58" s="9"/>
      <c r="SBB58" s="123"/>
      <c r="SBC58" s="123"/>
      <c r="SBD58" s="123"/>
      <c r="SBE58" s="9"/>
      <c r="SBF58" s="123"/>
      <c r="SBG58" s="123"/>
      <c r="SBH58" s="123"/>
      <c r="SBI58" s="9"/>
      <c r="SBJ58" s="123"/>
      <c r="SBK58" s="123"/>
      <c r="SBL58" s="123"/>
      <c r="SBM58" s="9"/>
      <c r="SBN58" s="123"/>
      <c r="SBO58" s="123"/>
      <c r="SBP58" s="123"/>
      <c r="SBQ58" s="9"/>
      <c r="SBR58" s="123"/>
      <c r="SBS58" s="123"/>
      <c r="SBT58" s="123"/>
      <c r="SBU58" s="9"/>
      <c r="SBV58" s="123"/>
      <c r="SBW58" s="123"/>
      <c r="SBX58" s="123"/>
      <c r="SBY58" s="9"/>
      <c r="SBZ58" s="123"/>
      <c r="SCA58" s="123"/>
      <c r="SCB58" s="123"/>
      <c r="SCC58" s="9"/>
      <c r="SCD58" s="123"/>
      <c r="SCE58" s="123"/>
      <c r="SCF58" s="123"/>
      <c r="SCG58" s="9"/>
      <c r="SCH58" s="123"/>
      <c r="SCI58" s="123"/>
      <c r="SCJ58" s="123"/>
      <c r="SCK58" s="9"/>
      <c r="SCL58" s="123"/>
      <c r="SCM58" s="123"/>
      <c r="SCN58" s="123"/>
      <c r="SCO58" s="9"/>
      <c r="SCP58" s="123"/>
      <c r="SCQ58" s="123"/>
      <c r="SCR58" s="123"/>
      <c r="SCS58" s="9"/>
      <c r="SCT58" s="123"/>
      <c r="SCU58" s="123"/>
      <c r="SCV58" s="123"/>
      <c r="SCW58" s="9"/>
      <c r="SCX58" s="123"/>
      <c r="SCY58" s="123"/>
      <c r="SCZ58" s="123"/>
      <c r="SDA58" s="9"/>
      <c r="SDB58" s="123"/>
      <c r="SDC58" s="123"/>
      <c r="SDD58" s="123"/>
      <c r="SDE58" s="9"/>
      <c r="SDF58" s="123"/>
      <c r="SDG58" s="123"/>
      <c r="SDH58" s="123"/>
      <c r="SDI58" s="9"/>
      <c r="SDJ58" s="123"/>
      <c r="SDK58" s="123"/>
      <c r="SDL58" s="123"/>
      <c r="SDM58" s="9"/>
      <c r="SDN58" s="123"/>
      <c r="SDO58" s="123"/>
      <c r="SDP58" s="123"/>
      <c r="SDQ58" s="9"/>
      <c r="SDR58" s="123"/>
      <c r="SDS58" s="123"/>
      <c r="SDT58" s="123"/>
      <c r="SDU58" s="9"/>
      <c r="SDV58" s="123"/>
      <c r="SDW58" s="123"/>
      <c r="SDX58" s="123"/>
      <c r="SDY58" s="9"/>
      <c r="SDZ58" s="123"/>
      <c r="SEA58" s="123"/>
      <c r="SEB58" s="123"/>
      <c r="SEC58" s="9"/>
      <c r="SED58" s="123"/>
      <c r="SEE58" s="123"/>
      <c r="SEF58" s="123"/>
      <c r="SEG58" s="9"/>
      <c r="SEH58" s="123"/>
      <c r="SEI58" s="123"/>
      <c r="SEJ58" s="123"/>
      <c r="SEK58" s="9"/>
      <c r="SEL58" s="123"/>
      <c r="SEM58" s="123"/>
      <c r="SEN58" s="123"/>
      <c r="SEO58" s="9"/>
      <c r="SEP58" s="123"/>
      <c r="SEQ58" s="123"/>
      <c r="SER58" s="123"/>
      <c r="SES58" s="9"/>
      <c r="SET58" s="123"/>
      <c r="SEU58" s="123"/>
      <c r="SEV58" s="123"/>
      <c r="SEW58" s="9"/>
      <c r="SEX58" s="123"/>
      <c r="SEY58" s="123"/>
      <c r="SEZ58" s="123"/>
      <c r="SFA58" s="9"/>
      <c r="SFB58" s="123"/>
      <c r="SFC58" s="123"/>
      <c r="SFD58" s="123"/>
      <c r="SFE58" s="9"/>
      <c r="SFF58" s="123"/>
      <c r="SFG58" s="123"/>
      <c r="SFH58" s="123"/>
      <c r="SFI58" s="9"/>
      <c r="SFJ58" s="123"/>
      <c r="SFK58" s="123"/>
      <c r="SFL58" s="123"/>
      <c r="SFM58" s="9"/>
      <c r="SFN58" s="123"/>
      <c r="SFO58" s="123"/>
      <c r="SFP58" s="123"/>
      <c r="SFQ58" s="9"/>
      <c r="SFR58" s="123"/>
      <c r="SFS58" s="123"/>
      <c r="SFT58" s="123"/>
      <c r="SFU58" s="9"/>
      <c r="SFV58" s="123"/>
      <c r="SFW58" s="123"/>
      <c r="SFX58" s="123"/>
      <c r="SFY58" s="9"/>
      <c r="SFZ58" s="123"/>
      <c r="SGA58" s="123"/>
      <c r="SGB58" s="123"/>
      <c r="SGC58" s="9"/>
      <c r="SGD58" s="123"/>
      <c r="SGE58" s="123"/>
      <c r="SGF58" s="123"/>
      <c r="SGG58" s="9"/>
      <c r="SGH58" s="123"/>
      <c r="SGI58" s="123"/>
      <c r="SGJ58" s="123"/>
      <c r="SGK58" s="9"/>
      <c r="SGL58" s="123"/>
      <c r="SGM58" s="123"/>
      <c r="SGN58" s="123"/>
      <c r="SGO58" s="9"/>
      <c r="SGP58" s="123"/>
      <c r="SGQ58" s="123"/>
      <c r="SGR58" s="123"/>
      <c r="SGS58" s="9"/>
      <c r="SGT58" s="123"/>
      <c r="SGU58" s="123"/>
      <c r="SGV58" s="123"/>
      <c r="SGW58" s="9"/>
      <c r="SGX58" s="123"/>
      <c r="SGY58" s="123"/>
      <c r="SGZ58" s="123"/>
      <c r="SHA58" s="9"/>
      <c r="SHB58" s="123"/>
      <c r="SHC58" s="123"/>
      <c r="SHD58" s="123"/>
      <c r="SHE58" s="9"/>
      <c r="SHF58" s="123"/>
      <c r="SHG58" s="123"/>
      <c r="SHH58" s="123"/>
      <c r="SHI58" s="9"/>
      <c r="SHJ58" s="123"/>
      <c r="SHK58" s="123"/>
      <c r="SHL58" s="123"/>
      <c r="SHM58" s="9"/>
      <c r="SHN58" s="123"/>
      <c r="SHO58" s="123"/>
      <c r="SHP58" s="123"/>
      <c r="SHQ58" s="9"/>
      <c r="SHR58" s="123"/>
      <c r="SHS58" s="123"/>
      <c r="SHT58" s="123"/>
      <c r="SHU58" s="9"/>
      <c r="SHV58" s="123"/>
      <c r="SHW58" s="123"/>
      <c r="SHX58" s="123"/>
      <c r="SHY58" s="9"/>
      <c r="SHZ58" s="123"/>
      <c r="SIA58" s="123"/>
      <c r="SIB58" s="123"/>
      <c r="SIC58" s="9"/>
      <c r="SID58" s="123"/>
      <c r="SIE58" s="123"/>
      <c r="SIF58" s="123"/>
      <c r="SIG58" s="9"/>
      <c r="SIH58" s="123"/>
      <c r="SII58" s="123"/>
      <c r="SIJ58" s="123"/>
      <c r="SIK58" s="9"/>
      <c r="SIL58" s="123"/>
      <c r="SIM58" s="123"/>
      <c r="SIN58" s="123"/>
      <c r="SIO58" s="9"/>
      <c r="SIP58" s="123"/>
      <c r="SIQ58" s="123"/>
      <c r="SIR58" s="123"/>
      <c r="SIS58" s="9"/>
      <c r="SIT58" s="123"/>
      <c r="SIU58" s="123"/>
      <c r="SIV58" s="123"/>
      <c r="SIW58" s="9"/>
      <c r="SIX58" s="123"/>
      <c r="SIY58" s="123"/>
      <c r="SIZ58" s="123"/>
      <c r="SJA58" s="9"/>
      <c r="SJB58" s="123"/>
      <c r="SJC58" s="123"/>
      <c r="SJD58" s="123"/>
      <c r="SJE58" s="9"/>
      <c r="SJF58" s="123"/>
      <c r="SJG58" s="123"/>
      <c r="SJH58" s="123"/>
      <c r="SJI58" s="9"/>
      <c r="SJJ58" s="123"/>
      <c r="SJK58" s="123"/>
      <c r="SJL58" s="123"/>
      <c r="SJM58" s="9"/>
      <c r="SJN58" s="123"/>
      <c r="SJO58" s="123"/>
      <c r="SJP58" s="123"/>
      <c r="SJQ58" s="9"/>
      <c r="SJR58" s="123"/>
      <c r="SJS58" s="123"/>
      <c r="SJT58" s="123"/>
      <c r="SJU58" s="9"/>
      <c r="SJV58" s="123"/>
      <c r="SJW58" s="123"/>
      <c r="SJX58" s="123"/>
      <c r="SJY58" s="9"/>
      <c r="SJZ58" s="123"/>
      <c r="SKA58" s="123"/>
      <c r="SKB58" s="123"/>
      <c r="SKC58" s="9"/>
      <c r="SKD58" s="123"/>
      <c r="SKE58" s="123"/>
      <c r="SKF58" s="123"/>
      <c r="SKG58" s="9"/>
      <c r="SKH58" s="123"/>
      <c r="SKI58" s="123"/>
      <c r="SKJ58" s="123"/>
      <c r="SKK58" s="9"/>
      <c r="SKL58" s="123"/>
      <c r="SKM58" s="123"/>
      <c r="SKN58" s="123"/>
      <c r="SKO58" s="9"/>
      <c r="SKP58" s="123"/>
      <c r="SKQ58" s="123"/>
      <c r="SKR58" s="123"/>
      <c r="SKS58" s="9"/>
      <c r="SKT58" s="123"/>
      <c r="SKU58" s="123"/>
      <c r="SKV58" s="123"/>
      <c r="SKW58" s="9"/>
      <c r="SKX58" s="123"/>
      <c r="SKY58" s="123"/>
      <c r="SKZ58" s="123"/>
      <c r="SLA58" s="9"/>
      <c r="SLB58" s="123"/>
      <c r="SLC58" s="123"/>
      <c r="SLD58" s="123"/>
      <c r="SLE58" s="9"/>
      <c r="SLF58" s="123"/>
      <c r="SLG58" s="123"/>
      <c r="SLH58" s="123"/>
      <c r="SLI58" s="9"/>
      <c r="SLJ58" s="123"/>
      <c r="SLK58" s="123"/>
      <c r="SLL58" s="123"/>
      <c r="SLM58" s="9"/>
      <c r="SLN58" s="123"/>
      <c r="SLO58" s="123"/>
      <c r="SLP58" s="123"/>
      <c r="SLQ58" s="9"/>
      <c r="SLR58" s="123"/>
      <c r="SLS58" s="123"/>
      <c r="SLT58" s="123"/>
      <c r="SLU58" s="9"/>
      <c r="SLV58" s="123"/>
      <c r="SLW58" s="123"/>
      <c r="SLX58" s="123"/>
      <c r="SLY58" s="9"/>
      <c r="SLZ58" s="123"/>
      <c r="SMA58" s="123"/>
      <c r="SMB58" s="123"/>
      <c r="SMC58" s="9"/>
      <c r="SMD58" s="123"/>
      <c r="SME58" s="123"/>
      <c r="SMF58" s="123"/>
      <c r="SMG58" s="9"/>
      <c r="SMH58" s="123"/>
      <c r="SMI58" s="123"/>
      <c r="SMJ58" s="123"/>
      <c r="SMK58" s="9"/>
      <c r="SML58" s="123"/>
      <c r="SMM58" s="123"/>
      <c r="SMN58" s="123"/>
      <c r="SMO58" s="9"/>
      <c r="SMP58" s="123"/>
      <c r="SMQ58" s="123"/>
      <c r="SMR58" s="123"/>
      <c r="SMS58" s="9"/>
      <c r="SMT58" s="123"/>
      <c r="SMU58" s="123"/>
      <c r="SMV58" s="123"/>
      <c r="SMW58" s="9"/>
      <c r="SMX58" s="123"/>
      <c r="SMY58" s="123"/>
      <c r="SMZ58" s="123"/>
      <c r="SNA58" s="9"/>
      <c r="SNB58" s="123"/>
      <c r="SNC58" s="123"/>
      <c r="SND58" s="123"/>
      <c r="SNE58" s="9"/>
      <c r="SNF58" s="123"/>
      <c r="SNG58" s="123"/>
      <c r="SNH58" s="123"/>
      <c r="SNI58" s="9"/>
      <c r="SNJ58" s="123"/>
      <c r="SNK58" s="123"/>
      <c r="SNL58" s="123"/>
      <c r="SNM58" s="9"/>
      <c r="SNN58" s="123"/>
      <c r="SNO58" s="123"/>
      <c r="SNP58" s="123"/>
      <c r="SNQ58" s="9"/>
      <c r="SNR58" s="123"/>
      <c r="SNS58" s="123"/>
      <c r="SNT58" s="123"/>
      <c r="SNU58" s="9"/>
      <c r="SNV58" s="123"/>
      <c r="SNW58" s="123"/>
      <c r="SNX58" s="123"/>
      <c r="SNY58" s="9"/>
      <c r="SNZ58" s="123"/>
      <c r="SOA58" s="123"/>
      <c r="SOB58" s="123"/>
      <c r="SOC58" s="9"/>
      <c r="SOD58" s="123"/>
      <c r="SOE58" s="123"/>
      <c r="SOF58" s="123"/>
      <c r="SOG58" s="9"/>
      <c r="SOH58" s="123"/>
      <c r="SOI58" s="123"/>
      <c r="SOJ58" s="123"/>
      <c r="SOK58" s="9"/>
      <c r="SOL58" s="123"/>
      <c r="SOM58" s="123"/>
      <c r="SON58" s="123"/>
      <c r="SOO58" s="9"/>
      <c r="SOP58" s="123"/>
      <c r="SOQ58" s="123"/>
      <c r="SOR58" s="123"/>
      <c r="SOS58" s="9"/>
      <c r="SOT58" s="123"/>
      <c r="SOU58" s="123"/>
      <c r="SOV58" s="123"/>
      <c r="SOW58" s="9"/>
      <c r="SOX58" s="123"/>
      <c r="SOY58" s="123"/>
      <c r="SOZ58" s="123"/>
      <c r="SPA58" s="9"/>
      <c r="SPB58" s="123"/>
      <c r="SPC58" s="123"/>
      <c r="SPD58" s="123"/>
      <c r="SPE58" s="9"/>
      <c r="SPF58" s="123"/>
      <c r="SPG58" s="123"/>
      <c r="SPH58" s="123"/>
      <c r="SPI58" s="9"/>
      <c r="SPJ58" s="123"/>
      <c r="SPK58" s="123"/>
      <c r="SPL58" s="123"/>
      <c r="SPM58" s="9"/>
      <c r="SPN58" s="123"/>
      <c r="SPO58" s="123"/>
      <c r="SPP58" s="123"/>
      <c r="SPQ58" s="9"/>
      <c r="SPR58" s="123"/>
      <c r="SPS58" s="123"/>
      <c r="SPT58" s="123"/>
      <c r="SPU58" s="9"/>
      <c r="SPV58" s="123"/>
      <c r="SPW58" s="123"/>
      <c r="SPX58" s="123"/>
      <c r="SPY58" s="9"/>
      <c r="SPZ58" s="123"/>
      <c r="SQA58" s="123"/>
      <c r="SQB58" s="123"/>
      <c r="SQC58" s="9"/>
      <c r="SQD58" s="123"/>
      <c r="SQE58" s="123"/>
      <c r="SQF58" s="123"/>
      <c r="SQG58" s="9"/>
      <c r="SQH58" s="123"/>
      <c r="SQI58" s="123"/>
      <c r="SQJ58" s="123"/>
      <c r="SQK58" s="9"/>
      <c r="SQL58" s="123"/>
      <c r="SQM58" s="123"/>
      <c r="SQN58" s="123"/>
      <c r="SQO58" s="9"/>
      <c r="SQP58" s="123"/>
      <c r="SQQ58" s="123"/>
      <c r="SQR58" s="123"/>
      <c r="SQS58" s="9"/>
      <c r="SQT58" s="123"/>
      <c r="SQU58" s="123"/>
      <c r="SQV58" s="123"/>
      <c r="SQW58" s="9"/>
      <c r="SQX58" s="123"/>
      <c r="SQY58" s="123"/>
      <c r="SQZ58" s="123"/>
      <c r="SRA58" s="9"/>
      <c r="SRB58" s="123"/>
      <c r="SRC58" s="123"/>
      <c r="SRD58" s="123"/>
      <c r="SRE58" s="9"/>
      <c r="SRF58" s="123"/>
      <c r="SRG58" s="123"/>
      <c r="SRH58" s="123"/>
      <c r="SRI58" s="9"/>
      <c r="SRJ58" s="123"/>
      <c r="SRK58" s="123"/>
      <c r="SRL58" s="123"/>
      <c r="SRM58" s="9"/>
      <c r="SRN58" s="123"/>
      <c r="SRO58" s="123"/>
      <c r="SRP58" s="123"/>
      <c r="SRQ58" s="9"/>
      <c r="SRR58" s="123"/>
      <c r="SRS58" s="123"/>
      <c r="SRT58" s="123"/>
      <c r="SRU58" s="9"/>
      <c r="SRV58" s="123"/>
      <c r="SRW58" s="123"/>
      <c r="SRX58" s="123"/>
      <c r="SRY58" s="9"/>
      <c r="SRZ58" s="123"/>
      <c r="SSA58" s="123"/>
      <c r="SSB58" s="123"/>
      <c r="SSC58" s="9"/>
      <c r="SSD58" s="123"/>
      <c r="SSE58" s="123"/>
      <c r="SSF58" s="123"/>
      <c r="SSG58" s="9"/>
      <c r="SSH58" s="123"/>
      <c r="SSI58" s="123"/>
      <c r="SSJ58" s="123"/>
      <c r="SSK58" s="9"/>
      <c r="SSL58" s="123"/>
      <c r="SSM58" s="123"/>
      <c r="SSN58" s="123"/>
      <c r="SSO58" s="9"/>
      <c r="SSP58" s="123"/>
      <c r="SSQ58" s="123"/>
      <c r="SSR58" s="123"/>
      <c r="SSS58" s="9"/>
      <c r="SST58" s="123"/>
      <c r="SSU58" s="123"/>
      <c r="SSV58" s="123"/>
      <c r="SSW58" s="9"/>
      <c r="SSX58" s="123"/>
      <c r="SSY58" s="123"/>
      <c r="SSZ58" s="123"/>
      <c r="STA58" s="9"/>
      <c r="STB58" s="123"/>
      <c r="STC58" s="123"/>
      <c r="STD58" s="123"/>
      <c r="STE58" s="9"/>
      <c r="STF58" s="123"/>
      <c r="STG58" s="123"/>
      <c r="STH58" s="123"/>
      <c r="STI58" s="9"/>
      <c r="STJ58" s="123"/>
      <c r="STK58" s="123"/>
      <c r="STL58" s="123"/>
      <c r="STM58" s="9"/>
      <c r="STN58" s="123"/>
      <c r="STO58" s="123"/>
      <c r="STP58" s="123"/>
      <c r="STQ58" s="9"/>
      <c r="STR58" s="123"/>
      <c r="STS58" s="123"/>
      <c r="STT58" s="123"/>
      <c r="STU58" s="9"/>
      <c r="STV58" s="123"/>
      <c r="STW58" s="123"/>
      <c r="STX58" s="123"/>
      <c r="STY58" s="9"/>
      <c r="STZ58" s="123"/>
      <c r="SUA58" s="123"/>
      <c r="SUB58" s="123"/>
      <c r="SUC58" s="9"/>
      <c r="SUD58" s="123"/>
      <c r="SUE58" s="123"/>
      <c r="SUF58" s="123"/>
      <c r="SUG58" s="9"/>
      <c r="SUH58" s="123"/>
      <c r="SUI58" s="123"/>
      <c r="SUJ58" s="123"/>
      <c r="SUK58" s="9"/>
      <c r="SUL58" s="123"/>
      <c r="SUM58" s="123"/>
      <c r="SUN58" s="123"/>
      <c r="SUO58" s="9"/>
      <c r="SUP58" s="123"/>
      <c r="SUQ58" s="123"/>
      <c r="SUR58" s="123"/>
      <c r="SUS58" s="9"/>
      <c r="SUT58" s="123"/>
      <c r="SUU58" s="123"/>
      <c r="SUV58" s="123"/>
      <c r="SUW58" s="9"/>
      <c r="SUX58" s="123"/>
      <c r="SUY58" s="123"/>
      <c r="SUZ58" s="123"/>
      <c r="SVA58" s="9"/>
      <c r="SVB58" s="123"/>
      <c r="SVC58" s="123"/>
      <c r="SVD58" s="123"/>
      <c r="SVE58" s="9"/>
      <c r="SVF58" s="123"/>
      <c r="SVG58" s="123"/>
      <c r="SVH58" s="123"/>
      <c r="SVI58" s="9"/>
      <c r="SVJ58" s="123"/>
      <c r="SVK58" s="123"/>
      <c r="SVL58" s="123"/>
      <c r="SVM58" s="9"/>
      <c r="SVN58" s="123"/>
      <c r="SVO58" s="123"/>
      <c r="SVP58" s="123"/>
      <c r="SVQ58" s="9"/>
      <c r="SVR58" s="123"/>
      <c r="SVS58" s="123"/>
      <c r="SVT58" s="123"/>
      <c r="SVU58" s="9"/>
      <c r="SVV58" s="123"/>
      <c r="SVW58" s="123"/>
      <c r="SVX58" s="123"/>
      <c r="SVY58" s="9"/>
      <c r="SVZ58" s="123"/>
      <c r="SWA58" s="123"/>
      <c r="SWB58" s="123"/>
      <c r="SWC58" s="9"/>
      <c r="SWD58" s="123"/>
      <c r="SWE58" s="123"/>
      <c r="SWF58" s="123"/>
      <c r="SWG58" s="9"/>
      <c r="SWH58" s="123"/>
      <c r="SWI58" s="123"/>
      <c r="SWJ58" s="123"/>
      <c r="SWK58" s="9"/>
      <c r="SWL58" s="123"/>
      <c r="SWM58" s="123"/>
      <c r="SWN58" s="123"/>
      <c r="SWO58" s="9"/>
      <c r="SWP58" s="123"/>
      <c r="SWQ58" s="123"/>
      <c r="SWR58" s="123"/>
      <c r="SWS58" s="9"/>
      <c r="SWT58" s="123"/>
      <c r="SWU58" s="123"/>
      <c r="SWV58" s="123"/>
      <c r="SWW58" s="9"/>
      <c r="SWX58" s="123"/>
      <c r="SWY58" s="123"/>
      <c r="SWZ58" s="123"/>
      <c r="SXA58" s="9"/>
      <c r="SXB58" s="123"/>
      <c r="SXC58" s="123"/>
      <c r="SXD58" s="123"/>
      <c r="SXE58" s="9"/>
      <c r="SXF58" s="123"/>
      <c r="SXG58" s="123"/>
      <c r="SXH58" s="123"/>
      <c r="SXI58" s="9"/>
      <c r="SXJ58" s="123"/>
      <c r="SXK58" s="123"/>
      <c r="SXL58" s="123"/>
      <c r="SXM58" s="9"/>
      <c r="SXN58" s="123"/>
      <c r="SXO58" s="123"/>
      <c r="SXP58" s="123"/>
      <c r="SXQ58" s="9"/>
      <c r="SXR58" s="123"/>
      <c r="SXS58" s="123"/>
      <c r="SXT58" s="123"/>
      <c r="SXU58" s="9"/>
      <c r="SXV58" s="123"/>
      <c r="SXW58" s="123"/>
      <c r="SXX58" s="123"/>
      <c r="SXY58" s="9"/>
      <c r="SXZ58" s="123"/>
      <c r="SYA58" s="123"/>
      <c r="SYB58" s="123"/>
      <c r="SYC58" s="9"/>
      <c r="SYD58" s="123"/>
      <c r="SYE58" s="123"/>
      <c r="SYF58" s="123"/>
      <c r="SYG58" s="9"/>
      <c r="SYH58" s="123"/>
      <c r="SYI58" s="123"/>
      <c r="SYJ58" s="123"/>
      <c r="SYK58" s="9"/>
      <c r="SYL58" s="123"/>
      <c r="SYM58" s="123"/>
      <c r="SYN58" s="123"/>
      <c r="SYO58" s="9"/>
      <c r="SYP58" s="123"/>
      <c r="SYQ58" s="123"/>
      <c r="SYR58" s="123"/>
      <c r="SYS58" s="9"/>
      <c r="SYT58" s="123"/>
      <c r="SYU58" s="123"/>
      <c r="SYV58" s="123"/>
      <c r="SYW58" s="9"/>
      <c r="SYX58" s="123"/>
      <c r="SYY58" s="123"/>
      <c r="SYZ58" s="123"/>
      <c r="SZA58" s="9"/>
      <c r="SZB58" s="123"/>
      <c r="SZC58" s="123"/>
      <c r="SZD58" s="123"/>
      <c r="SZE58" s="9"/>
      <c r="SZF58" s="123"/>
      <c r="SZG58" s="123"/>
      <c r="SZH58" s="123"/>
      <c r="SZI58" s="9"/>
      <c r="SZJ58" s="123"/>
      <c r="SZK58" s="123"/>
      <c r="SZL58" s="123"/>
      <c r="SZM58" s="9"/>
      <c r="SZN58" s="123"/>
      <c r="SZO58" s="123"/>
      <c r="SZP58" s="123"/>
      <c r="SZQ58" s="9"/>
      <c r="SZR58" s="123"/>
      <c r="SZS58" s="123"/>
      <c r="SZT58" s="123"/>
      <c r="SZU58" s="9"/>
      <c r="SZV58" s="123"/>
      <c r="SZW58" s="123"/>
      <c r="SZX58" s="123"/>
      <c r="SZY58" s="9"/>
      <c r="SZZ58" s="123"/>
      <c r="TAA58" s="123"/>
      <c r="TAB58" s="123"/>
      <c r="TAC58" s="9"/>
      <c r="TAD58" s="123"/>
      <c r="TAE58" s="123"/>
      <c r="TAF58" s="123"/>
      <c r="TAG58" s="9"/>
      <c r="TAH58" s="123"/>
      <c r="TAI58" s="123"/>
      <c r="TAJ58" s="123"/>
      <c r="TAK58" s="9"/>
      <c r="TAL58" s="123"/>
      <c r="TAM58" s="123"/>
      <c r="TAN58" s="123"/>
      <c r="TAO58" s="9"/>
      <c r="TAP58" s="123"/>
      <c r="TAQ58" s="123"/>
      <c r="TAR58" s="123"/>
      <c r="TAS58" s="9"/>
      <c r="TAT58" s="123"/>
      <c r="TAU58" s="123"/>
      <c r="TAV58" s="123"/>
      <c r="TAW58" s="9"/>
      <c r="TAX58" s="123"/>
      <c r="TAY58" s="123"/>
      <c r="TAZ58" s="123"/>
      <c r="TBA58" s="9"/>
      <c r="TBB58" s="123"/>
      <c r="TBC58" s="123"/>
      <c r="TBD58" s="123"/>
      <c r="TBE58" s="9"/>
      <c r="TBF58" s="123"/>
      <c r="TBG58" s="123"/>
      <c r="TBH58" s="123"/>
      <c r="TBI58" s="9"/>
      <c r="TBJ58" s="123"/>
      <c r="TBK58" s="123"/>
      <c r="TBL58" s="123"/>
      <c r="TBM58" s="9"/>
      <c r="TBN58" s="123"/>
      <c r="TBO58" s="123"/>
      <c r="TBP58" s="123"/>
      <c r="TBQ58" s="9"/>
      <c r="TBR58" s="123"/>
      <c r="TBS58" s="123"/>
      <c r="TBT58" s="123"/>
      <c r="TBU58" s="9"/>
      <c r="TBV58" s="123"/>
      <c r="TBW58" s="123"/>
      <c r="TBX58" s="123"/>
      <c r="TBY58" s="9"/>
      <c r="TBZ58" s="123"/>
      <c r="TCA58" s="123"/>
      <c r="TCB58" s="123"/>
      <c r="TCC58" s="9"/>
      <c r="TCD58" s="123"/>
      <c r="TCE58" s="123"/>
      <c r="TCF58" s="123"/>
      <c r="TCG58" s="9"/>
      <c r="TCH58" s="123"/>
      <c r="TCI58" s="123"/>
      <c r="TCJ58" s="123"/>
      <c r="TCK58" s="9"/>
      <c r="TCL58" s="123"/>
      <c r="TCM58" s="123"/>
      <c r="TCN58" s="123"/>
      <c r="TCO58" s="9"/>
      <c r="TCP58" s="123"/>
      <c r="TCQ58" s="123"/>
      <c r="TCR58" s="123"/>
      <c r="TCS58" s="9"/>
      <c r="TCT58" s="123"/>
      <c r="TCU58" s="123"/>
      <c r="TCV58" s="123"/>
      <c r="TCW58" s="9"/>
      <c r="TCX58" s="123"/>
      <c r="TCY58" s="123"/>
      <c r="TCZ58" s="123"/>
      <c r="TDA58" s="9"/>
      <c r="TDB58" s="123"/>
      <c r="TDC58" s="123"/>
      <c r="TDD58" s="123"/>
      <c r="TDE58" s="9"/>
      <c r="TDF58" s="123"/>
      <c r="TDG58" s="123"/>
      <c r="TDH58" s="123"/>
      <c r="TDI58" s="9"/>
      <c r="TDJ58" s="123"/>
      <c r="TDK58" s="123"/>
      <c r="TDL58" s="123"/>
      <c r="TDM58" s="9"/>
      <c r="TDN58" s="123"/>
      <c r="TDO58" s="123"/>
      <c r="TDP58" s="123"/>
      <c r="TDQ58" s="9"/>
      <c r="TDR58" s="123"/>
      <c r="TDS58" s="123"/>
      <c r="TDT58" s="123"/>
      <c r="TDU58" s="9"/>
      <c r="TDV58" s="123"/>
      <c r="TDW58" s="123"/>
      <c r="TDX58" s="123"/>
      <c r="TDY58" s="9"/>
      <c r="TDZ58" s="123"/>
      <c r="TEA58" s="123"/>
      <c r="TEB58" s="123"/>
      <c r="TEC58" s="9"/>
      <c r="TED58" s="123"/>
      <c r="TEE58" s="123"/>
      <c r="TEF58" s="123"/>
      <c r="TEG58" s="9"/>
      <c r="TEH58" s="123"/>
      <c r="TEI58" s="123"/>
      <c r="TEJ58" s="123"/>
      <c r="TEK58" s="9"/>
      <c r="TEL58" s="123"/>
      <c r="TEM58" s="123"/>
      <c r="TEN58" s="123"/>
      <c r="TEO58" s="9"/>
      <c r="TEP58" s="123"/>
      <c r="TEQ58" s="123"/>
      <c r="TER58" s="123"/>
      <c r="TES58" s="9"/>
      <c r="TET58" s="123"/>
      <c r="TEU58" s="123"/>
      <c r="TEV58" s="123"/>
      <c r="TEW58" s="9"/>
      <c r="TEX58" s="123"/>
      <c r="TEY58" s="123"/>
      <c r="TEZ58" s="123"/>
      <c r="TFA58" s="9"/>
      <c r="TFB58" s="123"/>
      <c r="TFC58" s="123"/>
      <c r="TFD58" s="123"/>
      <c r="TFE58" s="9"/>
      <c r="TFF58" s="123"/>
      <c r="TFG58" s="123"/>
      <c r="TFH58" s="123"/>
      <c r="TFI58" s="9"/>
      <c r="TFJ58" s="123"/>
      <c r="TFK58" s="123"/>
      <c r="TFL58" s="123"/>
      <c r="TFM58" s="9"/>
      <c r="TFN58" s="123"/>
      <c r="TFO58" s="123"/>
      <c r="TFP58" s="123"/>
      <c r="TFQ58" s="9"/>
      <c r="TFR58" s="123"/>
      <c r="TFS58" s="123"/>
      <c r="TFT58" s="123"/>
      <c r="TFU58" s="9"/>
      <c r="TFV58" s="123"/>
      <c r="TFW58" s="123"/>
      <c r="TFX58" s="123"/>
      <c r="TFY58" s="9"/>
      <c r="TFZ58" s="123"/>
      <c r="TGA58" s="123"/>
      <c r="TGB58" s="123"/>
      <c r="TGC58" s="9"/>
      <c r="TGD58" s="123"/>
      <c r="TGE58" s="123"/>
      <c r="TGF58" s="123"/>
      <c r="TGG58" s="9"/>
      <c r="TGH58" s="123"/>
      <c r="TGI58" s="123"/>
      <c r="TGJ58" s="123"/>
      <c r="TGK58" s="9"/>
      <c r="TGL58" s="123"/>
      <c r="TGM58" s="123"/>
      <c r="TGN58" s="123"/>
      <c r="TGO58" s="9"/>
      <c r="TGP58" s="123"/>
      <c r="TGQ58" s="123"/>
      <c r="TGR58" s="123"/>
      <c r="TGS58" s="9"/>
      <c r="TGT58" s="123"/>
      <c r="TGU58" s="123"/>
      <c r="TGV58" s="123"/>
      <c r="TGW58" s="9"/>
      <c r="TGX58" s="123"/>
      <c r="TGY58" s="123"/>
      <c r="TGZ58" s="123"/>
      <c r="THA58" s="9"/>
      <c r="THB58" s="123"/>
      <c r="THC58" s="123"/>
      <c r="THD58" s="123"/>
      <c r="THE58" s="9"/>
      <c r="THF58" s="123"/>
      <c r="THG58" s="123"/>
      <c r="THH58" s="123"/>
      <c r="THI58" s="9"/>
      <c r="THJ58" s="123"/>
      <c r="THK58" s="123"/>
      <c r="THL58" s="123"/>
      <c r="THM58" s="9"/>
      <c r="THN58" s="123"/>
      <c r="THO58" s="123"/>
      <c r="THP58" s="123"/>
      <c r="THQ58" s="9"/>
      <c r="THR58" s="123"/>
      <c r="THS58" s="123"/>
      <c r="THT58" s="123"/>
      <c r="THU58" s="9"/>
      <c r="THV58" s="123"/>
      <c r="THW58" s="123"/>
      <c r="THX58" s="123"/>
      <c r="THY58" s="9"/>
      <c r="THZ58" s="123"/>
      <c r="TIA58" s="123"/>
      <c r="TIB58" s="123"/>
      <c r="TIC58" s="9"/>
      <c r="TID58" s="123"/>
      <c r="TIE58" s="123"/>
      <c r="TIF58" s="123"/>
      <c r="TIG58" s="9"/>
      <c r="TIH58" s="123"/>
      <c r="TII58" s="123"/>
      <c r="TIJ58" s="123"/>
      <c r="TIK58" s="9"/>
      <c r="TIL58" s="123"/>
      <c r="TIM58" s="123"/>
      <c r="TIN58" s="123"/>
      <c r="TIO58" s="9"/>
      <c r="TIP58" s="123"/>
      <c r="TIQ58" s="123"/>
      <c r="TIR58" s="123"/>
      <c r="TIS58" s="9"/>
      <c r="TIT58" s="123"/>
      <c r="TIU58" s="123"/>
      <c r="TIV58" s="123"/>
      <c r="TIW58" s="9"/>
      <c r="TIX58" s="123"/>
      <c r="TIY58" s="123"/>
      <c r="TIZ58" s="123"/>
      <c r="TJA58" s="9"/>
      <c r="TJB58" s="123"/>
      <c r="TJC58" s="123"/>
      <c r="TJD58" s="123"/>
      <c r="TJE58" s="9"/>
      <c r="TJF58" s="123"/>
      <c r="TJG58" s="123"/>
      <c r="TJH58" s="123"/>
      <c r="TJI58" s="9"/>
      <c r="TJJ58" s="123"/>
      <c r="TJK58" s="123"/>
      <c r="TJL58" s="123"/>
      <c r="TJM58" s="9"/>
      <c r="TJN58" s="123"/>
      <c r="TJO58" s="123"/>
      <c r="TJP58" s="123"/>
      <c r="TJQ58" s="9"/>
      <c r="TJR58" s="123"/>
      <c r="TJS58" s="123"/>
      <c r="TJT58" s="123"/>
      <c r="TJU58" s="9"/>
      <c r="TJV58" s="123"/>
      <c r="TJW58" s="123"/>
      <c r="TJX58" s="123"/>
      <c r="TJY58" s="9"/>
      <c r="TJZ58" s="123"/>
      <c r="TKA58" s="123"/>
      <c r="TKB58" s="123"/>
      <c r="TKC58" s="9"/>
      <c r="TKD58" s="123"/>
      <c r="TKE58" s="123"/>
      <c r="TKF58" s="123"/>
      <c r="TKG58" s="9"/>
      <c r="TKH58" s="123"/>
      <c r="TKI58" s="123"/>
      <c r="TKJ58" s="123"/>
      <c r="TKK58" s="9"/>
      <c r="TKL58" s="123"/>
      <c r="TKM58" s="123"/>
      <c r="TKN58" s="123"/>
      <c r="TKO58" s="9"/>
      <c r="TKP58" s="123"/>
      <c r="TKQ58" s="123"/>
      <c r="TKR58" s="123"/>
      <c r="TKS58" s="9"/>
      <c r="TKT58" s="123"/>
      <c r="TKU58" s="123"/>
      <c r="TKV58" s="123"/>
      <c r="TKW58" s="9"/>
      <c r="TKX58" s="123"/>
      <c r="TKY58" s="123"/>
      <c r="TKZ58" s="123"/>
      <c r="TLA58" s="9"/>
      <c r="TLB58" s="123"/>
      <c r="TLC58" s="123"/>
      <c r="TLD58" s="123"/>
      <c r="TLE58" s="9"/>
      <c r="TLF58" s="123"/>
      <c r="TLG58" s="123"/>
      <c r="TLH58" s="123"/>
      <c r="TLI58" s="9"/>
      <c r="TLJ58" s="123"/>
      <c r="TLK58" s="123"/>
      <c r="TLL58" s="123"/>
      <c r="TLM58" s="9"/>
      <c r="TLN58" s="123"/>
      <c r="TLO58" s="123"/>
      <c r="TLP58" s="123"/>
      <c r="TLQ58" s="9"/>
      <c r="TLR58" s="123"/>
      <c r="TLS58" s="123"/>
      <c r="TLT58" s="123"/>
      <c r="TLU58" s="9"/>
      <c r="TLV58" s="123"/>
      <c r="TLW58" s="123"/>
      <c r="TLX58" s="123"/>
      <c r="TLY58" s="9"/>
      <c r="TLZ58" s="123"/>
      <c r="TMA58" s="123"/>
      <c r="TMB58" s="123"/>
      <c r="TMC58" s="9"/>
      <c r="TMD58" s="123"/>
      <c r="TME58" s="123"/>
      <c r="TMF58" s="123"/>
      <c r="TMG58" s="9"/>
      <c r="TMH58" s="123"/>
      <c r="TMI58" s="123"/>
      <c r="TMJ58" s="123"/>
      <c r="TMK58" s="9"/>
      <c r="TML58" s="123"/>
      <c r="TMM58" s="123"/>
      <c r="TMN58" s="123"/>
      <c r="TMO58" s="9"/>
      <c r="TMP58" s="123"/>
      <c r="TMQ58" s="123"/>
      <c r="TMR58" s="123"/>
      <c r="TMS58" s="9"/>
      <c r="TMT58" s="123"/>
      <c r="TMU58" s="123"/>
      <c r="TMV58" s="123"/>
      <c r="TMW58" s="9"/>
      <c r="TMX58" s="123"/>
      <c r="TMY58" s="123"/>
      <c r="TMZ58" s="123"/>
      <c r="TNA58" s="9"/>
      <c r="TNB58" s="123"/>
      <c r="TNC58" s="123"/>
      <c r="TND58" s="123"/>
      <c r="TNE58" s="9"/>
      <c r="TNF58" s="123"/>
      <c r="TNG58" s="123"/>
      <c r="TNH58" s="123"/>
      <c r="TNI58" s="9"/>
      <c r="TNJ58" s="123"/>
      <c r="TNK58" s="123"/>
      <c r="TNL58" s="123"/>
      <c r="TNM58" s="9"/>
      <c r="TNN58" s="123"/>
      <c r="TNO58" s="123"/>
      <c r="TNP58" s="123"/>
      <c r="TNQ58" s="9"/>
      <c r="TNR58" s="123"/>
      <c r="TNS58" s="123"/>
      <c r="TNT58" s="123"/>
      <c r="TNU58" s="9"/>
      <c r="TNV58" s="123"/>
      <c r="TNW58" s="123"/>
      <c r="TNX58" s="123"/>
      <c r="TNY58" s="9"/>
      <c r="TNZ58" s="123"/>
      <c r="TOA58" s="123"/>
      <c r="TOB58" s="123"/>
      <c r="TOC58" s="9"/>
      <c r="TOD58" s="123"/>
      <c r="TOE58" s="123"/>
      <c r="TOF58" s="123"/>
      <c r="TOG58" s="9"/>
      <c r="TOH58" s="123"/>
      <c r="TOI58" s="123"/>
      <c r="TOJ58" s="123"/>
      <c r="TOK58" s="9"/>
      <c r="TOL58" s="123"/>
      <c r="TOM58" s="123"/>
      <c r="TON58" s="123"/>
      <c r="TOO58" s="9"/>
      <c r="TOP58" s="123"/>
      <c r="TOQ58" s="123"/>
      <c r="TOR58" s="123"/>
      <c r="TOS58" s="9"/>
      <c r="TOT58" s="123"/>
      <c r="TOU58" s="123"/>
      <c r="TOV58" s="123"/>
      <c r="TOW58" s="9"/>
      <c r="TOX58" s="123"/>
      <c r="TOY58" s="123"/>
      <c r="TOZ58" s="123"/>
      <c r="TPA58" s="9"/>
      <c r="TPB58" s="123"/>
      <c r="TPC58" s="123"/>
      <c r="TPD58" s="123"/>
      <c r="TPE58" s="9"/>
      <c r="TPF58" s="123"/>
      <c r="TPG58" s="123"/>
      <c r="TPH58" s="123"/>
      <c r="TPI58" s="9"/>
      <c r="TPJ58" s="123"/>
      <c r="TPK58" s="123"/>
      <c r="TPL58" s="123"/>
      <c r="TPM58" s="9"/>
      <c r="TPN58" s="123"/>
      <c r="TPO58" s="123"/>
      <c r="TPP58" s="123"/>
      <c r="TPQ58" s="9"/>
      <c r="TPR58" s="123"/>
      <c r="TPS58" s="123"/>
      <c r="TPT58" s="123"/>
      <c r="TPU58" s="9"/>
      <c r="TPV58" s="123"/>
      <c r="TPW58" s="123"/>
      <c r="TPX58" s="123"/>
      <c r="TPY58" s="9"/>
      <c r="TPZ58" s="123"/>
      <c r="TQA58" s="123"/>
      <c r="TQB58" s="123"/>
      <c r="TQC58" s="9"/>
      <c r="TQD58" s="123"/>
      <c r="TQE58" s="123"/>
      <c r="TQF58" s="123"/>
      <c r="TQG58" s="9"/>
      <c r="TQH58" s="123"/>
      <c r="TQI58" s="123"/>
      <c r="TQJ58" s="123"/>
      <c r="TQK58" s="9"/>
      <c r="TQL58" s="123"/>
      <c r="TQM58" s="123"/>
      <c r="TQN58" s="123"/>
      <c r="TQO58" s="9"/>
      <c r="TQP58" s="123"/>
      <c r="TQQ58" s="123"/>
      <c r="TQR58" s="123"/>
      <c r="TQS58" s="9"/>
      <c r="TQT58" s="123"/>
      <c r="TQU58" s="123"/>
      <c r="TQV58" s="123"/>
      <c r="TQW58" s="9"/>
      <c r="TQX58" s="123"/>
      <c r="TQY58" s="123"/>
      <c r="TQZ58" s="123"/>
      <c r="TRA58" s="9"/>
      <c r="TRB58" s="123"/>
      <c r="TRC58" s="123"/>
      <c r="TRD58" s="123"/>
      <c r="TRE58" s="9"/>
      <c r="TRF58" s="123"/>
      <c r="TRG58" s="123"/>
      <c r="TRH58" s="123"/>
      <c r="TRI58" s="9"/>
      <c r="TRJ58" s="123"/>
      <c r="TRK58" s="123"/>
      <c r="TRL58" s="123"/>
      <c r="TRM58" s="9"/>
      <c r="TRN58" s="123"/>
      <c r="TRO58" s="123"/>
      <c r="TRP58" s="123"/>
      <c r="TRQ58" s="9"/>
      <c r="TRR58" s="123"/>
      <c r="TRS58" s="123"/>
      <c r="TRT58" s="123"/>
      <c r="TRU58" s="9"/>
      <c r="TRV58" s="123"/>
      <c r="TRW58" s="123"/>
      <c r="TRX58" s="123"/>
      <c r="TRY58" s="9"/>
      <c r="TRZ58" s="123"/>
      <c r="TSA58" s="123"/>
      <c r="TSB58" s="123"/>
      <c r="TSC58" s="9"/>
      <c r="TSD58" s="123"/>
      <c r="TSE58" s="123"/>
      <c r="TSF58" s="123"/>
      <c r="TSG58" s="9"/>
      <c r="TSH58" s="123"/>
      <c r="TSI58" s="123"/>
      <c r="TSJ58" s="123"/>
      <c r="TSK58" s="9"/>
      <c r="TSL58" s="123"/>
      <c r="TSM58" s="123"/>
      <c r="TSN58" s="123"/>
      <c r="TSO58" s="9"/>
      <c r="TSP58" s="123"/>
      <c r="TSQ58" s="123"/>
      <c r="TSR58" s="123"/>
      <c r="TSS58" s="9"/>
      <c r="TST58" s="123"/>
      <c r="TSU58" s="123"/>
      <c r="TSV58" s="123"/>
      <c r="TSW58" s="9"/>
      <c r="TSX58" s="123"/>
      <c r="TSY58" s="123"/>
      <c r="TSZ58" s="123"/>
      <c r="TTA58" s="9"/>
      <c r="TTB58" s="123"/>
      <c r="TTC58" s="123"/>
      <c r="TTD58" s="123"/>
      <c r="TTE58" s="9"/>
      <c r="TTF58" s="123"/>
      <c r="TTG58" s="123"/>
      <c r="TTH58" s="123"/>
      <c r="TTI58" s="9"/>
      <c r="TTJ58" s="123"/>
      <c r="TTK58" s="123"/>
      <c r="TTL58" s="123"/>
      <c r="TTM58" s="9"/>
      <c r="TTN58" s="123"/>
      <c r="TTO58" s="123"/>
      <c r="TTP58" s="123"/>
      <c r="TTQ58" s="9"/>
      <c r="TTR58" s="123"/>
      <c r="TTS58" s="123"/>
      <c r="TTT58" s="123"/>
      <c r="TTU58" s="9"/>
      <c r="TTV58" s="123"/>
      <c r="TTW58" s="123"/>
      <c r="TTX58" s="123"/>
      <c r="TTY58" s="9"/>
      <c r="TTZ58" s="123"/>
      <c r="TUA58" s="123"/>
      <c r="TUB58" s="123"/>
      <c r="TUC58" s="9"/>
      <c r="TUD58" s="123"/>
      <c r="TUE58" s="123"/>
      <c r="TUF58" s="123"/>
      <c r="TUG58" s="9"/>
      <c r="TUH58" s="123"/>
      <c r="TUI58" s="123"/>
      <c r="TUJ58" s="123"/>
      <c r="TUK58" s="9"/>
      <c r="TUL58" s="123"/>
      <c r="TUM58" s="123"/>
      <c r="TUN58" s="123"/>
      <c r="TUO58" s="9"/>
      <c r="TUP58" s="123"/>
      <c r="TUQ58" s="123"/>
      <c r="TUR58" s="123"/>
      <c r="TUS58" s="9"/>
      <c r="TUT58" s="123"/>
      <c r="TUU58" s="123"/>
      <c r="TUV58" s="123"/>
      <c r="TUW58" s="9"/>
      <c r="TUX58" s="123"/>
      <c r="TUY58" s="123"/>
      <c r="TUZ58" s="123"/>
      <c r="TVA58" s="9"/>
      <c r="TVB58" s="123"/>
      <c r="TVC58" s="123"/>
      <c r="TVD58" s="123"/>
      <c r="TVE58" s="9"/>
      <c r="TVF58" s="123"/>
      <c r="TVG58" s="123"/>
      <c r="TVH58" s="123"/>
      <c r="TVI58" s="9"/>
      <c r="TVJ58" s="123"/>
      <c r="TVK58" s="123"/>
      <c r="TVL58" s="123"/>
      <c r="TVM58" s="9"/>
      <c r="TVN58" s="123"/>
      <c r="TVO58" s="123"/>
      <c r="TVP58" s="123"/>
      <c r="TVQ58" s="9"/>
      <c r="TVR58" s="123"/>
      <c r="TVS58" s="123"/>
      <c r="TVT58" s="123"/>
      <c r="TVU58" s="9"/>
      <c r="TVV58" s="123"/>
      <c r="TVW58" s="123"/>
      <c r="TVX58" s="123"/>
      <c r="TVY58" s="9"/>
      <c r="TVZ58" s="123"/>
      <c r="TWA58" s="123"/>
      <c r="TWB58" s="123"/>
      <c r="TWC58" s="9"/>
      <c r="TWD58" s="123"/>
      <c r="TWE58" s="123"/>
      <c r="TWF58" s="123"/>
      <c r="TWG58" s="9"/>
      <c r="TWH58" s="123"/>
      <c r="TWI58" s="123"/>
      <c r="TWJ58" s="123"/>
      <c r="TWK58" s="9"/>
      <c r="TWL58" s="123"/>
      <c r="TWM58" s="123"/>
      <c r="TWN58" s="123"/>
      <c r="TWO58" s="9"/>
      <c r="TWP58" s="123"/>
      <c r="TWQ58" s="123"/>
      <c r="TWR58" s="123"/>
      <c r="TWS58" s="9"/>
      <c r="TWT58" s="123"/>
      <c r="TWU58" s="123"/>
      <c r="TWV58" s="123"/>
      <c r="TWW58" s="9"/>
      <c r="TWX58" s="123"/>
      <c r="TWY58" s="123"/>
      <c r="TWZ58" s="123"/>
      <c r="TXA58" s="9"/>
      <c r="TXB58" s="123"/>
      <c r="TXC58" s="123"/>
      <c r="TXD58" s="123"/>
      <c r="TXE58" s="9"/>
      <c r="TXF58" s="123"/>
      <c r="TXG58" s="123"/>
      <c r="TXH58" s="123"/>
      <c r="TXI58" s="9"/>
      <c r="TXJ58" s="123"/>
      <c r="TXK58" s="123"/>
      <c r="TXL58" s="123"/>
      <c r="TXM58" s="9"/>
      <c r="TXN58" s="123"/>
      <c r="TXO58" s="123"/>
      <c r="TXP58" s="123"/>
      <c r="TXQ58" s="9"/>
      <c r="TXR58" s="123"/>
      <c r="TXS58" s="123"/>
      <c r="TXT58" s="123"/>
      <c r="TXU58" s="9"/>
      <c r="TXV58" s="123"/>
      <c r="TXW58" s="123"/>
      <c r="TXX58" s="123"/>
      <c r="TXY58" s="9"/>
      <c r="TXZ58" s="123"/>
      <c r="TYA58" s="123"/>
      <c r="TYB58" s="123"/>
      <c r="TYC58" s="9"/>
      <c r="TYD58" s="123"/>
      <c r="TYE58" s="123"/>
      <c r="TYF58" s="123"/>
      <c r="TYG58" s="9"/>
      <c r="TYH58" s="123"/>
      <c r="TYI58" s="123"/>
      <c r="TYJ58" s="123"/>
      <c r="TYK58" s="9"/>
      <c r="TYL58" s="123"/>
      <c r="TYM58" s="123"/>
      <c r="TYN58" s="123"/>
      <c r="TYO58" s="9"/>
      <c r="TYP58" s="123"/>
      <c r="TYQ58" s="123"/>
      <c r="TYR58" s="123"/>
      <c r="TYS58" s="9"/>
      <c r="TYT58" s="123"/>
      <c r="TYU58" s="123"/>
      <c r="TYV58" s="123"/>
      <c r="TYW58" s="9"/>
      <c r="TYX58" s="123"/>
      <c r="TYY58" s="123"/>
      <c r="TYZ58" s="123"/>
      <c r="TZA58" s="9"/>
      <c r="TZB58" s="123"/>
      <c r="TZC58" s="123"/>
      <c r="TZD58" s="123"/>
      <c r="TZE58" s="9"/>
      <c r="TZF58" s="123"/>
      <c r="TZG58" s="123"/>
      <c r="TZH58" s="123"/>
      <c r="TZI58" s="9"/>
      <c r="TZJ58" s="123"/>
      <c r="TZK58" s="123"/>
      <c r="TZL58" s="123"/>
      <c r="TZM58" s="9"/>
      <c r="TZN58" s="123"/>
      <c r="TZO58" s="123"/>
      <c r="TZP58" s="123"/>
      <c r="TZQ58" s="9"/>
      <c r="TZR58" s="123"/>
      <c r="TZS58" s="123"/>
      <c r="TZT58" s="123"/>
      <c r="TZU58" s="9"/>
      <c r="TZV58" s="123"/>
      <c r="TZW58" s="123"/>
      <c r="TZX58" s="123"/>
      <c r="TZY58" s="9"/>
      <c r="TZZ58" s="123"/>
      <c r="UAA58" s="123"/>
      <c r="UAB58" s="123"/>
      <c r="UAC58" s="9"/>
      <c r="UAD58" s="123"/>
      <c r="UAE58" s="123"/>
      <c r="UAF58" s="123"/>
      <c r="UAG58" s="9"/>
      <c r="UAH58" s="123"/>
      <c r="UAI58" s="123"/>
      <c r="UAJ58" s="123"/>
      <c r="UAK58" s="9"/>
      <c r="UAL58" s="123"/>
      <c r="UAM58" s="123"/>
      <c r="UAN58" s="123"/>
      <c r="UAO58" s="9"/>
      <c r="UAP58" s="123"/>
      <c r="UAQ58" s="123"/>
      <c r="UAR58" s="123"/>
      <c r="UAS58" s="9"/>
      <c r="UAT58" s="123"/>
      <c r="UAU58" s="123"/>
      <c r="UAV58" s="123"/>
      <c r="UAW58" s="9"/>
      <c r="UAX58" s="123"/>
      <c r="UAY58" s="123"/>
      <c r="UAZ58" s="123"/>
      <c r="UBA58" s="9"/>
      <c r="UBB58" s="123"/>
      <c r="UBC58" s="123"/>
      <c r="UBD58" s="123"/>
      <c r="UBE58" s="9"/>
      <c r="UBF58" s="123"/>
      <c r="UBG58" s="123"/>
      <c r="UBH58" s="123"/>
      <c r="UBI58" s="9"/>
      <c r="UBJ58" s="123"/>
      <c r="UBK58" s="123"/>
      <c r="UBL58" s="123"/>
      <c r="UBM58" s="9"/>
      <c r="UBN58" s="123"/>
      <c r="UBO58" s="123"/>
      <c r="UBP58" s="123"/>
      <c r="UBQ58" s="9"/>
      <c r="UBR58" s="123"/>
      <c r="UBS58" s="123"/>
      <c r="UBT58" s="123"/>
      <c r="UBU58" s="9"/>
      <c r="UBV58" s="123"/>
      <c r="UBW58" s="123"/>
      <c r="UBX58" s="123"/>
      <c r="UBY58" s="9"/>
      <c r="UBZ58" s="123"/>
      <c r="UCA58" s="123"/>
      <c r="UCB58" s="123"/>
      <c r="UCC58" s="9"/>
      <c r="UCD58" s="123"/>
      <c r="UCE58" s="123"/>
      <c r="UCF58" s="123"/>
      <c r="UCG58" s="9"/>
      <c r="UCH58" s="123"/>
      <c r="UCI58" s="123"/>
      <c r="UCJ58" s="123"/>
      <c r="UCK58" s="9"/>
      <c r="UCL58" s="123"/>
      <c r="UCM58" s="123"/>
      <c r="UCN58" s="123"/>
      <c r="UCO58" s="9"/>
      <c r="UCP58" s="123"/>
      <c r="UCQ58" s="123"/>
      <c r="UCR58" s="123"/>
      <c r="UCS58" s="9"/>
      <c r="UCT58" s="123"/>
      <c r="UCU58" s="123"/>
      <c r="UCV58" s="123"/>
      <c r="UCW58" s="9"/>
      <c r="UCX58" s="123"/>
      <c r="UCY58" s="123"/>
      <c r="UCZ58" s="123"/>
      <c r="UDA58" s="9"/>
      <c r="UDB58" s="123"/>
      <c r="UDC58" s="123"/>
      <c r="UDD58" s="123"/>
      <c r="UDE58" s="9"/>
      <c r="UDF58" s="123"/>
      <c r="UDG58" s="123"/>
      <c r="UDH58" s="123"/>
      <c r="UDI58" s="9"/>
      <c r="UDJ58" s="123"/>
      <c r="UDK58" s="123"/>
      <c r="UDL58" s="123"/>
      <c r="UDM58" s="9"/>
      <c r="UDN58" s="123"/>
      <c r="UDO58" s="123"/>
      <c r="UDP58" s="123"/>
      <c r="UDQ58" s="9"/>
      <c r="UDR58" s="123"/>
      <c r="UDS58" s="123"/>
      <c r="UDT58" s="123"/>
      <c r="UDU58" s="9"/>
      <c r="UDV58" s="123"/>
      <c r="UDW58" s="123"/>
      <c r="UDX58" s="123"/>
      <c r="UDY58" s="9"/>
      <c r="UDZ58" s="123"/>
      <c r="UEA58" s="123"/>
      <c r="UEB58" s="123"/>
      <c r="UEC58" s="9"/>
      <c r="UED58" s="123"/>
      <c r="UEE58" s="123"/>
      <c r="UEF58" s="123"/>
      <c r="UEG58" s="9"/>
      <c r="UEH58" s="123"/>
      <c r="UEI58" s="123"/>
      <c r="UEJ58" s="123"/>
      <c r="UEK58" s="9"/>
      <c r="UEL58" s="123"/>
      <c r="UEM58" s="123"/>
      <c r="UEN58" s="123"/>
      <c r="UEO58" s="9"/>
      <c r="UEP58" s="123"/>
      <c r="UEQ58" s="123"/>
      <c r="UER58" s="123"/>
      <c r="UES58" s="9"/>
      <c r="UET58" s="123"/>
      <c r="UEU58" s="123"/>
      <c r="UEV58" s="123"/>
      <c r="UEW58" s="9"/>
      <c r="UEX58" s="123"/>
      <c r="UEY58" s="123"/>
      <c r="UEZ58" s="123"/>
      <c r="UFA58" s="9"/>
      <c r="UFB58" s="123"/>
      <c r="UFC58" s="123"/>
      <c r="UFD58" s="123"/>
      <c r="UFE58" s="9"/>
      <c r="UFF58" s="123"/>
      <c r="UFG58" s="123"/>
      <c r="UFH58" s="123"/>
      <c r="UFI58" s="9"/>
      <c r="UFJ58" s="123"/>
      <c r="UFK58" s="123"/>
      <c r="UFL58" s="123"/>
      <c r="UFM58" s="9"/>
      <c r="UFN58" s="123"/>
      <c r="UFO58" s="123"/>
      <c r="UFP58" s="123"/>
      <c r="UFQ58" s="9"/>
      <c r="UFR58" s="123"/>
      <c r="UFS58" s="123"/>
      <c r="UFT58" s="123"/>
      <c r="UFU58" s="9"/>
      <c r="UFV58" s="123"/>
      <c r="UFW58" s="123"/>
      <c r="UFX58" s="123"/>
      <c r="UFY58" s="9"/>
      <c r="UFZ58" s="123"/>
      <c r="UGA58" s="123"/>
      <c r="UGB58" s="123"/>
      <c r="UGC58" s="9"/>
      <c r="UGD58" s="123"/>
      <c r="UGE58" s="123"/>
      <c r="UGF58" s="123"/>
      <c r="UGG58" s="9"/>
      <c r="UGH58" s="123"/>
      <c r="UGI58" s="123"/>
      <c r="UGJ58" s="123"/>
      <c r="UGK58" s="9"/>
      <c r="UGL58" s="123"/>
      <c r="UGM58" s="123"/>
      <c r="UGN58" s="123"/>
      <c r="UGO58" s="9"/>
      <c r="UGP58" s="123"/>
      <c r="UGQ58" s="123"/>
      <c r="UGR58" s="123"/>
      <c r="UGS58" s="9"/>
      <c r="UGT58" s="123"/>
      <c r="UGU58" s="123"/>
      <c r="UGV58" s="123"/>
      <c r="UGW58" s="9"/>
      <c r="UGX58" s="123"/>
      <c r="UGY58" s="123"/>
      <c r="UGZ58" s="123"/>
      <c r="UHA58" s="9"/>
      <c r="UHB58" s="123"/>
      <c r="UHC58" s="123"/>
      <c r="UHD58" s="123"/>
      <c r="UHE58" s="9"/>
      <c r="UHF58" s="123"/>
      <c r="UHG58" s="123"/>
      <c r="UHH58" s="123"/>
      <c r="UHI58" s="9"/>
      <c r="UHJ58" s="123"/>
      <c r="UHK58" s="123"/>
      <c r="UHL58" s="123"/>
      <c r="UHM58" s="9"/>
      <c r="UHN58" s="123"/>
      <c r="UHO58" s="123"/>
      <c r="UHP58" s="123"/>
      <c r="UHQ58" s="9"/>
      <c r="UHR58" s="123"/>
      <c r="UHS58" s="123"/>
      <c r="UHT58" s="123"/>
      <c r="UHU58" s="9"/>
      <c r="UHV58" s="123"/>
      <c r="UHW58" s="123"/>
      <c r="UHX58" s="123"/>
      <c r="UHY58" s="9"/>
      <c r="UHZ58" s="123"/>
      <c r="UIA58" s="123"/>
      <c r="UIB58" s="123"/>
      <c r="UIC58" s="9"/>
      <c r="UID58" s="123"/>
      <c r="UIE58" s="123"/>
      <c r="UIF58" s="123"/>
      <c r="UIG58" s="9"/>
      <c r="UIH58" s="123"/>
      <c r="UII58" s="123"/>
      <c r="UIJ58" s="123"/>
      <c r="UIK58" s="9"/>
      <c r="UIL58" s="123"/>
      <c r="UIM58" s="123"/>
      <c r="UIN58" s="123"/>
      <c r="UIO58" s="9"/>
      <c r="UIP58" s="123"/>
      <c r="UIQ58" s="123"/>
      <c r="UIR58" s="123"/>
      <c r="UIS58" s="9"/>
      <c r="UIT58" s="123"/>
      <c r="UIU58" s="123"/>
      <c r="UIV58" s="123"/>
      <c r="UIW58" s="9"/>
      <c r="UIX58" s="123"/>
      <c r="UIY58" s="123"/>
      <c r="UIZ58" s="123"/>
      <c r="UJA58" s="9"/>
      <c r="UJB58" s="123"/>
      <c r="UJC58" s="123"/>
      <c r="UJD58" s="123"/>
      <c r="UJE58" s="9"/>
      <c r="UJF58" s="123"/>
      <c r="UJG58" s="123"/>
      <c r="UJH58" s="123"/>
      <c r="UJI58" s="9"/>
      <c r="UJJ58" s="123"/>
      <c r="UJK58" s="123"/>
      <c r="UJL58" s="123"/>
      <c r="UJM58" s="9"/>
      <c r="UJN58" s="123"/>
      <c r="UJO58" s="123"/>
      <c r="UJP58" s="123"/>
      <c r="UJQ58" s="9"/>
      <c r="UJR58" s="123"/>
      <c r="UJS58" s="123"/>
      <c r="UJT58" s="123"/>
      <c r="UJU58" s="9"/>
      <c r="UJV58" s="123"/>
      <c r="UJW58" s="123"/>
      <c r="UJX58" s="123"/>
      <c r="UJY58" s="9"/>
      <c r="UJZ58" s="123"/>
      <c r="UKA58" s="123"/>
      <c r="UKB58" s="123"/>
      <c r="UKC58" s="9"/>
      <c r="UKD58" s="123"/>
      <c r="UKE58" s="123"/>
      <c r="UKF58" s="123"/>
      <c r="UKG58" s="9"/>
      <c r="UKH58" s="123"/>
      <c r="UKI58" s="123"/>
      <c r="UKJ58" s="123"/>
      <c r="UKK58" s="9"/>
      <c r="UKL58" s="123"/>
      <c r="UKM58" s="123"/>
      <c r="UKN58" s="123"/>
      <c r="UKO58" s="9"/>
      <c r="UKP58" s="123"/>
      <c r="UKQ58" s="123"/>
      <c r="UKR58" s="123"/>
      <c r="UKS58" s="9"/>
      <c r="UKT58" s="123"/>
      <c r="UKU58" s="123"/>
      <c r="UKV58" s="123"/>
      <c r="UKW58" s="9"/>
      <c r="UKX58" s="123"/>
      <c r="UKY58" s="123"/>
      <c r="UKZ58" s="123"/>
      <c r="ULA58" s="9"/>
      <c r="ULB58" s="123"/>
      <c r="ULC58" s="123"/>
      <c r="ULD58" s="123"/>
      <c r="ULE58" s="9"/>
      <c r="ULF58" s="123"/>
      <c r="ULG58" s="123"/>
      <c r="ULH58" s="123"/>
      <c r="ULI58" s="9"/>
      <c r="ULJ58" s="123"/>
      <c r="ULK58" s="123"/>
      <c r="ULL58" s="123"/>
      <c r="ULM58" s="9"/>
      <c r="ULN58" s="123"/>
      <c r="ULO58" s="123"/>
      <c r="ULP58" s="123"/>
      <c r="ULQ58" s="9"/>
      <c r="ULR58" s="123"/>
      <c r="ULS58" s="123"/>
      <c r="ULT58" s="123"/>
      <c r="ULU58" s="9"/>
      <c r="ULV58" s="123"/>
      <c r="ULW58" s="123"/>
      <c r="ULX58" s="123"/>
      <c r="ULY58" s="9"/>
      <c r="ULZ58" s="123"/>
      <c r="UMA58" s="123"/>
      <c r="UMB58" s="123"/>
      <c r="UMC58" s="9"/>
      <c r="UMD58" s="123"/>
      <c r="UME58" s="123"/>
      <c r="UMF58" s="123"/>
      <c r="UMG58" s="9"/>
      <c r="UMH58" s="123"/>
      <c r="UMI58" s="123"/>
      <c r="UMJ58" s="123"/>
      <c r="UMK58" s="9"/>
      <c r="UML58" s="123"/>
      <c r="UMM58" s="123"/>
      <c r="UMN58" s="123"/>
      <c r="UMO58" s="9"/>
      <c r="UMP58" s="123"/>
      <c r="UMQ58" s="123"/>
      <c r="UMR58" s="123"/>
      <c r="UMS58" s="9"/>
      <c r="UMT58" s="123"/>
      <c r="UMU58" s="123"/>
      <c r="UMV58" s="123"/>
      <c r="UMW58" s="9"/>
      <c r="UMX58" s="123"/>
      <c r="UMY58" s="123"/>
      <c r="UMZ58" s="123"/>
      <c r="UNA58" s="9"/>
      <c r="UNB58" s="123"/>
      <c r="UNC58" s="123"/>
      <c r="UND58" s="123"/>
      <c r="UNE58" s="9"/>
      <c r="UNF58" s="123"/>
      <c r="UNG58" s="123"/>
      <c r="UNH58" s="123"/>
      <c r="UNI58" s="9"/>
      <c r="UNJ58" s="123"/>
      <c r="UNK58" s="123"/>
      <c r="UNL58" s="123"/>
      <c r="UNM58" s="9"/>
      <c r="UNN58" s="123"/>
      <c r="UNO58" s="123"/>
      <c r="UNP58" s="123"/>
      <c r="UNQ58" s="9"/>
      <c r="UNR58" s="123"/>
      <c r="UNS58" s="123"/>
      <c r="UNT58" s="123"/>
      <c r="UNU58" s="9"/>
      <c r="UNV58" s="123"/>
      <c r="UNW58" s="123"/>
      <c r="UNX58" s="123"/>
      <c r="UNY58" s="9"/>
      <c r="UNZ58" s="123"/>
      <c r="UOA58" s="123"/>
      <c r="UOB58" s="123"/>
      <c r="UOC58" s="9"/>
      <c r="UOD58" s="123"/>
      <c r="UOE58" s="123"/>
      <c r="UOF58" s="123"/>
      <c r="UOG58" s="9"/>
      <c r="UOH58" s="123"/>
      <c r="UOI58" s="123"/>
      <c r="UOJ58" s="123"/>
      <c r="UOK58" s="9"/>
      <c r="UOL58" s="123"/>
      <c r="UOM58" s="123"/>
      <c r="UON58" s="123"/>
      <c r="UOO58" s="9"/>
      <c r="UOP58" s="123"/>
      <c r="UOQ58" s="123"/>
      <c r="UOR58" s="123"/>
      <c r="UOS58" s="9"/>
      <c r="UOT58" s="123"/>
      <c r="UOU58" s="123"/>
      <c r="UOV58" s="123"/>
      <c r="UOW58" s="9"/>
      <c r="UOX58" s="123"/>
      <c r="UOY58" s="123"/>
      <c r="UOZ58" s="123"/>
      <c r="UPA58" s="9"/>
      <c r="UPB58" s="123"/>
      <c r="UPC58" s="123"/>
      <c r="UPD58" s="123"/>
      <c r="UPE58" s="9"/>
      <c r="UPF58" s="123"/>
      <c r="UPG58" s="123"/>
      <c r="UPH58" s="123"/>
      <c r="UPI58" s="9"/>
      <c r="UPJ58" s="123"/>
      <c r="UPK58" s="123"/>
      <c r="UPL58" s="123"/>
      <c r="UPM58" s="9"/>
      <c r="UPN58" s="123"/>
      <c r="UPO58" s="123"/>
      <c r="UPP58" s="123"/>
      <c r="UPQ58" s="9"/>
      <c r="UPR58" s="123"/>
      <c r="UPS58" s="123"/>
      <c r="UPT58" s="123"/>
      <c r="UPU58" s="9"/>
      <c r="UPV58" s="123"/>
      <c r="UPW58" s="123"/>
      <c r="UPX58" s="123"/>
      <c r="UPY58" s="9"/>
      <c r="UPZ58" s="123"/>
      <c r="UQA58" s="123"/>
      <c r="UQB58" s="123"/>
      <c r="UQC58" s="9"/>
      <c r="UQD58" s="123"/>
      <c r="UQE58" s="123"/>
      <c r="UQF58" s="123"/>
      <c r="UQG58" s="9"/>
      <c r="UQH58" s="123"/>
      <c r="UQI58" s="123"/>
      <c r="UQJ58" s="123"/>
      <c r="UQK58" s="9"/>
      <c r="UQL58" s="123"/>
      <c r="UQM58" s="123"/>
      <c r="UQN58" s="123"/>
      <c r="UQO58" s="9"/>
      <c r="UQP58" s="123"/>
      <c r="UQQ58" s="123"/>
      <c r="UQR58" s="123"/>
      <c r="UQS58" s="9"/>
      <c r="UQT58" s="123"/>
      <c r="UQU58" s="123"/>
      <c r="UQV58" s="123"/>
      <c r="UQW58" s="9"/>
      <c r="UQX58" s="123"/>
      <c r="UQY58" s="123"/>
      <c r="UQZ58" s="123"/>
      <c r="URA58" s="9"/>
      <c r="URB58" s="123"/>
      <c r="URC58" s="123"/>
      <c r="URD58" s="123"/>
      <c r="URE58" s="9"/>
      <c r="URF58" s="123"/>
      <c r="URG58" s="123"/>
      <c r="URH58" s="123"/>
      <c r="URI58" s="9"/>
      <c r="URJ58" s="123"/>
      <c r="URK58" s="123"/>
      <c r="URL58" s="123"/>
      <c r="URM58" s="9"/>
      <c r="URN58" s="123"/>
      <c r="URO58" s="123"/>
      <c r="URP58" s="123"/>
      <c r="URQ58" s="9"/>
      <c r="URR58" s="123"/>
      <c r="URS58" s="123"/>
      <c r="URT58" s="123"/>
      <c r="URU58" s="9"/>
      <c r="URV58" s="123"/>
      <c r="URW58" s="123"/>
      <c r="URX58" s="123"/>
      <c r="URY58" s="9"/>
      <c r="URZ58" s="123"/>
      <c r="USA58" s="123"/>
      <c r="USB58" s="123"/>
      <c r="USC58" s="9"/>
      <c r="USD58" s="123"/>
      <c r="USE58" s="123"/>
      <c r="USF58" s="123"/>
      <c r="USG58" s="9"/>
      <c r="USH58" s="123"/>
      <c r="USI58" s="123"/>
      <c r="USJ58" s="123"/>
      <c r="USK58" s="9"/>
      <c r="USL58" s="123"/>
      <c r="USM58" s="123"/>
      <c r="USN58" s="123"/>
      <c r="USO58" s="9"/>
      <c r="USP58" s="123"/>
      <c r="USQ58" s="123"/>
      <c r="USR58" s="123"/>
      <c r="USS58" s="9"/>
      <c r="UST58" s="123"/>
      <c r="USU58" s="123"/>
      <c r="USV58" s="123"/>
      <c r="USW58" s="9"/>
      <c r="USX58" s="123"/>
      <c r="USY58" s="123"/>
      <c r="USZ58" s="123"/>
      <c r="UTA58" s="9"/>
      <c r="UTB58" s="123"/>
      <c r="UTC58" s="123"/>
      <c r="UTD58" s="123"/>
      <c r="UTE58" s="9"/>
      <c r="UTF58" s="123"/>
      <c r="UTG58" s="123"/>
      <c r="UTH58" s="123"/>
      <c r="UTI58" s="9"/>
      <c r="UTJ58" s="123"/>
      <c r="UTK58" s="123"/>
      <c r="UTL58" s="123"/>
      <c r="UTM58" s="9"/>
      <c r="UTN58" s="123"/>
      <c r="UTO58" s="123"/>
      <c r="UTP58" s="123"/>
      <c r="UTQ58" s="9"/>
      <c r="UTR58" s="123"/>
      <c r="UTS58" s="123"/>
      <c r="UTT58" s="123"/>
      <c r="UTU58" s="9"/>
      <c r="UTV58" s="123"/>
      <c r="UTW58" s="123"/>
      <c r="UTX58" s="123"/>
      <c r="UTY58" s="9"/>
      <c r="UTZ58" s="123"/>
      <c r="UUA58" s="123"/>
      <c r="UUB58" s="123"/>
      <c r="UUC58" s="9"/>
      <c r="UUD58" s="123"/>
      <c r="UUE58" s="123"/>
      <c r="UUF58" s="123"/>
      <c r="UUG58" s="9"/>
      <c r="UUH58" s="123"/>
      <c r="UUI58" s="123"/>
      <c r="UUJ58" s="123"/>
      <c r="UUK58" s="9"/>
      <c r="UUL58" s="123"/>
      <c r="UUM58" s="123"/>
      <c r="UUN58" s="123"/>
      <c r="UUO58" s="9"/>
      <c r="UUP58" s="123"/>
      <c r="UUQ58" s="123"/>
      <c r="UUR58" s="123"/>
      <c r="UUS58" s="9"/>
      <c r="UUT58" s="123"/>
      <c r="UUU58" s="123"/>
      <c r="UUV58" s="123"/>
      <c r="UUW58" s="9"/>
      <c r="UUX58" s="123"/>
      <c r="UUY58" s="123"/>
      <c r="UUZ58" s="123"/>
      <c r="UVA58" s="9"/>
      <c r="UVB58" s="123"/>
      <c r="UVC58" s="123"/>
      <c r="UVD58" s="123"/>
      <c r="UVE58" s="9"/>
      <c r="UVF58" s="123"/>
      <c r="UVG58" s="123"/>
      <c r="UVH58" s="123"/>
      <c r="UVI58" s="9"/>
      <c r="UVJ58" s="123"/>
      <c r="UVK58" s="123"/>
      <c r="UVL58" s="123"/>
      <c r="UVM58" s="9"/>
      <c r="UVN58" s="123"/>
      <c r="UVO58" s="123"/>
      <c r="UVP58" s="123"/>
      <c r="UVQ58" s="9"/>
      <c r="UVR58" s="123"/>
      <c r="UVS58" s="123"/>
      <c r="UVT58" s="123"/>
      <c r="UVU58" s="9"/>
      <c r="UVV58" s="123"/>
      <c r="UVW58" s="123"/>
      <c r="UVX58" s="123"/>
      <c r="UVY58" s="9"/>
      <c r="UVZ58" s="123"/>
      <c r="UWA58" s="123"/>
      <c r="UWB58" s="123"/>
      <c r="UWC58" s="9"/>
      <c r="UWD58" s="123"/>
      <c r="UWE58" s="123"/>
      <c r="UWF58" s="123"/>
      <c r="UWG58" s="9"/>
      <c r="UWH58" s="123"/>
      <c r="UWI58" s="123"/>
      <c r="UWJ58" s="123"/>
      <c r="UWK58" s="9"/>
      <c r="UWL58" s="123"/>
      <c r="UWM58" s="123"/>
      <c r="UWN58" s="123"/>
      <c r="UWO58" s="9"/>
      <c r="UWP58" s="123"/>
      <c r="UWQ58" s="123"/>
      <c r="UWR58" s="123"/>
      <c r="UWS58" s="9"/>
      <c r="UWT58" s="123"/>
      <c r="UWU58" s="123"/>
      <c r="UWV58" s="123"/>
      <c r="UWW58" s="9"/>
      <c r="UWX58" s="123"/>
      <c r="UWY58" s="123"/>
      <c r="UWZ58" s="123"/>
      <c r="UXA58" s="9"/>
      <c r="UXB58" s="123"/>
      <c r="UXC58" s="123"/>
      <c r="UXD58" s="123"/>
      <c r="UXE58" s="9"/>
      <c r="UXF58" s="123"/>
      <c r="UXG58" s="123"/>
      <c r="UXH58" s="123"/>
      <c r="UXI58" s="9"/>
      <c r="UXJ58" s="123"/>
      <c r="UXK58" s="123"/>
      <c r="UXL58" s="123"/>
      <c r="UXM58" s="9"/>
      <c r="UXN58" s="123"/>
      <c r="UXO58" s="123"/>
      <c r="UXP58" s="123"/>
      <c r="UXQ58" s="9"/>
      <c r="UXR58" s="123"/>
      <c r="UXS58" s="123"/>
      <c r="UXT58" s="123"/>
      <c r="UXU58" s="9"/>
      <c r="UXV58" s="123"/>
      <c r="UXW58" s="123"/>
      <c r="UXX58" s="123"/>
      <c r="UXY58" s="9"/>
      <c r="UXZ58" s="123"/>
      <c r="UYA58" s="123"/>
      <c r="UYB58" s="123"/>
      <c r="UYC58" s="9"/>
      <c r="UYD58" s="123"/>
      <c r="UYE58" s="123"/>
      <c r="UYF58" s="123"/>
      <c r="UYG58" s="9"/>
      <c r="UYH58" s="123"/>
      <c r="UYI58" s="123"/>
      <c r="UYJ58" s="123"/>
      <c r="UYK58" s="9"/>
      <c r="UYL58" s="123"/>
      <c r="UYM58" s="123"/>
      <c r="UYN58" s="123"/>
      <c r="UYO58" s="9"/>
      <c r="UYP58" s="123"/>
      <c r="UYQ58" s="123"/>
      <c r="UYR58" s="123"/>
      <c r="UYS58" s="9"/>
      <c r="UYT58" s="123"/>
      <c r="UYU58" s="123"/>
      <c r="UYV58" s="123"/>
      <c r="UYW58" s="9"/>
      <c r="UYX58" s="123"/>
      <c r="UYY58" s="123"/>
      <c r="UYZ58" s="123"/>
      <c r="UZA58" s="9"/>
      <c r="UZB58" s="123"/>
      <c r="UZC58" s="123"/>
      <c r="UZD58" s="123"/>
      <c r="UZE58" s="9"/>
      <c r="UZF58" s="123"/>
      <c r="UZG58" s="123"/>
      <c r="UZH58" s="123"/>
      <c r="UZI58" s="9"/>
      <c r="UZJ58" s="123"/>
      <c r="UZK58" s="123"/>
      <c r="UZL58" s="123"/>
      <c r="UZM58" s="9"/>
      <c r="UZN58" s="123"/>
      <c r="UZO58" s="123"/>
      <c r="UZP58" s="123"/>
      <c r="UZQ58" s="9"/>
      <c r="UZR58" s="123"/>
      <c r="UZS58" s="123"/>
      <c r="UZT58" s="123"/>
      <c r="UZU58" s="9"/>
      <c r="UZV58" s="123"/>
      <c r="UZW58" s="123"/>
      <c r="UZX58" s="123"/>
      <c r="UZY58" s="9"/>
      <c r="UZZ58" s="123"/>
      <c r="VAA58" s="123"/>
      <c r="VAB58" s="123"/>
      <c r="VAC58" s="9"/>
      <c r="VAD58" s="123"/>
      <c r="VAE58" s="123"/>
      <c r="VAF58" s="123"/>
      <c r="VAG58" s="9"/>
      <c r="VAH58" s="123"/>
      <c r="VAI58" s="123"/>
      <c r="VAJ58" s="123"/>
      <c r="VAK58" s="9"/>
      <c r="VAL58" s="123"/>
      <c r="VAM58" s="123"/>
      <c r="VAN58" s="123"/>
      <c r="VAO58" s="9"/>
      <c r="VAP58" s="123"/>
      <c r="VAQ58" s="123"/>
      <c r="VAR58" s="123"/>
      <c r="VAS58" s="9"/>
      <c r="VAT58" s="123"/>
      <c r="VAU58" s="123"/>
      <c r="VAV58" s="123"/>
      <c r="VAW58" s="9"/>
      <c r="VAX58" s="123"/>
      <c r="VAY58" s="123"/>
      <c r="VAZ58" s="123"/>
      <c r="VBA58" s="9"/>
      <c r="VBB58" s="123"/>
      <c r="VBC58" s="123"/>
      <c r="VBD58" s="123"/>
      <c r="VBE58" s="9"/>
      <c r="VBF58" s="123"/>
      <c r="VBG58" s="123"/>
      <c r="VBH58" s="123"/>
      <c r="VBI58" s="9"/>
      <c r="VBJ58" s="123"/>
      <c r="VBK58" s="123"/>
      <c r="VBL58" s="123"/>
      <c r="VBM58" s="9"/>
      <c r="VBN58" s="123"/>
      <c r="VBO58" s="123"/>
      <c r="VBP58" s="123"/>
      <c r="VBQ58" s="9"/>
      <c r="VBR58" s="123"/>
      <c r="VBS58" s="123"/>
      <c r="VBT58" s="123"/>
      <c r="VBU58" s="9"/>
      <c r="VBV58" s="123"/>
      <c r="VBW58" s="123"/>
      <c r="VBX58" s="123"/>
      <c r="VBY58" s="9"/>
      <c r="VBZ58" s="123"/>
      <c r="VCA58" s="123"/>
      <c r="VCB58" s="123"/>
      <c r="VCC58" s="9"/>
      <c r="VCD58" s="123"/>
      <c r="VCE58" s="123"/>
      <c r="VCF58" s="123"/>
      <c r="VCG58" s="9"/>
      <c r="VCH58" s="123"/>
      <c r="VCI58" s="123"/>
      <c r="VCJ58" s="123"/>
      <c r="VCK58" s="9"/>
      <c r="VCL58" s="123"/>
      <c r="VCM58" s="123"/>
      <c r="VCN58" s="123"/>
      <c r="VCO58" s="9"/>
      <c r="VCP58" s="123"/>
      <c r="VCQ58" s="123"/>
      <c r="VCR58" s="123"/>
      <c r="VCS58" s="9"/>
      <c r="VCT58" s="123"/>
      <c r="VCU58" s="123"/>
      <c r="VCV58" s="123"/>
      <c r="VCW58" s="9"/>
      <c r="VCX58" s="123"/>
      <c r="VCY58" s="123"/>
      <c r="VCZ58" s="123"/>
      <c r="VDA58" s="9"/>
      <c r="VDB58" s="123"/>
      <c r="VDC58" s="123"/>
      <c r="VDD58" s="123"/>
      <c r="VDE58" s="9"/>
      <c r="VDF58" s="123"/>
      <c r="VDG58" s="123"/>
      <c r="VDH58" s="123"/>
      <c r="VDI58" s="9"/>
      <c r="VDJ58" s="123"/>
      <c r="VDK58" s="123"/>
      <c r="VDL58" s="123"/>
      <c r="VDM58" s="9"/>
      <c r="VDN58" s="123"/>
      <c r="VDO58" s="123"/>
      <c r="VDP58" s="123"/>
      <c r="VDQ58" s="9"/>
      <c r="VDR58" s="123"/>
      <c r="VDS58" s="123"/>
      <c r="VDT58" s="123"/>
      <c r="VDU58" s="9"/>
      <c r="VDV58" s="123"/>
      <c r="VDW58" s="123"/>
      <c r="VDX58" s="123"/>
      <c r="VDY58" s="9"/>
      <c r="VDZ58" s="123"/>
      <c r="VEA58" s="123"/>
      <c r="VEB58" s="123"/>
      <c r="VEC58" s="9"/>
      <c r="VED58" s="123"/>
      <c r="VEE58" s="123"/>
      <c r="VEF58" s="123"/>
      <c r="VEG58" s="9"/>
      <c r="VEH58" s="123"/>
      <c r="VEI58" s="123"/>
      <c r="VEJ58" s="123"/>
      <c r="VEK58" s="9"/>
      <c r="VEL58" s="123"/>
      <c r="VEM58" s="123"/>
      <c r="VEN58" s="123"/>
      <c r="VEO58" s="9"/>
      <c r="VEP58" s="123"/>
      <c r="VEQ58" s="123"/>
      <c r="VER58" s="123"/>
      <c r="VES58" s="9"/>
      <c r="VET58" s="123"/>
      <c r="VEU58" s="123"/>
      <c r="VEV58" s="123"/>
      <c r="VEW58" s="9"/>
      <c r="VEX58" s="123"/>
      <c r="VEY58" s="123"/>
      <c r="VEZ58" s="123"/>
      <c r="VFA58" s="9"/>
      <c r="VFB58" s="123"/>
      <c r="VFC58" s="123"/>
      <c r="VFD58" s="123"/>
      <c r="VFE58" s="9"/>
      <c r="VFF58" s="123"/>
      <c r="VFG58" s="123"/>
      <c r="VFH58" s="123"/>
      <c r="VFI58" s="9"/>
      <c r="VFJ58" s="123"/>
      <c r="VFK58" s="123"/>
      <c r="VFL58" s="123"/>
      <c r="VFM58" s="9"/>
      <c r="VFN58" s="123"/>
      <c r="VFO58" s="123"/>
      <c r="VFP58" s="123"/>
      <c r="VFQ58" s="9"/>
      <c r="VFR58" s="123"/>
      <c r="VFS58" s="123"/>
      <c r="VFT58" s="123"/>
      <c r="VFU58" s="9"/>
      <c r="VFV58" s="123"/>
      <c r="VFW58" s="123"/>
      <c r="VFX58" s="123"/>
      <c r="VFY58" s="9"/>
      <c r="VFZ58" s="123"/>
      <c r="VGA58" s="123"/>
      <c r="VGB58" s="123"/>
      <c r="VGC58" s="9"/>
      <c r="VGD58" s="123"/>
      <c r="VGE58" s="123"/>
      <c r="VGF58" s="123"/>
      <c r="VGG58" s="9"/>
      <c r="VGH58" s="123"/>
      <c r="VGI58" s="123"/>
      <c r="VGJ58" s="123"/>
      <c r="VGK58" s="9"/>
      <c r="VGL58" s="123"/>
      <c r="VGM58" s="123"/>
      <c r="VGN58" s="123"/>
      <c r="VGO58" s="9"/>
      <c r="VGP58" s="123"/>
      <c r="VGQ58" s="123"/>
      <c r="VGR58" s="123"/>
      <c r="VGS58" s="9"/>
      <c r="VGT58" s="123"/>
      <c r="VGU58" s="123"/>
      <c r="VGV58" s="123"/>
      <c r="VGW58" s="9"/>
      <c r="VGX58" s="123"/>
      <c r="VGY58" s="123"/>
      <c r="VGZ58" s="123"/>
      <c r="VHA58" s="9"/>
      <c r="VHB58" s="123"/>
      <c r="VHC58" s="123"/>
      <c r="VHD58" s="123"/>
      <c r="VHE58" s="9"/>
      <c r="VHF58" s="123"/>
      <c r="VHG58" s="123"/>
      <c r="VHH58" s="123"/>
      <c r="VHI58" s="9"/>
      <c r="VHJ58" s="123"/>
      <c r="VHK58" s="123"/>
      <c r="VHL58" s="123"/>
      <c r="VHM58" s="9"/>
      <c r="VHN58" s="123"/>
      <c r="VHO58" s="123"/>
      <c r="VHP58" s="123"/>
      <c r="VHQ58" s="9"/>
      <c r="VHR58" s="123"/>
      <c r="VHS58" s="123"/>
      <c r="VHT58" s="123"/>
      <c r="VHU58" s="9"/>
      <c r="VHV58" s="123"/>
      <c r="VHW58" s="123"/>
      <c r="VHX58" s="123"/>
      <c r="VHY58" s="9"/>
      <c r="VHZ58" s="123"/>
      <c r="VIA58" s="123"/>
      <c r="VIB58" s="123"/>
      <c r="VIC58" s="9"/>
      <c r="VID58" s="123"/>
      <c r="VIE58" s="123"/>
      <c r="VIF58" s="123"/>
      <c r="VIG58" s="9"/>
      <c r="VIH58" s="123"/>
      <c r="VII58" s="123"/>
      <c r="VIJ58" s="123"/>
      <c r="VIK58" s="9"/>
      <c r="VIL58" s="123"/>
      <c r="VIM58" s="123"/>
      <c r="VIN58" s="123"/>
      <c r="VIO58" s="9"/>
      <c r="VIP58" s="123"/>
      <c r="VIQ58" s="123"/>
      <c r="VIR58" s="123"/>
      <c r="VIS58" s="9"/>
      <c r="VIT58" s="123"/>
      <c r="VIU58" s="123"/>
      <c r="VIV58" s="123"/>
      <c r="VIW58" s="9"/>
      <c r="VIX58" s="123"/>
      <c r="VIY58" s="123"/>
      <c r="VIZ58" s="123"/>
      <c r="VJA58" s="9"/>
      <c r="VJB58" s="123"/>
      <c r="VJC58" s="123"/>
      <c r="VJD58" s="123"/>
      <c r="VJE58" s="9"/>
      <c r="VJF58" s="123"/>
      <c r="VJG58" s="123"/>
      <c r="VJH58" s="123"/>
      <c r="VJI58" s="9"/>
      <c r="VJJ58" s="123"/>
      <c r="VJK58" s="123"/>
      <c r="VJL58" s="123"/>
      <c r="VJM58" s="9"/>
      <c r="VJN58" s="123"/>
      <c r="VJO58" s="123"/>
      <c r="VJP58" s="123"/>
      <c r="VJQ58" s="9"/>
      <c r="VJR58" s="123"/>
      <c r="VJS58" s="123"/>
      <c r="VJT58" s="123"/>
      <c r="VJU58" s="9"/>
      <c r="VJV58" s="123"/>
      <c r="VJW58" s="123"/>
      <c r="VJX58" s="123"/>
      <c r="VJY58" s="9"/>
      <c r="VJZ58" s="123"/>
      <c r="VKA58" s="123"/>
      <c r="VKB58" s="123"/>
      <c r="VKC58" s="9"/>
      <c r="VKD58" s="123"/>
      <c r="VKE58" s="123"/>
      <c r="VKF58" s="123"/>
      <c r="VKG58" s="9"/>
      <c r="VKH58" s="123"/>
      <c r="VKI58" s="123"/>
      <c r="VKJ58" s="123"/>
      <c r="VKK58" s="9"/>
      <c r="VKL58" s="123"/>
      <c r="VKM58" s="123"/>
      <c r="VKN58" s="123"/>
      <c r="VKO58" s="9"/>
      <c r="VKP58" s="123"/>
      <c r="VKQ58" s="123"/>
      <c r="VKR58" s="123"/>
      <c r="VKS58" s="9"/>
      <c r="VKT58" s="123"/>
      <c r="VKU58" s="123"/>
      <c r="VKV58" s="123"/>
      <c r="VKW58" s="9"/>
      <c r="VKX58" s="123"/>
      <c r="VKY58" s="123"/>
      <c r="VKZ58" s="123"/>
      <c r="VLA58" s="9"/>
      <c r="VLB58" s="123"/>
      <c r="VLC58" s="123"/>
      <c r="VLD58" s="123"/>
      <c r="VLE58" s="9"/>
      <c r="VLF58" s="123"/>
      <c r="VLG58" s="123"/>
      <c r="VLH58" s="123"/>
      <c r="VLI58" s="9"/>
      <c r="VLJ58" s="123"/>
      <c r="VLK58" s="123"/>
      <c r="VLL58" s="123"/>
      <c r="VLM58" s="9"/>
      <c r="VLN58" s="123"/>
      <c r="VLO58" s="123"/>
      <c r="VLP58" s="123"/>
      <c r="VLQ58" s="9"/>
      <c r="VLR58" s="123"/>
      <c r="VLS58" s="123"/>
      <c r="VLT58" s="123"/>
      <c r="VLU58" s="9"/>
      <c r="VLV58" s="123"/>
      <c r="VLW58" s="123"/>
      <c r="VLX58" s="123"/>
      <c r="VLY58" s="9"/>
      <c r="VLZ58" s="123"/>
      <c r="VMA58" s="123"/>
      <c r="VMB58" s="123"/>
      <c r="VMC58" s="9"/>
      <c r="VMD58" s="123"/>
      <c r="VME58" s="123"/>
      <c r="VMF58" s="123"/>
      <c r="VMG58" s="9"/>
      <c r="VMH58" s="123"/>
      <c r="VMI58" s="123"/>
      <c r="VMJ58" s="123"/>
      <c r="VMK58" s="9"/>
      <c r="VML58" s="123"/>
      <c r="VMM58" s="123"/>
      <c r="VMN58" s="123"/>
      <c r="VMO58" s="9"/>
      <c r="VMP58" s="123"/>
      <c r="VMQ58" s="123"/>
      <c r="VMR58" s="123"/>
      <c r="VMS58" s="9"/>
      <c r="VMT58" s="123"/>
      <c r="VMU58" s="123"/>
      <c r="VMV58" s="123"/>
      <c r="VMW58" s="9"/>
      <c r="VMX58" s="123"/>
      <c r="VMY58" s="123"/>
      <c r="VMZ58" s="123"/>
      <c r="VNA58" s="9"/>
      <c r="VNB58" s="123"/>
      <c r="VNC58" s="123"/>
      <c r="VND58" s="123"/>
      <c r="VNE58" s="9"/>
      <c r="VNF58" s="123"/>
      <c r="VNG58" s="123"/>
      <c r="VNH58" s="123"/>
      <c r="VNI58" s="9"/>
      <c r="VNJ58" s="123"/>
      <c r="VNK58" s="123"/>
      <c r="VNL58" s="123"/>
      <c r="VNM58" s="9"/>
      <c r="VNN58" s="123"/>
      <c r="VNO58" s="123"/>
      <c r="VNP58" s="123"/>
      <c r="VNQ58" s="9"/>
      <c r="VNR58" s="123"/>
      <c r="VNS58" s="123"/>
      <c r="VNT58" s="123"/>
      <c r="VNU58" s="9"/>
      <c r="VNV58" s="123"/>
      <c r="VNW58" s="123"/>
      <c r="VNX58" s="123"/>
      <c r="VNY58" s="9"/>
      <c r="VNZ58" s="123"/>
      <c r="VOA58" s="123"/>
      <c r="VOB58" s="123"/>
      <c r="VOC58" s="9"/>
      <c r="VOD58" s="123"/>
      <c r="VOE58" s="123"/>
      <c r="VOF58" s="123"/>
      <c r="VOG58" s="9"/>
      <c r="VOH58" s="123"/>
      <c r="VOI58" s="123"/>
      <c r="VOJ58" s="123"/>
      <c r="VOK58" s="9"/>
      <c r="VOL58" s="123"/>
      <c r="VOM58" s="123"/>
      <c r="VON58" s="123"/>
      <c r="VOO58" s="9"/>
      <c r="VOP58" s="123"/>
      <c r="VOQ58" s="123"/>
      <c r="VOR58" s="123"/>
      <c r="VOS58" s="9"/>
      <c r="VOT58" s="123"/>
      <c r="VOU58" s="123"/>
      <c r="VOV58" s="123"/>
      <c r="VOW58" s="9"/>
      <c r="VOX58" s="123"/>
      <c r="VOY58" s="123"/>
      <c r="VOZ58" s="123"/>
      <c r="VPA58" s="9"/>
      <c r="VPB58" s="123"/>
      <c r="VPC58" s="123"/>
      <c r="VPD58" s="123"/>
      <c r="VPE58" s="9"/>
      <c r="VPF58" s="123"/>
      <c r="VPG58" s="123"/>
      <c r="VPH58" s="123"/>
      <c r="VPI58" s="9"/>
      <c r="VPJ58" s="123"/>
      <c r="VPK58" s="123"/>
      <c r="VPL58" s="123"/>
      <c r="VPM58" s="9"/>
      <c r="VPN58" s="123"/>
      <c r="VPO58" s="123"/>
      <c r="VPP58" s="123"/>
      <c r="VPQ58" s="9"/>
      <c r="VPR58" s="123"/>
      <c r="VPS58" s="123"/>
      <c r="VPT58" s="123"/>
      <c r="VPU58" s="9"/>
      <c r="VPV58" s="123"/>
      <c r="VPW58" s="123"/>
      <c r="VPX58" s="123"/>
      <c r="VPY58" s="9"/>
      <c r="VPZ58" s="123"/>
      <c r="VQA58" s="123"/>
      <c r="VQB58" s="123"/>
      <c r="VQC58" s="9"/>
      <c r="VQD58" s="123"/>
      <c r="VQE58" s="123"/>
      <c r="VQF58" s="123"/>
      <c r="VQG58" s="9"/>
      <c r="VQH58" s="123"/>
      <c r="VQI58" s="123"/>
      <c r="VQJ58" s="123"/>
      <c r="VQK58" s="9"/>
      <c r="VQL58" s="123"/>
      <c r="VQM58" s="123"/>
      <c r="VQN58" s="123"/>
      <c r="VQO58" s="9"/>
      <c r="VQP58" s="123"/>
      <c r="VQQ58" s="123"/>
      <c r="VQR58" s="123"/>
      <c r="VQS58" s="9"/>
      <c r="VQT58" s="123"/>
      <c r="VQU58" s="123"/>
      <c r="VQV58" s="123"/>
      <c r="VQW58" s="9"/>
      <c r="VQX58" s="123"/>
      <c r="VQY58" s="123"/>
      <c r="VQZ58" s="123"/>
      <c r="VRA58" s="9"/>
      <c r="VRB58" s="123"/>
      <c r="VRC58" s="123"/>
      <c r="VRD58" s="123"/>
      <c r="VRE58" s="9"/>
      <c r="VRF58" s="123"/>
      <c r="VRG58" s="123"/>
      <c r="VRH58" s="123"/>
      <c r="VRI58" s="9"/>
      <c r="VRJ58" s="123"/>
      <c r="VRK58" s="123"/>
      <c r="VRL58" s="123"/>
      <c r="VRM58" s="9"/>
      <c r="VRN58" s="123"/>
      <c r="VRO58" s="123"/>
      <c r="VRP58" s="123"/>
      <c r="VRQ58" s="9"/>
      <c r="VRR58" s="123"/>
      <c r="VRS58" s="123"/>
      <c r="VRT58" s="123"/>
      <c r="VRU58" s="9"/>
      <c r="VRV58" s="123"/>
      <c r="VRW58" s="123"/>
      <c r="VRX58" s="123"/>
      <c r="VRY58" s="9"/>
      <c r="VRZ58" s="123"/>
      <c r="VSA58" s="123"/>
      <c r="VSB58" s="123"/>
      <c r="VSC58" s="9"/>
      <c r="VSD58" s="123"/>
      <c r="VSE58" s="123"/>
      <c r="VSF58" s="123"/>
      <c r="VSG58" s="9"/>
      <c r="VSH58" s="123"/>
      <c r="VSI58" s="123"/>
      <c r="VSJ58" s="123"/>
      <c r="VSK58" s="9"/>
      <c r="VSL58" s="123"/>
      <c r="VSM58" s="123"/>
      <c r="VSN58" s="123"/>
      <c r="VSO58" s="9"/>
      <c r="VSP58" s="123"/>
      <c r="VSQ58" s="123"/>
      <c r="VSR58" s="123"/>
      <c r="VSS58" s="9"/>
      <c r="VST58" s="123"/>
      <c r="VSU58" s="123"/>
      <c r="VSV58" s="123"/>
      <c r="VSW58" s="9"/>
      <c r="VSX58" s="123"/>
      <c r="VSY58" s="123"/>
      <c r="VSZ58" s="123"/>
      <c r="VTA58" s="9"/>
      <c r="VTB58" s="123"/>
      <c r="VTC58" s="123"/>
      <c r="VTD58" s="123"/>
      <c r="VTE58" s="9"/>
      <c r="VTF58" s="123"/>
      <c r="VTG58" s="123"/>
      <c r="VTH58" s="123"/>
      <c r="VTI58" s="9"/>
      <c r="VTJ58" s="123"/>
      <c r="VTK58" s="123"/>
      <c r="VTL58" s="123"/>
      <c r="VTM58" s="9"/>
      <c r="VTN58" s="123"/>
      <c r="VTO58" s="123"/>
      <c r="VTP58" s="123"/>
      <c r="VTQ58" s="9"/>
      <c r="VTR58" s="123"/>
      <c r="VTS58" s="123"/>
      <c r="VTT58" s="123"/>
      <c r="VTU58" s="9"/>
      <c r="VTV58" s="123"/>
      <c r="VTW58" s="123"/>
      <c r="VTX58" s="123"/>
      <c r="VTY58" s="9"/>
      <c r="VTZ58" s="123"/>
      <c r="VUA58" s="123"/>
      <c r="VUB58" s="123"/>
      <c r="VUC58" s="9"/>
      <c r="VUD58" s="123"/>
      <c r="VUE58" s="123"/>
      <c r="VUF58" s="123"/>
      <c r="VUG58" s="9"/>
      <c r="VUH58" s="123"/>
      <c r="VUI58" s="123"/>
      <c r="VUJ58" s="123"/>
      <c r="VUK58" s="9"/>
      <c r="VUL58" s="123"/>
      <c r="VUM58" s="123"/>
      <c r="VUN58" s="123"/>
      <c r="VUO58" s="9"/>
      <c r="VUP58" s="123"/>
      <c r="VUQ58" s="123"/>
      <c r="VUR58" s="123"/>
      <c r="VUS58" s="9"/>
      <c r="VUT58" s="123"/>
      <c r="VUU58" s="123"/>
      <c r="VUV58" s="123"/>
      <c r="VUW58" s="9"/>
      <c r="VUX58" s="123"/>
      <c r="VUY58" s="123"/>
      <c r="VUZ58" s="123"/>
      <c r="VVA58" s="9"/>
      <c r="VVB58" s="123"/>
      <c r="VVC58" s="123"/>
      <c r="VVD58" s="123"/>
      <c r="VVE58" s="9"/>
      <c r="VVF58" s="123"/>
      <c r="VVG58" s="123"/>
      <c r="VVH58" s="123"/>
      <c r="VVI58" s="9"/>
      <c r="VVJ58" s="123"/>
      <c r="VVK58" s="123"/>
      <c r="VVL58" s="123"/>
      <c r="VVM58" s="9"/>
      <c r="VVN58" s="123"/>
      <c r="VVO58" s="123"/>
      <c r="VVP58" s="123"/>
      <c r="VVQ58" s="9"/>
      <c r="VVR58" s="123"/>
      <c r="VVS58" s="123"/>
      <c r="VVT58" s="123"/>
      <c r="VVU58" s="9"/>
      <c r="VVV58" s="123"/>
      <c r="VVW58" s="123"/>
      <c r="VVX58" s="123"/>
      <c r="VVY58" s="9"/>
      <c r="VVZ58" s="123"/>
      <c r="VWA58" s="123"/>
      <c r="VWB58" s="123"/>
      <c r="VWC58" s="9"/>
      <c r="VWD58" s="123"/>
      <c r="VWE58" s="123"/>
      <c r="VWF58" s="123"/>
      <c r="VWG58" s="9"/>
      <c r="VWH58" s="123"/>
      <c r="VWI58" s="123"/>
      <c r="VWJ58" s="123"/>
      <c r="VWK58" s="9"/>
      <c r="VWL58" s="123"/>
      <c r="VWM58" s="123"/>
      <c r="VWN58" s="123"/>
      <c r="VWO58" s="9"/>
      <c r="VWP58" s="123"/>
      <c r="VWQ58" s="123"/>
      <c r="VWR58" s="123"/>
      <c r="VWS58" s="9"/>
      <c r="VWT58" s="123"/>
      <c r="VWU58" s="123"/>
      <c r="VWV58" s="123"/>
      <c r="VWW58" s="9"/>
      <c r="VWX58" s="123"/>
      <c r="VWY58" s="123"/>
      <c r="VWZ58" s="123"/>
      <c r="VXA58" s="9"/>
      <c r="VXB58" s="123"/>
      <c r="VXC58" s="123"/>
      <c r="VXD58" s="123"/>
      <c r="VXE58" s="9"/>
      <c r="VXF58" s="123"/>
      <c r="VXG58" s="123"/>
      <c r="VXH58" s="123"/>
      <c r="VXI58" s="9"/>
      <c r="VXJ58" s="123"/>
      <c r="VXK58" s="123"/>
      <c r="VXL58" s="123"/>
      <c r="VXM58" s="9"/>
      <c r="VXN58" s="123"/>
      <c r="VXO58" s="123"/>
      <c r="VXP58" s="123"/>
      <c r="VXQ58" s="9"/>
      <c r="VXR58" s="123"/>
      <c r="VXS58" s="123"/>
      <c r="VXT58" s="123"/>
      <c r="VXU58" s="9"/>
      <c r="VXV58" s="123"/>
      <c r="VXW58" s="123"/>
      <c r="VXX58" s="123"/>
      <c r="VXY58" s="9"/>
      <c r="VXZ58" s="123"/>
      <c r="VYA58" s="123"/>
      <c r="VYB58" s="123"/>
      <c r="VYC58" s="9"/>
      <c r="VYD58" s="123"/>
      <c r="VYE58" s="123"/>
      <c r="VYF58" s="123"/>
      <c r="VYG58" s="9"/>
      <c r="VYH58" s="123"/>
      <c r="VYI58" s="123"/>
      <c r="VYJ58" s="123"/>
      <c r="VYK58" s="9"/>
      <c r="VYL58" s="123"/>
      <c r="VYM58" s="123"/>
      <c r="VYN58" s="123"/>
      <c r="VYO58" s="9"/>
      <c r="VYP58" s="123"/>
      <c r="VYQ58" s="123"/>
      <c r="VYR58" s="123"/>
      <c r="VYS58" s="9"/>
      <c r="VYT58" s="123"/>
      <c r="VYU58" s="123"/>
      <c r="VYV58" s="123"/>
      <c r="VYW58" s="9"/>
      <c r="VYX58" s="123"/>
      <c r="VYY58" s="123"/>
      <c r="VYZ58" s="123"/>
      <c r="VZA58" s="9"/>
      <c r="VZB58" s="123"/>
      <c r="VZC58" s="123"/>
      <c r="VZD58" s="123"/>
      <c r="VZE58" s="9"/>
      <c r="VZF58" s="123"/>
      <c r="VZG58" s="123"/>
      <c r="VZH58" s="123"/>
      <c r="VZI58" s="9"/>
      <c r="VZJ58" s="123"/>
      <c r="VZK58" s="123"/>
      <c r="VZL58" s="123"/>
      <c r="VZM58" s="9"/>
      <c r="VZN58" s="123"/>
      <c r="VZO58" s="123"/>
      <c r="VZP58" s="123"/>
      <c r="VZQ58" s="9"/>
      <c r="VZR58" s="123"/>
      <c r="VZS58" s="123"/>
      <c r="VZT58" s="123"/>
      <c r="VZU58" s="9"/>
      <c r="VZV58" s="123"/>
      <c r="VZW58" s="123"/>
      <c r="VZX58" s="123"/>
      <c r="VZY58" s="9"/>
      <c r="VZZ58" s="123"/>
      <c r="WAA58" s="123"/>
      <c r="WAB58" s="123"/>
      <c r="WAC58" s="9"/>
      <c r="WAD58" s="123"/>
      <c r="WAE58" s="123"/>
      <c r="WAF58" s="123"/>
      <c r="WAG58" s="9"/>
      <c r="WAH58" s="123"/>
      <c r="WAI58" s="123"/>
      <c r="WAJ58" s="123"/>
      <c r="WAK58" s="9"/>
      <c r="WAL58" s="123"/>
      <c r="WAM58" s="123"/>
      <c r="WAN58" s="123"/>
      <c r="WAO58" s="9"/>
      <c r="WAP58" s="123"/>
      <c r="WAQ58" s="123"/>
      <c r="WAR58" s="123"/>
      <c r="WAS58" s="9"/>
      <c r="WAT58" s="123"/>
      <c r="WAU58" s="123"/>
      <c r="WAV58" s="123"/>
      <c r="WAW58" s="9"/>
      <c r="WAX58" s="123"/>
      <c r="WAY58" s="123"/>
      <c r="WAZ58" s="123"/>
      <c r="WBA58" s="9"/>
      <c r="WBB58" s="123"/>
      <c r="WBC58" s="123"/>
      <c r="WBD58" s="123"/>
      <c r="WBE58" s="9"/>
      <c r="WBF58" s="123"/>
      <c r="WBG58" s="123"/>
      <c r="WBH58" s="123"/>
      <c r="WBI58" s="9"/>
      <c r="WBJ58" s="123"/>
      <c r="WBK58" s="123"/>
      <c r="WBL58" s="123"/>
      <c r="WBM58" s="9"/>
      <c r="WBN58" s="123"/>
      <c r="WBO58" s="123"/>
      <c r="WBP58" s="123"/>
      <c r="WBQ58" s="9"/>
      <c r="WBR58" s="123"/>
      <c r="WBS58" s="123"/>
      <c r="WBT58" s="123"/>
      <c r="WBU58" s="9"/>
      <c r="WBV58" s="123"/>
      <c r="WBW58" s="123"/>
      <c r="WBX58" s="123"/>
      <c r="WBY58" s="9"/>
      <c r="WBZ58" s="123"/>
      <c r="WCA58" s="123"/>
      <c r="WCB58" s="123"/>
      <c r="WCC58" s="9"/>
      <c r="WCD58" s="123"/>
      <c r="WCE58" s="123"/>
      <c r="WCF58" s="123"/>
      <c r="WCG58" s="9"/>
      <c r="WCH58" s="123"/>
      <c r="WCI58" s="123"/>
      <c r="WCJ58" s="123"/>
      <c r="WCK58" s="9"/>
      <c r="WCL58" s="123"/>
      <c r="WCM58" s="123"/>
      <c r="WCN58" s="123"/>
      <c r="WCO58" s="9"/>
      <c r="WCP58" s="123"/>
      <c r="WCQ58" s="123"/>
      <c r="WCR58" s="123"/>
      <c r="WCS58" s="9"/>
      <c r="WCT58" s="123"/>
      <c r="WCU58" s="123"/>
      <c r="WCV58" s="123"/>
      <c r="WCW58" s="9"/>
      <c r="WCX58" s="123"/>
      <c r="WCY58" s="123"/>
      <c r="WCZ58" s="123"/>
      <c r="WDA58" s="9"/>
      <c r="WDB58" s="123"/>
      <c r="WDC58" s="123"/>
      <c r="WDD58" s="123"/>
      <c r="WDE58" s="9"/>
      <c r="WDF58" s="123"/>
      <c r="WDG58" s="123"/>
      <c r="WDH58" s="123"/>
      <c r="WDI58" s="9"/>
      <c r="WDJ58" s="123"/>
      <c r="WDK58" s="123"/>
      <c r="WDL58" s="123"/>
      <c r="WDM58" s="9"/>
      <c r="WDN58" s="123"/>
      <c r="WDO58" s="123"/>
      <c r="WDP58" s="123"/>
      <c r="WDQ58" s="9"/>
      <c r="WDR58" s="123"/>
      <c r="WDS58" s="123"/>
      <c r="WDT58" s="123"/>
      <c r="WDU58" s="9"/>
      <c r="WDV58" s="123"/>
      <c r="WDW58" s="123"/>
      <c r="WDX58" s="123"/>
      <c r="WDY58" s="9"/>
      <c r="WDZ58" s="123"/>
      <c r="WEA58" s="123"/>
      <c r="WEB58" s="123"/>
      <c r="WEC58" s="9"/>
      <c r="WED58" s="123"/>
      <c r="WEE58" s="123"/>
      <c r="WEF58" s="123"/>
      <c r="WEG58" s="9"/>
      <c r="WEH58" s="123"/>
      <c r="WEI58" s="123"/>
      <c r="WEJ58" s="123"/>
      <c r="WEK58" s="9"/>
      <c r="WEL58" s="123"/>
      <c r="WEM58" s="123"/>
      <c r="WEN58" s="123"/>
      <c r="WEO58" s="9"/>
      <c r="WEP58" s="123"/>
      <c r="WEQ58" s="123"/>
      <c r="WER58" s="123"/>
      <c r="WES58" s="9"/>
      <c r="WET58" s="123"/>
      <c r="WEU58" s="123"/>
      <c r="WEV58" s="123"/>
      <c r="WEW58" s="9"/>
      <c r="WEX58" s="123"/>
      <c r="WEY58" s="123"/>
      <c r="WEZ58" s="123"/>
      <c r="WFA58" s="9"/>
      <c r="WFB58" s="123"/>
      <c r="WFC58" s="123"/>
      <c r="WFD58" s="123"/>
      <c r="WFE58" s="9"/>
      <c r="WFF58" s="123"/>
      <c r="WFG58" s="123"/>
      <c r="WFH58" s="123"/>
      <c r="WFI58" s="9"/>
      <c r="WFJ58" s="123"/>
      <c r="WFK58" s="123"/>
      <c r="WFL58" s="123"/>
      <c r="WFM58" s="9"/>
      <c r="WFN58" s="123"/>
      <c r="WFO58" s="123"/>
      <c r="WFP58" s="123"/>
      <c r="WFQ58" s="9"/>
      <c r="WFR58" s="123"/>
      <c r="WFS58" s="123"/>
      <c r="WFT58" s="123"/>
      <c r="WFU58" s="9"/>
      <c r="WFV58" s="123"/>
      <c r="WFW58" s="123"/>
      <c r="WFX58" s="123"/>
      <c r="WFY58" s="9"/>
      <c r="WFZ58" s="123"/>
      <c r="WGA58" s="123"/>
      <c r="WGB58" s="123"/>
      <c r="WGC58" s="9"/>
      <c r="WGD58" s="123"/>
      <c r="WGE58" s="123"/>
      <c r="WGF58" s="123"/>
      <c r="WGG58" s="9"/>
      <c r="WGH58" s="123"/>
      <c r="WGI58" s="123"/>
      <c r="WGJ58" s="123"/>
      <c r="WGK58" s="9"/>
      <c r="WGL58" s="123"/>
      <c r="WGM58" s="123"/>
      <c r="WGN58" s="123"/>
      <c r="WGO58" s="9"/>
      <c r="WGP58" s="123"/>
      <c r="WGQ58" s="123"/>
      <c r="WGR58" s="123"/>
      <c r="WGS58" s="9"/>
      <c r="WGT58" s="123"/>
      <c r="WGU58" s="123"/>
      <c r="WGV58" s="123"/>
      <c r="WGW58" s="9"/>
      <c r="WGX58" s="123"/>
      <c r="WGY58" s="123"/>
      <c r="WGZ58" s="123"/>
      <c r="WHA58" s="9"/>
      <c r="WHB58" s="123"/>
      <c r="WHC58" s="123"/>
      <c r="WHD58" s="123"/>
      <c r="WHE58" s="9"/>
      <c r="WHF58" s="123"/>
      <c r="WHG58" s="123"/>
      <c r="WHH58" s="123"/>
      <c r="WHI58" s="9"/>
      <c r="WHJ58" s="123"/>
      <c r="WHK58" s="123"/>
      <c r="WHL58" s="123"/>
      <c r="WHM58" s="9"/>
      <c r="WHN58" s="123"/>
      <c r="WHO58" s="123"/>
      <c r="WHP58" s="123"/>
      <c r="WHQ58" s="9"/>
      <c r="WHR58" s="123"/>
      <c r="WHS58" s="123"/>
      <c r="WHT58" s="123"/>
      <c r="WHU58" s="9"/>
      <c r="WHV58" s="123"/>
      <c r="WHW58" s="123"/>
      <c r="WHX58" s="123"/>
      <c r="WHY58" s="9"/>
      <c r="WHZ58" s="123"/>
      <c r="WIA58" s="123"/>
      <c r="WIB58" s="123"/>
      <c r="WIC58" s="9"/>
      <c r="WID58" s="123"/>
      <c r="WIE58" s="123"/>
      <c r="WIF58" s="123"/>
      <c r="WIG58" s="9"/>
      <c r="WIH58" s="123"/>
      <c r="WII58" s="123"/>
      <c r="WIJ58" s="123"/>
      <c r="WIK58" s="9"/>
      <c r="WIL58" s="123"/>
      <c r="WIM58" s="123"/>
      <c r="WIN58" s="123"/>
      <c r="WIO58" s="9"/>
      <c r="WIP58" s="123"/>
      <c r="WIQ58" s="123"/>
      <c r="WIR58" s="123"/>
      <c r="WIS58" s="9"/>
      <c r="WIT58" s="123"/>
      <c r="WIU58" s="123"/>
      <c r="WIV58" s="123"/>
      <c r="WIW58" s="9"/>
      <c r="WIX58" s="123"/>
      <c r="WIY58" s="123"/>
      <c r="WIZ58" s="123"/>
      <c r="WJA58" s="9"/>
      <c r="WJB58" s="123"/>
      <c r="WJC58" s="123"/>
      <c r="WJD58" s="123"/>
      <c r="WJE58" s="9"/>
      <c r="WJF58" s="123"/>
      <c r="WJG58" s="123"/>
      <c r="WJH58" s="123"/>
      <c r="WJI58" s="9"/>
      <c r="WJJ58" s="123"/>
      <c r="WJK58" s="123"/>
      <c r="WJL58" s="123"/>
      <c r="WJM58" s="9"/>
      <c r="WJN58" s="123"/>
      <c r="WJO58" s="123"/>
      <c r="WJP58" s="123"/>
      <c r="WJQ58" s="9"/>
      <c r="WJR58" s="123"/>
      <c r="WJS58" s="123"/>
      <c r="WJT58" s="123"/>
      <c r="WJU58" s="9"/>
      <c r="WJV58" s="123"/>
      <c r="WJW58" s="123"/>
      <c r="WJX58" s="123"/>
      <c r="WJY58" s="9"/>
      <c r="WJZ58" s="123"/>
      <c r="WKA58" s="123"/>
      <c r="WKB58" s="123"/>
      <c r="WKC58" s="9"/>
      <c r="WKD58" s="123"/>
      <c r="WKE58" s="123"/>
      <c r="WKF58" s="123"/>
      <c r="WKG58" s="9"/>
      <c r="WKH58" s="123"/>
      <c r="WKI58" s="123"/>
      <c r="WKJ58" s="123"/>
      <c r="WKK58" s="9"/>
      <c r="WKL58" s="123"/>
      <c r="WKM58" s="123"/>
      <c r="WKN58" s="123"/>
      <c r="WKO58" s="9"/>
      <c r="WKP58" s="123"/>
      <c r="WKQ58" s="123"/>
      <c r="WKR58" s="123"/>
      <c r="WKS58" s="9"/>
      <c r="WKT58" s="123"/>
      <c r="WKU58" s="123"/>
      <c r="WKV58" s="123"/>
      <c r="WKW58" s="9"/>
      <c r="WKX58" s="123"/>
      <c r="WKY58" s="123"/>
      <c r="WKZ58" s="123"/>
      <c r="WLA58" s="9"/>
      <c r="WLB58" s="123"/>
      <c r="WLC58" s="123"/>
      <c r="WLD58" s="123"/>
      <c r="WLE58" s="9"/>
      <c r="WLF58" s="123"/>
      <c r="WLG58" s="123"/>
      <c r="WLH58" s="123"/>
      <c r="WLI58" s="9"/>
      <c r="WLJ58" s="123"/>
      <c r="WLK58" s="123"/>
      <c r="WLL58" s="123"/>
      <c r="WLM58" s="9"/>
      <c r="WLN58" s="123"/>
      <c r="WLO58" s="123"/>
      <c r="WLP58" s="123"/>
      <c r="WLQ58" s="9"/>
      <c r="WLR58" s="123"/>
      <c r="WLS58" s="123"/>
      <c r="WLT58" s="123"/>
      <c r="WLU58" s="9"/>
      <c r="WLV58" s="123"/>
      <c r="WLW58" s="123"/>
      <c r="WLX58" s="123"/>
      <c r="WLY58" s="9"/>
      <c r="WLZ58" s="123"/>
      <c r="WMA58" s="123"/>
      <c r="WMB58" s="123"/>
      <c r="WMC58" s="9"/>
      <c r="WMD58" s="123"/>
      <c r="WME58" s="123"/>
      <c r="WMF58" s="123"/>
      <c r="WMG58" s="9"/>
      <c r="WMH58" s="123"/>
      <c r="WMI58" s="123"/>
      <c r="WMJ58" s="123"/>
      <c r="WMK58" s="9"/>
      <c r="WML58" s="123"/>
      <c r="WMM58" s="123"/>
      <c r="WMN58" s="123"/>
      <c r="WMO58" s="9"/>
      <c r="WMP58" s="123"/>
      <c r="WMQ58" s="123"/>
      <c r="WMR58" s="123"/>
      <c r="WMS58" s="9"/>
      <c r="WMT58" s="123"/>
      <c r="WMU58" s="123"/>
      <c r="WMV58" s="123"/>
      <c r="WMW58" s="9"/>
      <c r="WMX58" s="123"/>
      <c r="WMY58" s="123"/>
      <c r="WMZ58" s="123"/>
      <c r="WNA58" s="9"/>
      <c r="WNB58" s="123"/>
      <c r="WNC58" s="123"/>
      <c r="WND58" s="123"/>
      <c r="WNE58" s="9"/>
      <c r="WNF58" s="123"/>
      <c r="WNG58" s="123"/>
      <c r="WNH58" s="123"/>
      <c r="WNI58" s="9"/>
      <c r="WNJ58" s="123"/>
      <c r="WNK58" s="123"/>
      <c r="WNL58" s="123"/>
      <c r="WNM58" s="9"/>
      <c r="WNN58" s="123"/>
      <c r="WNO58" s="123"/>
      <c r="WNP58" s="123"/>
      <c r="WNQ58" s="9"/>
      <c r="WNR58" s="123"/>
      <c r="WNS58" s="123"/>
      <c r="WNT58" s="123"/>
      <c r="WNU58" s="9"/>
      <c r="WNV58" s="123"/>
      <c r="WNW58" s="123"/>
      <c r="WNX58" s="123"/>
      <c r="WNY58" s="9"/>
      <c r="WNZ58" s="123"/>
      <c r="WOA58" s="123"/>
      <c r="WOB58" s="123"/>
      <c r="WOC58" s="9"/>
      <c r="WOD58" s="123"/>
      <c r="WOE58" s="123"/>
      <c r="WOF58" s="123"/>
      <c r="WOG58" s="9"/>
      <c r="WOH58" s="123"/>
      <c r="WOI58" s="123"/>
      <c r="WOJ58" s="123"/>
      <c r="WOK58" s="9"/>
      <c r="WOL58" s="123"/>
      <c r="WOM58" s="123"/>
      <c r="WON58" s="123"/>
      <c r="WOO58" s="9"/>
      <c r="WOP58" s="123"/>
      <c r="WOQ58" s="123"/>
      <c r="WOR58" s="123"/>
      <c r="WOS58" s="9"/>
      <c r="WOT58" s="123"/>
      <c r="WOU58" s="123"/>
      <c r="WOV58" s="123"/>
      <c r="WOW58" s="9"/>
      <c r="WOX58" s="123"/>
      <c r="WOY58" s="123"/>
      <c r="WOZ58" s="123"/>
      <c r="WPA58" s="9"/>
      <c r="WPB58" s="123"/>
      <c r="WPC58" s="123"/>
      <c r="WPD58" s="123"/>
      <c r="WPE58" s="9"/>
      <c r="WPF58" s="123"/>
      <c r="WPG58" s="123"/>
      <c r="WPH58" s="123"/>
      <c r="WPI58" s="9"/>
      <c r="WPJ58" s="123"/>
      <c r="WPK58" s="123"/>
      <c r="WPL58" s="123"/>
      <c r="WPM58" s="9"/>
      <c r="WPN58" s="123"/>
      <c r="WPO58" s="123"/>
      <c r="WPP58" s="123"/>
      <c r="WPQ58" s="9"/>
      <c r="WPR58" s="123"/>
      <c r="WPS58" s="123"/>
      <c r="WPT58" s="123"/>
      <c r="WPU58" s="9"/>
      <c r="WPV58" s="123"/>
      <c r="WPW58" s="123"/>
      <c r="WPX58" s="123"/>
      <c r="WPY58" s="9"/>
      <c r="WPZ58" s="123"/>
      <c r="WQA58" s="123"/>
      <c r="WQB58" s="123"/>
      <c r="WQC58" s="9"/>
      <c r="WQD58" s="123"/>
      <c r="WQE58" s="123"/>
      <c r="WQF58" s="123"/>
      <c r="WQG58" s="9"/>
      <c r="WQH58" s="123"/>
      <c r="WQI58" s="123"/>
      <c r="WQJ58" s="123"/>
      <c r="WQK58" s="9"/>
      <c r="WQL58" s="123"/>
      <c r="WQM58" s="123"/>
      <c r="WQN58" s="123"/>
      <c r="WQO58" s="9"/>
      <c r="WQP58" s="123"/>
      <c r="WQQ58" s="123"/>
      <c r="WQR58" s="123"/>
      <c r="WQS58" s="9"/>
      <c r="WQT58" s="123"/>
      <c r="WQU58" s="123"/>
      <c r="WQV58" s="123"/>
      <c r="WQW58" s="9"/>
      <c r="WQX58" s="123"/>
      <c r="WQY58" s="123"/>
      <c r="WQZ58" s="123"/>
      <c r="WRA58" s="9"/>
      <c r="WRB58" s="123"/>
      <c r="WRC58" s="123"/>
      <c r="WRD58" s="123"/>
      <c r="WRE58" s="9"/>
      <c r="WRF58" s="123"/>
      <c r="WRG58" s="123"/>
      <c r="WRH58" s="123"/>
      <c r="WRI58" s="9"/>
      <c r="WRJ58" s="123"/>
      <c r="WRK58" s="123"/>
      <c r="WRL58" s="123"/>
      <c r="WRM58" s="9"/>
      <c r="WRN58" s="123"/>
      <c r="WRO58" s="123"/>
      <c r="WRP58" s="123"/>
      <c r="WRQ58" s="9"/>
      <c r="WRR58" s="123"/>
      <c r="WRS58" s="123"/>
      <c r="WRT58" s="123"/>
      <c r="WRU58" s="9"/>
      <c r="WRV58" s="123"/>
      <c r="WRW58" s="123"/>
      <c r="WRX58" s="123"/>
      <c r="WRY58" s="9"/>
      <c r="WRZ58" s="123"/>
      <c r="WSA58" s="123"/>
      <c r="WSB58" s="123"/>
      <c r="WSC58" s="9"/>
      <c r="WSD58" s="123"/>
      <c r="WSE58" s="123"/>
      <c r="WSF58" s="123"/>
      <c r="WSG58" s="9"/>
      <c r="WSH58" s="123"/>
      <c r="WSI58" s="123"/>
      <c r="WSJ58" s="123"/>
      <c r="WSK58" s="9"/>
      <c r="WSL58" s="123"/>
      <c r="WSM58" s="123"/>
      <c r="WSN58" s="123"/>
      <c r="WSO58" s="9"/>
      <c r="WSP58" s="123"/>
      <c r="WSQ58" s="123"/>
      <c r="WSR58" s="123"/>
      <c r="WSS58" s="9"/>
      <c r="WST58" s="123"/>
      <c r="WSU58" s="123"/>
      <c r="WSV58" s="123"/>
      <c r="WSW58" s="9"/>
      <c r="WSX58" s="123"/>
      <c r="WSY58" s="123"/>
      <c r="WSZ58" s="123"/>
      <c r="WTA58" s="9"/>
      <c r="WTB58" s="123"/>
      <c r="WTC58" s="123"/>
      <c r="WTD58" s="123"/>
      <c r="WTE58" s="9"/>
      <c r="WTF58" s="123"/>
      <c r="WTG58" s="123"/>
      <c r="WTH58" s="123"/>
      <c r="WTI58" s="9"/>
      <c r="WTJ58" s="123"/>
      <c r="WTK58" s="123"/>
      <c r="WTL58" s="123"/>
      <c r="WTM58" s="9"/>
      <c r="WTN58" s="123"/>
      <c r="WTO58" s="123"/>
      <c r="WTP58" s="123"/>
      <c r="WTQ58" s="9"/>
      <c r="WTR58" s="123"/>
      <c r="WTS58" s="123"/>
      <c r="WTT58" s="123"/>
      <c r="WTU58" s="9"/>
      <c r="WTV58" s="123"/>
      <c r="WTW58" s="123"/>
      <c r="WTX58" s="123"/>
      <c r="WTY58" s="9"/>
      <c r="WTZ58" s="123"/>
      <c r="WUA58" s="123"/>
      <c r="WUB58" s="123"/>
      <c r="WUC58" s="9"/>
      <c r="WUD58" s="123"/>
      <c r="WUE58" s="123"/>
      <c r="WUF58" s="123"/>
      <c r="WUG58" s="9"/>
      <c r="WUH58" s="123"/>
      <c r="WUI58" s="123"/>
      <c r="WUJ58" s="123"/>
      <c r="WUK58" s="9"/>
      <c r="WUL58" s="123"/>
      <c r="WUM58" s="123"/>
      <c r="WUN58" s="123"/>
      <c r="WUO58" s="9"/>
      <c r="WUP58" s="123"/>
      <c r="WUQ58" s="123"/>
      <c r="WUR58" s="123"/>
      <c r="WUS58" s="9"/>
      <c r="WUT58" s="123"/>
      <c r="WUU58" s="123"/>
      <c r="WUV58" s="123"/>
      <c r="WUW58" s="9"/>
      <c r="WUX58" s="123"/>
      <c r="WUY58" s="123"/>
      <c r="WUZ58" s="123"/>
      <c r="WVA58" s="9"/>
      <c r="WVB58" s="123"/>
      <c r="WVC58" s="123"/>
      <c r="WVD58" s="123"/>
      <c r="WVE58" s="9"/>
      <c r="WVF58" s="123"/>
      <c r="WVG58" s="123"/>
      <c r="WVH58" s="123"/>
      <c r="WVI58" s="9"/>
      <c r="WVJ58" s="123"/>
      <c r="WVK58" s="123"/>
      <c r="WVL58" s="123"/>
      <c r="WVM58" s="9"/>
      <c r="WVN58" s="123"/>
      <c r="WVO58" s="123"/>
      <c r="WVP58" s="123"/>
      <c r="WVQ58" s="9"/>
      <c r="WVR58" s="123"/>
      <c r="WVS58" s="123"/>
      <c r="WVT58" s="123"/>
      <c r="WVU58" s="9"/>
      <c r="WVV58" s="123"/>
      <c r="WVW58" s="123"/>
      <c r="WVX58" s="123"/>
      <c r="WVY58" s="9"/>
      <c r="WVZ58" s="123"/>
      <c r="WWA58" s="123"/>
      <c r="WWB58" s="123"/>
      <c r="WWC58" s="9"/>
      <c r="WWD58" s="123"/>
      <c r="WWE58" s="123"/>
      <c r="WWF58" s="123"/>
      <c r="WWG58" s="9"/>
      <c r="WWH58" s="123"/>
      <c r="WWI58" s="123"/>
      <c r="WWJ58" s="123"/>
      <c r="WWK58" s="9"/>
      <c r="WWL58" s="123"/>
      <c r="WWM58" s="123"/>
      <c r="WWN58" s="123"/>
      <c r="WWO58" s="9"/>
      <c r="WWP58" s="123"/>
      <c r="WWQ58" s="123"/>
      <c r="WWR58" s="123"/>
      <c r="WWS58" s="9"/>
      <c r="WWT58" s="123"/>
      <c r="WWU58" s="123"/>
      <c r="WWV58" s="123"/>
      <c r="WWW58" s="9"/>
      <c r="WWX58" s="123"/>
      <c r="WWY58" s="123"/>
      <c r="WWZ58" s="123"/>
      <c r="WXA58" s="9"/>
      <c r="WXB58" s="123"/>
      <c r="WXC58" s="123"/>
      <c r="WXD58" s="123"/>
      <c r="WXE58" s="9"/>
      <c r="WXF58" s="123"/>
      <c r="WXG58" s="123"/>
      <c r="WXH58" s="123"/>
      <c r="WXI58" s="9"/>
      <c r="WXJ58" s="123"/>
      <c r="WXK58" s="123"/>
      <c r="WXL58" s="123"/>
      <c r="WXM58" s="9"/>
      <c r="WXN58" s="123"/>
      <c r="WXO58" s="123"/>
      <c r="WXP58" s="123"/>
      <c r="WXQ58" s="9"/>
      <c r="WXR58" s="123"/>
      <c r="WXS58" s="123"/>
      <c r="WXT58" s="123"/>
      <c r="WXU58" s="9"/>
      <c r="WXV58" s="123"/>
      <c r="WXW58" s="123"/>
      <c r="WXX58" s="123"/>
      <c r="WXY58" s="9"/>
      <c r="WXZ58" s="123"/>
      <c r="WYA58" s="123"/>
      <c r="WYB58" s="123"/>
      <c r="WYC58" s="9"/>
      <c r="WYD58" s="123"/>
      <c r="WYE58" s="123"/>
      <c r="WYF58" s="123"/>
      <c r="WYG58" s="9"/>
      <c r="WYH58" s="123"/>
      <c r="WYI58" s="123"/>
      <c r="WYJ58" s="123"/>
      <c r="WYK58" s="9"/>
      <c r="WYL58" s="123"/>
      <c r="WYM58" s="123"/>
      <c r="WYN58" s="123"/>
      <c r="WYO58" s="9"/>
      <c r="WYP58" s="123"/>
      <c r="WYQ58" s="123"/>
      <c r="WYR58" s="123"/>
      <c r="WYS58" s="9"/>
      <c r="WYT58" s="123"/>
      <c r="WYU58" s="123"/>
      <c r="WYV58" s="123"/>
      <c r="WYW58" s="9"/>
      <c r="WYX58" s="123"/>
      <c r="WYY58" s="123"/>
      <c r="WYZ58" s="123"/>
      <c r="WZA58" s="9"/>
      <c r="WZB58" s="123"/>
      <c r="WZC58" s="123"/>
      <c r="WZD58" s="123"/>
      <c r="WZE58" s="9"/>
      <c r="WZF58" s="123"/>
      <c r="WZG58" s="123"/>
      <c r="WZH58" s="123"/>
      <c r="WZI58" s="9"/>
      <c r="WZJ58" s="123"/>
      <c r="WZK58" s="123"/>
      <c r="WZL58" s="123"/>
      <c r="WZM58" s="9"/>
      <c r="WZN58" s="123"/>
      <c r="WZO58" s="123"/>
      <c r="WZP58" s="123"/>
      <c r="WZQ58" s="9"/>
      <c r="WZR58" s="123"/>
      <c r="WZS58" s="123"/>
      <c r="WZT58" s="123"/>
      <c r="WZU58" s="9"/>
      <c r="WZV58" s="123"/>
      <c r="WZW58" s="123"/>
      <c r="WZX58" s="123"/>
      <c r="WZY58" s="9"/>
      <c r="WZZ58" s="123"/>
      <c r="XAA58" s="123"/>
      <c r="XAB58" s="123"/>
      <c r="XAC58" s="9"/>
      <c r="XAD58" s="123"/>
      <c r="XAE58" s="123"/>
      <c r="XAF58" s="123"/>
      <c r="XAG58" s="9"/>
      <c r="XAH58" s="123"/>
      <c r="XAI58" s="123"/>
      <c r="XAJ58" s="123"/>
      <c r="XAK58" s="9"/>
      <c r="XAL58" s="123"/>
      <c r="XAM58" s="123"/>
      <c r="XAN58" s="123"/>
      <c r="XAO58" s="9"/>
      <c r="XAP58" s="123"/>
      <c r="XAQ58" s="123"/>
      <c r="XAR58" s="123"/>
      <c r="XAS58" s="9"/>
      <c r="XAT58" s="123"/>
      <c r="XAU58" s="123"/>
      <c r="XAV58" s="123"/>
      <c r="XAW58" s="9"/>
      <c r="XAX58" s="123"/>
      <c r="XAY58" s="123"/>
      <c r="XAZ58" s="123"/>
      <c r="XBA58" s="9"/>
      <c r="XBB58" s="123"/>
      <c r="XBC58" s="123"/>
      <c r="XBD58" s="123"/>
      <c r="XBE58" s="9"/>
      <c r="XBF58" s="123"/>
      <c r="XBG58" s="123"/>
      <c r="XBH58" s="123"/>
      <c r="XBI58" s="9"/>
      <c r="XBJ58" s="123"/>
      <c r="XBK58" s="123"/>
      <c r="XBL58" s="123"/>
      <c r="XBM58" s="9"/>
      <c r="XBN58" s="123"/>
      <c r="XBO58" s="123"/>
      <c r="XBP58" s="123"/>
      <c r="XBQ58" s="9"/>
      <c r="XBR58" s="123"/>
      <c r="XBS58" s="123"/>
      <c r="XBT58" s="123"/>
      <c r="XBU58" s="9"/>
      <c r="XBV58" s="123"/>
      <c r="XBW58" s="123"/>
      <c r="XBX58" s="123"/>
      <c r="XBY58" s="9"/>
      <c r="XBZ58" s="123"/>
      <c r="XCA58" s="123"/>
      <c r="XCB58" s="123"/>
      <c r="XCC58" s="9"/>
      <c r="XCD58" s="123"/>
      <c r="XCE58" s="123"/>
      <c r="XCF58" s="123"/>
      <c r="XCG58" s="9"/>
      <c r="XCH58" s="123"/>
      <c r="XCI58" s="123"/>
      <c r="XCJ58" s="123"/>
      <c r="XCK58" s="9"/>
      <c r="XCL58" s="123"/>
      <c r="XCM58" s="123"/>
      <c r="XCN58" s="123"/>
      <c r="XCO58" s="9"/>
      <c r="XCP58" s="123"/>
      <c r="XCQ58" s="123"/>
      <c r="XCR58" s="123"/>
      <c r="XCS58" s="9"/>
      <c r="XCT58" s="123"/>
      <c r="XCU58" s="123"/>
      <c r="XCV58" s="123"/>
      <c r="XCW58" s="9"/>
      <c r="XCX58" s="123"/>
      <c r="XCY58" s="123"/>
      <c r="XCZ58" s="123"/>
      <c r="XDA58" s="9"/>
      <c r="XDB58" s="123"/>
      <c r="XDC58" s="123"/>
      <c r="XDD58" s="123"/>
      <c r="XDE58" s="9"/>
      <c r="XDF58" s="123"/>
      <c r="XDG58" s="123"/>
      <c r="XDH58" s="123"/>
      <c r="XDI58" s="9"/>
      <c r="XDJ58" s="123"/>
      <c r="XDK58" s="123"/>
      <c r="XDL58" s="123"/>
      <c r="XDM58" s="9"/>
      <c r="XDN58" s="123"/>
      <c r="XDO58" s="123"/>
      <c r="XDP58" s="123"/>
      <c r="XDQ58" s="9"/>
      <c r="XDR58" s="123"/>
      <c r="XDS58" s="123"/>
      <c r="XDT58" s="123"/>
      <c r="XDU58" s="9"/>
      <c r="XDV58" s="123"/>
      <c r="XDW58" s="123"/>
      <c r="XDX58" s="123"/>
      <c r="XDY58" s="9"/>
      <c r="XDZ58" s="123"/>
      <c r="XEA58" s="123"/>
      <c r="XEB58" s="123"/>
      <c r="XEC58" s="9"/>
      <c r="XED58" s="123"/>
      <c r="XEE58" s="123"/>
      <c r="XEF58" s="123"/>
      <c r="XEG58" s="9"/>
      <c r="XEH58" s="123"/>
      <c r="XEI58" s="123"/>
      <c r="XEJ58" s="123"/>
      <c r="XEK58" s="9"/>
      <c r="XEL58" s="123"/>
      <c r="XEM58" s="123"/>
      <c r="XEN58" s="123"/>
      <c r="XEO58" s="9"/>
      <c r="XEP58" s="123"/>
      <c r="XEQ58" s="123"/>
      <c r="XER58" s="123"/>
      <c r="XES58" s="9"/>
      <c r="XET58" s="123"/>
      <c r="XEU58" s="123"/>
      <c r="XEV58" s="123"/>
      <c r="XEW58" s="9"/>
      <c r="XEX58" s="123"/>
      <c r="XEY58" s="123"/>
      <c r="XEZ58" s="123"/>
      <c r="XFA58" s="9"/>
      <c r="XFB58" s="123"/>
      <c r="XFC58" s="123"/>
      <c r="XFD58" s="123"/>
    </row>
    <row r="59" spans="1:16384">
      <c r="A59" s="78" t="s">
        <v>40</v>
      </c>
      <c r="B59" s="31">
        <v>2016</v>
      </c>
      <c r="C59" s="31">
        <v>2026</v>
      </c>
      <c r="D59" s="31">
        <v>2036</v>
      </c>
      <c r="E59" s="31" t="s">
        <v>382</v>
      </c>
    </row>
    <row r="60" spans="1:16384">
      <c r="A60" s="29" t="s">
        <v>42</v>
      </c>
      <c r="B60" s="75">
        <v>204.201831</v>
      </c>
      <c r="C60" s="75">
        <v>331.33673099999999</v>
      </c>
      <c r="D60" s="75">
        <v>507.10402599999998</v>
      </c>
      <c r="E60" s="85">
        <f>(D60/B60)^(1/20)-1</f>
        <v>4.6530455244726987E-2</v>
      </c>
    </row>
    <row r="61" spans="1:16384">
      <c r="A61" s="49" t="s">
        <v>107</v>
      </c>
      <c r="B61" s="77">
        <v>1345.140337</v>
      </c>
      <c r="C61" s="77">
        <v>2000.022751</v>
      </c>
      <c r="D61" s="77">
        <v>2732.8705300000001</v>
      </c>
      <c r="E61" s="87">
        <f t="shared" ref="E61:E66" si="0">(D61/B61)^(1/20)-1</f>
        <v>3.60782887558313E-2</v>
      </c>
    </row>
    <row r="62" spans="1:16384">
      <c r="A62" s="29" t="s">
        <v>108</v>
      </c>
      <c r="B62" s="75">
        <v>107.369242</v>
      </c>
      <c r="C62" s="75">
        <v>156.287207</v>
      </c>
      <c r="D62" s="75">
        <v>186.884458</v>
      </c>
      <c r="E62" s="85">
        <f t="shared" si="0"/>
        <v>2.8098356541503611E-2</v>
      </c>
    </row>
    <row r="63" spans="1:16384">
      <c r="A63" s="29" t="s">
        <v>41</v>
      </c>
      <c r="B63" s="75">
        <v>450.357303</v>
      </c>
      <c r="C63" s="75">
        <v>474.27723900000001</v>
      </c>
      <c r="D63" s="75">
        <v>479.28869400000002</v>
      </c>
      <c r="E63" s="85">
        <f t="shared" si="0"/>
        <v>3.1179428509258145E-3</v>
      </c>
    </row>
    <row r="64" spans="1:16384">
      <c r="A64" s="29" t="s">
        <v>100</v>
      </c>
      <c r="B64" s="75">
        <v>338.349897</v>
      </c>
      <c r="C64" s="75">
        <v>428.49027699999999</v>
      </c>
      <c r="D64" s="75">
        <v>511.59884099999999</v>
      </c>
      <c r="E64" s="85">
        <f t="shared" si="0"/>
        <v>2.0888179176778099E-2</v>
      </c>
    </row>
    <row r="65" spans="1:5">
      <c r="A65" s="29" t="s">
        <v>32</v>
      </c>
      <c r="B65" s="75">
        <v>182.45818800000001</v>
      </c>
      <c r="C65" s="75">
        <v>226.946225</v>
      </c>
      <c r="D65" s="75">
        <v>256.98660899999999</v>
      </c>
      <c r="E65" s="85">
        <f t="shared" si="0"/>
        <v>1.7272622902881674E-2</v>
      </c>
    </row>
    <row r="66" spans="1:5">
      <c r="A66" s="34" t="s">
        <v>33</v>
      </c>
      <c r="B66" s="79">
        <v>259.82246400000002</v>
      </c>
      <c r="C66" s="79">
        <v>263.91599000000002</v>
      </c>
      <c r="D66" s="79">
        <v>264.31772999999998</v>
      </c>
      <c r="E66" s="86">
        <f t="shared" si="0"/>
        <v>8.5803466178169252E-4</v>
      </c>
    </row>
    <row r="67" spans="1:5">
      <c r="A67" s="37"/>
      <c r="B67" s="90"/>
      <c r="C67" s="90"/>
      <c r="D67" s="90"/>
      <c r="E67" s="91"/>
    </row>
    <row r="68" spans="1:5">
      <c r="A68" s="9" t="s">
        <v>118</v>
      </c>
      <c r="B68" s="123" t="s">
        <v>126</v>
      </c>
      <c r="C68" s="123"/>
      <c r="D68" s="123"/>
    </row>
    <row r="69" spans="1:5">
      <c r="A69" s="10" t="s">
        <v>120</v>
      </c>
      <c r="B69" s="88" t="s">
        <v>127</v>
      </c>
      <c r="C69" s="88"/>
      <c r="D69" s="88"/>
      <c r="E69" s="85"/>
    </row>
    <row r="70" spans="1:5">
      <c r="A70" s="10" t="s">
        <v>383</v>
      </c>
      <c r="B70" s="88" t="s">
        <v>384</v>
      </c>
      <c r="C70" s="32"/>
      <c r="D70" s="32"/>
      <c r="E70" s="85"/>
    </row>
    <row r="71" spans="1:5">
      <c r="A71" s="29"/>
      <c r="B71" s="32"/>
      <c r="C71" s="32"/>
      <c r="D71" s="32"/>
      <c r="E71" s="85"/>
    </row>
    <row r="72" spans="1:5">
      <c r="B72" s="31">
        <v>2016</v>
      </c>
      <c r="C72" s="31">
        <v>2026</v>
      </c>
      <c r="D72" s="31">
        <v>2036</v>
      </c>
      <c r="E72" s="31"/>
    </row>
    <row r="73" spans="1:5">
      <c r="A73" s="29" t="s">
        <v>385</v>
      </c>
      <c r="B73" s="75">
        <v>7430</v>
      </c>
      <c r="C73" s="75">
        <v>8200</v>
      </c>
      <c r="D73" s="75">
        <v>8900</v>
      </c>
      <c r="E73" s="85"/>
    </row>
    <row r="74" spans="1:5">
      <c r="A74" s="29"/>
      <c r="B74" s="75">
        <f>B73-B75</f>
        <v>4542.3007379999999</v>
      </c>
      <c r="C74" s="75">
        <f>C73-C75</f>
        <v>4318.7235799999999</v>
      </c>
      <c r="D74" s="75">
        <f>D73-D75</f>
        <v>3960.9491120000012</v>
      </c>
      <c r="E74" s="85"/>
    </row>
    <row r="75" spans="1:5">
      <c r="A75" s="29" t="s">
        <v>387</v>
      </c>
      <c r="B75" s="75">
        <f>SUM(B60:B66)</f>
        <v>2887.6992620000001</v>
      </c>
      <c r="C75" s="75">
        <f>SUM(C60:C66)</f>
        <v>3881.2764199999997</v>
      </c>
      <c r="D75" s="75">
        <f>SUM(D60:D66)</f>
        <v>4939.0508879999988</v>
      </c>
      <c r="E75" s="85"/>
    </row>
    <row r="76" spans="1:5">
      <c r="A76" t="s">
        <v>386</v>
      </c>
      <c r="B76" s="89">
        <f>B75/B73</f>
        <v>0.38865400565275909</v>
      </c>
      <c r="C76" s="89">
        <f t="shared" ref="C76:D76" si="1">C75/C73</f>
        <v>0.47332639268292681</v>
      </c>
      <c r="D76" s="89">
        <f t="shared" si="1"/>
        <v>0.554949537977528</v>
      </c>
      <c r="E76" s="85"/>
    </row>
    <row r="77" spans="1:5">
      <c r="A77" s="29"/>
      <c r="B77" s="32"/>
      <c r="C77" s="32"/>
      <c r="D77" s="32"/>
      <c r="E77" s="85"/>
    </row>
    <row r="78" spans="1:5">
      <c r="A78" s="29"/>
      <c r="B78" s="32"/>
      <c r="C78" s="32"/>
      <c r="D78" s="32"/>
      <c r="E78" s="85"/>
    </row>
    <row r="79" spans="1:5">
      <c r="A79" s="29"/>
      <c r="B79" s="75"/>
      <c r="C79" s="75"/>
      <c r="D79" s="75"/>
      <c r="E79" s="85"/>
    </row>
    <row r="80" spans="1:5">
      <c r="A80" s="29"/>
      <c r="B80" s="75"/>
      <c r="C80" s="75"/>
      <c r="D80" s="75"/>
      <c r="E80" s="85"/>
    </row>
    <row r="81" spans="1:12">
      <c r="A81" s="14"/>
      <c r="B81" s="13"/>
      <c r="C81" s="13"/>
      <c r="D81" s="13"/>
    </row>
    <row r="84" spans="1:12" s="2" customFormat="1">
      <c r="A84" s="3" t="s">
        <v>130</v>
      </c>
      <c r="I84" s="94"/>
      <c r="J84" s="94"/>
      <c r="K84" s="94"/>
      <c r="L84" s="94"/>
    </row>
    <row r="86" spans="1:12" outlineLevel="1">
      <c r="B86">
        <v>2016</v>
      </c>
      <c r="D86">
        <v>2026</v>
      </c>
      <c r="F86">
        <v>2036</v>
      </c>
    </row>
    <row r="87" spans="1:12" outlineLevel="1">
      <c r="A87" t="s">
        <v>106</v>
      </c>
      <c r="B87" t="s">
        <v>128</v>
      </c>
      <c r="C87" t="s">
        <v>129</v>
      </c>
      <c r="D87" t="s">
        <v>128</v>
      </c>
      <c r="E87" t="s">
        <v>129</v>
      </c>
      <c r="F87" t="s">
        <v>128</v>
      </c>
      <c r="G87" t="s">
        <v>129</v>
      </c>
    </row>
    <row r="88" spans="1:12" outlineLevel="1">
      <c r="A88" t="s">
        <v>131</v>
      </c>
      <c r="B88">
        <v>4.19001529669887E-2</v>
      </c>
      <c r="C88">
        <v>1869.184</v>
      </c>
      <c r="D88">
        <v>6.5670881141815643E-2</v>
      </c>
      <c r="E88">
        <v>2317.5070000000001</v>
      </c>
      <c r="F88">
        <v>8.669408227013535E-2</v>
      </c>
      <c r="G88">
        <v>2932.306</v>
      </c>
    </row>
    <row r="89" spans="1:12" outlineLevel="1">
      <c r="A89" t="s">
        <v>132</v>
      </c>
      <c r="B89">
        <v>0.36367021641523645</v>
      </c>
      <c r="C89">
        <v>10751.555</v>
      </c>
      <c r="D89">
        <v>0.71937504283736586</v>
      </c>
      <c r="E89">
        <v>15902.369000000001</v>
      </c>
      <c r="F89">
        <v>1.0079255537608816</v>
      </c>
      <c r="G89">
        <v>20950.188000000002</v>
      </c>
    </row>
    <row r="90" spans="1:12" outlineLevel="1">
      <c r="A90" t="s">
        <v>133</v>
      </c>
      <c r="B90">
        <v>0.17896818487558216</v>
      </c>
      <c r="C90">
        <v>13730.31</v>
      </c>
      <c r="D90">
        <v>0.19984248133009125</v>
      </c>
      <c r="E90">
        <v>17044.457000000002</v>
      </c>
      <c r="F90">
        <v>0.24209354078019099</v>
      </c>
      <c r="G90">
        <v>20086.705999999998</v>
      </c>
    </row>
    <row r="91" spans="1:12" outlineLevel="1">
      <c r="A91" t="s">
        <v>134</v>
      </c>
      <c r="B91">
        <v>1.3343390525520662</v>
      </c>
      <c r="C91">
        <v>10365.383</v>
      </c>
      <c r="D91">
        <v>1.4051560798044456</v>
      </c>
      <c r="E91">
        <v>10813.462</v>
      </c>
      <c r="F91">
        <v>1.6255760982563954</v>
      </c>
      <c r="G91">
        <v>11251.9</v>
      </c>
    </row>
    <row r="92" spans="1:12" outlineLevel="1">
      <c r="A92" t="s">
        <v>135</v>
      </c>
      <c r="B92">
        <v>5.3790597313502685E-2</v>
      </c>
      <c r="C92">
        <v>7037.3450000000003</v>
      </c>
      <c r="D92">
        <v>6.7583565844067717E-2</v>
      </c>
      <c r="E92">
        <v>6783.2780000000002</v>
      </c>
      <c r="F92">
        <v>7.8288764930325619E-2</v>
      </c>
      <c r="G92">
        <v>6796.0349999999999</v>
      </c>
    </row>
    <row r="93" spans="1:12" outlineLevel="1">
      <c r="A93" t="s">
        <v>136</v>
      </c>
      <c r="B93">
        <v>0.66341394025604583</v>
      </c>
      <c r="C93">
        <v>99077.422999999995</v>
      </c>
      <c r="D93">
        <v>1.791230872787656</v>
      </c>
      <c r="E93">
        <v>115536.79800000001</v>
      </c>
      <c r="F93">
        <v>2.5439816218765707</v>
      </c>
      <c r="G93">
        <v>140607.01800000001</v>
      </c>
    </row>
    <row r="94" spans="1:12" outlineLevel="1">
      <c r="A94" t="s">
        <v>137</v>
      </c>
      <c r="B94">
        <v>3.3126653583212917</v>
      </c>
      <c r="C94">
        <v>19301.829000000002</v>
      </c>
      <c r="D94">
        <v>4.8436525474708825</v>
      </c>
      <c r="E94">
        <v>22400.238000000001</v>
      </c>
      <c r="F94">
        <v>6.1218638555106617</v>
      </c>
      <c r="G94">
        <v>26729.863000000001</v>
      </c>
    </row>
    <row r="95" spans="1:12" outlineLevel="1">
      <c r="A95" t="s">
        <v>85</v>
      </c>
      <c r="B95">
        <v>0.38146878335848322</v>
      </c>
      <c r="C95">
        <v>18951.692000000003</v>
      </c>
      <c r="D95">
        <v>0.48816575558550568</v>
      </c>
      <c r="E95">
        <v>22569.944</v>
      </c>
      <c r="F95">
        <v>0.62719915386498537</v>
      </c>
      <c r="G95">
        <v>26805.01</v>
      </c>
    </row>
    <row r="96" spans="1:12" outlineLevel="1">
      <c r="A96" t="s">
        <v>138</v>
      </c>
      <c r="B96">
        <v>0.44929416849964038</v>
      </c>
      <c r="C96">
        <v>3825.931</v>
      </c>
      <c r="D96">
        <v>0.82070979578342362</v>
      </c>
      <c r="E96">
        <v>5135.9659999999994</v>
      </c>
      <c r="F96">
        <v>1.1698359576367439</v>
      </c>
      <c r="G96">
        <v>7296.5190000000002</v>
      </c>
    </row>
    <row r="97" spans="1:7" outlineLevel="1">
      <c r="A97" t="s">
        <v>139</v>
      </c>
      <c r="B97">
        <v>10.967711460441386</v>
      </c>
      <c r="C97">
        <v>35587.716</v>
      </c>
      <c r="D97">
        <v>13.460587748466645</v>
      </c>
      <c r="E97">
        <v>41064.32</v>
      </c>
      <c r="F97">
        <v>17.178076989196988</v>
      </c>
      <c r="G97">
        <v>48193.724000000002</v>
      </c>
    </row>
    <row r="98" spans="1:7" outlineLevel="1">
      <c r="A98" t="s">
        <v>51</v>
      </c>
      <c r="B98">
        <v>3.0667585433247226</v>
      </c>
      <c r="C98">
        <v>44499.29</v>
      </c>
      <c r="D98">
        <v>4.0459229166891557</v>
      </c>
      <c r="E98">
        <v>51404.138000000006</v>
      </c>
      <c r="F98">
        <v>4.8655750774276569</v>
      </c>
      <c r="G98">
        <v>58973.741999999998</v>
      </c>
    </row>
    <row r="99" spans="1:7" outlineLevel="1">
      <c r="A99" t="s">
        <v>59</v>
      </c>
      <c r="B99">
        <v>1.3452588903165397</v>
      </c>
      <c r="C99">
        <v>43711.5</v>
      </c>
      <c r="D99">
        <v>1.8390515089376898</v>
      </c>
      <c r="E99">
        <v>49172.111000000004</v>
      </c>
      <c r="F99">
        <v>2.3492468905209054</v>
      </c>
      <c r="G99">
        <v>54903.773000000001</v>
      </c>
    </row>
    <row r="100" spans="1:7" outlineLevel="1">
      <c r="A100" t="s">
        <v>140</v>
      </c>
      <c r="B100">
        <v>0.19005141133148912</v>
      </c>
      <c r="C100">
        <v>15517.535</v>
      </c>
      <c r="D100">
        <v>0.31907314411354648</v>
      </c>
      <c r="E100">
        <v>19243.863999999998</v>
      </c>
      <c r="F100">
        <v>0.40009653152733338</v>
      </c>
      <c r="G100">
        <v>23897.279999999999</v>
      </c>
    </row>
    <row r="101" spans="1:7" outlineLevel="1">
      <c r="A101" t="s">
        <v>141</v>
      </c>
      <c r="B101">
        <v>4.4356640642904086</v>
      </c>
      <c r="C101">
        <v>27387.948</v>
      </c>
      <c r="D101">
        <v>5.6343010433423792</v>
      </c>
      <c r="E101">
        <v>29598.17</v>
      </c>
      <c r="F101">
        <v>6.4155903093724325</v>
      </c>
      <c r="G101">
        <v>32372.059999999998</v>
      </c>
    </row>
    <row r="102" spans="1:7" outlineLevel="1">
      <c r="A102" t="s">
        <v>142</v>
      </c>
      <c r="B102">
        <v>1.7882999851807195</v>
      </c>
      <c r="C102">
        <v>42988.442000000003</v>
      </c>
      <c r="D102">
        <v>3.1601928437982565</v>
      </c>
      <c r="E102">
        <v>49546.722000000002</v>
      </c>
      <c r="F102">
        <v>4.4577763702315618</v>
      </c>
      <c r="G102">
        <v>61728.917000000001</v>
      </c>
    </row>
    <row r="103" spans="1:7" outlineLevel="1">
      <c r="A103" t="s">
        <v>76</v>
      </c>
      <c r="B103">
        <v>3.7725018142436471E-2</v>
      </c>
      <c r="C103">
        <v>3250.5060000000003</v>
      </c>
      <c r="D103">
        <v>5.6321715247190818E-2</v>
      </c>
      <c r="E103">
        <v>5303.3289999999997</v>
      </c>
      <c r="F103">
        <v>8.5150454303338646E-2</v>
      </c>
      <c r="G103">
        <v>8071.1410000000005</v>
      </c>
    </row>
    <row r="104" spans="1:7" outlineLevel="1">
      <c r="A104" t="s">
        <v>143</v>
      </c>
      <c r="B104">
        <v>2.3676792067535426</v>
      </c>
      <c r="C104">
        <v>35222.655000000006</v>
      </c>
      <c r="D104">
        <v>3.4030288566395033</v>
      </c>
      <c r="E104">
        <v>42201.484000000004</v>
      </c>
      <c r="F104">
        <v>4.509456912282146</v>
      </c>
      <c r="G104">
        <v>51555.745000000003</v>
      </c>
    </row>
    <row r="105" spans="1:7" outlineLevel="1">
      <c r="A105" t="s">
        <v>144</v>
      </c>
      <c r="B105">
        <v>0.11920611471513903</v>
      </c>
      <c r="C105">
        <v>15850.605</v>
      </c>
      <c r="D105">
        <v>0.18390637036437466</v>
      </c>
      <c r="E105">
        <v>19385.481</v>
      </c>
      <c r="F105">
        <v>0.26649569691005798</v>
      </c>
      <c r="G105">
        <v>26375.382999999998</v>
      </c>
    </row>
    <row r="106" spans="1:7" outlineLevel="1">
      <c r="A106" t="s">
        <v>78</v>
      </c>
      <c r="B106">
        <v>1.7125366147235546</v>
      </c>
      <c r="C106">
        <v>39953.048000000003</v>
      </c>
      <c r="D106">
        <v>2.4341982882169457</v>
      </c>
      <c r="E106">
        <v>43733.431000000004</v>
      </c>
      <c r="F106">
        <v>3.2183865079370269</v>
      </c>
      <c r="G106">
        <v>48747.86</v>
      </c>
    </row>
    <row r="107" spans="1:7" outlineLevel="1">
      <c r="A107" t="s">
        <v>145</v>
      </c>
      <c r="B107">
        <v>2.2954580832938176</v>
      </c>
      <c r="C107">
        <v>5049.97</v>
      </c>
      <c r="D107">
        <v>3.8271938228112563</v>
      </c>
      <c r="E107">
        <v>5091.3459999999995</v>
      </c>
      <c r="F107">
        <v>4.5328140827822461</v>
      </c>
      <c r="G107">
        <v>5325.7550000000001</v>
      </c>
    </row>
    <row r="108" spans="1:7" outlineLevel="1">
      <c r="A108" t="s">
        <v>146</v>
      </c>
      <c r="B108">
        <v>3.1316956245995918E-2</v>
      </c>
      <c r="C108">
        <v>1510.557</v>
      </c>
      <c r="D108">
        <v>4.3896397588578585E-2</v>
      </c>
      <c r="E108">
        <v>2009.8660000000002</v>
      </c>
      <c r="F108">
        <v>6.8030087648104393E-2</v>
      </c>
      <c r="G108">
        <v>2443.6219999999998</v>
      </c>
    </row>
    <row r="109" spans="1:7" outlineLevel="1">
      <c r="A109" t="s">
        <v>147</v>
      </c>
      <c r="B109">
        <v>6.7116386104894437</v>
      </c>
      <c r="C109">
        <v>54111.949000000001</v>
      </c>
      <c r="D109">
        <v>9.0712018759554791</v>
      </c>
      <c r="E109">
        <v>66028.724999999991</v>
      </c>
      <c r="F109">
        <v>11.565051779082415</v>
      </c>
      <c r="G109">
        <v>79861.326000000001</v>
      </c>
    </row>
    <row r="110" spans="1:7" outlineLevel="1">
      <c r="A110" t="s">
        <v>148</v>
      </c>
      <c r="B110">
        <v>0.16117533028186348</v>
      </c>
      <c r="C110">
        <v>7764.326</v>
      </c>
      <c r="D110">
        <v>0.39552176344211903</v>
      </c>
      <c r="E110">
        <v>13448.237999999999</v>
      </c>
      <c r="F110">
        <v>0.71607597096701581</v>
      </c>
      <c r="G110">
        <v>21449.045999999998</v>
      </c>
    </row>
    <row r="111" spans="1:7" outlineLevel="1">
      <c r="A111" t="s">
        <v>149</v>
      </c>
      <c r="B111">
        <v>0.45700977241655849</v>
      </c>
      <c r="C111">
        <v>5986.4680000000008</v>
      </c>
      <c r="D111">
        <v>0.66933462491181084</v>
      </c>
      <c r="E111">
        <v>7764.7460000000001</v>
      </c>
      <c r="F111">
        <v>1.0369239555236869</v>
      </c>
      <c r="G111">
        <v>10716.988000000001</v>
      </c>
    </row>
    <row r="112" spans="1:7" outlineLevel="1">
      <c r="A112" t="s">
        <v>150</v>
      </c>
      <c r="B112">
        <v>0.19715952146873292</v>
      </c>
      <c r="C112">
        <v>10243.501</v>
      </c>
      <c r="D112">
        <v>0.34460751698004238</v>
      </c>
      <c r="E112">
        <v>14815.994000000001</v>
      </c>
      <c r="F112">
        <v>0.54881457873892281</v>
      </c>
      <c r="G112">
        <v>21867.992999999999</v>
      </c>
    </row>
    <row r="113" spans="1:7" outlineLevel="1">
      <c r="A113" t="s">
        <v>151</v>
      </c>
      <c r="B113">
        <v>0.17201994947521948</v>
      </c>
      <c r="C113">
        <v>16463.861999999997</v>
      </c>
      <c r="D113">
        <v>0.2754558731441154</v>
      </c>
      <c r="E113">
        <v>20692.536</v>
      </c>
      <c r="F113">
        <v>0.44980268341085305</v>
      </c>
      <c r="G113">
        <v>26258.593000000001</v>
      </c>
    </row>
    <row r="114" spans="1:7" outlineLevel="1">
      <c r="A114" t="s">
        <v>66</v>
      </c>
      <c r="B114">
        <v>0.42701096735103911</v>
      </c>
      <c r="C114">
        <v>10755.788</v>
      </c>
      <c r="D114">
        <v>0.65166541581119986</v>
      </c>
      <c r="E114">
        <v>13255.146999999999</v>
      </c>
      <c r="F114">
        <v>0.98022172469292013</v>
      </c>
      <c r="G114">
        <v>17209.73</v>
      </c>
    </row>
    <row r="115" spans="1:7" outlineLevel="1">
      <c r="A115" t="s">
        <v>87</v>
      </c>
      <c r="B115">
        <v>1.2689925712447017</v>
      </c>
      <c r="C115">
        <v>64667.114000000001</v>
      </c>
      <c r="D115">
        <v>1.9175733354116062</v>
      </c>
      <c r="E115">
        <v>72040.491999999998</v>
      </c>
      <c r="F115">
        <v>2.6898640495175057</v>
      </c>
      <c r="G115">
        <v>80294.394</v>
      </c>
    </row>
    <row r="116" spans="1:7" outlineLevel="1">
      <c r="A116" t="s">
        <v>152</v>
      </c>
      <c r="B116">
        <v>0.79187803368820331</v>
      </c>
      <c r="C116">
        <v>18207.795000000002</v>
      </c>
      <c r="D116">
        <v>1.5075477945803224</v>
      </c>
      <c r="E116">
        <v>26771.868999999999</v>
      </c>
      <c r="F116">
        <v>2.6480376968615742</v>
      </c>
      <c r="G116">
        <v>44876.772000000004</v>
      </c>
    </row>
    <row r="117" spans="1:7" outlineLevel="1">
      <c r="A117" t="s">
        <v>153</v>
      </c>
      <c r="B117">
        <v>1.2941753728790141E-2</v>
      </c>
      <c r="C117">
        <v>1609.44</v>
      </c>
      <c r="D117">
        <v>1.8057949691160143E-2</v>
      </c>
      <c r="E117">
        <v>1991.452</v>
      </c>
      <c r="F117">
        <v>2.4799131762106283E-2</v>
      </c>
      <c r="G117">
        <v>2265.6019999999999</v>
      </c>
    </row>
    <row r="118" spans="1:7" outlineLevel="1">
      <c r="A118" t="s">
        <v>154</v>
      </c>
      <c r="B118">
        <v>5.9659291130338974E-3</v>
      </c>
      <c r="C118">
        <v>612.35500000000002</v>
      </c>
      <c r="D118">
        <v>8.4078881500877344E-3</v>
      </c>
      <c r="E118">
        <v>597.57800000000009</v>
      </c>
      <c r="F118">
        <v>1.0884547749984876E-2</v>
      </c>
      <c r="G118">
        <v>579.30200000000002</v>
      </c>
    </row>
    <row r="119" spans="1:7" outlineLevel="1">
      <c r="A119" t="s">
        <v>54</v>
      </c>
      <c r="B119">
        <v>0.20565096847896619</v>
      </c>
      <c r="C119">
        <v>3382.6089999999999</v>
      </c>
      <c r="D119">
        <v>0.3593751138428441</v>
      </c>
      <c r="E119">
        <v>5473.2469999999994</v>
      </c>
      <c r="F119">
        <v>0.58322789380522178</v>
      </c>
      <c r="G119">
        <v>8517.0119999999988</v>
      </c>
    </row>
    <row r="120" spans="1:7" outlineLevel="1">
      <c r="A120" t="s">
        <v>155</v>
      </c>
      <c r="B120">
        <v>3.6568344619785143E-2</v>
      </c>
      <c r="C120">
        <v>2476.018</v>
      </c>
      <c r="D120">
        <v>4.7255577535155378E-2</v>
      </c>
      <c r="E120">
        <v>2878.9340000000002</v>
      </c>
      <c r="F120">
        <v>6.5667172962219592E-2</v>
      </c>
      <c r="G120">
        <v>3240.9079999999999</v>
      </c>
    </row>
    <row r="121" spans="1:7" outlineLevel="1">
      <c r="A121" t="s">
        <v>50</v>
      </c>
      <c r="B121">
        <v>1.7234784042177853</v>
      </c>
      <c r="C121">
        <v>43084.190999999999</v>
      </c>
      <c r="D121">
        <v>1.9821513140068456</v>
      </c>
      <c r="E121">
        <v>47716.392</v>
      </c>
      <c r="F121">
        <v>2.3520514398528189</v>
      </c>
      <c r="G121">
        <v>52636.287000000004</v>
      </c>
    </row>
    <row r="122" spans="1:7" outlineLevel="1">
      <c r="A122" t="s">
        <v>156</v>
      </c>
      <c r="B122">
        <v>1.1560146339704709</v>
      </c>
      <c r="C122">
        <v>6482.7029999999995</v>
      </c>
      <c r="D122">
        <v>1.7413428035856715</v>
      </c>
      <c r="E122">
        <v>8524.9600000000009</v>
      </c>
      <c r="F122">
        <v>2.7689201624139033</v>
      </c>
      <c r="G122">
        <v>11330.533000000001</v>
      </c>
    </row>
    <row r="123" spans="1:7" outlineLevel="1">
      <c r="A123" t="s">
        <v>157</v>
      </c>
      <c r="B123">
        <v>8.3892923441511424</v>
      </c>
      <c r="C123">
        <v>46349.186999999998</v>
      </c>
      <c r="D123">
        <v>9.5595313555929256</v>
      </c>
      <c r="E123">
        <v>50548.192999999999</v>
      </c>
      <c r="F123">
        <v>11.485429417048527</v>
      </c>
      <c r="G123">
        <v>55508.957999999999</v>
      </c>
    </row>
    <row r="124" spans="1:7" outlineLevel="1">
      <c r="A124" t="s">
        <v>158</v>
      </c>
      <c r="B124">
        <v>1.8945766253948951E-2</v>
      </c>
      <c r="C124">
        <v>564.32899999999995</v>
      </c>
      <c r="D124">
        <v>2.3295582526252592E-2</v>
      </c>
      <c r="E124">
        <v>734.69499999999994</v>
      </c>
      <c r="F124">
        <v>3.6313677973246708E-2</v>
      </c>
      <c r="G124">
        <v>879.93799999999999</v>
      </c>
    </row>
    <row r="125" spans="1:7" outlineLevel="1">
      <c r="A125" t="s">
        <v>159</v>
      </c>
      <c r="B125">
        <v>7.9589071721578222E-3</v>
      </c>
      <c r="C125">
        <v>1927.8310000000001</v>
      </c>
      <c r="D125">
        <v>1.0864100343418214E-2</v>
      </c>
      <c r="E125">
        <v>1988.4670000000001</v>
      </c>
      <c r="F125">
        <v>1.4760928123494624E-2</v>
      </c>
      <c r="G125">
        <v>2132.7400000000002</v>
      </c>
    </row>
    <row r="126" spans="1:7" outlineLevel="1">
      <c r="A126" t="s">
        <v>92</v>
      </c>
      <c r="B126">
        <v>0.52572822409186026</v>
      </c>
      <c r="C126">
        <v>21093.198</v>
      </c>
      <c r="D126">
        <v>0.82179131208910428</v>
      </c>
      <c r="E126">
        <v>27090.240000000002</v>
      </c>
      <c r="F126">
        <v>1.2605758122277335</v>
      </c>
      <c r="G126">
        <v>37274.324999999997</v>
      </c>
    </row>
    <row r="127" spans="1:7" outlineLevel="1">
      <c r="A127" t="s">
        <v>35</v>
      </c>
      <c r="B127">
        <v>0.36337387065107063</v>
      </c>
      <c r="C127">
        <v>14395.861999999999</v>
      </c>
      <c r="D127">
        <v>0.73813673283092263</v>
      </c>
      <c r="E127">
        <v>25441.115000000002</v>
      </c>
      <c r="F127">
        <v>1.2875862002914369</v>
      </c>
      <c r="G127">
        <v>38158.513999999996</v>
      </c>
    </row>
    <row r="128" spans="1:7" outlineLevel="1">
      <c r="A128" t="s">
        <v>95</v>
      </c>
      <c r="B128">
        <v>0.51640270214454653</v>
      </c>
      <c r="C128">
        <v>9350.9040000000005</v>
      </c>
      <c r="D128">
        <v>0.82333254413730483</v>
      </c>
      <c r="E128">
        <v>11834.407999999999</v>
      </c>
      <c r="F128">
        <v>1.2039874660719081</v>
      </c>
      <c r="G128">
        <v>15517.972</v>
      </c>
    </row>
    <row r="129" spans="1:7" outlineLevel="1">
      <c r="A129" t="s">
        <v>160</v>
      </c>
      <c r="B129">
        <v>0.20144407633084632</v>
      </c>
      <c r="C129">
        <v>1249.9849999999999</v>
      </c>
      <c r="D129">
        <v>0.20354334219253839</v>
      </c>
      <c r="E129">
        <v>1473.6389999999999</v>
      </c>
      <c r="F129">
        <v>0.34650530321069262</v>
      </c>
      <c r="G129">
        <v>1983.365</v>
      </c>
    </row>
    <row r="130" spans="1:7" outlineLevel="1">
      <c r="A130" t="s">
        <v>161</v>
      </c>
      <c r="B130">
        <v>0.45579248862208771</v>
      </c>
      <c r="C130">
        <v>14799.163</v>
      </c>
      <c r="D130">
        <v>0.68707477601507994</v>
      </c>
      <c r="E130">
        <v>20032.058000000001</v>
      </c>
      <c r="F130">
        <v>1.0451256526651829</v>
      </c>
      <c r="G130">
        <v>27768.809000000001</v>
      </c>
    </row>
    <row r="131" spans="1:7" outlineLevel="1">
      <c r="A131" t="s">
        <v>162</v>
      </c>
      <c r="B131">
        <v>1.3441784463482953</v>
      </c>
      <c r="C131">
        <v>20348.576999999997</v>
      </c>
      <c r="D131">
        <v>2.249681456962926</v>
      </c>
      <c r="E131">
        <v>27589.49</v>
      </c>
      <c r="F131">
        <v>3.4233842042014926</v>
      </c>
      <c r="G131">
        <v>37832.383999999998</v>
      </c>
    </row>
    <row r="132" spans="1:7" outlineLevel="1">
      <c r="A132" t="s">
        <v>163</v>
      </c>
      <c r="B132">
        <v>0.28000683408747312</v>
      </c>
      <c r="C132">
        <v>20712.247000000003</v>
      </c>
      <c r="D132">
        <v>0.44201185022800515</v>
      </c>
      <c r="E132">
        <v>32608.235999999997</v>
      </c>
      <c r="F132">
        <v>0.77257058316411042</v>
      </c>
      <c r="G132">
        <v>54255.622000000003</v>
      </c>
    </row>
    <row r="133" spans="1:7" outlineLevel="1">
      <c r="A133" t="s">
        <v>164</v>
      </c>
      <c r="B133">
        <v>4.6285630535506046</v>
      </c>
      <c r="C133">
        <v>25669.72</v>
      </c>
      <c r="D133">
        <v>5.9722957017690534</v>
      </c>
      <c r="E133">
        <v>26649.246000000003</v>
      </c>
      <c r="F133">
        <v>7.5411288833273433</v>
      </c>
      <c r="G133">
        <v>29961.594000000001</v>
      </c>
    </row>
    <row r="134" spans="1:7" outlineLevel="1">
      <c r="A134" t="s">
        <v>165</v>
      </c>
      <c r="B134">
        <v>6.1768728656686447</v>
      </c>
      <c r="C134">
        <v>22690.474999999999</v>
      </c>
      <c r="D134">
        <v>7.2918059305804759</v>
      </c>
      <c r="E134">
        <v>28189.131000000001</v>
      </c>
      <c r="F134">
        <v>9.9469637645460249</v>
      </c>
      <c r="G134">
        <v>33715.442999999999</v>
      </c>
    </row>
    <row r="135" spans="1:7" outlineLevel="1">
      <c r="A135" t="s">
        <v>65</v>
      </c>
      <c r="B135">
        <v>0.74737018339844496</v>
      </c>
      <c r="C135">
        <v>30180.702000000001</v>
      </c>
      <c r="D135">
        <v>1.2256351921835971</v>
      </c>
      <c r="E135">
        <v>38938.324999999997</v>
      </c>
      <c r="F135">
        <v>1.7402052247077702</v>
      </c>
      <c r="G135">
        <v>49418.182999999997</v>
      </c>
    </row>
    <row r="136" spans="1:7" outlineLevel="1">
      <c r="A136" t="s">
        <v>166</v>
      </c>
      <c r="B136">
        <v>9.8181567631291239E-3</v>
      </c>
      <c r="C136">
        <v>770.18100000000004</v>
      </c>
      <c r="D136">
        <v>1.5603142219986163E-2</v>
      </c>
      <c r="E136">
        <v>988.65</v>
      </c>
      <c r="F136">
        <v>2.3561045869372639E-2</v>
      </c>
      <c r="G136">
        <v>1226.2640000000001</v>
      </c>
    </row>
    <row r="137" spans="1:7" outlineLevel="1">
      <c r="A137" t="s">
        <v>67</v>
      </c>
      <c r="B137">
        <v>2.6523464025826429</v>
      </c>
      <c r="C137">
        <v>42232.913</v>
      </c>
      <c r="D137">
        <v>3.3962230495738241</v>
      </c>
      <c r="E137">
        <v>47695.807000000001</v>
      </c>
      <c r="F137">
        <v>4.1827406785269181</v>
      </c>
      <c r="G137">
        <v>53100.462999999996</v>
      </c>
    </row>
    <row r="138" spans="1:7" outlineLevel="1">
      <c r="A138" t="s">
        <v>167</v>
      </c>
      <c r="B138">
        <v>0.37965131091887688</v>
      </c>
      <c r="C138">
        <v>3009.741</v>
      </c>
      <c r="D138">
        <v>0.40814820247757144</v>
      </c>
      <c r="E138">
        <v>3847.1929999999998</v>
      </c>
      <c r="F138">
        <v>0.6973728284247056</v>
      </c>
      <c r="G138">
        <v>4704.5130000000008</v>
      </c>
    </row>
    <row r="139" spans="1:7" outlineLevel="1">
      <c r="A139" t="s">
        <v>168</v>
      </c>
      <c r="B139">
        <v>1.6572616960666164</v>
      </c>
      <c r="C139">
        <v>7954.5439999999999</v>
      </c>
      <c r="D139">
        <v>2.7146458088137813</v>
      </c>
      <c r="E139">
        <v>9213.594000000001</v>
      </c>
      <c r="F139">
        <v>3.5981740897398184</v>
      </c>
      <c r="G139">
        <v>10568.367</v>
      </c>
    </row>
    <row r="140" spans="1:7" outlineLevel="1">
      <c r="A140" t="s">
        <v>94</v>
      </c>
      <c r="B140">
        <v>0.45509626652785667</v>
      </c>
      <c r="C140">
        <v>13695.796</v>
      </c>
      <c r="D140">
        <v>0.62970820199274402</v>
      </c>
      <c r="E140">
        <v>18829.946</v>
      </c>
      <c r="F140">
        <v>0.84929343477142427</v>
      </c>
      <c r="G140">
        <v>26242.473000000002</v>
      </c>
    </row>
    <row r="141" spans="1:7" outlineLevel="1">
      <c r="A141" t="s">
        <v>169</v>
      </c>
      <c r="B141">
        <v>0.35581103845179723</v>
      </c>
      <c r="C141">
        <v>10149.375</v>
      </c>
      <c r="D141">
        <v>0.51029660072119098</v>
      </c>
      <c r="E141">
        <v>11748.478999999999</v>
      </c>
      <c r="F141">
        <v>0.67635770942602091</v>
      </c>
      <c r="G141">
        <v>14359.784</v>
      </c>
    </row>
    <row r="142" spans="1:7" outlineLevel="1">
      <c r="A142" t="s">
        <v>170</v>
      </c>
      <c r="B142">
        <v>0.1433783416770919</v>
      </c>
      <c r="C142">
        <v>11537.485999999999</v>
      </c>
      <c r="D142">
        <v>0.24513898925212638</v>
      </c>
      <c r="E142">
        <v>15336.843999999999</v>
      </c>
      <c r="F142">
        <v>0.31693178660586319</v>
      </c>
      <c r="G142">
        <v>19783.663</v>
      </c>
    </row>
    <row r="143" spans="1:7" outlineLevel="1">
      <c r="A143" t="s">
        <v>171</v>
      </c>
      <c r="B143">
        <v>0.13912200258394361</v>
      </c>
      <c r="C143">
        <v>2042.6679999999999</v>
      </c>
      <c r="D143">
        <v>0.19730955854409438</v>
      </c>
      <c r="E143">
        <v>2387.8249999999998</v>
      </c>
      <c r="F143">
        <v>0.26991487630914551</v>
      </c>
      <c r="G143">
        <v>2726.76</v>
      </c>
    </row>
    <row r="144" spans="1:7" outlineLevel="1">
      <c r="A144" t="s">
        <v>172</v>
      </c>
      <c r="B144">
        <v>0.25440242321929846</v>
      </c>
      <c r="C144">
        <v>25026.427000000003</v>
      </c>
      <c r="D144">
        <v>0.19354229342603077</v>
      </c>
      <c r="E144">
        <v>17458.469000000001</v>
      </c>
      <c r="F144">
        <v>0.20973283350549313</v>
      </c>
      <c r="G144">
        <v>15458.464</v>
      </c>
    </row>
    <row r="145" spans="1:7" outlineLevel="1">
      <c r="A145" t="s">
        <v>173</v>
      </c>
      <c r="B145">
        <v>2.7588050855058572E-2</v>
      </c>
      <c r="C145">
        <v>1428.771</v>
      </c>
      <c r="D145">
        <v>3.7850468016135355E-2</v>
      </c>
      <c r="E145">
        <v>1508.1070000000002</v>
      </c>
      <c r="F145">
        <v>4.8448737324496928E-2</v>
      </c>
      <c r="G145">
        <v>1545.8630000000001</v>
      </c>
    </row>
    <row r="146" spans="1:7" outlineLevel="1">
      <c r="A146" t="s">
        <v>174</v>
      </c>
      <c r="B146">
        <v>0.8914175649910161</v>
      </c>
      <c r="C146">
        <v>25967.663</v>
      </c>
      <c r="D146">
        <v>1.7135330407952334</v>
      </c>
      <c r="E146">
        <v>36111.257000000005</v>
      </c>
      <c r="F146">
        <v>2.5483356573265339</v>
      </c>
      <c r="G146">
        <v>48132.510999999999</v>
      </c>
    </row>
    <row r="147" spans="1:7" outlineLevel="1">
      <c r="A147" t="s">
        <v>175</v>
      </c>
      <c r="B147">
        <v>2.5174146406739779E-2</v>
      </c>
      <c r="C147">
        <v>1517.1420000000001</v>
      </c>
      <c r="D147">
        <v>4.6507664339740143E-2</v>
      </c>
      <c r="E147">
        <v>2556.5440000000003</v>
      </c>
      <c r="F147">
        <v>9.6936690309396847E-2</v>
      </c>
      <c r="G147">
        <v>4115.3370000000004</v>
      </c>
    </row>
    <row r="148" spans="1:7" outlineLevel="1">
      <c r="A148" t="s">
        <v>176</v>
      </c>
      <c r="B148">
        <v>1.589453069901297</v>
      </c>
      <c r="C148">
        <v>8409.5840000000007</v>
      </c>
      <c r="D148">
        <v>2.2491050905954237</v>
      </c>
      <c r="E148">
        <v>11085.378000000001</v>
      </c>
      <c r="F148">
        <v>2.9710655527964418</v>
      </c>
      <c r="G148">
        <v>13486.663999999999</v>
      </c>
    </row>
    <row r="149" spans="1:7" outlineLevel="1">
      <c r="A149" t="s">
        <v>77</v>
      </c>
      <c r="B149">
        <v>1.4042870078842791</v>
      </c>
      <c r="C149">
        <v>37637.075000000004</v>
      </c>
      <c r="D149">
        <v>1.850903069774231</v>
      </c>
      <c r="E149">
        <v>43521.341</v>
      </c>
      <c r="F149">
        <v>2.3486333600951732</v>
      </c>
      <c r="G149">
        <v>50033.72</v>
      </c>
    </row>
    <row r="150" spans="1:7" outlineLevel="1">
      <c r="A150" t="s">
        <v>53</v>
      </c>
      <c r="B150">
        <v>1.1972909518181518</v>
      </c>
      <c r="C150">
        <v>38263.207999999999</v>
      </c>
      <c r="D150">
        <v>1.4887463859338417</v>
      </c>
      <c r="E150">
        <v>41953.834999999999</v>
      </c>
      <c r="F150">
        <v>1.8214761440653757</v>
      </c>
      <c r="G150">
        <v>46171.359000000004</v>
      </c>
    </row>
    <row r="151" spans="1:7" outlineLevel="1">
      <c r="A151" t="s">
        <v>177</v>
      </c>
      <c r="B151">
        <v>0.8737801427700882</v>
      </c>
      <c r="C151">
        <v>13234.075999999999</v>
      </c>
      <c r="D151">
        <v>1.7126768141287823</v>
      </c>
      <c r="E151">
        <v>12630.253000000001</v>
      </c>
      <c r="F151">
        <v>1.669994363496178</v>
      </c>
      <c r="G151">
        <v>12259.403</v>
      </c>
    </row>
    <row r="152" spans="1:7" outlineLevel="1">
      <c r="A152" t="s">
        <v>178</v>
      </c>
      <c r="B152">
        <v>0.33637608394934376</v>
      </c>
      <c r="C152">
        <v>17326.25</v>
      </c>
      <c r="D152">
        <v>0.439539324641124</v>
      </c>
      <c r="E152">
        <v>20570.128000000001</v>
      </c>
      <c r="F152">
        <v>0.63811294137971442</v>
      </c>
      <c r="G152">
        <v>23357.423000000003</v>
      </c>
    </row>
    <row r="153" spans="1:7" outlineLevel="1">
      <c r="A153" t="s">
        <v>179</v>
      </c>
      <c r="B153">
        <v>5.0141705361302212E-2</v>
      </c>
      <c r="C153">
        <v>1436.942</v>
      </c>
      <c r="D153">
        <v>5.6370027110989998E-2</v>
      </c>
      <c r="E153">
        <v>1701.8999999999999</v>
      </c>
      <c r="F153">
        <v>7.6114114628881319E-2</v>
      </c>
      <c r="G153">
        <v>1929.748</v>
      </c>
    </row>
    <row r="154" spans="1:7" outlineLevel="1">
      <c r="A154" t="s">
        <v>180</v>
      </c>
      <c r="B154">
        <v>0.43183001275698318</v>
      </c>
      <c r="C154">
        <v>8492.5239999999994</v>
      </c>
      <c r="D154">
        <v>0.73649008369761104</v>
      </c>
      <c r="E154">
        <v>11707.937</v>
      </c>
      <c r="F154">
        <v>1.0472483913929098</v>
      </c>
      <c r="G154">
        <v>16083.586000000001</v>
      </c>
    </row>
    <row r="155" spans="1:7" outlineLevel="1">
      <c r="A155" t="s">
        <v>52</v>
      </c>
      <c r="B155">
        <v>1.2816860024528294</v>
      </c>
      <c r="C155">
        <v>43907.212999999996</v>
      </c>
      <c r="D155">
        <v>1.7945186821516299</v>
      </c>
      <c r="E155">
        <v>51970.534</v>
      </c>
      <c r="F155">
        <v>2.3835889996138513</v>
      </c>
      <c r="G155">
        <v>60185.254000000001</v>
      </c>
    </row>
    <row r="156" spans="1:7" outlineLevel="1">
      <c r="A156" t="s">
        <v>181</v>
      </c>
      <c r="B156">
        <v>6.044118295245373E-2</v>
      </c>
      <c r="C156">
        <v>2905.7270000000003</v>
      </c>
      <c r="D156">
        <v>9.8208754139245416E-2</v>
      </c>
      <c r="E156">
        <v>3863.6480000000001</v>
      </c>
      <c r="F156">
        <v>0.15202821866634147</v>
      </c>
      <c r="G156">
        <v>4726.1779999999999</v>
      </c>
    </row>
    <row r="157" spans="1:7" outlineLevel="1">
      <c r="A157" t="s">
        <v>70</v>
      </c>
      <c r="B157">
        <v>2.8705105353662663</v>
      </c>
      <c r="C157">
        <v>24370.577000000001</v>
      </c>
      <c r="D157">
        <v>3.5493720839276417</v>
      </c>
      <c r="E157">
        <v>29214.287</v>
      </c>
      <c r="F157">
        <v>4.6262098109342036</v>
      </c>
      <c r="G157">
        <v>33911.183000000005</v>
      </c>
    </row>
    <row r="158" spans="1:7" outlineLevel="1">
      <c r="A158" t="s">
        <v>182</v>
      </c>
      <c r="B158">
        <v>1.6660066898357362</v>
      </c>
      <c r="C158">
        <v>9199.875</v>
      </c>
      <c r="D158">
        <v>2.5655952243203606</v>
      </c>
      <c r="E158">
        <v>11307.49</v>
      </c>
      <c r="F158">
        <v>3.53275846248347</v>
      </c>
      <c r="G158">
        <v>14300.859</v>
      </c>
    </row>
    <row r="159" spans="1:7" outlineLevel="1">
      <c r="A159" t="s">
        <v>183</v>
      </c>
      <c r="B159">
        <v>8.6458748633974558</v>
      </c>
      <c r="C159">
        <v>27748.546999999999</v>
      </c>
      <c r="D159">
        <v>10.103110504067937</v>
      </c>
      <c r="E159">
        <v>31003.544000000002</v>
      </c>
      <c r="F159">
        <v>11.944137899469183</v>
      </c>
      <c r="G159">
        <v>33241.937999999995</v>
      </c>
    </row>
    <row r="160" spans="1:7" outlineLevel="1">
      <c r="A160" t="s">
        <v>184</v>
      </c>
      <c r="B160">
        <v>7.5311631602698423E-2</v>
      </c>
      <c r="C160">
        <v>8174.1750000000002</v>
      </c>
      <c r="D160">
        <v>0.10557522995006649</v>
      </c>
      <c r="E160">
        <v>9733.5889999999999</v>
      </c>
      <c r="F160">
        <v>0.13752103362944426</v>
      </c>
      <c r="G160">
        <v>11766.456</v>
      </c>
    </row>
    <row r="161" spans="1:7" outlineLevel="1">
      <c r="A161" t="s">
        <v>185</v>
      </c>
      <c r="B161">
        <v>1.5141833869637921E-2</v>
      </c>
      <c r="C161">
        <v>920.27499999999998</v>
      </c>
      <c r="D161">
        <v>1.8983587010965249E-2</v>
      </c>
      <c r="E161">
        <v>1076.393</v>
      </c>
      <c r="F161">
        <v>2.7233708094411779E-2</v>
      </c>
      <c r="G161">
        <v>1199.7429999999999</v>
      </c>
    </row>
    <row r="162" spans="1:7" outlineLevel="1">
      <c r="A162" t="s">
        <v>186</v>
      </c>
      <c r="B162">
        <v>2.6096771443353196E-2</v>
      </c>
      <c r="C162">
        <v>1360.028</v>
      </c>
      <c r="D162">
        <v>3.5397179055898641E-2</v>
      </c>
      <c r="E162">
        <v>1593.6840000000002</v>
      </c>
      <c r="F162">
        <v>5.0206955463918339E-2</v>
      </c>
      <c r="G162">
        <v>1758.2539999999999</v>
      </c>
    </row>
    <row r="163" spans="1:7" outlineLevel="1">
      <c r="A163" t="s">
        <v>187</v>
      </c>
      <c r="B163">
        <v>0.47853054074045226</v>
      </c>
      <c r="C163">
        <v>3897.6329999999998</v>
      </c>
      <c r="D163">
        <v>0.74643722313225158</v>
      </c>
      <c r="E163">
        <v>5120.9210000000003</v>
      </c>
      <c r="F163">
        <v>1.0387729286924032</v>
      </c>
      <c r="G163">
        <v>6374.241</v>
      </c>
    </row>
    <row r="164" spans="1:7" outlineLevel="1">
      <c r="A164" t="s">
        <v>188</v>
      </c>
      <c r="B164">
        <v>7.4211618083225989E-2</v>
      </c>
      <c r="C164">
        <v>1581.519</v>
      </c>
      <c r="D164">
        <v>9.3008133526699274E-2</v>
      </c>
      <c r="E164">
        <v>1834.3869999999999</v>
      </c>
      <c r="F164">
        <v>0.1156300132362367</v>
      </c>
      <c r="G164">
        <v>2260.3029999999999</v>
      </c>
    </row>
    <row r="165" spans="1:7" outlineLevel="1">
      <c r="A165" t="s">
        <v>189</v>
      </c>
      <c r="B165">
        <v>0.107369823875716</v>
      </c>
      <c r="C165">
        <v>4781.3</v>
      </c>
      <c r="D165">
        <v>0.16530418918135209</v>
      </c>
      <c r="E165">
        <v>6029.4220000000005</v>
      </c>
      <c r="F165">
        <v>0.23386126197253077</v>
      </c>
      <c r="G165">
        <v>7763.9969999999994</v>
      </c>
    </row>
    <row r="166" spans="1:7" outlineLevel="1">
      <c r="A166" t="s">
        <v>44</v>
      </c>
      <c r="B166">
        <v>3.1475765833116451</v>
      </c>
      <c r="C166">
        <v>52781.313999999998</v>
      </c>
      <c r="D166">
        <v>5.4929685040292888</v>
      </c>
      <c r="E166">
        <v>63474.001000000004</v>
      </c>
      <c r="F166">
        <v>8.3943386033045115</v>
      </c>
      <c r="G166">
        <v>81032.168000000005</v>
      </c>
    </row>
    <row r="167" spans="1:7" outlineLevel="1">
      <c r="A167" t="s">
        <v>79</v>
      </c>
      <c r="B167">
        <v>0.66874678938203524</v>
      </c>
      <c r="C167">
        <v>24736.723000000002</v>
      </c>
      <c r="D167">
        <v>1.149374110189137</v>
      </c>
      <c r="E167">
        <v>33985.360999999997</v>
      </c>
      <c r="F167">
        <v>1.75174525627494</v>
      </c>
      <c r="G167">
        <v>46158.862999999998</v>
      </c>
    </row>
    <row r="168" spans="1:7" outlineLevel="1">
      <c r="A168" t="s">
        <v>190</v>
      </c>
      <c r="B168">
        <v>9.6882069335519567</v>
      </c>
      <c r="C168">
        <v>45097.396000000001</v>
      </c>
      <c r="D168">
        <v>11.424338296725754</v>
      </c>
      <c r="E168">
        <v>55235.525000000001</v>
      </c>
      <c r="F168">
        <v>14.958413651560058</v>
      </c>
      <c r="G168">
        <v>67938.078999999998</v>
      </c>
    </row>
    <row r="169" spans="1:7" outlineLevel="1">
      <c r="A169" t="s">
        <v>56</v>
      </c>
      <c r="B169">
        <v>8.8844447666898169E-2</v>
      </c>
      <c r="C169">
        <v>5718.7609999999995</v>
      </c>
      <c r="D169">
        <v>0.21110522891248709</v>
      </c>
      <c r="E169">
        <v>10272.111999999999</v>
      </c>
      <c r="F169">
        <v>0.3720356124716348</v>
      </c>
      <c r="G169">
        <v>16052.141</v>
      </c>
    </row>
    <row r="170" spans="1:7" outlineLevel="1">
      <c r="A170" t="s">
        <v>49</v>
      </c>
      <c r="B170">
        <v>0.40988826603310829</v>
      </c>
      <c r="C170">
        <v>10564.120999999999</v>
      </c>
      <c r="D170">
        <v>0.80626312365413244</v>
      </c>
      <c r="E170">
        <v>15950.409</v>
      </c>
      <c r="F170">
        <v>1.3047674094927579</v>
      </c>
      <c r="G170">
        <v>23572.014999999999</v>
      </c>
    </row>
    <row r="171" spans="1:7" outlineLevel="1">
      <c r="A171" t="s">
        <v>86</v>
      </c>
      <c r="B171">
        <v>0.15474482924496744</v>
      </c>
      <c r="C171">
        <v>16743.59</v>
      </c>
      <c r="D171">
        <v>0.24772911942344145</v>
      </c>
      <c r="E171">
        <v>23870.353000000003</v>
      </c>
      <c r="F171">
        <v>0.35088930271929264</v>
      </c>
      <c r="G171">
        <v>31961.307999999997</v>
      </c>
    </row>
    <row r="172" spans="1:7" outlineLevel="1">
      <c r="A172" t="s">
        <v>191</v>
      </c>
      <c r="B172">
        <v>0.13135343307174771</v>
      </c>
      <c r="C172">
        <v>10749.946</v>
      </c>
      <c r="D172">
        <v>0.19631867738304065</v>
      </c>
      <c r="E172">
        <v>13806.362999999999</v>
      </c>
      <c r="F172">
        <v>0.25313227935419913</v>
      </c>
      <c r="G172">
        <v>17860.710999999999</v>
      </c>
    </row>
    <row r="173" spans="1:7" outlineLevel="1">
      <c r="A173" t="s">
        <v>84</v>
      </c>
      <c r="B173">
        <v>3.4791834056605517</v>
      </c>
      <c r="C173">
        <v>58465.898000000001</v>
      </c>
      <c r="D173">
        <v>4.8839364843818265</v>
      </c>
      <c r="E173">
        <v>67039.818999999989</v>
      </c>
      <c r="F173">
        <v>5.9394139312996996</v>
      </c>
      <c r="G173">
        <v>73435.162000000011</v>
      </c>
    </row>
    <row r="174" spans="1:7" outlineLevel="1">
      <c r="A174" t="s">
        <v>69</v>
      </c>
      <c r="B174">
        <v>1.1988925528256884</v>
      </c>
      <c r="C174">
        <v>32887.377999999997</v>
      </c>
      <c r="D174">
        <v>1.6636218813832102</v>
      </c>
      <c r="E174">
        <v>40848.93</v>
      </c>
      <c r="F174">
        <v>2.1903199721051756</v>
      </c>
      <c r="G174">
        <v>49768.273000000001</v>
      </c>
    </row>
    <row r="175" spans="1:7" outlineLevel="1">
      <c r="A175" t="s">
        <v>57</v>
      </c>
      <c r="B175">
        <v>1.4249539778614413</v>
      </c>
      <c r="C175">
        <v>33932.089</v>
      </c>
      <c r="D175">
        <v>1.7699867650058154</v>
      </c>
      <c r="E175">
        <v>37004.446000000004</v>
      </c>
      <c r="F175">
        <v>2.185842455549293</v>
      </c>
      <c r="G175">
        <v>40781.046999999999</v>
      </c>
    </row>
    <row r="176" spans="1:7" outlineLevel="1">
      <c r="A176" t="s">
        <v>192</v>
      </c>
      <c r="B176">
        <v>3.5953847273247692E-2</v>
      </c>
      <c r="C176">
        <v>3414.2139999999999</v>
      </c>
      <c r="D176">
        <v>5.3144206310128346E-2</v>
      </c>
      <c r="E176">
        <v>4035.8879999999999</v>
      </c>
      <c r="F176">
        <v>6.8932162714624601E-2</v>
      </c>
      <c r="G176">
        <v>4171.3119999999999</v>
      </c>
    </row>
    <row r="177" spans="1:7" outlineLevel="1">
      <c r="A177" t="s">
        <v>193</v>
      </c>
      <c r="B177">
        <v>0.70927778146382803</v>
      </c>
      <c r="C177">
        <v>9962.3100000000013</v>
      </c>
      <c r="D177">
        <v>1.0058837088167669</v>
      </c>
      <c r="E177">
        <v>12293.259</v>
      </c>
      <c r="F177">
        <v>1.2982330260002521</v>
      </c>
      <c r="G177">
        <v>14773.066999999999</v>
      </c>
    </row>
    <row r="178" spans="1:7" outlineLevel="1">
      <c r="A178" t="s">
        <v>34</v>
      </c>
      <c r="B178">
        <v>1.210989714244098</v>
      </c>
      <c r="C178">
        <v>35145.466</v>
      </c>
      <c r="D178">
        <v>1.5179059973808056</v>
      </c>
      <c r="E178">
        <v>39501.351000000002</v>
      </c>
      <c r="F178">
        <v>1.956465527301114</v>
      </c>
      <c r="G178">
        <v>44841.040999999997</v>
      </c>
    </row>
    <row r="179" spans="1:7" outlineLevel="1">
      <c r="A179" t="s">
        <v>89</v>
      </c>
      <c r="B179">
        <v>0.45659824982575664</v>
      </c>
      <c r="C179">
        <v>10099.546</v>
      </c>
      <c r="D179">
        <v>0.84726061198375802</v>
      </c>
      <c r="E179">
        <v>12335.163</v>
      </c>
      <c r="F179">
        <v>1.0766675035514743</v>
      </c>
      <c r="G179">
        <v>14276.725</v>
      </c>
    </row>
    <row r="180" spans="1:7" outlineLevel="1">
      <c r="A180" t="s">
        <v>194</v>
      </c>
      <c r="B180">
        <v>0.32437261500508752</v>
      </c>
      <c r="C180">
        <v>23720.742999999999</v>
      </c>
      <c r="D180">
        <v>0.43030450330323816</v>
      </c>
      <c r="E180">
        <v>28380.879000000001</v>
      </c>
      <c r="F180">
        <v>0.51189603018799246</v>
      </c>
      <c r="G180">
        <v>32913.863999999994</v>
      </c>
    </row>
    <row r="181" spans="1:7" outlineLevel="1">
      <c r="A181" t="s">
        <v>195</v>
      </c>
      <c r="B181">
        <v>8.9383011301939139E-2</v>
      </c>
      <c r="C181">
        <v>2930.8559999999998</v>
      </c>
      <c r="D181">
        <v>0.12545762820393308</v>
      </c>
      <c r="E181">
        <v>3760.114</v>
      </c>
      <c r="F181">
        <v>0.18191075272108817</v>
      </c>
      <c r="G181">
        <v>4395.0389999999998</v>
      </c>
    </row>
    <row r="182" spans="1:7" outlineLevel="1">
      <c r="A182" t="s">
        <v>196</v>
      </c>
      <c r="B182">
        <v>0.23301429133342064</v>
      </c>
      <c r="C182">
        <v>1546.7070000000001</v>
      </c>
      <c r="D182">
        <v>0.31567962128712823</v>
      </c>
      <c r="E182">
        <v>1549.914</v>
      </c>
      <c r="F182">
        <v>0.34707578915491727</v>
      </c>
      <c r="G182">
        <v>1551.3009999999999</v>
      </c>
    </row>
    <row r="183" spans="1:7" outlineLevel="1">
      <c r="A183" t="s">
        <v>197</v>
      </c>
      <c r="B183">
        <v>1.5936511971363154</v>
      </c>
      <c r="C183">
        <v>76134.69</v>
      </c>
      <c r="D183">
        <v>2.4260585587654728</v>
      </c>
      <c r="E183">
        <v>80257.645999999993</v>
      </c>
      <c r="F183">
        <v>2.9774153889171036</v>
      </c>
      <c r="G183">
        <v>82064.35500000001</v>
      </c>
    </row>
    <row r="184" spans="1:7" outlineLevel="1">
      <c r="A184" t="s">
        <v>198</v>
      </c>
      <c r="B184">
        <v>0.28853197396188024</v>
      </c>
      <c r="C184">
        <v>3187.4989999999998</v>
      </c>
      <c r="D184">
        <v>0.41920485301322552</v>
      </c>
      <c r="E184">
        <v>3676.5430000000001</v>
      </c>
      <c r="F184">
        <v>0.50408563884399971</v>
      </c>
      <c r="G184">
        <v>4396.8999999999996</v>
      </c>
    </row>
    <row r="185" spans="1:7" outlineLevel="1">
      <c r="A185" t="s">
        <v>73</v>
      </c>
      <c r="B185">
        <v>0.17981896884047929</v>
      </c>
      <c r="C185">
        <v>5954.4009999999998</v>
      </c>
      <c r="D185">
        <v>0.39892395675651643</v>
      </c>
      <c r="E185">
        <v>9551.33</v>
      </c>
      <c r="F185">
        <v>0.65547500936726744</v>
      </c>
      <c r="G185">
        <v>14544.661</v>
      </c>
    </row>
    <row r="186" spans="1:7" outlineLevel="1">
      <c r="A186" t="s">
        <v>199</v>
      </c>
      <c r="B186">
        <v>1.0579754691569736</v>
      </c>
      <c r="C186">
        <v>23549.355</v>
      </c>
      <c r="D186">
        <v>2.0547803828991613</v>
      </c>
      <c r="E186">
        <v>33421.312999999995</v>
      </c>
      <c r="F186">
        <v>3.1343095565382608</v>
      </c>
      <c r="G186">
        <v>45363.394999999997</v>
      </c>
    </row>
    <row r="187" spans="1:7" outlineLevel="1">
      <c r="A187" t="s">
        <v>200</v>
      </c>
      <c r="B187">
        <v>0.7497504222086504</v>
      </c>
      <c r="C187">
        <v>14821.364000000001</v>
      </c>
      <c r="D187">
        <v>1.5701708036275153</v>
      </c>
      <c r="E187">
        <v>21795.421999999999</v>
      </c>
      <c r="F187">
        <v>2.3043309424769083</v>
      </c>
      <c r="G187">
        <v>26834.877</v>
      </c>
    </row>
    <row r="188" spans="1:7" outlineLevel="1">
      <c r="A188" t="s">
        <v>201</v>
      </c>
      <c r="B188">
        <v>2.3157798259415666E-2</v>
      </c>
      <c r="C188">
        <v>2540.3330000000001</v>
      </c>
      <c r="D188">
        <v>3.5651200729917946E-2</v>
      </c>
      <c r="E188">
        <v>3151.3960000000002</v>
      </c>
      <c r="F188">
        <v>5.8990700060401129E-2</v>
      </c>
      <c r="G188">
        <v>3883.2740000000003</v>
      </c>
    </row>
    <row r="189" spans="1:7" outlineLevel="1">
      <c r="A189" t="s">
        <v>202</v>
      </c>
      <c r="B189">
        <v>2.4925741849941247E-2</v>
      </c>
      <c r="C189">
        <v>774.2</v>
      </c>
      <c r="D189">
        <v>3.6663305794648667E-2</v>
      </c>
      <c r="E189">
        <v>1050.6400000000001</v>
      </c>
      <c r="F189">
        <v>6.1490582313593611E-2</v>
      </c>
      <c r="G189">
        <v>1365.1120000000001</v>
      </c>
    </row>
    <row r="190" spans="1:7" outlineLevel="1">
      <c r="A190" t="s">
        <v>203</v>
      </c>
      <c r="B190">
        <v>0.19839976531395187</v>
      </c>
      <c r="C190">
        <v>2704.3449999999998</v>
      </c>
      <c r="D190">
        <v>0.25344181292759532</v>
      </c>
      <c r="E190">
        <v>5612.7950000000001</v>
      </c>
      <c r="F190">
        <v>0.34199603624566932</v>
      </c>
      <c r="G190">
        <v>7840.9079999999994</v>
      </c>
    </row>
    <row r="191" spans="1:7" outlineLevel="1">
      <c r="A191" t="s">
        <v>204</v>
      </c>
      <c r="B191">
        <v>0.84777591814822861</v>
      </c>
      <c r="C191">
        <v>7690.4110000000001</v>
      </c>
      <c r="D191">
        <v>1.583047777938198</v>
      </c>
      <c r="E191">
        <v>10422.413</v>
      </c>
      <c r="F191">
        <v>2.3738864662899273</v>
      </c>
      <c r="G191">
        <v>13791.968000000001</v>
      </c>
    </row>
    <row r="192" spans="1:7" outlineLevel="1">
      <c r="A192" t="s">
        <v>205</v>
      </c>
      <c r="B192">
        <v>2.7589819005688101</v>
      </c>
      <c r="C192">
        <v>92694.588999999993</v>
      </c>
      <c r="D192">
        <v>3.3129268608373486</v>
      </c>
      <c r="E192">
        <v>104335.18800000001</v>
      </c>
      <c r="F192">
        <v>4.1180614599199572</v>
      </c>
      <c r="G192">
        <v>117011.465</v>
      </c>
    </row>
    <row r="193" spans="1:7" outlineLevel="1">
      <c r="A193" t="s">
        <v>37</v>
      </c>
      <c r="B193">
        <v>5.3286381768671927</v>
      </c>
      <c r="C193">
        <v>95672.379000000001</v>
      </c>
      <c r="D193">
        <v>7.0552946681614541</v>
      </c>
      <c r="E193">
        <v>111662.004</v>
      </c>
      <c r="F193">
        <v>9.5415955977568778</v>
      </c>
      <c r="G193">
        <v>133089.68</v>
      </c>
    </row>
    <row r="194" spans="1:7" outlineLevel="1">
      <c r="A194" t="s">
        <v>206</v>
      </c>
      <c r="B194">
        <v>0.45742426638353584</v>
      </c>
      <c r="C194">
        <v>13015.373</v>
      </c>
      <c r="D194">
        <v>0.92609799710393625</v>
      </c>
      <c r="E194">
        <v>18446.961000000003</v>
      </c>
      <c r="F194">
        <v>1.4041344214242508</v>
      </c>
      <c r="G194">
        <v>26180.693000000003</v>
      </c>
    </row>
    <row r="195" spans="1:7" outlineLevel="1">
      <c r="A195" t="s">
        <v>207</v>
      </c>
      <c r="B195">
        <v>2.8984495875753177E-2</v>
      </c>
      <c r="C195">
        <v>935.74800000000005</v>
      </c>
      <c r="D195">
        <v>3.3906004432165272E-2</v>
      </c>
      <c r="E195">
        <v>1059.585</v>
      </c>
      <c r="F195">
        <v>4.4671816721027741E-2</v>
      </c>
      <c r="G195">
        <v>1150.8419999999999</v>
      </c>
    </row>
    <row r="196" spans="1:7" outlineLevel="1">
      <c r="A196" t="s">
        <v>208</v>
      </c>
      <c r="B196">
        <v>9.7455287730707895E-3</v>
      </c>
      <c r="C196">
        <v>1099.1400000000001</v>
      </c>
      <c r="D196">
        <v>1.2468561975169275E-2</v>
      </c>
      <c r="E196">
        <v>1276.9299999999998</v>
      </c>
      <c r="F196">
        <v>1.7676866830481801E-2</v>
      </c>
      <c r="G196">
        <v>1484.259</v>
      </c>
    </row>
    <row r="197" spans="1:7" outlineLevel="1">
      <c r="A197" t="s">
        <v>48</v>
      </c>
      <c r="B197">
        <v>1.3420809530508364</v>
      </c>
      <c r="C197">
        <v>24840.78</v>
      </c>
      <c r="D197">
        <v>2.4726194064031728</v>
      </c>
      <c r="E197">
        <v>34902.366000000002</v>
      </c>
      <c r="F197">
        <v>3.5260960275515272</v>
      </c>
      <c r="G197">
        <v>45681.095999999998</v>
      </c>
    </row>
    <row r="198" spans="1:7" outlineLevel="1">
      <c r="A198" t="s">
        <v>209</v>
      </c>
      <c r="B198">
        <v>7.2324802331995688</v>
      </c>
      <c r="C198">
        <v>17074.440999999999</v>
      </c>
      <c r="D198">
        <v>8.4080357374512555</v>
      </c>
      <c r="E198">
        <v>21754.108</v>
      </c>
      <c r="F198">
        <v>10.787328911804568</v>
      </c>
      <c r="G198">
        <v>28119.249</v>
      </c>
    </row>
    <row r="199" spans="1:7" outlineLevel="1">
      <c r="A199" t="s">
        <v>210</v>
      </c>
      <c r="B199">
        <v>2.1963508352846894E-2</v>
      </c>
      <c r="C199">
        <v>1562.3969999999999</v>
      </c>
      <c r="D199">
        <v>2.6124954334902455E-2</v>
      </c>
      <c r="E199">
        <v>1764.5040000000001</v>
      </c>
      <c r="F199">
        <v>3.3334078787138337E-2</v>
      </c>
      <c r="G199">
        <v>1840.579</v>
      </c>
    </row>
    <row r="200" spans="1:7" outlineLevel="1">
      <c r="A200" t="s">
        <v>211</v>
      </c>
      <c r="B200">
        <v>7.099805910396241</v>
      </c>
      <c r="C200">
        <v>34779.589</v>
      </c>
      <c r="D200">
        <v>10.279697108844928</v>
      </c>
      <c r="E200">
        <v>44014.955000000002</v>
      </c>
      <c r="F200">
        <v>13.679547221443455</v>
      </c>
      <c r="G200">
        <v>53403.312999999995</v>
      </c>
    </row>
    <row r="201" spans="1:7" outlineLevel="1">
      <c r="A201" t="s">
        <v>212</v>
      </c>
      <c r="B201">
        <v>1.3920353008850452</v>
      </c>
      <c r="C201">
        <v>27080.141</v>
      </c>
      <c r="D201">
        <v>2.232632450257928</v>
      </c>
      <c r="E201">
        <v>32184.933000000001</v>
      </c>
      <c r="F201">
        <v>3.0164189470206204</v>
      </c>
      <c r="G201">
        <v>38102.557000000001</v>
      </c>
    </row>
    <row r="202" spans="1:7" outlineLevel="1">
      <c r="A202" t="s">
        <v>213</v>
      </c>
      <c r="B202">
        <v>4.5496100649399754E-2</v>
      </c>
      <c r="C202">
        <v>3011.395</v>
      </c>
      <c r="D202">
        <v>7.8086583698503409E-2</v>
      </c>
      <c r="E202">
        <v>3768.7560000000003</v>
      </c>
      <c r="F202">
        <v>0.11479001199287861</v>
      </c>
      <c r="G202">
        <v>4471.7260000000006</v>
      </c>
    </row>
    <row r="203" spans="1:7" outlineLevel="1">
      <c r="A203" t="s">
        <v>214</v>
      </c>
      <c r="B203">
        <v>1.172483093390865</v>
      </c>
      <c r="C203">
        <v>18375.599999999999</v>
      </c>
      <c r="D203">
        <v>1.7231441569464898</v>
      </c>
      <c r="E203">
        <v>24882.772000000001</v>
      </c>
      <c r="F203">
        <v>2.8762482266165739</v>
      </c>
      <c r="G203">
        <v>33340.663</v>
      </c>
    </row>
    <row r="204" spans="1:7" outlineLevel="1">
      <c r="A204" t="s">
        <v>82</v>
      </c>
      <c r="B204">
        <v>0.3932310568132345</v>
      </c>
      <c r="C204">
        <v>15988.495000000001</v>
      </c>
      <c r="D204">
        <v>0.52683766114944186</v>
      </c>
      <c r="E204">
        <v>19254.088</v>
      </c>
      <c r="F204">
        <v>0.75977697251876097</v>
      </c>
      <c r="G204">
        <v>24048.871999999999</v>
      </c>
    </row>
    <row r="205" spans="1:7" outlineLevel="1">
      <c r="A205" t="s">
        <v>215</v>
      </c>
      <c r="B205">
        <v>0.44836061200769761</v>
      </c>
      <c r="C205">
        <v>754.0440000000001</v>
      </c>
      <c r="D205">
        <v>0.53182875382917161</v>
      </c>
      <c r="E205">
        <v>763.80099999999993</v>
      </c>
      <c r="F205">
        <v>0.58658842300770264</v>
      </c>
      <c r="G205">
        <v>750.28899999999999</v>
      </c>
    </row>
    <row r="206" spans="1:7" outlineLevel="1">
      <c r="A206" t="s">
        <v>216</v>
      </c>
      <c r="B206">
        <v>0.36591782950099905</v>
      </c>
      <c r="C206">
        <v>4743.3599999999997</v>
      </c>
      <c r="D206">
        <v>0.56446435760666125</v>
      </c>
      <c r="E206">
        <v>6832.9959999999992</v>
      </c>
      <c r="F206">
        <v>0.8293162207240542</v>
      </c>
      <c r="G206">
        <v>9548.2119999999995</v>
      </c>
    </row>
    <row r="207" spans="1:7" outlineLevel="1">
      <c r="A207" t="s">
        <v>71</v>
      </c>
      <c r="B207">
        <v>0.21157136470860591</v>
      </c>
      <c r="C207">
        <v>6243.3829999999998</v>
      </c>
      <c r="D207">
        <v>0.47249135479792242</v>
      </c>
      <c r="E207">
        <v>10212.210000000001</v>
      </c>
      <c r="F207">
        <v>0.68542437722558192</v>
      </c>
      <c r="G207">
        <v>13524.841</v>
      </c>
    </row>
    <row r="208" spans="1:7" outlineLevel="1">
      <c r="A208" t="s">
        <v>217</v>
      </c>
      <c r="B208">
        <v>1.8571354122320971</v>
      </c>
      <c r="C208">
        <v>15170.832</v>
      </c>
      <c r="D208">
        <v>3.0078591037761058</v>
      </c>
      <c r="E208">
        <v>21046.768</v>
      </c>
      <c r="F208">
        <v>4.1663438938728801</v>
      </c>
      <c r="G208">
        <v>27698.607</v>
      </c>
    </row>
    <row r="209" spans="1:7" outlineLevel="1">
      <c r="A209" t="s">
        <v>218</v>
      </c>
      <c r="B209">
        <v>0.23058193733446522</v>
      </c>
      <c r="C209">
        <v>7344.5879999999997</v>
      </c>
      <c r="D209">
        <v>0.32888048915341372</v>
      </c>
      <c r="E209">
        <v>9497.360999999999</v>
      </c>
      <c r="F209">
        <v>0.44682680366024197</v>
      </c>
      <c r="G209">
        <v>12008.148000000001</v>
      </c>
    </row>
    <row r="210" spans="1:7" outlineLevel="1">
      <c r="A210" t="s">
        <v>219</v>
      </c>
      <c r="B210">
        <v>3.2967835054214141E-2</v>
      </c>
      <c r="C210">
        <v>1296.106</v>
      </c>
      <c r="D210">
        <v>5.6719362443645734E-2</v>
      </c>
      <c r="E210">
        <v>2035.0809999999999</v>
      </c>
      <c r="F210">
        <v>0.10261972410736417</v>
      </c>
      <c r="G210">
        <v>2929.288</v>
      </c>
    </row>
    <row r="211" spans="1:7" outlineLevel="1">
      <c r="A211" t="s">
        <v>55</v>
      </c>
      <c r="B211">
        <v>0.10793457939902457</v>
      </c>
      <c r="C211">
        <v>4780.5960000000005</v>
      </c>
      <c r="D211">
        <v>0.22868452109899931</v>
      </c>
      <c r="E211">
        <v>8260.3739999999998</v>
      </c>
      <c r="F211">
        <v>0.37874468266841538</v>
      </c>
      <c r="G211">
        <v>12272.74</v>
      </c>
    </row>
    <row r="212" spans="1:7" outlineLevel="1">
      <c r="A212" t="s">
        <v>220</v>
      </c>
      <c r="B212">
        <v>0.23821893641996508</v>
      </c>
      <c r="C212">
        <v>7778.0259999999998</v>
      </c>
      <c r="D212">
        <v>0.29468110087672378</v>
      </c>
      <c r="E212">
        <v>8850.8189999999995</v>
      </c>
      <c r="F212">
        <v>0.41852366754144887</v>
      </c>
      <c r="G212">
        <v>10120.266000000001</v>
      </c>
    </row>
    <row r="213" spans="1:7" outlineLevel="1">
      <c r="A213" t="s">
        <v>81</v>
      </c>
      <c r="B213">
        <v>9.6641952433972445E-2</v>
      </c>
      <c r="C213">
        <v>2258.047</v>
      </c>
      <c r="D213">
        <v>0.18387921978923441</v>
      </c>
      <c r="E213">
        <v>3074.4950000000003</v>
      </c>
      <c r="F213">
        <v>0.28095736694677914</v>
      </c>
      <c r="G213">
        <v>4309.5330000000004</v>
      </c>
    </row>
    <row r="214" spans="1:7" outlineLevel="1">
      <c r="A214" t="s">
        <v>58</v>
      </c>
      <c r="B214">
        <v>1.493922625840217</v>
      </c>
      <c r="C214">
        <v>44980.690999999999</v>
      </c>
      <c r="D214">
        <v>1.9481668436612083</v>
      </c>
      <c r="E214">
        <v>50623.969000000005</v>
      </c>
      <c r="F214">
        <v>2.4960334702431233</v>
      </c>
      <c r="G214">
        <v>56840.587999999996</v>
      </c>
    </row>
    <row r="215" spans="1:7" outlineLevel="1">
      <c r="A215" t="s">
        <v>60</v>
      </c>
      <c r="B215">
        <v>3.9628296509341903</v>
      </c>
      <c r="C215">
        <v>34902.576999999997</v>
      </c>
      <c r="D215">
        <v>4.7807296879446888</v>
      </c>
      <c r="E215">
        <v>39862.608</v>
      </c>
      <c r="F215">
        <v>5.6267890593966339</v>
      </c>
      <c r="G215">
        <v>45274.531999999999</v>
      </c>
    </row>
    <row r="216" spans="1:7" outlineLevel="1">
      <c r="A216" t="s">
        <v>96</v>
      </c>
      <c r="B216">
        <v>9.4450642963820539E-2</v>
      </c>
      <c r="C216">
        <v>4933.6669999999995</v>
      </c>
      <c r="D216">
        <v>0.14937735394919391</v>
      </c>
      <c r="E216">
        <v>6589.9880000000003</v>
      </c>
      <c r="F216">
        <v>0.2154111377662396</v>
      </c>
      <c r="G216">
        <v>8855.7349999999988</v>
      </c>
    </row>
    <row r="217" spans="1:7" outlineLevel="1">
      <c r="A217" t="s">
        <v>221</v>
      </c>
      <c r="B217">
        <v>6.5695490069289436E-3</v>
      </c>
      <c r="C217">
        <v>619.56599999999992</v>
      </c>
      <c r="D217">
        <v>7.3833554659955341E-3</v>
      </c>
      <c r="E217">
        <v>676.46899999999994</v>
      </c>
      <c r="F217">
        <v>8.9354167512664517E-3</v>
      </c>
      <c r="G217">
        <v>671.96500000000003</v>
      </c>
    </row>
    <row r="218" spans="1:7" outlineLevel="1">
      <c r="A218" t="s">
        <v>222</v>
      </c>
      <c r="B218">
        <v>4.0457512995128994E-2</v>
      </c>
      <c r="C218">
        <v>5282.8280000000004</v>
      </c>
      <c r="D218">
        <v>4.6883944770628044E-2</v>
      </c>
      <c r="E218">
        <v>5686.0889999999999</v>
      </c>
      <c r="F218">
        <v>6.3038157626120722E-2</v>
      </c>
      <c r="G218">
        <v>6342.0110000000004</v>
      </c>
    </row>
    <row r="219" spans="1:7" outlineLevel="1">
      <c r="A219" t="s">
        <v>223</v>
      </c>
      <c r="B219">
        <v>2.7872736888164391E-3</v>
      </c>
      <c r="C219">
        <v>2506.9609999999998</v>
      </c>
      <c r="D219">
        <v>6.6291800802932609E-3</v>
      </c>
      <c r="E219">
        <v>2750.4080000000004</v>
      </c>
      <c r="F219">
        <v>9.5395943339757691E-3</v>
      </c>
      <c r="G219">
        <v>3083.1179999999999</v>
      </c>
    </row>
    <row r="220" spans="1:7" outlineLevel="1">
      <c r="A220" t="s">
        <v>80</v>
      </c>
      <c r="B220">
        <v>4.6459281832408594</v>
      </c>
      <c r="C220">
        <v>59770.144999999997</v>
      </c>
      <c r="D220">
        <v>5.6477784373089399</v>
      </c>
      <c r="E220">
        <v>64063.241000000002</v>
      </c>
      <c r="F220">
        <v>6.4910799676854936</v>
      </c>
      <c r="G220">
        <v>69916.887000000002</v>
      </c>
    </row>
    <row r="221" spans="1:7" outlineLevel="1">
      <c r="A221" t="s">
        <v>224</v>
      </c>
      <c r="B221">
        <v>0.83626864578165772</v>
      </c>
      <c r="C221">
        <v>36417.123</v>
      </c>
      <c r="D221">
        <v>1.3406165734663178</v>
      </c>
      <c r="E221">
        <v>42357.021000000001</v>
      </c>
      <c r="F221">
        <v>1.8048292429667792</v>
      </c>
      <c r="G221">
        <v>46070.636999999995</v>
      </c>
    </row>
    <row r="222" spans="1:7" outlineLevel="1">
      <c r="A222" t="s">
        <v>90</v>
      </c>
      <c r="B222">
        <v>5.8867831767232898E-2</v>
      </c>
      <c r="C222">
        <v>3979.9780000000001</v>
      </c>
      <c r="D222">
        <v>7.3080072027615225E-2</v>
      </c>
      <c r="E222">
        <v>5538.5609999999997</v>
      </c>
      <c r="F222">
        <v>9.4298308634016628E-2</v>
      </c>
      <c r="G222">
        <v>7436.0039999999999</v>
      </c>
    </row>
    <row r="223" spans="1:7" outlineLevel="1">
      <c r="A223" t="s">
        <v>91</v>
      </c>
      <c r="B223">
        <v>0.63747236747338476</v>
      </c>
      <c r="C223">
        <v>21076.054</v>
      </c>
      <c r="D223">
        <v>0.92184730911248003</v>
      </c>
      <c r="E223">
        <v>26265.530999999999</v>
      </c>
      <c r="F223">
        <v>1.2810555603686462</v>
      </c>
      <c r="G223">
        <v>32147.730000000003</v>
      </c>
    </row>
    <row r="224" spans="1:7" outlineLevel="1">
      <c r="A224" t="s">
        <v>225</v>
      </c>
      <c r="B224">
        <v>0.32591778027974128</v>
      </c>
      <c r="C224">
        <v>3408.4370000000004</v>
      </c>
      <c r="D224">
        <v>0.39717325703488882</v>
      </c>
      <c r="E224">
        <v>3815.6349999999998</v>
      </c>
      <c r="F224">
        <v>0.4485144424633829</v>
      </c>
      <c r="G224">
        <v>4282.4130000000005</v>
      </c>
    </row>
    <row r="225" spans="1:7" outlineLevel="1">
      <c r="A225" t="s">
        <v>226</v>
      </c>
      <c r="B225">
        <v>9.5360258005807844E-2</v>
      </c>
      <c r="C225">
        <v>7369.1329999999998</v>
      </c>
      <c r="D225">
        <v>0.13730477070799807</v>
      </c>
      <c r="E225">
        <v>8816.68</v>
      </c>
      <c r="F225">
        <v>0.17797952327082431</v>
      </c>
      <c r="G225">
        <v>10692.246000000001</v>
      </c>
    </row>
    <row r="226" spans="1:7" outlineLevel="1">
      <c r="A226" t="s">
        <v>88</v>
      </c>
      <c r="B226">
        <v>0.43170125219419203</v>
      </c>
      <c r="C226">
        <v>11920.402</v>
      </c>
      <c r="D226">
        <v>0.66448477445766752</v>
      </c>
      <c r="E226">
        <v>16196.589</v>
      </c>
      <c r="F226">
        <v>1.0456252072455701</v>
      </c>
      <c r="G226">
        <v>22615.010999999999</v>
      </c>
    </row>
    <row r="227" spans="1:7" outlineLevel="1">
      <c r="A227" t="s">
        <v>39</v>
      </c>
      <c r="B227">
        <v>0.31693699977876805</v>
      </c>
      <c r="C227">
        <v>7150.7690000000002</v>
      </c>
      <c r="D227">
        <v>0.68059789851614638</v>
      </c>
      <c r="E227">
        <v>10618.019</v>
      </c>
      <c r="F227">
        <v>0.97780100364252232</v>
      </c>
      <c r="G227">
        <v>14446.891000000001</v>
      </c>
    </row>
    <row r="228" spans="1:7" outlineLevel="1">
      <c r="A228" t="s">
        <v>72</v>
      </c>
      <c r="B228">
        <v>0.3924252092229496</v>
      </c>
      <c r="C228">
        <v>24663.698</v>
      </c>
      <c r="D228">
        <v>0.69974650886117518</v>
      </c>
      <c r="E228">
        <v>33535.815000000002</v>
      </c>
      <c r="F228">
        <v>1.0418256023944701</v>
      </c>
      <c r="G228">
        <v>44207.019</v>
      </c>
    </row>
    <row r="229" spans="1:7" outlineLevel="1">
      <c r="A229" t="s">
        <v>74</v>
      </c>
      <c r="B229">
        <v>2.1954657219340188</v>
      </c>
      <c r="C229">
        <v>26662.074000000001</v>
      </c>
      <c r="D229">
        <v>2.7464565745608001</v>
      </c>
      <c r="E229">
        <v>31514.674999999999</v>
      </c>
      <c r="F229">
        <v>3.5401971023424283</v>
      </c>
      <c r="G229">
        <v>36554.837</v>
      </c>
    </row>
    <row r="230" spans="1:7" outlineLevel="1">
      <c r="A230" t="s">
        <v>227</v>
      </c>
      <c r="B230">
        <v>0.93773017772364686</v>
      </c>
      <c r="C230">
        <v>27649.8</v>
      </c>
      <c r="D230">
        <v>1.2497474530301176</v>
      </c>
      <c r="E230">
        <v>32880.612000000001</v>
      </c>
      <c r="F230">
        <v>1.6531028900850022</v>
      </c>
      <c r="G230">
        <v>41084.5</v>
      </c>
    </row>
    <row r="231" spans="1:7" outlineLevel="1">
      <c r="A231" t="s">
        <v>93</v>
      </c>
      <c r="B231">
        <v>2.3231538626706834</v>
      </c>
      <c r="C231">
        <v>146307.72</v>
      </c>
      <c r="D231">
        <v>4.2401359544932484</v>
      </c>
      <c r="E231">
        <v>195909.796</v>
      </c>
      <c r="F231">
        <v>6.430923266302214</v>
      </c>
      <c r="G231">
        <v>261642.76300000001</v>
      </c>
    </row>
    <row r="232" spans="1:7" outlineLevel="1">
      <c r="A232" t="s">
        <v>228</v>
      </c>
      <c r="B232">
        <v>0.19019206950781609</v>
      </c>
      <c r="C232">
        <v>5883.8249999999998</v>
      </c>
      <c r="D232">
        <v>0.22345448711386762</v>
      </c>
      <c r="E232">
        <v>5810.0590000000002</v>
      </c>
      <c r="F232">
        <v>0.28772351439691424</v>
      </c>
      <c r="G232">
        <v>6272.6729999999998</v>
      </c>
    </row>
    <row r="233" spans="1:7" outlineLevel="1">
      <c r="A233" t="s">
        <v>229</v>
      </c>
      <c r="B233">
        <v>0.85533067962463794</v>
      </c>
      <c r="C233">
        <v>23206.398000000001</v>
      </c>
      <c r="D233">
        <v>1.0803238720112711</v>
      </c>
      <c r="E233">
        <v>25811.782999999999</v>
      </c>
      <c r="F233">
        <v>1.562872758145454</v>
      </c>
      <c r="G233">
        <v>28488.776999999998</v>
      </c>
    </row>
    <row r="234" spans="1:7" outlineLevel="1">
      <c r="A234" t="s">
        <v>230</v>
      </c>
      <c r="B234">
        <v>0.46532433367432741</v>
      </c>
      <c r="C234">
        <v>20519.791999999998</v>
      </c>
      <c r="D234">
        <v>0.82093858272829412</v>
      </c>
      <c r="E234">
        <v>29092.056</v>
      </c>
      <c r="F234">
        <v>1.2518838227698719</v>
      </c>
      <c r="G234">
        <v>39785.544999999998</v>
      </c>
    </row>
    <row r="235" spans="1:7" outlineLevel="1">
      <c r="A235" t="s">
        <v>64</v>
      </c>
      <c r="B235">
        <v>0.52918278406990538</v>
      </c>
      <c r="C235">
        <v>24146.325000000001</v>
      </c>
      <c r="D235">
        <v>0.82761841622873711</v>
      </c>
      <c r="E235">
        <v>29563.26</v>
      </c>
      <c r="F235">
        <v>1.1786365918455162</v>
      </c>
      <c r="G235">
        <v>35658.334000000003</v>
      </c>
    </row>
    <row r="236" spans="1:7" outlineLevel="1">
      <c r="A236" t="s">
        <v>231</v>
      </c>
      <c r="B236">
        <v>2.2698184917552031E-2</v>
      </c>
      <c r="C236">
        <v>1592.4750000000001</v>
      </c>
      <c r="D236">
        <v>3.1542932240665664E-2</v>
      </c>
      <c r="E236">
        <v>2068.4939999999997</v>
      </c>
      <c r="F236">
        <v>4.683280434170696E-2</v>
      </c>
      <c r="G236">
        <v>2359.15</v>
      </c>
    </row>
    <row r="237" spans="1:7" outlineLevel="1">
      <c r="A237" t="s">
        <v>232</v>
      </c>
      <c r="B237">
        <v>2.994770304184541</v>
      </c>
      <c r="C237">
        <v>22829.325999999997</v>
      </c>
      <c r="D237">
        <v>4.5025355552550748</v>
      </c>
      <c r="E237">
        <v>28334.196</v>
      </c>
      <c r="F237">
        <v>5.9657690205973886</v>
      </c>
      <c r="G237">
        <v>35627.972000000002</v>
      </c>
    </row>
    <row r="238" spans="1:7" outlineLevel="1">
      <c r="A238" t="s">
        <v>233</v>
      </c>
      <c r="B238">
        <v>1.6381658198440845</v>
      </c>
      <c r="C238">
        <v>10160.888999999999</v>
      </c>
      <c r="D238">
        <v>2.1909941386267651</v>
      </c>
      <c r="E238">
        <v>11641.591</v>
      </c>
      <c r="F238">
        <v>2.7705988903423662</v>
      </c>
      <c r="G238">
        <v>13852.311</v>
      </c>
    </row>
    <row r="239" spans="1:7" outlineLevel="1">
      <c r="A239" t="s">
        <v>234</v>
      </c>
      <c r="B239">
        <v>1.2093493488015767</v>
      </c>
      <c r="C239">
        <v>10408.986999999999</v>
      </c>
      <c r="D239">
        <v>1.9605117786006239</v>
      </c>
      <c r="E239">
        <v>13385.336000000001</v>
      </c>
      <c r="F239">
        <v>2.8052702427377199</v>
      </c>
      <c r="G239">
        <v>17206.136999999999</v>
      </c>
    </row>
    <row r="240" spans="1:7" outlineLevel="1">
      <c r="A240" t="s">
        <v>235</v>
      </c>
      <c r="B240">
        <v>1.1221875048194814</v>
      </c>
      <c r="C240">
        <v>4563.2749999999996</v>
      </c>
      <c r="D240">
        <v>1.1968003133518363</v>
      </c>
      <c r="E240">
        <v>4951.0690000000004</v>
      </c>
      <c r="F240">
        <v>1.3006108939504202</v>
      </c>
      <c r="G240">
        <v>5363.05</v>
      </c>
    </row>
    <row r="241" spans="1:7" outlineLevel="1">
      <c r="A241" t="s">
        <v>236</v>
      </c>
      <c r="B241">
        <v>0.29183908637275607</v>
      </c>
      <c r="C241">
        <v>3107.8450000000003</v>
      </c>
      <c r="D241">
        <v>0.35006764093160064</v>
      </c>
      <c r="E241">
        <v>3821.3609999999999</v>
      </c>
      <c r="F241">
        <v>0.48607880370778245</v>
      </c>
      <c r="G241">
        <v>4480.9150000000009</v>
      </c>
    </row>
    <row r="242" spans="1:7" outlineLevel="1">
      <c r="A242" t="s">
        <v>83</v>
      </c>
      <c r="B242">
        <v>1.1637534889480288</v>
      </c>
      <c r="C242">
        <v>48881.216</v>
      </c>
      <c r="D242">
        <v>1.5854844108404051</v>
      </c>
      <c r="E242">
        <v>56775.097999999998</v>
      </c>
      <c r="F242">
        <v>2.0634283228618902</v>
      </c>
      <c r="G242">
        <v>66489.21699999999</v>
      </c>
    </row>
    <row r="243" spans="1:7" outlineLevel="1">
      <c r="A243" t="s">
        <v>237</v>
      </c>
      <c r="B243">
        <v>6.2912581569921411E-2</v>
      </c>
      <c r="C243">
        <v>1978.77</v>
      </c>
      <c r="D243">
        <v>7.7324595042453606E-2</v>
      </c>
      <c r="E243">
        <v>2495.7799999999997</v>
      </c>
      <c r="F243">
        <v>0.10306346614571729</v>
      </c>
      <c r="G243">
        <v>2784.5339999999997</v>
      </c>
    </row>
    <row r="244" spans="1:7" outlineLevel="1">
      <c r="A244" t="s">
        <v>238</v>
      </c>
      <c r="B244">
        <v>0.39860861544942244</v>
      </c>
      <c r="C244">
        <v>13051.661</v>
      </c>
      <c r="D244">
        <v>0.76827875965817849</v>
      </c>
      <c r="E244">
        <v>19536.8</v>
      </c>
      <c r="F244">
        <v>1.1810677085595227</v>
      </c>
      <c r="G244">
        <v>27260.991000000002</v>
      </c>
    </row>
    <row r="245" spans="1:7" outlineLevel="1">
      <c r="A245" t="s">
        <v>239</v>
      </c>
      <c r="B245">
        <v>4.8039917135613148</v>
      </c>
      <c r="C245">
        <v>37699.430999999997</v>
      </c>
      <c r="D245">
        <v>7.8914170319614199</v>
      </c>
      <c r="E245">
        <v>50088.160000000003</v>
      </c>
      <c r="F245">
        <v>13.198267757228834</v>
      </c>
      <c r="G245">
        <v>66415.002999999997</v>
      </c>
    </row>
    <row r="246" spans="1:7" outlineLevel="1">
      <c r="A246" t="s">
        <v>240</v>
      </c>
      <c r="B246">
        <v>1.8969312877273357E-2</v>
      </c>
      <c r="C246">
        <v>1232.9069999999999</v>
      </c>
      <c r="D246">
        <v>2.7788554674739264E-2</v>
      </c>
      <c r="E246">
        <v>1564.1410000000001</v>
      </c>
      <c r="F246">
        <v>4.1494738796403127E-2</v>
      </c>
      <c r="G246">
        <v>1831.453</v>
      </c>
    </row>
    <row r="247" spans="1:7" outlineLevel="1">
      <c r="A247" t="s">
        <v>38</v>
      </c>
      <c r="B247">
        <v>3.5872723666050756</v>
      </c>
      <c r="C247">
        <v>79173.885999999999</v>
      </c>
      <c r="D247">
        <v>5.9829361155505412</v>
      </c>
      <c r="E247">
        <v>91779.112999999998</v>
      </c>
      <c r="F247">
        <v>9.0019231195841876</v>
      </c>
      <c r="G247">
        <v>110678.984</v>
      </c>
    </row>
    <row r="248" spans="1:7" outlineLevel="1">
      <c r="A248" t="s">
        <v>241</v>
      </c>
      <c r="B248">
        <v>0.25130844508880001</v>
      </c>
      <c r="C248">
        <v>28453.052</v>
      </c>
      <c r="D248">
        <v>0.54666448474510365</v>
      </c>
      <c r="E248">
        <v>38452.576000000001</v>
      </c>
      <c r="F248">
        <v>0.80852256291894653</v>
      </c>
      <c r="G248">
        <v>51107.872000000003</v>
      </c>
    </row>
    <row r="249" spans="1:7" outlineLevel="1">
      <c r="A249" t="s">
        <v>242</v>
      </c>
      <c r="B249">
        <v>0.34920267212793094</v>
      </c>
      <c r="C249">
        <v>28294.937000000002</v>
      </c>
      <c r="D249">
        <v>0.58346971181719343</v>
      </c>
      <c r="E249">
        <v>35765.15</v>
      </c>
      <c r="F249">
        <v>0.84380630802862588</v>
      </c>
      <c r="G249">
        <v>46169.477999999996</v>
      </c>
    </row>
    <row r="250" spans="1:7" outlineLevel="1">
      <c r="A250" t="s">
        <v>243</v>
      </c>
      <c r="B250">
        <v>0.31522706720409321</v>
      </c>
      <c r="C250">
        <v>1821.683</v>
      </c>
      <c r="D250">
        <v>0.37778847674800448</v>
      </c>
      <c r="E250">
        <v>2102.0889999999999</v>
      </c>
      <c r="F250">
        <v>0.44006670619546651</v>
      </c>
      <c r="G250">
        <v>2435.8590000000004</v>
      </c>
    </row>
    <row r="251" spans="1:7" outlineLevel="1">
      <c r="A251" t="s">
        <v>244</v>
      </c>
      <c r="B251">
        <v>2.9642645964942906E-2</v>
      </c>
      <c r="C251">
        <v>297.12</v>
      </c>
      <c r="D251">
        <v>3.0422962150227897E-2</v>
      </c>
      <c r="E251">
        <v>273.38299999999998</v>
      </c>
      <c r="F251">
        <v>3.6271379275850266E-2</v>
      </c>
      <c r="G251">
        <v>250.79900000000001</v>
      </c>
    </row>
    <row r="252" spans="1:7" outlineLevel="1">
      <c r="A252" t="s">
        <v>245</v>
      </c>
      <c r="B252">
        <v>0.35278490253025752</v>
      </c>
      <c r="C252">
        <v>12388.471</v>
      </c>
      <c r="D252">
        <v>0.52147221534959931</v>
      </c>
      <c r="E252">
        <v>14788.944000000001</v>
      </c>
      <c r="F252">
        <v>0.76203450881867285</v>
      </c>
      <c r="G252">
        <v>19178.925999999999</v>
      </c>
    </row>
    <row r="253" spans="1:7" outlineLevel="1">
      <c r="A253" t="s">
        <v>45</v>
      </c>
      <c r="B253">
        <v>1.1178704178199184</v>
      </c>
      <c r="C253">
        <v>35669.606999999996</v>
      </c>
      <c r="D253">
        <v>1.7079326636219008</v>
      </c>
      <c r="E253">
        <v>44081.805999999997</v>
      </c>
      <c r="F253">
        <v>2.3378187223880476</v>
      </c>
      <c r="G253">
        <v>50559.316000000006</v>
      </c>
    </row>
    <row r="254" spans="1:7" outlineLevel="1">
      <c r="A254" t="s">
        <v>246</v>
      </c>
      <c r="B254">
        <v>1.2007273454349718E-2</v>
      </c>
      <c r="C254">
        <v>2294.924</v>
      </c>
      <c r="D254">
        <v>2.3967066725192825E-2</v>
      </c>
      <c r="E254">
        <v>2752.462</v>
      </c>
      <c r="F254">
        <v>3.8371180152823356E-2</v>
      </c>
      <c r="G254">
        <v>3241.828</v>
      </c>
    </row>
    <row r="255" spans="1:7" outlineLevel="1">
      <c r="A255" t="s">
        <v>61</v>
      </c>
      <c r="B255">
        <v>2.5857878269009364</v>
      </c>
      <c r="C255">
        <v>32965.945</v>
      </c>
      <c r="D255">
        <v>3.722065044009053</v>
      </c>
      <c r="E255">
        <v>39757.398999999998</v>
      </c>
      <c r="F255">
        <v>4.7545135974750599</v>
      </c>
      <c r="G255">
        <v>46812.741000000002</v>
      </c>
    </row>
    <row r="256" spans="1:7" outlineLevel="1">
      <c r="A256" t="s">
        <v>75</v>
      </c>
      <c r="B256">
        <v>0.15741469435893329</v>
      </c>
      <c r="C256">
        <v>12065.971</v>
      </c>
      <c r="D256">
        <v>0.2624438864109449</v>
      </c>
      <c r="E256">
        <v>19676.95</v>
      </c>
      <c r="F256">
        <v>0.41716128639097066</v>
      </c>
      <c r="G256">
        <v>30983.932000000001</v>
      </c>
    </row>
    <row r="257" spans="1:7" outlineLevel="1">
      <c r="A257" t="s">
        <v>247</v>
      </c>
      <c r="B257">
        <v>5.8414954495555275E-2</v>
      </c>
      <c r="C257">
        <v>4224.5720000000001</v>
      </c>
      <c r="D257">
        <v>9.1420092098552119E-2</v>
      </c>
      <c r="E257">
        <v>4522.7329999999993</v>
      </c>
      <c r="F257">
        <v>0.12763047578894521</v>
      </c>
      <c r="G257">
        <v>4925.93</v>
      </c>
    </row>
    <row r="258" spans="1:7" outlineLevel="1">
      <c r="A258" t="s">
        <v>248</v>
      </c>
      <c r="B258">
        <v>0.59781380909771564</v>
      </c>
      <c r="C258">
        <v>14262.880999999999</v>
      </c>
      <c r="D258">
        <v>0.81395874473026841</v>
      </c>
      <c r="E258">
        <v>17849.118000000002</v>
      </c>
      <c r="F258">
        <v>1.1702720518312515</v>
      </c>
      <c r="G258">
        <v>25113.420000000002</v>
      </c>
    </row>
    <row r="259" spans="1:7" outlineLevel="1">
      <c r="A259" t="s">
        <v>249</v>
      </c>
      <c r="B259">
        <v>2.7606028236365892E-5</v>
      </c>
      <c r="C259">
        <v>7831.201</v>
      </c>
      <c r="D259">
        <v>1.4190814273727275E-2</v>
      </c>
      <c r="E259">
        <v>8529.4320000000007</v>
      </c>
      <c r="F259">
        <v>1.8821744144255716E-2</v>
      </c>
      <c r="G259">
        <v>9702.9639999999999</v>
      </c>
    </row>
    <row r="260" spans="1:7" outlineLevel="1">
      <c r="A260" t="s">
        <v>68</v>
      </c>
      <c r="B260">
        <v>2.1311588968246791</v>
      </c>
      <c r="C260">
        <v>45523.139000000003</v>
      </c>
      <c r="D260">
        <v>2.8170584089359596</v>
      </c>
      <c r="E260">
        <v>50674.388999999996</v>
      </c>
      <c r="F260">
        <v>3.3349166680593392</v>
      </c>
      <c r="G260">
        <v>55414.68</v>
      </c>
    </row>
    <row r="261" spans="1:7" outlineLevel="1">
      <c r="A261" t="s">
        <v>62</v>
      </c>
      <c r="B261">
        <v>2.6937791296521243</v>
      </c>
      <c r="C261">
        <v>52363.343000000001</v>
      </c>
      <c r="D261">
        <v>3.3280635758676498</v>
      </c>
      <c r="E261">
        <v>55444.524000000005</v>
      </c>
      <c r="F261">
        <v>3.9747379309913411</v>
      </c>
      <c r="G261">
        <v>58702.607000000004</v>
      </c>
    </row>
    <row r="262" spans="1:7" outlineLevel="1">
      <c r="A262" t="s">
        <v>250</v>
      </c>
      <c r="B262">
        <v>7.9347981896825421E-3</v>
      </c>
      <c r="C262">
        <v>3668.607</v>
      </c>
      <c r="D262">
        <v>4.3779387512330355E-2</v>
      </c>
      <c r="E262">
        <v>2729.5600000000004</v>
      </c>
      <c r="F262">
        <v>6.2807527420196615E-2</v>
      </c>
      <c r="G262">
        <v>3916.6370000000002</v>
      </c>
    </row>
    <row r="263" spans="1:7" outlineLevel="1">
      <c r="A263" t="s">
        <v>251</v>
      </c>
      <c r="B263">
        <v>1.0798776969668111</v>
      </c>
      <c r="C263">
        <v>40971.328000000001</v>
      </c>
      <c r="D263">
        <v>1.9110692103491118</v>
      </c>
      <c r="E263">
        <v>51434.215000000004</v>
      </c>
      <c r="F263">
        <v>2.8606280600601997</v>
      </c>
      <c r="G263">
        <v>64685.553999999996</v>
      </c>
    </row>
    <row r="264" spans="1:7" outlineLevel="1">
      <c r="A264" t="s">
        <v>252</v>
      </c>
      <c r="B264">
        <v>0.1109777121169198</v>
      </c>
      <c r="C264">
        <v>2703.0230000000001</v>
      </c>
      <c r="D264">
        <v>0.19152886641383354</v>
      </c>
      <c r="E264">
        <v>3119.9079999999999</v>
      </c>
      <c r="F264">
        <v>0.22076991339514532</v>
      </c>
      <c r="G264">
        <v>3720.654</v>
      </c>
    </row>
    <row r="265" spans="1:7" outlineLevel="1">
      <c r="A265" t="s">
        <v>253</v>
      </c>
      <c r="B265">
        <v>5.1765962373307911E-2</v>
      </c>
      <c r="C265">
        <v>1713.5430000000001</v>
      </c>
      <c r="D265">
        <v>7.3039467062825894E-2</v>
      </c>
      <c r="E265">
        <v>2156.8890000000001</v>
      </c>
      <c r="F265">
        <v>9.7845854099884069E-2</v>
      </c>
      <c r="G265">
        <v>2390.8029999999999</v>
      </c>
    </row>
    <row r="266" spans="1:7" outlineLevel="1">
      <c r="A266" t="s">
        <v>36</v>
      </c>
      <c r="B266">
        <v>0.83247201133661686</v>
      </c>
      <c r="C266">
        <v>15202.625</v>
      </c>
      <c r="D266">
        <v>1.3554232683366751</v>
      </c>
      <c r="E266">
        <v>20804.63</v>
      </c>
      <c r="F266">
        <v>2.1219881695520706</v>
      </c>
      <c r="G266">
        <v>29243.062999999998</v>
      </c>
    </row>
    <row r="267" spans="1:7" outlineLevel="1">
      <c r="A267" t="s">
        <v>254</v>
      </c>
      <c r="B267">
        <v>2.4866244186044963E-2</v>
      </c>
      <c r="C267">
        <v>1385.549</v>
      </c>
      <c r="D267">
        <v>3.6320981343695317E-2</v>
      </c>
      <c r="E267">
        <v>1815.5159999999998</v>
      </c>
      <c r="F267">
        <v>5.5487225748050206E-2</v>
      </c>
      <c r="G267">
        <v>2324.3989999999999</v>
      </c>
    </row>
    <row r="268" spans="1:7" outlineLevel="1">
      <c r="A268" t="s">
        <v>255</v>
      </c>
      <c r="B268">
        <v>0.10186840013094513</v>
      </c>
      <c r="C268">
        <v>4488.9489999999996</v>
      </c>
      <c r="D268">
        <v>9.3488929454735206E-2</v>
      </c>
      <c r="E268">
        <v>4905.4189999999999</v>
      </c>
      <c r="F268">
        <v>0.10517588842945065</v>
      </c>
      <c r="G268">
        <v>5181.7580000000007</v>
      </c>
    </row>
    <row r="269" spans="1:7" outlineLevel="1">
      <c r="A269" t="s">
        <v>256</v>
      </c>
      <c r="B269">
        <v>1.1960394820996463</v>
      </c>
      <c r="C269">
        <v>27936.440999999999</v>
      </c>
      <c r="D269">
        <v>1.7864913470041131</v>
      </c>
      <c r="E269">
        <v>34411.228999999999</v>
      </c>
      <c r="F269">
        <v>2.6012790266032706</v>
      </c>
      <c r="G269">
        <v>45889.756000000001</v>
      </c>
    </row>
    <row r="270" spans="1:7" outlineLevel="1">
      <c r="A270" t="s">
        <v>257</v>
      </c>
      <c r="B270">
        <v>0.33666071513342161</v>
      </c>
      <c r="C270">
        <v>10460.016</v>
      </c>
      <c r="D270">
        <v>0.54569543678212873</v>
      </c>
      <c r="E270">
        <v>14165.174999999999</v>
      </c>
      <c r="F270">
        <v>0.76568379089356375</v>
      </c>
      <c r="G270">
        <v>18933.777999999998</v>
      </c>
    </row>
    <row r="271" spans="1:7" outlineLevel="1">
      <c r="A271" t="s">
        <v>63</v>
      </c>
      <c r="B271">
        <v>0.95639007855422986</v>
      </c>
      <c r="C271">
        <v>18936.609</v>
      </c>
      <c r="D271">
        <v>1.7437196361703311</v>
      </c>
      <c r="E271">
        <v>23948.184000000001</v>
      </c>
      <c r="F271">
        <v>2.502554819820805</v>
      </c>
      <c r="G271">
        <v>31006.620999999999</v>
      </c>
    </row>
    <row r="272" spans="1:7" outlineLevel="1">
      <c r="A272" t="s">
        <v>258</v>
      </c>
      <c r="B272">
        <v>0.28763674574850107</v>
      </c>
      <c r="C272">
        <v>15940.120999999999</v>
      </c>
      <c r="D272">
        <v>0.50971119864116565</v>
      </c>
      <c r="E272">
        <v>20783.492999999999</v>
      </c>
      <c r="F272">
        <v>0.69434745323212899</v>
      </c>
      <c r="G272">
        <v>27029.502999999997</v>
      </c>
    </row>
    <row r="273" spans="1:7" outlineLevel="1">
      <c r="A273" t="s">
        <v>259</v>
      </c>
      <c r="B273">
        <v>0.26863320929297002</v>
      </c>
      <c r="C273">
        <v>3515.9410000000003</v>
      </c>
      <c r="D273">
        <v>0.40063278059072571</v>
      </c>
      <c r="E273">
        <v>4040.3250000000003</v>
      </c>
      <c r="F273">
        <v>0.47534351080088882</v>
      </c>
      <c r="G273">
        <v>4258.6239999999998</v>
      </c>
    </row>
    <row r="274" spans="1:7" outlineLevel="1">
      <c r="A274" t="s">
        <v>260</v>
      </c>
      <c r="B274">
        <v>5.9450547385237051</v>
      </c>
      <c r="C274">
        <v>29383.996999999999</v>
      </c>
      <c r="D274">
        <v>8.0217221509478147</v>
      </c>
      <c r="E274">
        <v>34518.504000000001</v>
      </c>
      <c r="F274">
        <v>10.470879777758782</v>
      </c>
      <c r="G274">
        <v>40737.004000000001</v>
      </c>
    </row>
    <row r="275" spans="1:7" outlineLevel="1">
      <c r="A275" t="s">
        <v>261</v>
      </c>
      <c r="B275">
        <v>1.7712642643977226E-2</v>
      </c>
      <c r="C275">
        <v>1983.646</v>
      </c>
      <c r="D275">
        <v>2.4407424559395988E-2</v>
      </c>
      <c r="E275">
        <v>2672.009</v>
      </c>
      <c r="F275">
        <v>3.6095265578831262E-2</v>
      </c>
      <c r="G275">
        <v>3330.5810000000001</v>
      </c>
    </row>
    <row r="276" spans="1:7" outlineLevel="1">
      <c r="A276" t="s">
        <v>262</v>
      </c>
      <c r="B276">
        <v>0.19479003234398382</v>
      </c>
      <c r="C276">
        <v>5989.8490000000002</v>
      </c>
      <c r="D276">
        <v>0.32453396974052001</v>
      </c>
      <c r="E276">
        <v>8833.4600000000009</v>
      </c>
      <c r="F276">
        <v>0.50729963512526732</v>
      </c>
      <c r="G276">
        <v>13255.138999999999</v>
      </c>
    </row>
    <row r="277" spans="1:7" outlineLevel="1">
      <c r="A277" t="s">
        <v>263</v>
      </c>
      <c r="B277">
        <v>2.9219300502828811</v>
      </c>
      <c r="C277">
        <v>64559.082999999999</v>
      </c>
      <c r="D277">
        <v>5.0018373162129333</v>
      </c>
      <c r="E277">
        <v>81619.338999999993</v>
      </c>
      <c r="F277">
        <v>7.1332863468105199</v>
      </c>
      <c r="G277">
        <v>100261.836</v>
      </c>
    </row>
    <row r="278" spans="1:7" outlineLevel="1">
      <c r="A278" t="s">
        <v>264</v>
      </c>
      <c r="B278">
        <v>2.1454497589813348</v>
      </c>
      <c r="C278">
        <v>38979.71</v>
      </c>
      <c r="D278">
        <v>2.7270170726615226</v>
      </c>
      <c r="E278">
        <v>44218.105000000003</v>
      </c>
      <c r="F278">
        <v>3.5091348709994605</v>
      </c>
      <c r="G278">
        <v>51542.198999999993</v>
      </c>
    </row>
    <row r="279" spans="1:7" outlineLevel="1">
      <c r="A279" t="s">
        <v>46</v>
      </c>
      <c r="B279">
        <v>1.843281858847402</v>
      </c>
      <c r="C279">
        <v>51935.794000000002</v>
      </c>
      <c r="D279">
        <v>2.1134170345516972</v>
      </c>
      <c r="E279">
        <v>59277.758000000002</v>
      </c>
      <c r="F279">
        <v>2.4985095974253495</v>
      </c>
      <c r="G279">
        <v>68462.642999999996</v>
      </c>
    </row>
    <row r="280" spans="1:7" outlineLevel="1">
      <c r="A280" t="s">
        <v>265</v>
      </c>
      <c r="B280">
        <v>0.33220606079259074</v>
      </c>
      <c r="C280">
        <v>15666.635</v>
      </c>
      <c r="D280">
        <v>0.50624791814693026</v>
      </c>
      <c r="E280">
        <v>20000.201000000001</v>
      </c>
      <c r="F280">
        <v>0.70247770189767855</v>
      </c>
      <c r="G280">
        <v>25046.081999999999</v>
      </c>
    </row>
    <row r="281" spans="1:7" outlineLevel="1">
      <c r="A281" t="s">
        <v>266</v>
      </c>
      <c r="B281">
        <v>7.332029700156889E-2</v>
      </c>
      <c r="C281">
        <v>6242.6849999999995</v>
      </c>
      <c r="D281">
        <v>0.13908517748807289</v>
      </c>
      <c r="E281">
        <v>8270.41</v>
      </c>
      <c r="F281">
        <v>0.16739587396178601</v>
      </c>
      <c r="G281">
        <v>9559.5570000000007</v>
      </c>
    </row>
    <row r="282" spans="1:7" outlineLevel="1">
      <c r="A282" t="s">
        <v>267</v>
      </c>
      <c r="B282">
        <v>1.1991696676156323</v>
      </c>
      <c r="C282">
        <v>2409.1909999999998</v>
      </c>
      <c r="D282">
        <v>1.4859733537249671</v>
      </c>
      <c r="E282">
        <v>2686.2919999999999</v>
      </c>
      <c r="F282">
        <v>1.5546065378808973</v>
      </c>
      <c r="G282">
        <v>2906.165</v>
      </c>
    </row>
    <row r="283" spans="1:7" outlineLevel="1">
      <c r="A283" t="s">
        <v>268</v>
      </c>
      <c r="B283">
        <v>0.2039707047761693</v>
      </c>
      <c r="C283">
        <v>15242.661999999998</v>
      </c>
      <c r="D283">
        <v>0.23256007504637144</v>
      </c>
      <c r="E283">
        <v>15382.983</v>
      </c>
      <c r="F283">
        <v>0.32801931488555336</v>
      </c>
      <c r="G283">
        <v>19752.022000000001</v>
      </c>
    </row>
    <row r="284" spans="1:7" outlineLevel="1">
      <c r="A284" t="s">
        <v>47</v>
      </c>
      <c r="B284">
        <v>0.38062086628930097</v>
      </c>
      <c r="C284">
        <v>4375.0989999999993</v>
      </c>
      <c r="D284">
        <v>0.73410094755998268</v>
      </c>
      <c r="E284">
        <v>7290.4739999999993</v>
      </c>
      <c r="F284">
        <v>1.3175912766478375</v>
      </c>
      <c r="G284">
        <v>11750.908000000001</v>
      </c>
    </row>
    <row r="285" spans="1:7" outlineLevel="1">
      <c r="A285" t="s">
        <v>269</v>
      </c>
      <c r="B285">
        <v>3.9259420103638552E-2</v>
      </c>
      <c r="C285">
        <v>2062.4079999999999</v>
      </c>
      <c r="D285">
        <v>5.3005678582686296E-2</v>
      </c>
      <c r="E285">
        <v>2412.0509999999999</v>
      </c>
      <c r="F285">
        <v>7.5061565216130013E-2</v>
      </c>
      <c r="G285">
        <v>2869.3140000000003</v>
      </c>
    </row>
    <row r="286" spans="1:7" outlineLevel="1">
      <c r="A286" t="s">
        <v>270</v>
      </c>
      <c r="B286">
        <v>6.1597863317719707E-2</v>
      </c>
      <c r="C286">
        <v>1597.9080000000001</v>
      </c>
      <c r="D286">
        <v>6.603805195186209E-2</v>
      </c>
      <c r="E286">
        <v>1735.1049999999998</v>
      </c>
      <c r="F286">
        <v>0.10237302572175942</v>
      </c>
      <c r="G286">
        <v>2151.174</v>
      </c>
    </row>
    <row r="287" spans="1:7" outlineLevel="1"/>
    <row r="290" spans="1:12" s="2" customFormat="1">
      <c r="A290" s="3" t="s">
        <v>273</v>
      </c>
      <c r="I290" s="94"/>
      <c r="J290" s="94"/>
      <c r="K290" s="94"/>
      <c r="L290" s="94"/>
    </row>
    <row r="293" spans="1:12">
      <c r="A293" s="15" t="s">
        <v>128</v>
      </c>
      <c r="B293" s="15"/>
      <c r="C293" s="15"/>
      <c r="D293" s="29"/>
      <c r="E293" s="29"/>
    </row>
    <row r="294" spans="1:12">
      <c r="A294" s="16" t="s">
        <v>40</v>
      </c>
      <c r="B294" s="97">
        <v>2016</v>
      </c>
      <c r="C294" s="97">
        <v>2036</v>
      </c>
      <c r="D294" s="39"/>
      <c r="E294" s="97" t="s">
        <v>408</v>
      </c>
      <c r="H294" s="16" t="s">
        <v>122</v>
      </c>
      <c r="I294" s="97">
        <v>2016</v>
      </c>
      <c r="J294" s="97">
        <v>2036</v>
      </c>
      <c r="K294" s="39"/>
      <c r="L294" s="97" t="s">
        <v>408</v>
      </c>
    </row>
    <row r="295" spans="1:12">
      <c r="A295" s="100" t="s">
        <v>32</v>
      </c>
      <c r="B295" s="101">
        <v>1.0141115929590068</v>
      </c>
      <c r="C295" s="101">
        <v>2.4168483813235233</v>
      </c>
      <c r="D295" s="102"/>
      <c r="E295" s="103" t="s">
        <v>395</v>
      </c>
      <c r="H295" s="100" t="s">
        <v>110</v>
      </c>
      <c r="I295" s="101">
        <v>0.35396496119336324</v>
      </c>
      <c r="J295" s="101">
        <v>1.0464740651834143</v>
      </c>
      <c r="K295" s="102"/>
      <c r="L295" s="104" t="s">
        <v>399</v>
      </c>
    </row>
    <row r="296" spans="1:12">
      <c r="A296" s="100" t="s">
        <v>122</v>
      </c>
      <c r="B296" s="101">
        <v>1.1571001262866376</v>
      </c>
      <c r="C296" s="101">
        <v>2.4953553294403754</v>
      </c>
      <c r="D296" s="102"/>
      <c r="E296" s="103" t="s">
        <v>397</v>
      </c>
      <c r="H296" s="100" t="s">
        <v>109</v>
      </c>
      <c r="I296" s="101">
        <v>2.0403179271896308</v>
      </c>
      <c r="J296" s="101">
        <v>5.0569145109708904</v>
      </c>
      <c r="K296" s="102"/>
      <c r="L296" s="104" t="s">
        <v>398</v>
      </c>
    </row>
    <row r="297" spans="1:12">
      <c r="A297" s="100" t="s">
        <v>41</v>
      </c>
      <c r="B297" s="101">
        <v>1.9531657176521642</v>
      </c>
      <c r="C297" s="101">
        <v>3.5375326786948156</v>
      </c>
      <c r="D297" s="102"/>
      <c r="E297" s="103" t="s">
        <v>394</v>
      </c>
      <c r="H297" s="100" t="s">
        <v>272</v>
      </c>
      <c r="I297" s="101">
        <v>2.8460060237591316</v>
      </c>
      <c r="J297" s="101">
        <v>5.4145908990241569</v>
      </c>
      <c r="K297" s="102"/>
      <c r="L297" s="104" t="s">
        <v>401</v>
      </c>
    </row>
    <row r="298" spans="1:12">
      <c r="A298" s="100" t="s">
        <v>33</v>
      </c>
      <c r="B298" s="101">
        <v>1.7833801315325937</v>
      </c>
      <c r="C298" s="101">
        <v>2.4252805186390844</v>
      </c>
      <c r="D298" s="102"/>
      <c r="E298" s="103" t="s">
        <v>396</v>
      </c>
      <c r="H298" s="100" t="s">
        <v>271</v>
      </c>
      <c r="I298" s="101">
        <v>1.5150664450270139</v>
      </c>
      <c r="J298" s="101">
        <v>2.3511949147209057</v>
      </c>
      <c r="K298" s="102"/>
      <c r="L298" s="104" t="s">
        <v>400</v>
      </c>
    </row>
    <row r="299" spans="1:12">
      <c r="A299" s="100" t="s">
        <v>123</v>
      </c>
      <c r="B299" s="101">
        <v>1.7395102855995161</v>
      </c>
      <c r="C299" s="101">
        <v>2.4839327599407257</v>
      </c>
      <c r="D299" s="102"/>
      <c r="E299" s="103" t="s">
        <v>396</v>
      </c>
      <c r="H299" s="100" t="s">
        <v>34</v>
      </c>
      <c r="I299" s="101">
        <v>1.210989714244098</v>
      </c>
      <c r="J299" s="101">
        <v>1.956465527301114</v>
      </c>
      <c r="K299" s="102"/>
      <c r="L299" s="104" t="s">
        <v>400</v>
      </c>
    </row>
    <row r="301" spans="1:12">
      <c r="A301" s="16" t="s">
        <v>407</v>
      </c>
      <c r="B301" s="97">
        <v>2016</v>
      </c>
      <c r="C301" s="97">
        <v>2036</v>
      </c>
      <c r="D301" s="39"/>
      <c r="E301" s="97" t="s">
        <v>408</v>
      </c>
    </row>
    <row r="302" spans="1:12">
      <c r="A302" s="100" t="s">
        <v>56</v>
      </c>
      <c r="B302" s="101">
        <v>8.8844447666898169E-2</v>
      </c>
      <c r="C302" s="101">
        <v>0.3720356124716348</v>
      </c>
      <c r="D302" s="102"/>
      <c r="E302" s="104" t="s">
        <v>403</v>
      </c>
    </row>
    <row r="303" spans="1:12">
      <c r="A303" s="100" t="s">
        <v>35</v>
      </c>
      <c r="B303" s="101">
        <v>0.36337387065107063</v>
      </c>
      <c r="C303" s="101">
        <v>1.2875862002914369</v>
      </c>
      <c r="D303" s="102"/>
      <c r="E303" s="104" t="s">
        <v>402</v>
      </c>
    </row>
    <row r="304" spans="1:12">
      <c r="A304" s="100" t="s">
        <v>47</v>
      </c>
      <c r="B304" s="101">
        <v>0.38062086628930097</v>
      </c>
      <c r="C304" s="101">
        <v>1.3175912766478375</v>
      </c>
      <c r="D304" s="102"/>
      <c r="E304" s="104" t="s">
        <v>402</v>
      </c>
    </row>
    <row r="305" spans="1:12">
      <c r="A305" s="100" t="s">
        <v>49</v>
      </c>
      <c r="B305" s="101">
        <v>0.40988826603310829</v>
      </c>
      <c r="C305" s="101">
        <v>1.3047674094927579</v>
      </c>
      <c r="D305" s="102"/>
      <c r="E305" s="104" t="s">
        <v>404</v>
      </c>
    </row>
    <row r="306" spans="1:12">
      <c r="A306" s="100" t="s">
        <v>39</v>
      </c>
      <c r="B306" s="101">
        <v>0.31693699977876805</v>
      </c>
      <c r="C306" s="101">
        <v>0.97780100364252232</v>
      </c>
      <c r="D306" s="102"/>
      <c r="E306" s="104" t="s">
        <v>405</v>
      </c>
    </row>
    <row r="307" spans="1:12">
      <c r="A307" s="100" t="s">
        <v>48</v>
      </c>
      <c r="B307" s="101">
        <v>1.3420809530508364</v>
      </c>
      <c r="C307" s="101">
        <v>3.5260960275515272</v>
      </c>
      <c r="D307" s="102"/>
      <c r="E307" s="104" t="s">
        <v>406</v>
      </c>
    </row>
    <row r="308" spans="1:12">
      <c r="A308" s="105" t="s">
        <v>36</v>
      </c>
      <c r="B308" s="106">
        <v>0.83247201133661686</v>
      </c>
      <c r="C308" s="106">
        <v>2.1219881695520706</v>
      </c>
      <c r="D308" s="107"/>
      <c r="E308" s="108" t="s">
        <v>398</v>
      </c>
    </row>
    <row r="314" spans="1:12" ht="14.1" customHeight="1"/>
    <row r="316" spans="1:12" s="2" customFormat="1">
      <c r="A316" s="3" t="s">
        <v>275</v>
      </c>
      <c r="I316" s="94"/>
      <c r="J316" s="94"/>
      <c r="K316" s="94"/>
      <c r="L316" s="94"/>
    </row>
    <row r="318" spans="1:12">
      <c r="A318" s="23" t="s">
        <v>276</v>
      </c>
      <c r="B318">
        <v>2017</v>
      </c>
      <c r="C318" t="s">
        <v>277</v>
      </c>
    </row>
    <row r="319" spans="1:12">
      <c r="A319" t="s">
        <v>279</v>
      </c>
      <c r="B319" s="8">
        <v>21670</v>
      </c>
      <c r="C319" s="8">
        <v>3810</v>
      </c>
    </row>
    <row r="320" spans="1:12" ht="12.95" customHeight="1">
      <c r="A320" t="s">
        <v>278</v>
      </c>
      <c r="B320" s="8"/>
      <c r="C320" s="8">
        <v>16300</v>
      </c>
    </row>
    <row r="321" spans="1:4" ht="12.95" customHeight="1">
      <c r="A321" s="22" t="s">
        <v>17</v>
      </c>
      <c r="B321" s="24"/>
      <c r="C321" s="24">
        <f>23810</f>
        <v>23810</v>
      </c>
      <c r="D321">
        <f>C320+C321</f>
        <v>40110</v>
      </c>
    </row>
    <row r="322" spans="1:4">
      <c r="A322" t="s">
        <v>31</v>
      </c>
      <c r="B322" s="8"/>
      <c r="C322" s="8">
        <v>43920</v>
      </c>
    </row>
    <row r="327" spans="1:4">
      <c r="A327" s="23" t="s">
        <v>280</v>
      </c>
      <c r="B327">
        <v>2017</v>
      </c>
      <c r="C327" t="s">
        <v>277</v>
      </c>
    </row>
    <row r="328" spans="1:4">
      <c r="A328" t="s">
        <v>279</v>
      </c>
      <c r="B328" s="8">
        <v>18890</v>
      </c>
      <c r="C328" s="8">
        <v>5954</v>
      </c>
    </row>
    <row r="329" spans="1:4">
      <c r="A329" t="s">
        <v>278</v>
      </c>
      <c r="B329" s="8"/>
      <c r="C329" s="8">
        <f>B328-C328</f>
        <v>12936</v>
      </c>
    </row>
    <row r="330" spans="1:4">
      <c r="A330" s="22" t="s">
        <v>17</v>
      </c>
      <c r="B330" s="24"/>
      <c r="C330" s="24">
        <f>D330-C329</f>
        <v>21230</v>
      </c>
      <c r="D330">
        <v>34166</v>
      </c>
    </row>
    <row r="331" spans="1:4">
      <c r="A331" t="s">
        <v>31</v>
      </c>
      <c r="B331" s="8"/>
      <c r="C331" s="8">
        <v>40120</v>
      </c>
    </row>
    <row r="337" spans="1:23" s="2" customFormat="1">
      <c r="A337" s="3" t="s">
        <v>390</v>
      </c>
      <c r="I337" s="94"/>
      <c r="J337" s="94"/>
      <c r="K337" s="94"/>
      <c r="L337" s="94"/>
    </row>
    <row r="338" spans="1:23">
      <c r="A338" s="9" t="s">
        <v>118</v>
      </c>
      <c r="B338" s="123" t="s">
        <v>391</v>
      </c>
      <c r="C338" s="123"/>
      <c r="D338" s="123"/>
      <c r="E338" s="123"/>
      <c r="F338" s="123"/>
      <c r="G338" s="123"/>
    </row>
    <row r="339" spans="1:23">
      <c r="A339" s="93" t="s">
        <v>392</v>
      </c>
      <c r="B339" s="123" t="s">
        <v>393</v>
      </c>
      <c r="C339" s="123"/>
      <c r="D339" s="123"/>
      <c r="E339" s="123"/>
      <c r="F339" s="123"/>
      <c r="G339" s="123"/>
    </row>
    <row r="340" spans="1:23">
      <c r="A340" s="15" t="s">
        <v>128</v>
      </c>
      <c r="B340" s="15"/>
      <c r="C340" s="15" t="s">
        <v>97</v>
      </c>
      <c r="D340" s="15"/>
      <c r="E340" s="15"/>
      <c r="F340" s="15"/>
      <c r="G340" s="15"/>
      <c r="H340" s="15"/>
      <c r="I340" s="98"/>
      <c r="J340" s="98"/>
      <c r="K340" s="98"/>
      <c r="L340" s="98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>
      <c r="A341" s="16" t="s">
        <v>388</v>
      </c>
      <c r="B341" s="16" t="s">
        <v>389</v>
      </c>
      <c r="C341" s="17">
        <v>2016</v>
      </c>
      <c r="D341" s="17">
        <v>2017</v>
      </c>
      <c r="E341" s="17">
        <v>2018</v>
      </c>
      <c r="F341" s="17">
        <v>2019</v>
      </c>
      <c r="G341" s="17">
        <v>2020</v>
      </c>
      <c r="H341" s="17">
        <v>2021</v>
      </c>
      <c r="I341" s="97">
        <v>2022</v>
      </c>
      <c r="J341" s="97">
        <v>2023</v>
      </c>
      <c r="K341" s="97">
        <v>2024</v>
      </c>
      <c r="L341" s="97">
        <v>2025</v>
      </c>
      <c r="M341" s="17">
        <v>2026</v>
      </c>
      <c r="N341" s="17">
        <v>2027</v>
      </c>
      <c r="O341" s="17">
        <v>2028</v>
      </c>
      <c r="P341" s="17">
        <v>2029</v>
      </c>
      <c r="Q341" s="17">
        <v>2030</v>
      </c>
      <c r="R341" s="17">
        <v>2031</v>
      </c>
      <c r="S341" s="17">
        <v>2032</v>
      </c>
      <c r="T341" s="17">
        <v>2033</v>
      </c>
      <c r="U341" s="17">
        <v>2034</v>
      </c>
      <c r="V341" s="17">
        <v>2035</v>
      </c>
      <c r="W341" s="17">
        <v>2036</v>
      </c>
    </row>
    <row r="342" spans="1:23">
      <c r="A342" s="74" t="s">
        <v>109</v>
      </c>
      <c r="B342" t="s">
        <v>38</v>
      </c>
      <c r="C342" s="92">
        <v>3.5872723666050756</v>
      </c>
      <c r="D342" s="92">
        <v>3.8280373622056216</v>
      </c>
      <c r="E342" s="92">
        <v>4.0439969289911994</v>
      </c>
      <c r="F342" s="92">
        <v>4.2566934342744807</v>
      </c>
      <c r="G342" s="92">
        <v>4.4695471898837207</v>
      </c>
      <c r="H342" s="92">
        <v>4.7001972368795917</v>
      </c>
      <c r="I342" s="99">
        <v>4.9449477560172301</v>
      </c>
      <c r="J342" s="99">
        <v>5.1993231982169883</v>
      </c>
      <c r="K342" s="99">
        <v>5.4556542253072076</v>
      </c>
      <c r="L342" s="99">
        <v>5.7173570507232379</v>
      </c>
      <c r="M342" s="92">
        <v>5.9829361155505412</v>
      </c>
      <c r="N342" s="92">
        <v>6.253300101885289</v>
      </c>
      <c r="O342" s="92">
        <v>6.5264638073629193</v>
      </c>
      <c r="P342" s="92">
        <v>6.808848950745289</v>
      </c>
      <c r="Q342" s="92">
        <v>7.0975181508662555</v>
      </c>
      <c r="R342" s="92">
        <v>7.3910162757612099</v>
      </c>
      <c r="S342" s="92">
        <v>7.6920864397740818</v>
      </c>
      <c r="T342" s="92">
        <v>8.0009826079984876</v>
      </c>
      <c r="U342" s="92">
        <v>8.3214626339065703</v>
      </c>
      <c r="V342" s="92">
        <v>8.6560972463653183</v>
      </c>
      <c r="W342" s="92">
        <v>9.0019231195841876</v>
      </c>
    </row>
    <row r="343" spans="1:23">
      <c r="A343" s="74" t="s">
        <v>110</v>
      </c>
      <c r="B343" t="s">
        <v>49</v>
      </c>
      <c r="C343" s="92">
        <v>0.40988826603310829</v>
      </c>
      <c r="D343" s="92">
        <v>0.44687251388514132</v>
      </c>
      <c r="E343" s="92">
        <v>0.48333812326447623</v>
      </c>
      <c r="F343" s="92">
        <v>0.51971447106750324</v>
      </c>
      <c r="G343" s="92">
        <v>0.55847245553745639</v>
      </c>
      <c r="H343" s="92">
        <v>0.59853665867233896</v>
      </c>
      <c r="I343" s="99">
        <v>0.63877883727921225</v>
      </c>
      <c r="J343" s="99">
        <v>0.67931071611833482</v>
      </c>
      <c r="K343" s="99">
        <v>0.72006812327423886</v>
      </c>
      <c r="L343" s="99">
        <v>0.76252054902735966</v>
      </c>
      <c r="M343" s="92">
        <v>0.80626312365413244</v>
      </c>
      <c r="N343" s="92">
        <v>0.85136193802930971</v>
      </c>
      <c r="O343" s="92">
        <v>0.8977512410847428</v>
      </c>
      <c r="P343" s="92">
        <v>0.94561626938904153</v>
      </c>
      <c r="Q343" s="92">
        <v>0.99499089557240927</v>
      </c>
      <c r="R343" s="92">
        <v>1.0444599557472516</v>
      </c>
      <c r="S343" s="92">
        <v>1.0949052078820525</v>
      </c>
      <c r="T343" s="92">
        <v>1.1457415883213893</v>
      </c>
      <c r="U343" s="92">
        <v>1.197470323501026</v>
      </c>
      <c r="V343" s="92">
        <v>1.250426523245872</v>
      </c>
      <c r="W343" s="92">
        <v>1.3047674094927579</v>
      </c>
    </row>
    <row r="344" spans="1:23">
      <c r="A344" s="74"/>
      <c r="B344" t="s">
        <v>48</v>
      </c>
      <c r="C344" s="92">
        <v>1.3420809530508364</v>
      </c>
      <c r="D344" s="92">
        <v>1.4641759985081251</v>
      </c>
      <c r="E344" s="92">
        <v>1.5752225872931489</v>
      </c>
      <c r="F344" s="92">
        <v>1.6849877500481483</v>
      </c>
      <c r="G344" s="92">
        <v>1.79656611917213</v>
      </c>
      <c r="H344" s="92">
        <v>1.9092054388510205</v>
      </c>
      <c r="I344" s="99">
        <v>2.0212979932923938</v>
      </c>
      <c r="J344" s="99">
        <v>2.1341044163577689</v>
      </c>
      <c r="K344" s="99">
        <v>2.2469278537262882</v>
      </c>
      <c r="L344" s="99">
        <v>2.359376642606466</v>
      </c>
      <c r="M344" s="92">
        <v>2.4726194064031728</v>
      </c>
      <c r="N344" s="92">
        <v>2.5859016665114485</v>
      </c>
      <c r="O344" s="92">
        <v>2.6977497393839043</v>
      </c>
      <c r="P344" s="92">
        <v>2.8082034302644057</v>
      </c>
      <c r="Q344" s="92">
        <v>2.9165086966429472</v>
      </c>
      <c r="R344" s="92">
        <v>3.0219116970768409</v>
      </c>
      <c r="S344" s="92">
        <v>3.1260392683229101</v>
      </c>
      <c r="T344" s="92">
        <v>3.2281379191753916</v>
      </c>
      <c r="U344" s="92">
        <v>3.3288570456503099</v>
      </c>
      <c r="V344" s="92">
        <v>3.4279654913599238</v>
      </c>
      <c r="W344" s="92">
        <v>3.5260960275515272</v>
      </c>
    </row>
    <row r="345" spans="1:23">
      <c r="A345" s="74"/>
      <c r="B345" t="s">
        <v>39</v>
      </c>
      <c r="C345" s="92">
        <v>0.31693699977876805</v>
      </c>
      <c r="D345" s="92">
        <v>0.36282259725930993</v>
      </c>
      <c r="E345" s="92">
        <v>0.40508369898663216</v>
      </c>
      <c r="F345" s="92">
        <v>0.44504357493199598</v>
      </c>
      <c r="G345" s="92">
        <v>0.48343999093403206</v>
      </c>
      <c r="H345" s="92">
        <v>0.52007167075742</v>
      </c>
      <c r="I345" s="99">
        <v>0.55520944114267201</v>
      </c>
      <c r="J345" s="99">
        <v>0.58882266882562206</v>
      </c>
      <c r="K345" s="99">
        <v>0.62056615503052559</v>
      </c>
      <c r="L345" s="99">
        <v>0.6511023759079918</v>
      </c>
      <c r="M345" s="92">
        <v>0.68059789851614638</v>
      </c>
      <c r="N345" s="92">
        <v>0.70961872640710122</v>
      </c>
      <c r="O345" s="92">
        <v>0.73839834048912589</v>
      </c>
      <c r="P345" s="92">
        <v>0.76728438551987899</v>
      </c>
      <c r="Q345" s="92">
        <v>0.79633731516863593</v>
      </c>
      <c r="R345" s="92">
        <v>0.82546101862221499</v>
      </c>
      <c r="S345" s="92">
        <v>0.85497675205096169</v>
      </c>
      <c r="T345" s="92">
        <v>0.88475250446228659</v>
      </c>
      <c r="U345" s="92">
        <v>0.91517923990915473</v>
      </c>
      <c r="V345" s="92">
        <v>0.94627466810289296</v>
      </c>
      <c r="W345" s="92">
        <v>0.97780100364252232</v>
      </c>
    </row>
    <row r="346" spans="1:23">
      <c r="A346" s="74"/>
      <c r="B346" t="s">
        <v>36</v>
      </c>
      <c r="C346" s="92">
        <v>0.83247201133661686</v>
      </c>
      <c r="D346" s="92">
        <v>0.86009032984341605</v>
      </c>
      <c r="E346" s="92">
        <v>0.89614795239611333</v>
      </c>
      <c r="F346" s="92">
        <v>0.94057069339075061</v>
      </c>
      <c r="G346" s="92">
        <v>0.99103419375634205</v>
      </c>
      <c r="H346" s="92">
        <v>1.0465087900942291</v>
      </c>
      <c r="I346" s="99">
        <v>1.1041102043731603</v>
      </c>
      <c r="J346" s="99">
        <v>1.1645089359995804</v>
      </c>
      <c r="K346" s="99">
        <v>1.2269592418097626</v>
      </c>
      <c r="L346" s="99">
        <v>1.2904601012577683</v>
      </c>
      <c r="M346" s="92">
        <v>1.3554232683366751</v>
      </c>
      <c r="N346" s="92">
        <v>1.4227455637236539</v>
      </c>
      <c r="O346" s="92">
        <v>1.492286675302462</v>
      </c>
      <c r="P346" s="92">
        <v>1.5635765607527039</v>
      </c>
      <c r="Q346" s="92">
        <v>1.6363371995714753</v>
      </c>
      <c r="R346" s="92">
        <v>1.7101486330816902</v>
      </c>
      <c r="S346" s="92">
        <v>1.7863012715660807</v>
      </c>
      <c r="T346" s="92">
        <v>1.8651459697763459</v>
      </c>
      <c r="U346" s="92">
        <v>1.9471576715793355</v>
      </c>
      <c r="V346" s="92">
        <v>2.0328152722685493</v>
      </c>
      <c r="W346" s="92">
        <v>2.1219881695520706</v>
      </c>
    </row>
    <row r="347" spans="1:23">
      <c r="A347" s="74"/>
      <c r="B347" t="s">
        <v>47</v>
      </c>
      <c r="C347" s="92">
        <v>0.38062086628930097</v>
      </c>
      <c r="D347" s="92">
        <v>0.39647073226153196</v>
      </c>
      <c r="E347" s="92">
        <v>0.42044419886450446</v>
      </c>
      <c r="F347" s="92">
        <v>0.45005209105685695</v>
      </c>
      <c r="G347" s="92">
        <v>0.48359491442480351</v>
      </c>
      <c r="H347" s="92">
        <v>0.51992042985080578</v>
      </c>
      <c r="I347" s="99">
        <v>0.55846144813871812</v>
      </c>
      <c r="J347" s="99">
        <v>0.60002335881704982</v>
      </c>
      <c r="K347" s="99">
        <v>0.64305568757203313</v>
      </c>
      <c r="L347" s="99">
        <v>0.68789567389753026</v>
      </c>
      <c r="M347" s="92">
        <v>0.73410094755998268</v>
      </c>
      <c r="N347" s="92">
        <v>0.78247481069312341</v>
      </c>
      <c r="O347" s="92">
        <v>0.83239625942549689</v>
      </c>
      <c r="P347" s="92">
        <v>0.88419370710504419</v>
      </c>
      <c r="Q347" s="92">
        <v>0.93818199599657126</v>
      </c>
      <c r="R347" s="92">
        <v>0.99421352339976499</v>
      </c>
      <c r="S347" s="92">
        <v>1.0530387707881992</v>
      </c>
      <c r="T347" s="92">
        <v>1.114645605766436</v>
      </c>
      <c r="U347" s="92">
        <v>1.1791507755507407</v>
      </c>
      <c r="V347" s="92">
        <v>1.2467606297312903</v>
      </c>
      <c r="W347" s="92">
        <v>1.3175912766478375</v>
      </c>
    </row>
    <row r="348" spans="1:23">
      <c r="A348" s="74" t="s">
        <v>271</v>
      </c>
      <c r="B348" t="s">
        <v>56</v>
      </c>
      <c r="C348" s="92">
        <v>8.8844447666898169E-2</v>
      </c>
      <c r="D348" s="92">
        <v>9.8999371824137983E-2</v>
      </c>
      <c r="E348" s="92">
        <v>0.1101366418972571</v>
      </c>
      <c r="F348" s="92">
        <v>0.12238832303822966</v>
      </c>
      <c r="G348" s="92">
        <v>0.13354563795964086</v>
      </c>
      <c r="H348" s="92">
        <v>0.145421358238745</v>
      </c>
      <c r="I348" s="99">
        <v>0.15804954361926721</v>
      </c>
      <c r="J348" s="99">
        <v>0.17056797050339975</v>
      </c>
      <c r="K348" s="99">
        <v>0.18402514028679867</v>
      </c>
      <c r="L348" s="99">
        <v>0.19748040307313453</v>
      </c>
      <c r="M348" s="92">
        <v>0.21110522891248709</v>
      </c>
      <c r="N348" s="92">
        <v>0.22479752498175529</v>
      </c>
      <c r="O348" s="92">
        <v>0.23877483967078708</v>
      </c>
      <c r="P348" s="92">
        <v>0.25403778367792179</v>
      </c>
      <c r="Q348" s="92">
        <v>0.26958507006385535</v>
      </c>
      <c r="R348" s="92">
        <v>0.28554792920110733</v>
      </c>
      <c r="S348" s="92">
        <v>0.30208571630788822</v>
      </c>
      <c r="T348" s="92">
        <v>0.31920726024513352</v>
      </c>
      <c r="U348" s="92">
        <v>0.33637825725517428</v>
      </c>
      <c r="V348" s="92">
        <v>0.35404960292847232</v>
      </c>
      <c r="W348" s="92">
        <v>0.3720356124716348</v>
      </c>
    </row>
    <row r="349" spans="1:23">
      <c r="A349" s="74" t="s">
        <v>272</v>
      </c>
      <c r="B349" t="s">
        <v>35</v>
      </c>
      <c r="C349" s="92">
        <v>0.36337387065107063</v>
      </c>
      <c r="D349" s="92">
        <v>0.39096214121678829</v>
      </c>
      <c r="E349" s="92">
        <v>0.41587401086867953</v>
      </c>
      <c r="F349" s="92">
        <v>0.4482121285762527</v>
      </c>
      <c r="G349" s="92">
        <v>0.48101724879072699</v>
      </c>
      <c r="H349" s="92">
        <v>0.51824233475890047</v>
      </c>
      <c r="I349" s="99">
        <v>0.55773880415268096</v>
      </c>
      <c r="J349" s="99">
        <v>0.59973275796350256</v>
      </c>
      <c r="K349" s="99">
        <v>0.64380484424200302</v>
      </c>
      <c r="L349" s="99">
        <v>0.68986007644022296</v>
      </c>
      <c r="M349" s="92">
        <v>0.73813673283092263</v>
      </c>
      <c r="N349" s="92">
        <v>0.78869862384646161</v>
      </c>
      <c r="O349" s="92">
        <v>0.84153290755303278</v>
      </c>
      <c r="P349" s="92">
        <v>0.89511670394344522</v>
      </c>
      <c r="Q349" s="92">
        <v>0.94930457721244355</v>
      </c>
      <c r="R349" s="92">
        <v>1.0039506003428096</v>
      </c>
      <c r="S349" s="92">
        <v>1.0589361073026953</v>
      </c>
      <c r="T349" s="92">
        <v>1.1142191718599539</v>
      </c>
      <c r="U349" s="92">
        <v>1.170777000264573</v>
      </c>
      <c r="V349" s="92">
        <v>1.2286092546175365</v>
      </c>
      <c r="W349" s="92">
        <v>1.2875862002914369</v>
      </c>
    </row>
    <row r="353" spans="1:12" s="2" customFormat="1">
      <c r="A353" s="3" t="s">
        <v>430</v>
      </c>
      <c r="I353" s="94"/>
      <c r="J353" s="94"/>
      <c r="K353" s="94"/>
      <c r="L353" s="94"/>
    </row>
    <row r="355" spans="1:12">
      <c r="A355" s="21"/>
      <c r="B355" s="84" t="s">
        <v>428</v>
      </c>
      <c r="C355" s="84" t="s">
        <v>428</v>
      </c>
      <c r="D355" s="84" t="s">
        <v>427</v>
      </c>
      <c r="E355" s="84" t="s">
        <v>427</v>
      </c>
    </row>
    <row r="356" spans="1:12">
      <c r="A356" s="81" t="s">
        <v>423</v>
      </c>
      <c r="B356" s="121">
        <v>0.09</v>
      </c>
      <c r="C356" s="119">
        <f>D356-B356</f>
        <v>2.0000000000000004E-2</v>
      </c>
      <c r="D356" s="119">
        <v>0.11</v>
      </c>
      <c r="E356" s="120">
        <v>7.0000000000000007E-2</v>
      </c>
    </row>
    <row r="357" spans="1:12">
      <c r="A357" s="81" t="s">
        <v>424</v>
      </c>
      <c r="B357" s="121">
        <v>0.09</v>
      </c>
      <c r="C357" s="119">
        <f>D357-B357</f>
        <v>2.0000000000000004E-2</v>
      </c>
      <c r="D357" s="119">
        <v>0.11</v>
      </c>
      <c r="E357" s="120">
        <v>0.09</v>
      </c>
    </row>
    <row r="358" spans="1:12">
      <c r="A358" s="81" t="s">
        <v>429</v>
      </c>
      <c r="B358" s="121">
        <v>7.0000000000000007E-2</v>
      </c>
      <c r="C358" s="119">
        <f>D358-B358</f>
        <v>1.999999999999999E-2</v>
      </c>
      <c r="D358" s="119">
        <v>0.09</v>
      </c>
      <c r="E358" s="120">
        <v>0.11</v>
      </c>
    </row>
    <row r="359" spans="1:12">
      <c r="A359" s="81" t="s">
        <v>425</v>
      </c>
      <c r="B359" s="121">
        <v>0.06</v>
      </c>
      <c r="C359" s="119">
        <f>D359-B359</f>
        <v>2.0000000000000004E-2</v>
      </c>
      <c r="D359" s="119">
        <v>0.08</v>
      </c>
      <c r="E359" s="120">
        <v>0.06</v>
      </c>
    </row>
    <row r="360" spans="1:12">
      <c r="A360" s="81" t="s">
        <v>426</v>
      </c>
      <c r="B360" s="121">
        <v>7.0000000000000007E-2</v>
      </c>
      <c r="C360" s="119">
        <f>D360-B360</f>
        <v>0.03</v>
      </c>
      <c r="D360" s="119">
        <v>0.1</v>
      </c>
      <c r="E360" s="121">
        <v>0.04</v>
      </c>
    </row>
    <row r="361" spans="1:12">
      <c r="A361" s="21"/>
      <c r="B361" s="21"/>
      <c r="C361" s="21"/>
      <c r="D361" s="21"/>
      <c r="E361" s="21"/>
      <c r="F361" s="21"/>
    </row>
    <row r="365" spans="1:12" s="2" customFormat="1">
      <c r="A365" s="3" t="s">
        <v>431</v>
      </c>
      <c r="I365" s="94"/>
      <c r="J365" s="94"/>
      <c r="K365" s="94"/>
      <c r="L365" s="94"/>
    </row>
  </sheetData>
  <mergeCells count="4101">
    <mergeCell ref="B68:D68"/>
    <mergeCell ref="B338:G338"/>
    <mergeCell ref="B339:G339"/>
    <mergeCell ref="XEX58:XEZ58"/>
    <mergeCell ref="XFB58:XFD58"/>
    <mergeCell ref="XDZ58:XEB58"/>
    <mergeCell ref="XED58:XEF58"/>
    <mergeCell ref="XEH58:XEJ58"/>
    <mergeCell ref="XEL58:XEN58"/>
    <mergeCell ref="XEP58:XER58"/>
    <mergeCell ref="XET58:XEV58"/>
    <mergeCell ref="XDB58:XDD58"/>
    <mergeCell ref="XDF58:XDH58"/>
    <mergeCell ref="XDJ58:XDL58"/>
    <mergeCell ref="XDN58:XDP58"/>
    <mergeCell ref="XDR58:XDT58"/>
    <mergeCell ref="XDV58:XDX58"/>
    <mergeCell ref="XCD58:XCF58"/>
    <mergeCell ref="XCH58:XCJ58"/>
    <mergeCell ref="XCL58:XCN58"/>
    <mergeCell ref="XCP58:XCR58"/>
    <mergeCell ref="XCT58:XCV58"/>
    <mergeCell ref="XCX58:XCZ58"/>
    <mergeCell ref="XBF58:XBH58"/>
    <mergeCell ref="XBJ58:XBL58"/>
    <mergeCell ref="XBN58:XBP58"/>
    <mergeCell ref="XBR58:XBT58"/>
    <mergeCell ref="XBV58:XBX58"/>
    <mergeCell ref="XBZ58:XCB58"/>
    <mergeCell ref="XAH58:XAJ58"/>
    <mergeCell ref="XAL58:XAN58"/>
    <mergeCell ref="XAP58:XAR58"/>
    <mergeCell ref="XAT58:XAV58"/>
    <mergeCell ref="XAX58:XAZ58"/>
    <mergeCell ref="XBB58:XBD58"/>
    <mergeCell ref="WZJ58:WZL58"/>
    <mergeCell ref="WZN58:WZP58"/>
    <mergeCell ref="WZR58:WZT58"/>
    <mergeCell ref="WZV58:WZX58"/>
    <mergeCell ref="WZZ58:XAB58"/>
    <mergeCell ref="XAD58:XAF58"/>
    <mergeCell ref="WYL58:WYN58"/>
    <mergeCell ref="WYP58:WYR58"/>
    <mergeCell ref="WYT58:WYV58"/>
    <mergeCell ref="WYX58:WYZ58"/>
    <mergeCell ref="WZB58:WZD58"/>
    <mergeCell ref="WZF58:WZH58"/>
    <mergeCell ref="WXN58:WXP58"/>
    <mergeCell ref="WXR58:WXT58"/>
    <mergeCell ref="WXV58:WXX58"/>
    <mergeCell ref="WXZ58:WYB58"/>
    <mergeCell ref="WYD58:WYF58"/>
    <mergeCell ref="WYH58:WYJ58"/>
    <mergeCell ref="WWP58:WWR58"/>
    <mergeCell ref="WWT58:WWV58"/>
    <mergeCell ref="WWX58:WWZ58"/>
    <mergeCell ref="WXB58:WXD58"/>
    <mergeCell ref="WXF58:WXH58"/>
    <mergeCell ref="WXJ58:WXL58"/>
    <mergeCell ref="WVR58:WVT58"/>
    <mergeCell ref="WVV58:WVX58"/>
    <mergeCell ref="WVZ58:WWB58"/>
    <mergeCell ref="WWD58:WWF58"/>
    <mergeCell ref="WWH58:WWJ58"/>
    <mergeCell ref="WWL58:WWN58"/>
    <mergeCell ref="WUT58:WUV58"/>
    <mergeCell ref="WUX58:WUZ58"/>
    <mergeCell ref="WVB58:WVD58"/>
    <mergeCell ref="WVF58:WVH58"/>
    <mergeCell ref="WVJ58:WVL58"/>
    <mergeCell ref="WVN58:WVP58"/>
    <mergeCell ref="WTV58:WTX58"/>
    <mergeCell ref="WTZ58:WUB58"/>
    <mergeCell ref="WUD58:WUF58"/>
    <mergeCell ref="WUH58:WUJ58"/>
    <mergeCell ref="WUL58:WUN58"/>
    <mergeCell ref="WUP58:WUR58"/>
    <mergeCell ref="WSX58:WSZ58"/>
    <mergeCell ref="WTB58:WTD58"/>
    <mergeCell ref="WTF58:WTH58"/>
    <mergeCell ref="WTJ58:WTL58"/>
    <mergeCell ref="WTN58:WTP58"/>
    <mergeCell ref="WTR58:WTT58"/>
    <mergeCell ref="WRZ58:WSB58"/>
    <mergeCell ref="WSD58:WSF58"/>
    <mergeCell ref="WSH58:WSJ58"/>
    <mergeCell ref="WSL58:WSN58"/>
    <mergeCell ref="WSP58:WSR58"/>
    <mergeCell ref="WST58:WSV58"/>
    <mergeCell ref="WRB58:WRD58"/>
    <mergeCell ref="WRF58:WRH58"/>
    <mergeCell ref="WRJ58:WRL58"/>
    <mergeCell ref="WRN58:WRP58"/>
    <mergeCell ref="WRR58:WRT58"/>
    <mergeCell ref="WRV58:WRX58"/>
    <mergeCell ref="WQD58:WQF58"/>
    <mergeCell ref="WQH58:WQJ58"/>
    <mergeCell ref="WQL58:WQN58"/>
    <mergeCell ref="WQP58:WQR58"/>
    <mergeCell ref="WQT58:WQV58"/>
    <mergeCell ref="WQX58:WQZ58"/>
    <mergeCell ref="WPF58:WPH58"/>
    <mergeCell ref="WPJ58:WPL58"/>
    <mergeCell ref="WPN58:WPP58"/>
    <mergeCell ref="WPR58:WPT58"/>
    <mergeCell ref="WPV58:WPX58"/>
    <mergeCell ref="WPZ58:WQB58"/>
    <mergeCell ref="WOH58:WOJ58"/>
    <mergeCell ref="WOL58:WON58"/>
    <mergeCell ref="WOP58:WOR58"/>
    <mergeCell ref="WOT58:WOV58"/>
    <mergeCell ref="WOX58:WOZ58"/>
    <mergeCell ref="WPB58:WPD58"/>
    <mergeCell ref="WNJ58:WNL58"/>
    <mergeCell ref="WNN58:WNP58"/>
    <mergeCell ref="WNR58:WNT58"/>
    <mergeCell ref="WNV58:WNX58"/>
    <mergeCell ref="WNZ58:WOB58"/>
    <mergeCell ref="WOD58:WOF58"/>
    <mergeCell ref="WML58:WMN58"/>
    <mergeCell ref="WMP58:WMR58"/>
    <mergeCell ref="WMT58:WMV58"/>
    <mergeCell ref="WMX58:WMZ58"/>
    <mergeCell ref="WNB58:WND58"/>
    <mergeCell ref="WNF58:WNH58"/>
    <mergeCell ref="WLN58:WLP58"/>
    <mergeCell ref="WLR58:WLT58"/>
    <mergeCell ref="WLV58:WLX58"/>
    <mergeCell ref="WLZ58:WMB58"/>
    <mergeCell ref="WMD58:WMF58"/>
    <mergeCell ref="WMH58:WMJ58"/>
    <mergeCell ref="WKP58:WKR58"/>
    <mergeCell ref="WKT58:WKV58"/>
    <mergeCell ref="WKX58:WKZ58"/>
    <mergeCell ref="WLB58:WLD58"/>
    <mergeCell ref="WLF58:WLH58"/>
    <mergeCell ref="WLJ58:WLL58"/>
    <mergeCell ref="WJR58:WJT58"/>
    <mergeCell ref="WJV58:WJX58"/>
    <mergeCell ref="WJZ58:WKB58"/>
    <mergeCell ref="WKD58:WKF58"/>
    <mergeCell ref="WKH58:WKJ58"/>
    <mergeCell ref="WKL58:WKN58"/>
    <mergeCell ref="WIT58:WIV58"/>
    <mergeCell ref="WIX58:WIZ58"/>
    <mergeCell ref="WJB58:WJD58"/>
    <mergeCell ref="WJF58:WJH58"/>
    <mergeCell ref="WJJ58:WJL58"/>
    <mergeCell ref="WJN58:WJP58"/>
    <mergeCell ref="WHV58:WHX58"/>
    <mergeCell ref="WHZ58:WIB58"/>
    <mergeCell ref="WID58:WIF58"/>
    <mergeCell ref="WIH58:WIJ58"/>
    <mergeCell ref="WIL58:WIN58"/>
    <mergeCell ref="WIP58:WIR58"/>
    <mergeCell ref="WGX58:WGZ58"/>
    <mergeCell ref="WHB58:WHD58"/>
    <mergeCell ref="WHF58:WHH58"/>
    <mergeCell ref="WHJ58:WHL58"/>
    <mergeCell ref="WHN58:WHP58"/>
    <mergeCell ref="WHR58:WHT58"/>
    <mergeCell ref="WFZ58:WGB58"/>
    <mergeCell ref="WGD58:WGF58"/>
    <mergeCell ref="WGH58:WGJ58"/>
    <mergeCell ref="WGL58:WGN58"/>
    <mergeCell ref="WGP58:WGR58"/>
    <mergeCell ref="WGT58:WGV58"/>
    <mergeCell ref="WFB58:WFD58"/>
    <mergeCell ref="WFF58:WFH58"/>
    <mergeCell ref="WFJ58:WFL58"/>
    <mergeCell ref="WFN58:WFP58"/>
    <mergeCell ref="WFR58:WFT58"/>
    <mergeCell ref="WFV58:WFX58"/>
    <mergeCell ref="WED58:WEF58"/>
    <mergeCell ref="WEH58:WEJ58"/>
    <mergeCell ref="WEL58:WEN58"/>
    <mergeCell ref="WEP58:WER58"/>
    <mergeCell ref="WET58:WEV58"/>
    <mergeCell ref="WEX58:WEZ58"/>
    <mergeCell ref="WDF58:WDH58"/>
    <mergeCell ref="WDJ58:WDL58"/>
    <mergeCell ref="WDN58:WDP58"/>
    <mergeCell ref="WDR58:WDT58"/>
    <mergeCell ref="WDV58:WDX58"/>
    <mergeCell ref="WDZ58:WEB58"/>
    <mergeCell ref="WCH58:WCJ58"/>
    <mergeCell ref="WCL58:WCN58"/>
    <mergeCell ref="WCP58:WCR58"/>
    <mergeCell ref="WCT58:WCV58"/>
    <mergeCell ref="WCX58:WCZ58"/>
    <mergeCell ref="WDB58:WDD58"/>
    <mergeCell ref="WBJ58:WBL58"/>
    <mergeCell ref="WBN58:WBP58"/>
    <mergeCell ref="WBR58:WBT58"/>
    <mergeCell ref="WBV58:WBX58"/>
    <mergeCell ref="WBZ58:WCB58"/>
    <mergeCell ref="WCD58:WCF58"/>
    <mergeCell ref="WAL58:WAN58"/>
    <mergeCell ref="WAP58:WAR58"/>
    <mergeCell ref="WAT58:WAV58"/>
    <mergeCell ref="WAX58:WAZ58"/>
    <mergeCell ref="WBB58:WBD58"/>
    <mergeCell ref="WBF58:WBH58"/>
    <mergeCell ref="VZN58:VZP58"/>
    <mergeCell ref="VZR58:VZT58"/>
    <mergeCell ref="VZV58:VZX58"/>
    <mergeCell ref="VZZ58:WAB58"/>
    <mergeCell ref="WAD58:WAF58"/>
    <mergeCell ref="WAH58:WAJ58"/>
    <mergeCell ref="VYP58:VYR58"/>
    <mergeCell ref="VYT58:VYV58"/>
    <mergeCell ref="VYX58:VYZ58"/>
    <mergeCell ref="VZB58:VZD58"/>
    <mergeCell ref="VZF58:VZH58"/>
    <mergeCell ref="VZJ58:VZL58"/>
    <mergeCell ref="VXR58:VXT58"/>
    <mergeCell ref="VXV58:VXX58"/>
    <mergeCell ref="VXZ58:VYB58"/>
    <mergeCell ref="VYD58:VYF58"/>
    <mergeCell ref="VYH58:VYJ58"/>
    <mergeCell ref="VYL58:VYN58"/>
    <mergeCell ref="VWT58:VWV58"/>
    <mergeCell ref="VWX58:VWZ58"/>
    <mergeCell ref="VXB58:VXD58"/>
    <mergeCell ref="VXF58:VXH58"/>
    <mergeCell ref="VXJ58:VXL58"/>
    <mergeCell ref="VXN58:VXP58"/>
    <mergeCell ref="VVV58:VVX58"/>
    <mergeCell ref="VVZ58:VWB58"/>
    <mergeCell ref="VWD58:VWF58"/>
    <mergeCell ref="VWH58:VWJ58"/>
    <mergeCell ref="VWL58:VWN58"/>
    <mergeCell ref="VWP58:VWR58"/>
    <mergeCell ref="VUX58:VUZ58"/>
    <mergeCell ref="VVB58:VVD58"/>
    <mergeCell ref="VVF58:VVH58"/>
    <mergeCell ref="VVJ58:VVL58"/>
    <mergeCell ref="VVN58:VVP58"/>
    <mergeCell ref="VVR58:VVT58"/>
    <mergeCell ref="VTZ58:VUB58"/>
    <mergeCell ref="VUD58:VUF58"/>
    <mergeCell ref="VUH58:VUJ58"/>
    <mergeCell ref="VUL58:VUN58"/>
    <mergeCell ref="VUP58:VUR58"/>
    <mergeCell ref="VUT58:VUV58"/>
    <mergeCell ref="VTB58:VTD58"/>
    <mergeCell ref="VTF58:VTH58"/>
    <mergeCell ref="VTJ58:VTL58"/>
    <mergeCell ref="VTN58:VTP58"/>
    <mergeCell ref="VTR58:VTT58"/>
    <mergeCell ref="VTV58:VTX58"/>
    <mergeCell ref="VSD58:VSF58"/>
    <mergeCell ref="VSH58:VSJ58"/>
    <mergeCell ref="VSL58:VSN58"/>
    <mergeCell ref="VSP58:VSR58"/>
    <mergeCell ref="VST58:VSV58"/>
    <mergeCell ref="VSX58:VSZ58"/>
    <mergeCell ref="VRF58:VRH58"/>
    <mergeCell ref="VRJ58:VRL58"/>
    <mergeCell ref="VRN58:VRP58"/>
    <mergeCell ref="VRR58:VRT58"/>
    <mergeCell ref="VRV58:VRX58"/>
    <mergeCell ref="VRZ58:VSB58"/>
    <mergeCell ref="VQH58:VQJ58"/>
    <mergeCell ref="VQL58:VQN58"/>
    <mergeCell ref="VQP58:VQR58"/>
    <mergeCell ref="VQT58:VQV58"/>
    <mergeCell ref="VQX58:VQZ58"/>
    <mergeCell ref="VRB58:VRD58"/>
    <mergeCell ref="VPJ58:VPL58"/>
    <mergeCell ref="VPN58:VPP58"/>
    <mergeCell ref="VPR58:VPT58"/>
    <mergeCell ref="VPV58:VPX58"/>
    <mergeCell ref="VPZ58:VQB58"/>
    <mergeCell ref="VQD58:VQF58"/>
    <mergeCell ref="VOL58:VON58"/>
    <mergeCell ref="VOP58:VOR58"/>
    <mergeCell ref="VOT58:VOV58"/>
    <mergeCell ref="VOX58:VOZ58"/>
    <mergeCell ref="VPB58:VPD58"/>
    <mergeCell ref="VPF58:VPH58"/>
    <mergeCell ref="VNN58:VNP58"/>
    <mergeCell ref="VNR58:VNT58"/>
    <mergeCell ref="VNV58:VNX58"/>
    <mergeCell ref="VNZ58:VOB58"/>
    <mergeCell ref="VOD58:VOF58"/>
    <mergeCell ref="VOH58:VOJ58"/>
    <mergeCell ref="VMP58:VMR58"/>
    <mergeCell ref="VMT58:VMV58"/>
    <mergeCell ref="VMX58:VMZ58"/>
    <mergeCell ref="VNB58:VND58"/>
    <mergeCell ref="VNF58:VNH58"/>
    <mergeCell ref="VNJ58:VNL58"/>
    <mergeCell ref="VLR58:VLT58"/>
    <mergeCell ref="VLV58:VLX58"/>
    <mergeCell ref="VLZ58:VMB58"/>
    <mergeCell ref="VMD58:VMF58"/>
    <mergeCell ref="VMH58:VMJ58"/>
    <mergeCell ref="VML58:VMN58"/>
    <mergeCell ref="VKT58:VKV58"/>
    <mergeCell ref="VKX58:VKZ58"/>
    <mergeCell ref="VLB58:VLD58"/>
    <mergeCell ref="VLF58:VLH58"/>
    <mergeCell ref="VLJ58:VLL58"/>
    <mergeCell ref="VLN58:VLP58"/>
    <mergeCell ref="VJV58:VJX58"/>
    <mergeCell ref="VJZ58:VKB58"/>
    <mergeCell ref="VKD58:VKF58"/>
    <mergeCell ref="VKH58:VKJ58"/>
    <mergeCell ref="VKL58:VKN58"/>
    <mergeCell ref="VKP58:VKR58"/>
    <mergeCell ref="VIX58:VIZ58"/>
    <mergeCell ref="VJB58:VJD58"/>
    <mergeCell ref="VJF58:VJH58"/>
    <mergeCell ref="VJJ58:VJL58"/>
    <mergeCell ref="VJN58:VJP58"/>
    <mergeCell ref="VJR58:VJT58"/>
    <mergeCell ref="VHZ58:VIB58"/>
    <mergeCell ref="VID58:VIF58"/>
    <mergeCell ref="VIH58:VIJ58"/>
    <mergeCell ref="VIL58:VIN58"/>
    <mergeCell ref="VIP58:VIR58"/>
    <mergeCell ref="VIT58:VIV58"/>
    <mergeCell ref="VHB58:VHD58"/>
    <mergeCell ref="VHF58:VHH58"/>
    <mergeCell ref="VHJ58:VHL58"/>
    <mergeCell ref="VHN58:VHP58"/>
    <mergeCell ref="VHR58:VHT58"/>
    <mergeCell ref="VHV58:VHX58"/>
    <mergeCell ref="VGD58:VGF58"/>
    <mergeCell ref="VGH58:VGJ58"/>
    <mergeCell ref="VGL58:VGN58"/>
    <mergeCell ref="VGP58:VGR58"/>
    <mergeCell ref="VGT58:VGV58"/>
    <mergeCell ref="VGX58:VGZ58"/>
    <mergeCell ref="VFF58:VFH58"/>
    <mergeCell ref="VFJ58:VFL58"/>
    <mergeCell ref="VFN58:VFP58"/>
    <mergeCell ref="VFR58:VFT58"/>
    <mergeCell ref="VFV58:VFX58"/>
    <mergeCell ref="VFZ58:VGB58"/>
    <mergeCell ref="VEH58:VEJ58"/>
    <mergeCell ref="VEL58:VEN58"/>
    <mergeCell ref="VEP58:VER58"/>
    <mergeCell ref="VET58:VEV58"/>
    <mergeCell ref="VEX58:VEZ58"/>
    <mergeCell ref="VFB58:VFD58"/>
    <mergeCell ref="VDJ58:VDL58"/>
    <mergeCell ref="VDN58:VDP58"/>
    <mergeCell ref="VDR58:VDT58"/>
    <mergeCell ref="VDV58:VDX58"/>
    <mergeCell ref="VDZ58:VEB58"/>
    <mergeCell ref="VED58:VEF58"/>
    <mergeCell ref="VCL58:VCN58"/>
    <mergeCell ref="VCP58:VCR58"/>
    <mergeCell ref="VCT58:VCV58"/>
    <mergeCell ref="VCX58:VCZ58"/>
    <mergeCell ref="VDB58:VDD58"/>
    <mergeCell ref="VDF58:VDH58"/>
    <mergeCell ref="VBN58:VBP58"/>
    <mergeCell ref="VBR58:VBT58"/>
    <mergeCell ref="VBV58:VBX58"/>
    <mergeCell ref="VBZ58:VCB58"/>
    <mergeCell ref="VCD58:VCF58"/>
    <mergeCell ref="VCH58:VCJ58"/>
    <mergeCell ref="VAP58:VAR58"/>
    <mergeCell ref="VAT58:VAV58"/>
    <mergeCell ref="VAX58:VAZ58"/>
    <mergeCell ref="VBB58:VBD58"/>
    <mergeCell ref="VBF58:VBH58"/>
    <mergeCell ref="VBJ58:VBL58"/>
    <mergeCell ref="UZR58:UZT58"/>
    <mergeCell ref="UZV58:UZX58"/>
    <mergeCell ref="UZZ58:VAB58"/>
    <mergeCell ref="VAD58:VAF58"/>
    <mergeCell ref="VAH58:VAJ58"/>
    <mergeCell ref="VAL58:VAN58"/>
    <mergeCell ref="UYT58:UYV58"/>
    <mergeCell ref="UYX58:UYZ58"/>
    <mergeCell ref="UZB58:UZD58"/>
    <mergeCell ref="UZF58:UZH58"/>
    <mergeCell ref="UZJ58:UZL58"/>
    <mergeCell ref="UZN58:UZP58"/>
    <mergeCell ref="UXV58:UXX58"/>
    <mergeCell ref="UXZ58:UYB58"/>
    <mergeCell ref="UYD58:UYF58"/>
    <mergeCell ref="UYH58:UYJ58"/>
    <mergeCell ref="UYL58:UYN58"/>
    <mergeCell ref="UYP58:UYR58"/>
    <mergeCell ref="UWX58:UWZ58"/>
    <mergeCell ref="UXB58:UXD58"/>
    <mergeCell ref="UXF58:UXH58"/>
    <mergeCell ref="UXJ58:UXL58"/>
    <mergeCell ref="UXN58:UXP58"/>
    <mergeCell ref="UXR58:UXT58"/>
    <mergeCell ref="UVZ58:UWB58"/>
    <mergeCell ref="UWD58:UWF58"/>
    <mergeCell ref="UWH58:UWJ58"/>
    <mergeCell ref="UWL58:UWN58"/>
    <mergeCell ref="UWP58:UWR58"/>
    <mergeCell ref="UWT58:UWV58"/>
    <mergeCell ref="UVB58:UVD58"/>
    <mergeCell ref="UVF58:UVH58"/>
    <mergeCell ref="UVJ58:UVL58"/>
    <mergeCell ref="UVN58:UVP58"/>
    <mergeCell ref="UVR58:UVT58"/>
    <mergeCell ref="UVV58:UVX58"/>
    <mergeCell ref="UUD58:UUF58"/>
    <mergeCell ref="UUH58:UUJ58"/>
    <mergeCell ref="UUL58:UUN58"/>
    <mergeCell ref="UUP58:UUR58"/>
    <mergeCell ref="UUT58:UUV58"/>
    <mergeCell ref="UUX58:UUZ58"/>
    <mergeCell ref="UTF58:UTH58"/>
    <mergeCell ref="UTJ58:UTL58"/>
    <mergeCell ref="UTN58:UTP58"/>
    <mergeCell ref="UTR58:UTT58"/>
    <mergeCell ref="UTV58:UTX58"/>
    <mergeCell ref="UTZ58:UUB58"/>
    <mergeCell ref="USH58:USJ58"/>
    <mergeCell ref="USL58:USN58"/>
    <mergeCell ref="USP58:USR58"/>
    <mergeCell ref="UST58:USV58"/>
    <mergeCell ref="USX58:USZ58"/>
    <mergeCell ref="UTB58:UTD58"/>
    <mergeCell ref="URJ58:URL58"/>
    <mergeCell ref="URN58:URP58"/>
    <mergeCell ref="URR58:URT58"/>
    <mergeCell ref="URV58:URX58"/>
    <mergeCell ref="URZ58:USB58"/>
    <mergeCell ref="USD58:USF58"/>
    <mergeCell ref="UQL58:UQN58"/>
    <mergeCell ref="UQP58:UQR58"/>
    <mergeCell ref="UQT58:UQV58"/>
    <mergeCell ref="UQX58:UQZ58"/>
    <mergeCell ref="URB58:URD58"/>
    <mergeCell ref="URF58:URH58"/>
    <mergeCell ref="UPN58:UPP58"/>
    <mergeCell ref="UPR58:UPT58"/>
    <mergeCell ref="UPV58:UPX58"/>
    <mergeCell ref="UPZ58:UQB58"/>
    <mergeCell ref="UQD58:UQF58"/>
    <mergeCell ref="UQH58:UQJ58"/>
    <mergeCell ref="UOP58:UOR58"/>
    <mergeCell ref="UOT58:UOV58"/>
    <mergeCell ref="UOX58:UOZ58"/>
    <mergeCell ref="UPB58:UPD58"/>
    <mergeCell ref="UPF58:UPH58"/>
    <mergeCell ref="UPJ58:UPL58"/>
    <mergeCell ref="UNR58:UNT58"/>
    <mergeCell ref="UNV58:UNX58"/>
    <mergeCell ref="UNZ58:UOB58"/>
    <mergeCell ref="UOD58:UOF58"/>
    <mergeCell ref="UOH58:UOJ58"/>
    <mergeCell ref="UOL58:UON58"/>
    <mergeCell ref="UMT58:UMV58"/>
    <mergeCell ref="UMX58:UMZ58"/>
    <mergeCell ref="UNB58:UND58"/>
    <mergeCell ref="UNF58:UNH58"/>
    <mergeCell ref="UNJ58:UNL58"/>
    <mergeCell ref="UNN58:UNP58"/>
    <mergeCell ref="ULV58:ULX58"/>
    <mergeCell ref="ULZ58:UMB58"/>
    <mergeCell ref="UMD58:UMF58"/>
    <mergeCell ref="UMH58:UMJ58"/>
    <mergeCell ref="UML58:UMN58"/>
    <mergeCell ref="UMP58:UMR58"/>
    <mergeCell ref="UKX58:UKZ58"/>
    <mergeCell ref="ULB58:ULD58"/>
    <mergeCell ref="ULF58:ULH58"/>
    <mergeCell ref="ULJ58:ULL58"/>
    <mergeCell ref="ULN58:ULP58"/>
    <mergeCell ref="ULR58:ULT58"/>
    <mergeCell ref="UJZ58:UKB58"/>
    <mergeCell ref="UKD58:UKF58"/>
    <mergeCell ref="UKH58:UKJ58"/>
    <mergeCell ref="UKL58:UKN58"/>
    <mergeCell ref="UKP58:UKR58"/>
    <mergeCell ref="UKT58:UKV58"/>
    <mergeCell ref="UJB58:UJD58"/>
    <mergeCell ref="UJF58:UJH58"/>
    <mergeCell ref="UJJ58:UJL58"/>
    <mergeCell ref="UJN58:UJP58"/>
    <mergeCell ref="UJR58:UJT58"/>
    <mergeCell ref="UJV58:UJX58"/>
    <mergeCell ref="UID58:UIF58"/>
    <mergeCell ref="UIH58:UIJ58"/>
    <mergeCell ref="UIL58:UIN58"/>
    <mergeCell ref="UIP58:UIR58"/>
    <mergeCell ref="UIT58:UIV58"/>
    <mergeCell ref="UIX58:UIZ58"/>
    <mergeCell ref="UHF58:UHH58"/>
    <mergeCell ref="UHJ58:UHL58"/>
    <mergeCell ref="UHN58:UHP58"/>
    <mergeCell ref="UHR58:UHT58"/>
    <mergeCell ref="UHV58:UHX58"/>
    <mergeCell ref="UHZ58:UIB58"/>
    <mergeCell ref="UGH58:UGJ58"/>
    <mergeCell ref="UGL58:UGN58"/>
    <mergeCell ref="UGP58:UGR58"/>
    <mergeCell ref="UGT58:UGV58"/>
    <mergeCell ref="UGX58:UGZ58"/>
    <mergeCell ref="UHB58:UHD58"/>
    <mergeCell ref="UFJ58:UFL58"/>
    <mergeCell ref="UFN58:UFP58"/>
    <mergeCell ref="UFR58:UFT58"/>
    <mergeCell ref="UFV58:UFX58"/>
    <mergeCell ref="UFZ58:UGB58"/>
    <mergeCell ref="UGD58:UGF58"/>
    <mergeCell ref="UEL58:UEN58"/>
    <mergeCell ref="UEP58:UER58"/>
    <mergeCell ref="UET58:UEV58"/>
    <mergeCell ref="UEX58:UEZ58"/>
    <mergeCell ref="UFB58:UFD58"/>
    <mergeCell ref="UFF58:UFH58"/>
    <mergeCell ref="UDN58:UDP58"/>
    <mergeCell ref="UDR58:UDT58"/>
    <mergeCell ref="UDV58:UDX58"/>
    <mergeCell ref="UDZ58:UEB58"/>
    <mergeCell ref="UED58:UEF58"/>
    <mergeCell ref="UEH58:UEJ58"/>
    <mergeCell ref="UCP58:UCR58"/>
    <mergeCell ref="UCT58:UCV58"/>
    <mergeCell ref="UCX58:UCZ58"/>
    <mergeCell ref="UDB58:UDD58"/>
    <mergeCell ref="UDF58:UDH58"/>
    <mergeCell ref="UDJ58:UDL58"/>
    <mergeCell ref="UBR58:UBT58"/>
    <mergeCell ref="UBV58:UBX58"/>
    <mergeCell ref="UBZ58:UCB58"/>
    <mergeCell ref="UCD58:UCF58"/>
    <mergeCell ref="UCH58:UCJ58"/>
    <mergeCell ref="UCL58:UCN58"/>
    <mergeCell ref="UAT58:UAV58"/>
    <mergeCell ref="UAX58:UAZ58"/>
    <mergeCell ref="UBB58:UBD58"/>
    <mergeCell ref="UBF58:UBH58"/>
    <mergeCell ref="UBJ58:UBL58"/>
    <mergeCell ref="UBN58:UBP58"/>
    <mergeCell ref="TZV58:TZX58"/>
    <mergeCell ref="TZZ58:UAB58"/>
    <mergeCell ref="UAD58:UAF58"/>
    <mergeCell ref="UAH58:UAJ58"/>
    <mergeCell ref="UAL58:UAN58"/>
    <mergeCell ref="UAP58:UAR58"/>
    <mergeCell ref="TYX58:TYZ58"/>
    <mergeCell ref="TZB58:TZD58"/>
    <mergeCell ref="TZF58:TZH58"/>
    <mergeCell ref="TZJ58:TZL58"/>
    <mergeCell ref="TZN58:TZP58"/>
    <mergeCell ref="TZR58:TZT58"/>
    <mergeCell ref="TXZ58:TYB58"/>
    <mergeCell ref="TYD58:TYF58"/>
    <mergeCell ref="TYH58:TYJ58"/>
    <mergeCell ref="TYL58:TYN58"/>
    <mergeCell ref="TYP58:TYR58"/>
    <mergeCell ref="TYT58:TYV58"/>
    <mergeCell ref="TXB58:TXD58"/>
    <mergeCell ref="TXF58:TXH58"/>
    <mergeCell ref="TXJ58:TXL58"/>
    <mergeCell ref="TXN58:TXP58"/>
    <mergeCell ref="TXR58:TXT58"/>
    <mergeCell ref="TXV58:TXX58"/>
    <mergeCell ref="TWD58:TWF58"/>
    <mergeCell ref="TWH58:TWJ58"/>
    <mergeCell ref="TWL58:TWN58"/>
    <mergeCell ref="TWP58:TWR58"/>
    <mergeCell ref="TWT58:TWV58"/>
    <mergeCell ref="TWX58:TWZ58"/>
    <mergeCell ref="TVF58:TVH58"/>
    <mergeCell ref="TVJ58:TVL58"/>
    <mergeCell ref="TVN58:TVP58"/>
    <mergeCell ref="TVR58:TVT58"/>
    <mergeCell ref="TVV58:TVX58"/>
    <mergeCell ref="TVZ58:TWB58"/>
    <mergeCell ref="TUH58:TUJ58"/>
    <mergeCell ref="TUL58:TUN58"/>
    <mergeCell ref="TUP58:TUR58"/>
    <mergeCell ref="TUT58:TUV58"/>
    <mergeCell ref="TUX58:TUZ58"/>
    <mergeCell ref="TVB58:TVD58"/>
    <mergeCell ref="TTJ58:TTL58"/>
    <mergeCell ref="TTN58:TTP58"/>
    <mergeCell ref="TTR58:TTT58"/>
    <mergeCell ref="TTV58:TTX58"/>
    <mergeCell ref="TTZ58:TUB58"/>
    <mergeCell ref="TUD58:TUF58"/>
    <mergeCell ref="TSL58:TSN58"/>
    <mergeCell ref="TSP58:TSR58"/>
    <mergeCell ref="TST58:TSV58"/>
    <mergeCell ref="TSX58:TSZ58"/>
    <mergeCell ref="TTB58:TTD58"/>
    <mergeCell ref="TTF58:TTH58"/>
    <mergeCell ref="TRN58:TRP58"/>
    <mergeCell ref="TRR58:TRT58"/>
    <mergeCell ref="TRV58:TRX58"/>
    <mergeCell ref="TRZ58:TSB58"/>
    <mergeCell ref="TSD58:TSF58"/>
    <mergeCell ref="TSH58:TSJ58"/>
    <mergeCell ref="TQP58:TQR58"/>
    <mergeCell ref="TQT58:TQV58"/>
    <mergeCell ref="TQX58:TQZ58"/>
    <mergeCell ref="TRB58:TRD58"/>
    <mergeCell ref="TRF58:TRH58"/>
    <mergeCell ref="TRJ58:TRL58"/>
    <mergeCell ref="TPR58:TPT58"/>
    <mergeCell ref="TPV58:TPX58"/>
    <mergeCell ref="TPZ58:TQB58"/>
    <mergeCell ref="TQD58:TQF58"/>
    <mergeCell ref="TQH58:TQJ58"/>
    <mergeCell ref="TQL58:TQN58"/>
    <mergeCell ref="TOT58:TOV58"/>
    <mergeCell ref="TOX58:TOZ58"/>
    <mergeCell ref="TPB58:TPD58"/>
    <mergeCell ref="TPF58:TPH58"/>
    <mergeCell ref="TPJ58:TPL58"/>
    <mergeCell ref="TPN58:TPP58"/>
    <mergeCell ref="TNV58:TNX58"/>
    <mergeCell ref="TNZ58:TOB58"/>
    <mergeCell ref="TOD58:TOF58"/>
    <mergeCell ref="TOH58:TOJ58"/>
    <mergeCell ref="TOL58:TON58"/>
    <mergeCell ref="TOP58:TOR58"/>
    <mergeCell ref="TMX58:TMZ58"/>
    <mergeCell ref="TNB58:TND58"/>
    <mergeCell ref="TNF58:TNH58"/>
    <mergeCell ref="TNJ58:TNL58"/>
    <mergeCell ref="TNN58:TNP58"/>
    <mergeCell ref="TNR58:TNT58"/>
    <mergeCell ref="TLZ58:TMB58"/>
    <mergeCell ref="TMD58:TMF58"/>
    <mergeCell ref="TMH58:TMJ58"/>
    <mergeCell ref="TML58:TMN58"/>
    <mergeCell ref="TMP58:TMR58"/>
    <mergeCell ref="TMT58:TMV58"/>
    <mergeCell ref="TLB58:TLD58"/>
    <mergeCell ref="TLF58:TLH58"/>
    <mergeCell ref="TLJ58:TLL58"/>
    <mergeCell ref="TLN58:TLP58"/>
    <mergeCell ref="TLR58:TLT58"/>
    <mergeCell ref="TLV58:TLX58"/>
    <mergeCell ref="TKD58:TKF58"/>
    <mergeCell ref="TKH58:TKJ58"/>
    <mergeCell ref="TKL58:TKN58"/>
    <mergeCell ref="TKP58:TKR58"/>
    <mergeCell ref="TKT58:TKV58"/>
    <mergeCell ref="TKX58:TKZ58"/>
    <mergeCell ref="TJF58:TJH58"/>
    <mergeCell ref="TJJ58:TJL58"/>
    <mergeCell ref="TJN58:TJP58"/>
    <mergeCell ref="TJR58:TJT58"/>
    <mergeCell ref="TJV58:TJX58"/>
    <mergeCell ref="TJZ58:TKB58"/>
    <mergeCell ref="TIH58:TIJ58"/>
    <mergeCell ref="TIL58:TIN58"/>
    <mergeCell ref="TIP58:TIR58"/>
    <mergeCell ref="TIT58:TIV58"/>
    <mergeCell ref="TIX58:TIZ58"/>
    <mergeCell ref="TJB58:TJD58"/>
    <mergeCell ref="THJ58:THL58"/>
    <mergeCell ref="THN58:THP58"/>
    <mergeCell ref="THR58:THT58"/>
    <mergeCell ref="THV58:THX58"/>
    <mergeCell ref="THZ58:TIB58"/>
    <mergeCell ref="TID58:TIF58"/>
    <mergeCell ref="TGL58:TGN58"/>
    <mergeCell ref="TGP58:TGR58"/>
    <mergeCell ref="TGT58:TGV58"/>
    <mergeCell ref="TGX58:TGZ58"/>
    <mergeCell ref="THB58:THD58"/>
    <mergeCell ref="THF58:THH58"/>
    <mergeCell ref="TFN58:TFP58"/>
    <mergeCell ref="TFR58:TFT58"/>
    <mergeCell ref="TFV58:TFX58"/>
    <mergeCell ref="TFZ58:TGB58"/>
    <mergeCell ref="TGD58:TGF58"/>
    <mergeCell ref="TGH58:TGJ58"/>
    <mergeCell ref="TEP58:TER58"/>
    <mergeCell ref="TET58:TEV58"/>
    <mergeCell ref="TEX58:TEZ58"/>
    <mergeCell ref="TFB58:TFD58"/>
    <mergeCell ref="TFF58:TFH58"/>
    <mergeCell ref="TFJ58:TFL58"/>
    <mergeCell ref="TDR58:TDT58"/>
    <mergeCell ref="TDV58:TDX58"/>
    <mergeCell ref="TDZ58:TEB58"/>
    <mergeCell ref="TED58:TEF58"/>
    <mergeCell ref="TEH58:TEJ58"/>
    <mergeCell ref="TEL58:TEN58"/>
    <mergeCell ref="TCT58:TCV58"/>
    <mergeCell ref="TCX58:TCZ58"/>
    <mergeCell ref="TDB58:TDD58"/>
    <mergeCell ref="TDF58:TDH58"/>
    <mergeCell ref="TDJ58:TDL58"/>
    <mergeCell ref="TDN58:TDP58"/>
    <mergeCell ref="TBV58:TBX58"/>
    <mergeCell ref="TBZ58:TCB58"/>
    <mergeCell ref="TCD58:TCF58"/>
    <mergeCell ref="TCH58:TCJ58"/>
    <mergeCell ref="TCL58:TCN58"/>
    <mergeCell ref="TCP58:TCR58"/>
    <mergeCell ref="TAX58:TAZ58"/>
    <mergeCell ref="TBB58:TBD58"/>
    <mergeCell ref="TBF58:TBH58"/>
    <mergeCell ref="TBJ58:TBL58"/>
    <mergeCell ref="TBN58:TBP58"/>
    <mergeCell ref="TBR58:TBT58"/>
    <mergeCell ref="SZZ58:TAB58"/>
    <mergeCell ref="TAD58:TAF58"/>
    <mergeCell ref="TAH58:TAJ58"/>
    <mergeCell ref="TAL58:TAN58"/>
    <mergeCell ref="TAP58:TAR58"/>
    <mergeCell ref="TAT58:TAV58"/>
    <mergeCell ref="SZB58:SZD58"/>
    <mergeCell ref="SZF58:SZH58"/>
    <mergeCell ref="SZJ58:SZL58"/>
    <mergeCell ref="SZN58:SZP58"/>
    <mergeCell ref="SZR58:SZT58"/>
    <mergeCell ref="SZV58:SZX58"/>
    <mergeCell ref="SYD58:SYF58"/>
    <mergeCell ref="SYH58:SYJ58"/>
    <mergeCell ref="SYL58:SYN58"/>
    <mergeCell ref="SYP58:SYR58"/>
    <mergeCell ref="SYT58:SYV58"/>
    <mergeCell ref="SYX58:SYZ58"/>
    <mergeCell ref="SXF58:SXH58"/>
    <mergeCell ref="SXJ58:SXL58"/>
    <mergeCell ref="SXN58:SXP58"/>
    <mergeCell ref="SXR58:SXT58"/>
    <mergeCell ref="SXV58:SXX58"/>
    <mergeCell ref="SXZ58:SYB58"/>
    <mergeCell ref="SWH58:SWJ58"/>
    <mergeCell ref="SWL58:SWN58"/>
    <mergeCell ref="SWP58:SWR58"/>
    <mergeCell ref="SWT58:SWV58"/>
    <mergeCell ref="SWX58:SWZ58"/>
    <mergeCell ref="SXB58:SXD58"/>
    <mergeCell ref="SVJ58:SVL58"/>
    <mergeCell ref="SVN58:SVP58"/>
    <mergeCell ref="SVR58:SVT58"/>
    <mergeCell ref="SVV58:SVX58"/>
    <mergeCell ref="SVZ58:SWB58"/>
    <mergeCell ref="SWD58:SWF58"/>
    <mergeCell ref="SUL58:SUN58"/>
    <mergeCell ref="SUP58:SUR58"/>
    <mergeCell ref="SUT58:SUV58"/>
    <mergeCell ref="SUX58:SUZ58"/>
    <mergeCell ref="SVB58:SVD58"/>
    <mergeCell ref="SVF58:SVH58"/>
    <mergeCell ref="STN58:STP58"/>
    <mergeCell ref="STR58:STT58"/>
    <mergeCell ref="STV58:STX58"/>
    <mergeCell ref="STZ58:SUB58"/>
    <mergeCell ref="SUD58:SUF58"/>
    <mergeCell ref="SUH58:SUJ58"/>
    <mergeCell ref="SSP58:SSR58"/>
    <mergeCell ref="SST58:SSV58"/>
    <mergeCell ref="SSX58:SSZ58"/>
    <mergeCell ref="STB58:STD58"/>
    <mergeCell ref="STF58:STH58"/>
    <mergeCell ref="STJ58:STL58"/>
    <mergeCell ref="SRR58:SRT58"/>
    <mergeCell ref="SRV58:SRX58"/>
    <mergeCell ref="SRZ58:SSB58"/>
    <mergeCell ref="SSD58:SSF58"/>
    <mergeCell ref="SSH58:SSJ58"/>
    <mergeCell ref="SSL58:SSN58"/>
    <mergeCell ref="SQT58:SQV58"/>
    <mergeCell ref="SQX58:SQZ58"/>
    <mergeCell ref="SRB58:SRD58"/>
    <mergeCell ref="SRF58:SRH58"/>
    <mergeCell ref="SRJ58:SRL58"/>
    <mergeCell ref="SRN58:SRP58"/>
    <mergeCell ref="SPV58:SPX58"/>
    <mergeCell ref="SPZ58:SQB58"/>
    <mergeCell ref="SQD58:SQF58"/>
    <mergeCell ref="SQH58:SQJ58"/>
    <mergeCell ref="SQL58:SQN58"/>
    <mergeCell ref="SQP58:SQR58"/>
    <mergeCell ref="SOX58:SOZ58"/>
    <mergeCell ref="SPB58:SPD58"/>
    <mergeCell ref="SPF58:SPH58"/>
    <mergeCell ref="SPJ58:SPL58"/>
    <mergeCell ref="SPN58:SPP58"/>
    <mergeCell ref="SPR58:SPT58"/>
    <mergeCell ref="SNZ58:SOB58"/>
    <mergeCell ref="SOD58:SOF58"/>
    <mergeCell ref="SOH58:SOJ58"/>
    <mergeCell ref="SOL58:SON58"/>
    <mergeCell ref="SOP58:SOR58"/>
    <mergeCell ref="SOT58:SOV58"/>
    <mergeCell ref="SNB58:SND58"/>
    <mergeCell ref="SNF58:SNH58"/>
    <mergeCell ref="SNJ58:SNL58"/>
    <mergeCell ref="SNN58:SNP58"/>
    <mergeCell ref="SNR58:SNT58"/>
    <mergeCell ref="SNV58:SNX58"/>
    <mergeCell ref="SMD58:SMF58"/>
    <mergeCell ref="SMH58:SMJ58"/>
    <mergeCell ref="SML58:SMN58"/>
    <mergeCell ref="SMP58:SMR58"/>
    <mergeCell ref="SMT58:SMV58"/>
    <mergeCell ref="SMX58:SMZ58"/>
    <mergeCell ref="SLF58:SLH58"/>
    <mergeCell ref="SLJ58:SLL58"/>
    <mergeCell ref="SLN58:SLP58"/>
    <mergeCell ref="SLR58:SLT58"/>
    <mergeCell ref="SLV58:SLX58"/>
    <mergeCell ref="SLZ58:SMB58"/>
    <mergeCell ref="SKH58:SKJ58"/>
    <mergeCell ref="SKL58:SKN58"/>
    <mergeCell ref="SKP58:SKR58"/>
    <mergeCell ref="SKT58:SKV58"/>
    <mergeCell ref="SKX58:SKZ58"/>
    <mergeCell ref="SLB58:SLD58"/>
    <mergeCell ref="SJJ58:SJL58"/>
    <mergeCell ref="SJN58:SJP58"/>
    <mergeCell ref="SJR58:SJT58"/>
    <mergeCell ref="SJV58:SJX58"/>
    <mergeCell ref="SJZ58:SKB58"/>
    <mergeCell ref="SKD58:SKF58"/>
    <mergeCell ref="SIL58:SIN58"/>
    <mergeCell ref="SIP58:SIR58"/>
    <mergeCell ref="SIT58:SIV58"/>
    <mergeCell ref="SIX58:SIZ58"/>
    <mergeCell ref="SJB58:SJD58"/>
    <mergeCell ref="SJF58:SJH58"/>
    <mergeCell ref="SHN58:SHP58"/>
    <mergeCell ref="SHR58:SHT58"/>
    <mergeCell ref="SHV58:SHX58"/>
    <mergeCell ref="SHZ58:SIB58"/>
    <mergeCell ref="SID58:SIF58"/>
    <mergeCell ref="SIH58:SIJ58"/>
    <mergeCell ref="SGP58:SGR58"/>
    <mergeCell ref="SGT58:SGV58"/>
    <mergeCell ref="SGX58:SGZ58"/>
    <mergeCell ref="SHB58:SHD58"/>
    <mergeCell ref="SHF58:SHH58"/>
    <mergeCell ref="SHJ58:SHL58"/>
    <mergeCell ref="SFR58:SFT58"/>
    <mergeCell ref="SFV58:SFX58"/>
    <mergeCell ref="SFZ58:SGB58"/>
    <mergeCell ref="SGD58:SGF58"/>
    <mergeCell ref="SGH58:SGJ58"/>
    <mergeCell ref="SGL58:SGN58"/>
    <mergeCell ref="SET58:SEV58"/>
    <mergeCell ref="SEX58:SEZ58"/>
    <mergeCell ref="SFB58:SFD58"/>
    <mergeCell ref="SFF58:SFH58"/>
    <mergeCell ref="SFJ58:SFL58"/>
    <mergeCell ref="SFN58:SFP58"/>
    <mergeCell ref="SDV58:SDX58"/>
    <mergeCell ref="SDZ58:SEB58"/>
    <mergeCell ref="SED58:SEF58"/>
    <mergeCell ref="SEH58:SEJ58"/>
    <mergeCell ref="SEL58:SEN58"/>
    <mergeCell ref="SEP58:SER58"/>
    <mergeCell ref="SCX58:SCZ58"/>
    <mergeCell ref="SDB58:SDD58"/>
    <mergeCell ref="SDF58:SDH58"/>
    <mergeCell ref="SDJ58:SDL58"/>
    <mergeCell ref="SDN58:SDP58"/>
    <mergeCell ref="SDR58:SDT58"/>
    <mergeCell ref="SBZ58:SCB58"/>
    <mergeCell ref="SCD58:SCF58"/>
    <mergeCell ref="SCH58:SCJ58"/>
    <mergeCell ref="SCL58:SCN58"/>
    <mergeCell ref="SCP58:SCR58"/>
    <mergeCell ref="SCT58:SCV58"/>
    <mergeCell ref="SBB58:SBD58"/>
    <mergeCell ref="SBF58:SBH58"/>
    <mergeCell ref="SBJ58:SBL58"/>
    <mergeCell ref="SBN58:SBP58"/>
    <mergeCell ref="SBR58:SBT58"/>
    <mergeCell ref="SBV58:SBX58"/>
    <mergeCell ref="SAD58:SAF58"/>
    <mergeCell ref="SAH58:SAJ58"/>
    <mergeCell ref="SAL58:SAN58"/>
    <mergeCell ref="SAP58:SAR58"/>
    <mergeCell ref="SAT58:SAV58"/>
    <mergeCell ref="SAX58:SAZ58"/>
    <mergeCell ref="RZF58:RZH58"/>
    <mergeCell ref="RZJ58:RZL58"/>
    <mergeCell ref="RZN58:RZP58"/>
    <mergeCell ref="RZR58:RZT58"/>
    <mergeCell ref="RZV58:RZX58"/>
    <mergeCell ref="RZZ58:SAB58"/>
    <mergeCell ref="RYH58:RYJ58"/>
    <mergeCell ref="RYL58:RYN58"/>
    <mergeCell ref="RYP58:RYR58"/>
    <mergeCell ref="RYT58:RYV58"/>
    <mergeCell ref="RYX58:RYZ58"/>
    <mergeCell ref="RZB58:RZD58"/>
    <mergeCell ref="RXJ58:RXL58"/>
    <mergeCell ref="RXN58:RXP58"/>
    <mergeCell ref="RXR58:RXT58"/>
    <mergeCell ref="RXV58:RXX58"/>
    <mergeCell ref="RXZ58:RYB58"/>
    <mergeCell ref="RYD58:RYF58"/>
    <mergeCell ref="RWL58:RWN58"/>
    <mergeCell ref="RWP58:RWR58"/>
    <mergeCell ref="RWT58:RWV58"/>
    <mergeCell ref="RWX58:RWZ58"/>
    <mergeCell ref="RXB58:RXD58"/>
    <mergeCell ref="RXF58:RXH58"/>
    <mergeCell ref="RVN58:RVP58"/>
    <mergeCell ref="RVR58:RVT58"/>
    <mergeCell ref="RVV58:RVX58"/>
    <mergeCell ref="RVZ58:RWB58"/>
    <mergeCell ref="RWD58:RWF58"/>
    <mergeCell ref="RWH58:RWJ58"/>
    <mergeCell ref="RUP58:RUR58"/>
    <mergeCell ref="RUT58:RUV58"/>
    <mergeCell ref="RUX58:RUZ58"/>
    <mergeCell ref="RVB58:RVD58"/>
    <mergeCell ref="RVF58:RVH58"/>
    <mergeCell ref="RVJ58:RVL58"/>
    <mergeCell ref="RTR58:RTT58"/>
    <mergeCell ref="RTV58:RTX58"/>
    <mergeCell ref="RTZ58:RUB58"/>
    <mergeCell ref="RUD58:RUF58"/>
    <mergeCell ref="RUH58:RUJ58"/>
    <mergeCell ref="RUL58:RUN58"/>
    <mergeCell ref="RST58:RSV58"/>
    <mergeCell ref="RSX58:RSZ58"/>
    <mergeCell ref="RTB58:RTD58"/>
    <mergeCell ref="RTF58:RTH58"/>
    <mergeCell ref="RTJ58:RTL58"/>
    <mergeCell ref="RTN58:RTP58"/>
    <mergeCell ref="RRV58:RRX58"/>
    <mergeCell ref="RRZ58:RSB58"/>
    <mergeCell ref="RSD58:RSF58"/>
    <mergeCell ref="RSH58:RSJ58"/>
    <mergeCell ref="RSL58:RSN58"/>
    <mergeCell ref="RSP58:RSR58"/>
    <mergeCell ref="RQX58:RQZ58"/>
    <mergeCell ref="RRB58:RRD58"/>
    <mergeCell ref="RRF58:RRH58"/>
    <mergeCell ref="RRJ58:RRL58"/>
    <mergeCell ref="RRN58:RRP58"/>
    <mergeCell ref="RRR58:RRT58"/>
    <mergeCell ref="RPZ58:RQB58"/>
    <mergeCell ref="RQD58:RQF58"/>
    <mergeCell ref="RQH58:RQJ58"/>
    <mergeCell ref="RQL58:RQN58"/>
    <mergeCell ref="RQP58:RQR58"/>
    <mergeCell ref="RQT58:RQV58"/>
    <mergeCell ref="RPB58:RPD58"/>
    <mergeCell ref="RPF58:RPH58"/>
    <mergeCell ref="RPJ58:RPL58"/>
    <mergeCell ref="RPN58:RPP58"/>
    <mergeCell ref="RPR58:RPT58"/>
    <mergeCell ref="RPV58:RPX58"/>
    <mergeCell ref="ROD58:ROF58"/>
    <mergeCell ref="ROH58:ROJ58"/>
    <mergeCell ref="ROL58:RON58"/>
    <mergeCell ref="ROP58:ROR58"/>
    <mergeCell ref="ROT58:ROV58"/>
    <mergeCell ref="ROX58:ROZ58"/>
    <mergeCell ref="RNF58:RNH58"/>
    <mergeCell ref="RNJ58:RNL58"/>
    <mergeCell ref="RNN58:RNP58"/>
    <mergeCell ref="RNR58:RNT58"/>
    <mergeCell ref="RNV58:RNX58"/>
    <mergeCell ref="RNZ58:ROB58"/>
    <mergeCell ref="RMH58:RMJ58"/>
    <mergeCell ref="RML58:RMN58"/>
    <mergeCell ref="RMP58:RMR58"/>
    <mergeCell ref="RMT58:RMV58"/>
    <mergeCell ref="RMX58:RMZ58"/>
    <mergeCell ref="RNB58:RND58"/>
    <mergeCell ref="RLJ58:RLL58"/>
    <mergeCell ref="RLN58:RLP58"/>
    <mergeCell ref="RLR58:RLT58"/>
    <mergeCell ref="RLV58:RLX58"/>
    <mergeCell ref="RLZ58:RMB58"/>
    <mergeCell ref="RMD58:RMF58"/>
    <mergeCell ref="RKL58:RKN58"/>
    <mergeCell ref="RKP58:RKR58"/>
    <mergeCell ref="RKT58:RKV58"/>
    <mergeCell ref="RKX58:RKZ58"/>
    <mergeCell ref="RLB58:RLD58"/>
    <mergeCell ref="RLF58:RLH58"/>
    <mergeCell ref="RJN58:RJP58"/>
    <mergeCell ref="RJR58:RJT58"/>
    <mergeCell ref="RJV58:RJX58"/>
    <mergeCell ref="RJZ58:RKB58"/>
    <mergeCell ref="RKD58:RKF58"/>
    <mergeCell ref="RKH58:RKJ58"/>
    <mergeCell ref="RIP58:RIR58"/>
    <mergeCell ref="RIT58:RIV58"/>
    <mergeCell ref="RIX58:RIZ58"/>
    <mergeCell ref="RJB58:RJD58"/>
    <mergeCell ref="RJF58:RJH58"/>
    <mergeCell ref="RJJ58:RJL58"/>
    <mergeCell ref="RHR58:RHT58"/>
    <mergeCell ref="RHV58:RHX58"/>
    <mergeCell ref="RHZ58:RIB58"/>
    <mergeCell ref="RID58:RIF58"/>
    <mergeCell ref="RIH58:RIJ58"/>
    <mergeCell ref="RIL58:RIN58"/>
    <mergeCell ref="RGT58:RGV58"/>
    <mergeCell ref="RGX58:RGZ58"/>
    <mergeCell ref="RHB58:RHD58"/>
    <mergeCell ref="RHF58:RHH58"/>
    <mergeCell ref="RHJ58:RHL58"/>
    <mergeCell ref="RHN58:RHP58"/>
    <mergeCell ref="RFV58:RFX58"/>
    <mergeCell ref="RFZ58:RGB58"/>
    <mergeCell ref="RGD58:RGF58"/>
    <mergeCell ref="RGH58:RGJ58"/>
    <mergeCell ref="RGL58:RGN58"/>
    <mergeCell ref="RGP58:RGR58"/>
    <mergeCell ref="REX58:REZ58"/>
    <mergeCell ref="RFB58:RFD58"/>
    <mergeCell ref="RFF58:RFH58"/>
    <mergeCell ref="RFJ58:RFL58"/>
    <mergeCell ref="RFN58:RFP58"/>
    <mergeCell ref="RFR58:RFT58"/>
    <mergeCell ref="RDZ58:REB58"/>
    <mergeCell ref="RED58:REF58"/>
    <mergeCell ref="REH58:REJ58"/>
    <mergeCell ref="REL58:REN58"/>
    <mergeCell ref="REP58:RER58"/>
    <mergeCell ref="RET58:REV58"/>
    <mergeCell ref="RDB58:RDD58"/>
    <mergeCell ref="RDF58:RDH58"/>
    <mergeCell ref="RDJ58:RDL58"/>
    <mergeCell ref="RDN58:RDP58"/>
    <mergeCell ref="RDR58:RDT58"/>
    <mergeCell ref="RDV58:RDX58"/>
    <mergeCell ref="RCD58:RCF58"/>
    <mergeCell ref="RCH58:RCJ58"/>
    <mergeCell ref="RCL58:RCN58"/>
    <mergeCell ref="RCP58:RCR58"/>
    <mergeCell ref="RCT58:RCV58"/>
    <mergeCell ref="RCX58:RCZ58"/>
    <mergeCell ref="RBF58:RBH58"/>
    <mergeCell ref="RBJ58:RBL58"/>
    <mergeCell ref="RBN58:RBP58"/>
    <mergeCell ref="RBR58:RBT58"/>
    <mergeCell ref="RBV58:RBX58"/>
    <mergeCell ref="RBZ58:RCB58"/>
    <mergeCell ref="RAH58:RAJ58"/>
    <mergeCell ref="RAL58:RAN58"/>
    <mergeCell ref="RAP58:RAR58"/>
    <mergeCell ref="RAT58:RAV58"/>
    <mergeCell ref="RAX58:RAZ58"/>
    <mergeCell ref="RBB58:RBD58"/>
    <mergeCell ref="QZJ58:QZL58"/>
    <mergeCell ref="QZN58:QZP58"/>
    <mergeCell ref="QZR58:QZT58"/>
    <mergeCell ref="QZV58:QZX58"/>
    <mergeCell ref="QZZ58:RAB58"/>
    <mergeCell ref="RAD58:RAF58"/>
    <mergeCell ref="QYL58:QYN58"/>
    <mergeCell ref="QYP58:QYR58"/>
    <mergeCell ref="QYT58:QYV58"/>
    <mergeCell ref="QYX58:QYZ58"/>
    <mergeCell ref="QZB58:QZD58"/>
    <mergeCell ref="QZF58:QZH58"/>
    <mergeCell ref="QXN58:QXP58"/>
    <mergeCell ref="QXR58:QXT58"/>
    <mergeCell ref="QXV58:QXX58"/>
    <mergeCell ref="QXZ58:QYB58"/>
    <mergeCell ref="QYD58:QYF58"/>
    <mergeCell ref="QYH58:QYJ58"/>
    <mergeCell ref="QWP58:QWR58"/>
    <mergeCell ref="QWT58:QWV58"/>
    <mergeCell ref="QWX58:QWZ58"/>
    <mergeCell ref="QXB58:QXD58"/>
    <mergeCell ref="QXF58:QXH58"/>
    <mergeCell ref="QXJ58:QXL58"/>
    <mergeCell ref="QVR58:QVT58"/>
    <mergeCell ref="QVV58:QVX58"/>
    <mergeCell ref="QVZ58:QWB58"/>
    <mergeCell ref="QWD58:QWF58"/>
    <mergeCell ref="QWH58:QWJ58"/>
    <mergeCell ref="QWL58:QWN58"/>
    <mergeCell ref="QUT58:QUV58"/>
    <mergeCell ref="QUX58:QUZ58"/>
    <mergeCell ref="QVB58:QVD58"/>
    <mergeCell ref="QVF58:QVH58"/>
    <mergeCell ref="QVJ58:QVL58"/>
    <mergeCell ref="QVN58:QVP58"/>
    <mergeCell ref="QTV58:QTX58"/>
    <mergeCell ref="QTZ58:QUB58"/>
    <mergeCell ref="QUD58:QUF58"/>
    <mergeCell ref="QUH58:QUJ58"/>
    <mergeCell ref="QUL58:QUN58"/>
    <mergeCell ref="QUP58:QUR58"/>
    <mergeCell ref="QSX58:QSZ58"/>
    <mergeCell ref="QTB58:QTD58"/>
    <mergeCell ref="QTF58:QTH58"/>
    <mergeCell ref="QTJ58:QTL58"/>
    <mergeCell ref="QTN58:QTP58"/>
    <mergeCell ref="QTR58:QTT58"/>
    <mergeCell ref="QRZ58:QSB58"/>
    <mergeCell ref="QSD58:QSF58"/>
    <mergeCell ref="QSH58:QSJ58"/>
    <mergeCell ref="QSL58:QSN58"/>
    <mergeCell ref="QSP58:QSR58"/>
    <mergeCell ref="QST58:QSV58"/>
    <mergeCell ref="QRB58:QRD58"/>
    <mergeCell ref="QRF58:QRH58"/>
    <mergeCell ref="QRJ58:QRL58"/>
    <mergeCell ref="QRN58:QRP58"/>
    <mergeCell ref="QRR58:QRT58"/>
    <mergeCell ref="QRV58:QRX58"/>
    <mergeCell ref="QQD58:QQF58"/>
    <mergeCell ref="QQH58:QQJ58"/>
    <mergeCell ref="QQL58:QQN58"/>
    <mergeCell ref="QQP58:QQR58"/>
    <mergeCell ref="QQT58:QQV58"/>
    <mergeCell ref="QQX58:QQZ58"/>
    <mergeCell ref="QPF58:QPH58"/>
    <mergeCell ref="QPJ58:QPL58"/>
    <mergeCell ref="QPN58:QPP58"/>
    <mergeCell ref="QPR58:QPT58"/>
    <mergeCell ref="QPV58:QPX58"/>
    <mergeCell ref="QPZ58:QQB58"/>
    <mergeCell ref="QOH58:QOJ58"/>
    <mergeCell ref="QOL58:QON58"/>
    <mergeCell ref="QOP58:QOR58"/>
    <mergeCell ref="QOT58:QOV58"/>
    <mergeCell ref="QOX58:QOZ58"/>
    <mergeCell ref="QPB58:QPD58"/>
    <mergeCell ref="QNJ58:QNL58"/>
    <mergeCell ref="QNN58:QNP58"/>
    <mergeCell ref="QNR58:QNT58"/>
    <mergeCell ref="QNV58:QNX58"/>
    <mergeCell ref="QNZ58:QOB58"/>
    <mergeCell ref="QOD58:QOF58"/>
    <mergeCell ref="QML58:QMN58"/>
    <mergeCell ref="QMP58:QMR58"/>
    <mergeCell ref="QMT58:QMV58"/>
    <mergeCell ref="QMX58:QMZ58"/>
    <mergeCell ref="QNB58:QND58"/>
    <mergeCell ref="QNF58:QNH58"/>
    <mergeCell ref="QLN58:QLP58"/>
    <mergeCell ref="QLR58:QLT58"/>
    <mergeCell ref="QLV58:QLX58"/>
    <mergeCell ref="QLZ58:QMB58"/>
    <mergeCell ref="QMD58:QMF58"/>
    <mergeCell ref="QMH58:QMJ58"/>
    <mergeCell ref="QKP58:QKR58"/>
    <mergeCell ref="QKT58:QKV58"/>
    <mergeCell ref="QKX58:QKZ58"/>
    <mergeCell ref="QLB58:QLD58"/>
    <mergeCell ref="QLF58:QLH58"/>
    <mergeCell ref="QLJ58:QLL58"/>
    <mergeCell ref="QJR58:QJT58"/>
    <mergeCell ref="QJV58:QJX58"/>
    <mergeCell ref="QJZ58:QKB58"/>
    <mergeCell ref="QKD58:QKF58"/>
    <mergeCell ref="QKH58:QKJ58"/>
    <mergeCell ref="QKL58:QKN58"/>
    <mergeCell ref="QIT58:QIV58"/>
    <mergeCell ref="QIX58:QIZ58"/>
    <mergeCell ref="QJB58:QJD58"/>
    <mergeCell ref="QJF58:QJH58"/>
    <mergeCell ref="QJJ58:QJL58"/>
    <mergeCell ref="QJN58:QJP58"/>
    <mergeCell ref="QHV58:QHX58"/>
    <mergeCell ref="QHZ58:QIB58"/>
    <mergeCell ref="QID58:QIF58"/>
    <mergeCell ref="QIH58:QIJ58"/>
    <mergeCell ref="QIL58:QIN58"/>
    <mergeCell ref="QIP58:QIR58"/>
    <mergeCell ref="QGX58:QGZ58"/>
    <mergeCell ref="QHB58:QHD58"/>
    <mergeCell ref="QHF58:QHH58"/>
    <mergeCell ref="QHJ58:QHL58"/>
    <mergeCell ref="QHN58:QHP58"/>
    <mergeCell ref="QHR58:QHT58"/>
    <mergeCell ref="QFZ58:QGB58"/>
    <mergeCell ref="QGD58:QGF58"/>
    <mergeCell ref="QGH58:QGJ58"/>
    <mergeCell ref="QGL58:QGN58"/>
    <mergeCell ref="QGP58:QGR58"/>
    <mergeCell ref="QGT58:QGV58"/>
    <mergeCell ref="QFB58:QFD58"/>
    <mergeCell ref="QFF58:QFH58"/>
    <mergeCell ref="QFJ58:QFL58"/>
    <mergeCell ref="QFN58:QFP58"/>
    <mergeCell ref="QFR58:QFT58"/>
    <mergeCell ref="QFV58:QFX58"/>
    <mergeCell ref="QED58:QEF58"/>
    <mergeCell ref="QEH58:QEJ58"/>
    <mergeCell ref="QEL58:QEN58"/>
    <mergeCell ref="QEP58:QER58"/>
    <mergeCell ref="QET58:QEV58"/>
    <mergeCell ref="QEX58:QEZ58"/>
    <mergeCell ref="QDF58:QDH58"/>
    <mergeCell ref="QDJ58:QDL58"/>
    <mergeCell ref="QDN58:QDP58"/>
    <mergeCell ref="QDR58:QDT58"/>
    <mergeCell ref="QDV58:QDX58"/>
    <mergeCell ref="QDZ58:QEB58"/>
    <mergeCell ref="QCH58:QCJ58"/>
    <mergeCell ref="QCL58:QCN58"/>
    <mergeCell ref="QCP58:QCR58"/>
    <mergeCell ref="QCT58:QCV58"/>
    <mergeCell ref="QCX58:QCZ58"/>
    <mergeCell ref="QDB58:QDD58"/>
    <mergeCell ref="QBJ58:QBL58"/>
    <mergeCell ref="QBN58:QBP58"/>
    <mergeCell ref="QBR58:QBT58"/>
    <mergeCell ref="QBV58:QBX58"/>
    <mergeCell ref="QBZ58:QCB58"/>
    <mergeCell ref="QCD58:QCF58"/>
    <mergeCell ref="QAL58:QAN58"/>
    <mergeCell ref="QAP58:QAR58"/>
    <mergeCell ref="QAT58:QAV58"/>
    <mergeCell ref="QAX58:QAZ58"/>
    <mergeCell ref="QBB58:QBD58"/>
    <mergeCell ref="QBF58:QBH58"/>
    <mergeCell ref="PZN58:PZP58"/>
    <mergeCell ref="PZR58:PZT58"/>
    <mergeCell ref="PZV58:PZX58"/>
    <mergeCell ref="PZZ58:QAB58"/>
    <mergeCell ref="QAD58:QAF58"/>
    <mergeCell ref="QAH58:QAJ58"/>
    <mergeCell ref="PYP58:PYR58"/>
    <mergeCell ref="PYT58:PYV58"/>
    <mergeCell ref="PYX58:PYZ58"/>
    <mergeCell ref="PZB58:PZD58"/>
    <mergeCell ref="PZF58:PZH58"/>
    <mergeCell ref="PZJ58:PZL58"/>
    <mergeCell ref="PXR58:PXT58"/>
    <mergeCell ref="PXV58:PXX58"/>
    <mergeCell ref="PXZ58:PYB58"/>
    <mergeCell ref="PYD58:PYF58"/>
    <mergeCell ref="PYH58:PYJ58"/>
    <mergeCell ref="PYL58:PYN58"/>
    <mergeCell ref="PWT58:PWV58"/>
    <mergeCell ref="PWX58:PWZ58"/>
    <mergeCell ref="PXB58:PXD58"/>
    <mergeCell ref="PXF58:PXH58"/>
    <mergeCell ref="PXJ58:PXL58"/>
    <mergeCell ref="PXN58:PXP58"/>
    <mergeCell ref="PVV58:PVX58"/>
    <mergeCell ref="PVZ58:PWB58"/>
    <mergeCell ref="PWD58:PWF58"/>
    <mergeCell ref="PWH58:PWJ58"/>
    <mergeCell ref="PWL58:PWN58"/>
    <mergeCell ref="PWP58:PWR58"/>
    <mergeCell ref="PUX58:PUZ58"/>
    <mergeCell ref="PVB58:PVD58"/>
    <mergeCell ref="PVF58:PVH58"/>
    <mergeCell ref="PVJ58:PVL58"/>
    <mergeCell ref="PVN58:PVP58"/>
    <mergeCell ref="PVR58:PVT58"/>
    <mergeCell ref="PTZ58:PUB58"/>
    <mergeCell ref="PUD58:PUF58"/>
    <mergeCell ref="PUH58:PUJ58"/>
    <mergeCell ref="PUL58:PUN58"/>
    <mergeCell ref="PUP58:PUR58"/>
    <mergeCell ref="PUT58:PUV58"/>
    <mergeCell ref="PTB58:PTD58"/>
    <mergeCell ref="PTF58:PTH58"/>
    <mergeCell ref="PTJ58:PTL58"/>
    <mergeCell ref="PTN58:PTP58"/>
    <mergeCell ref="PTR58:PTT58"/>
    <mergeCell ref="PTV58:PTX58"/>
    <mergeCell ref="PSD58:PSF58"/>
    <mergeCell ref="PSH58:PSJ58"/>
    <mergeCell ref="PSL58:PSN58"/>
    <mergeCell ref="PSP58:PSR58"/>
    <mergeCell ref="PST58:PSV58"/>
    <mergeCell ref="PSX58:PSZ58"/>
    <mergeCell ref="PRF58:PRH58"/>
    <mergeCell ref="PRJ58:PRL58"/>
    <mergeCell ref="PRN58:PRP58"/>
    <mergeCell ref="PRR58:PRT58"/>
    <mergeCell ref="PRV58:PRX58"/>
    <mergeCell ref="PRZ58:PSB58"/>
    <mergeCell ref="PQH58:PQJ58"/>
    <mergeCell ref="PQL58:PQN58"/>
    <mergeCell ref="PQP58:PQR58"/>
    <mergeCell ref="PQT58:PQV58"/>
    <mergeCell ref="PQX58:PQZ58"/>
    <mergeCell ref="PRB58:PRD58"/>
    <mergeCell ref="PPJ58:PPL58"/>
    <mergeCell ref="PPN58:PPP58"/>
    <mergeCell ref="PPR58:PPT58"/>
    <mergeCell ref="PPV58:PPX58"/>
    <mergeCell ref="PPZ58:PQB58"/>
    <mergeCell ref="PQD58:PQF58"/>
    <mergeCell ref="POL58:PON58"/>
    <mergeCell ref="POP58:POR58"/>
    <mergeCell ref="POT58:POV58"/>
    <mergeCell ref="POX58:POZ58"/>
    <mergeCell ref="PPB58:PPD58"/>
    <mergeCell ref="PPF58:PPH58"/>
    <mergeCell ref="PNN58:PNP58"/>
    <mergeCell ref="PNR58:PNT58"/>
    <mergeCell ref="PNV58:PNX58"/>
    <mergeCell ref="PNZ58:POB58"/>
    <mergeCell ref="POD58:POF58"/>
    <mergeCell ref="POH58:POJ58"/>
    <mergeCell ref="PMP58:PMR58"/>
    <mergeCell ref="PMT58:PMV58"/>
    <mergeCell ref="PMX58:PMZ58"/>
    <mergeCell ref="PNB58:PND58"/>
    <mergeCell ref="PNF58:PNH58"/>
    <mergeCell ref="PNJ58:PNL58"/>
    <mergeCell ref="PLR58:PLT58"/>
    <mergeCell ref="PLV58:PLX58"/>
    <mergeCell ref="PLZ58:PMB58"/>
    <mergeCell ref="PMD58:PMF58"/>
    <mergeCell ref="PMH58:PMJ58"/>
    <mergeCell ref="PML58:PMN58"/>
    <mergeCell ref="PKT58:PKV58"/>
    <mergeCell ref="PKX58:PKZ58"/>
    <mergeCell ref="PLB58:PLD58"/>
    <mergeCell ref="PLF58:PLH58"/>
    <mergeCell ref="PLJ58:PLL58"/>
    <mergeCell ref="PLN58:PLP58"/>
    <mergeCell ref="PJV58:PJX58"/>
    <mergeCell ref="PJZ58:PKB58"/>
    <mergeCell ref="PKD58:PKF58"/>
    <mergeCell ref="PKH58:PKJ58"/>
    <mergeCell ref="PKL58:PKN58"/>
    <mergeCell ref="PKP58:PKR58"/>
    <mergeCell ref="PIX58:PIZ58"/>
    <mergeCell ref="PJB58:PJD58"/>
    <mergeCell ref="PJF58:PJH58"/>
    <mergeCell ref="PJJ58:PJL58"/>
    <mergeCell ref="PJN58:PJP58"/>
    <mergeCell ref="PJR58:PJT58"/>
    <mergeCell ref="PHZ58:PIB58"/>
    <mergeCell ref="PID58:PIF58"/>
    <mergeCell ref="PIH58:PIJ58"/>
    <mergeCell ref="PIL58:PIN58"/>
    <mergeCell ref="PIP58:PIR58"/>
    <mergeCell ref="PIT58:PIV58"/>
    <mergeCell ref="PHB58:PHD58"/>
    <mergeCell ref="PHF58:PHH58"/>
    <mergeCell ref="PHJ58:PHL58"/>
    <mergeCell ref="PHN58:PHP58"/>
    <mergeCell ref="PHR58:PHT58"/>
    <mergeCell ref="PHV58:PHX58"/>
    <mergeCell ref="PGD58:PGF58"/>
    <mergeCell ref="PGH58:PGJ58"/>
    <mergeCell ref="PGL58:PGN58"/>
    <mergeCell ref="PGP58:PGR58"/>
    <mergeCell ref="PGT58:PGV58"/>
    <mergeCell ref="PGX58:PGZ58"/>
    <mergeCell ref="PFF58:PFH58"/>
    <mergeCell ref="PFJ58:PFL58"/>
    <mergeCell ref="PFN58:PFP58"/>
    <mergeCell ref="PFR58:PFT58"/>
    <mergeCell ref="PFV58:PFX58"/>
    <mergeCell ref="PFZ58:PGB58"/>
    <mergeCell ref="PEH58:PEJ58"/>
    <mergeCell ref="PEL58:PEN58"/>
    <mergeCell ref="PEP58:PER58"/>
    <mergeCell ref="PET58:PEV58"/>
    <mergeCell ref="PEX58:PEZ58"/>
    <mergeCell ref="PFB58:PFD58"/>
    <mergeCell ref="PDJ58:PDL58"/>
    <mergeCell ref="PDN58:PDP58"/>
    <mergeCell ref="PDR58:PDT58"/>
    <mergeCell ref="PDV58:PDX58"/>
    <mergeCell ref="PDZ58:PEB58"/>
    <mergeCell ref="PED58:PEF58"/>
    <mergeCell ref="PCL58:PCN58"/>
    <mergeCell ref="PCP58:PCR58"/>
    <mergeCell ref="PCT58:PCV58"/>
    <mergeCell ref="PCX58:PCZ58"/>
    <mergeCell ref="PDB58:PDD58"/>
    <mergeCell ref="PDF58:PDH58"/>
    <mergeCell ref="PBN58:PBP58"/>
    <mergeCell ref="PBR58:PBT58"/>
    <mergeCell ref="PBV58:PBX58"/>
    <mergeCell ref="PBZ58:PCB58"/>
    <mergeCell ref="PCD58:PCF58"/>
    <mergeCell ref="PCH58:PCJ58"/>
    <mergeCell ref="PAP58:PAR58"/>
    <mergeCell ref="PAT58:PAV58"/>
    <mergeCell ref="PAX58:PAZ58"/>
    <mergeCell ref="PBB58:PBD58"/>
    <mergeCell ref="PBF58:PBH58"/>
    <mergeCell ref="PBJ58:PBL58"/>
    <mergeCell ref="OZR58:OZT58"/>
    <mergeCell ref="OZV58:OZX58"/>
    <mergeCell ref="OZZ58:PAB58"/>
    <mergeCell ref="PAD58:PAF58"/>
    <mergeCell ref="PAH58:PAJ58"/>
    <mergeCell ref="PAL58:PAN58"/>
    <mergeCell ref="OYT58:OYV58"/>
    <mergeCell ref="OYX58:OYZ58"/>
    <mergeCell ref="OZB58:OZD58"/>
    <mergeCell ref="OZF58:OZH58"/>
    <mergeCell ref="OZJ58:OZL58"/>
    <mergeCell ref="OZN58:OZP58"/>
    <mergeCell ref="OXV58:OXX58"/>
    <mergeCell ref="OXZ58:OYB58"/>
    <mergeCell ref="OYD58:OYF58"/>
    <mergeCell ref="OYH58:OYJ58"/>
    <mergeCell ref="OYL58:OYN58"/>
    <mergeCell ref="OYP58:OYR58"/>
    <mergeCell ref="OWX58:OWZ58"/>
    <mergeCell ref="OXB58:OXD58"/>
    <mergeCell ref="OXF58:OXH58"/>
    <mergeCell ref="OXJ58:OXL58"/>
    <mergeCell ref="OXN58:OXP58"/>
    <mergeCell ref="OXR58:OXT58"/>
    <mergeCell ref="OVZ58:OWB58"/>
    <mergeCell ref="OWD58:OWF58"/>
    <mergeCell ref="OWH58:OWJ58"/>
    <mergeCell ref="OWL58:OWN58"/>
    <mergeCell ref="OWP58:OWR58"/>
    <mergeCell ref="OWT58:OWV58"/>
    <mergeCell ref="OVB58:OVD58"/>
    <mergeCell ref="OVF58:OVH58"/>
    <mergeCell ref="OVJ58:OVL58"/>
    <mergeCell ref="OVN58:OVP58"/>
    <mergeCell ref="OVR58:OVT58"/>
    <mergeCell ref="OVV58:OVX58"/>
    <mergeCell ref="OUD58:OUF58"/>
    <mergeCell ref="OUH58:OUJ58"/>
    <mergeCell ref="OUL58:OUN58"/>
    <mergeCell ref="OUP58:OUR58"/>
    <mergeCell ref="OUT58:OUV58"/>
    <mergeCell ref="OUX58:OUZ58"/>
    <mergeCell ref="OTF58:OTH58"/>
    <mergeCell ref="OTJ58:OTL58"/>
    <mergeCell ref="OTN58:OTP58"/>
    <mergeCell ref="OTR58:OTT58"/>
    <mergeCell ref="OTV58:OTX58"/>
    <mergeCell ref="OTZ58:OUB58"/>
    <mergeCell ref="OSH58:OSJ58"/>
    <mergeCell ref="OSL58:OSN58"/>
    <mergeCell ref="OSP58:OSR58"/>
    <mergeCell ref="OST58:OSV58"/>
    <mergeCell ref="OSX58:OSZ58"/>
    <mergeCell ref="OTB58:OTD58"/>
    <mergeCell ref="ORJ58:ORL58"/>
    <mergeCell ref="ORN58:ORP58"/>
    <mergeCell ref="ORR58:ORT58"/>
    <mergeCell ref="ORV58:ORX58"/>
    <mergeCell ref="ORZ58:OSB58"/>
    <mergeCell ref="OSD58:OSF58"/>
    <mergeCell ref="OQL58:OQN58"/>
    <mergeCell ref="OQP58:OQR58"/>
    <mergeCell ref="OQT58:OQV58"/>
    <mergeCell ref="OQX58:OQZ58"/>
    <mergeCell ref="ORB58:ORD58"/>
    <mergeCell ref="ORF58:ORH58"/>
    <mergeCell ref="OPN58:OPP58"/>
    <mergeCell ref="OPR58:OPT58"/>
    <mergeCell ref="OPV58:OPX58"/>
    <mergeCell ref="OPZ58:OQB58"/>
    <mergeCell ref="OQD58:OQF58"/>
    <mergeCell ref="OQH58:OQJ58"/>
    <mergeCell ref="OOP58:OOR58"/>
    <mergeCell ref="OOT58:OOV58"/>
    <mergeCell ref="OOX58:OOZ58"/>
    <mergeCell ref="OPB58:OPD58"/>
    <mergeCell ref="OPF58:OPH58"/>
    <mergeCell ref="OPJ58:OPL58"/>
    <mergeCell ref="ONR58:ONT58"/>
    <mergeCell ref="ONV58:ONX58"/>
    <mergeCell ref="ONZ58:OOB58"/>
    <mergeCell ref="OOD58:OOF58"/>
    <mergeCell ref="OOH58:OOJ58"/>
    <mergeCell ref="OOL58:OON58"/>
    <mergeCell ref="OMT58:OMV58"/>
    <mergeCell ref="OMX58:OMZ58"/>
    <mergeCell ref="ONB58:OND58"/>
    <mergeCell ref="ONF58:ONH58"/>
    <mergeCell ref="ONJ58:ONL58"/>
    <mergeCell ref="ONN58:ONP58"/>
    <mergeCell ref="OLV58:OLX58"/>
    <mergeCell ref="OLZ58:OMB58"/>
    <mergeCell ref="OMD58:OMF58"/>
    <mergeCell ref="OMH58:OMJ58"/>
    <mergeCell ref="OML58:OMN58"/>
    <mergeCell ref="OMP58:OMR58"/>
    <mergeCell ref="OKX58:OKZ58"/>
    <mergeCell ref="OLB58:OLD58"/>
    <mergeCell ref="OLF58:OLH58"/>
    <mergeCell ref="OLJ58:OLL58"/>
    <mergeCell ref="OLN58:OLP58"/>
    <mergeCell ref="OLR58:OLT58"/>
    <mergeCell ref="OJZ58:OKB58"/>
    <mergeCell ref="OKD58:OKF58"/>
    <mergeCell ref="OKH58:OKJ58"/>
    <mergeCell ref="OKL58:OKN58"/>
    <mergeCell ref="OKP58:OKR58"/>
    <mergeCell ref="OKT58:OKV58"/>
    <mergeCell ref="OJB58:OJD58"/>
    <mergeCell ref="OJF58:OJH58"/>
    <mergeCell ref="OJJ58:OJL58"/>
    <mergeCell ref="OJN58:OJP58"/>
    <mergeCell ref="OJR58:OJT58"/>
    <mergeCell ref="OJV58:OJX58"/>
    <mergeCell ref="OID58:OIF58"/>
    <mergeCell ref="OIH58:OIJ58"/>
    <mergeCell ref="OIL58:OIN58"/>
    <mergeCell ref="OIP58:OIR58"/>
    <mergeCell ref="OIT58:OIV58"/>
    <mergeCell ref="OIX58:OIZ58"/>
    <mergeCell ref="OHF58:OHH58"/>
    <mergeCell ref="OHJ58:OHL58"/>
    <mergeCell ref="OHN58:OHP58"/>
    <mergeCell ref="OHR58:OHT58"/>
    <mergeCell ref="OHV58:OHX58"/>
    <mergeCell ref="OHZ58:OIB58"/>
    <mergeCell ref="OGH58:OGJ58"/>
    <mergeCell ref="OGL58:OGN58"/>
    <mergeCell ref="OGP58:OGR58"/>
    <mergeCell ref="OGT58:OGV58"/>
    <mergeCell ref="OGX58:OGZ58"/>
    <mergeCell ref="OHB58:OHD58"/>
    <mergeCell ref="OFJ58:OFL58"/>
    <mergeCell ref="OFN58:OFP58"/>
    <mergeCell ref="OFR58:OFT58"/>
    <mergeCell ref="OFV58:OFX58"/>
    <mergeCell ref="OFZ58:OGB58"/>
    <mergeCell ref="OGD58:OGF58"/>
    <mergeCell ref="OEL58:OEN58"/>
    <mergeCell ref="OEP58:OER58"/>
    <mergeCell ref="OET58:OEV58"/>
    <mergeCell ref="OEX58:OEZ58"/>
    <mergeCell ref="OFB58:OFD58"/>
    <mergeCell ref="OFF58:OFH58"/>
    <mergeCell ref="ODN58:ODP58"/>
    <mergeCell ref="ODR58:ODT58"/>
    <mergeCell ref="ODV58:ODX58"/>
    <mergeCell ref="ODZ58:OEB58"/>
    <mergeCell ref="OED58:OEF58"/>
    <mergeCell ref="OEH58:OEJ58"/>
    <mergeCell ref="OCP58:OCR58"/>
    <mergeCell ref="OCT58:OCV58"/>
    <mergeCell ref="OCX58:OCZ58"/>
    <mergeCell ref="ODB58:ODD58"/>
    <mergeCell ref="ODF58:ODH58"/>
    <mergeCell ref="ODJ58:ODL58"/>
    <mergeCell ref="OBR58:OBT58"/>
    <mergeCell ref="OBV58:OBX58"/>
    <mergeCell ref="OBZ58:OCB58"/>
    <mergeCell ref="OCD58:OCF58"/>
    <mergeCell ref="OCH58:OCJ58"/>
    <mergeCell ref="OCL58:OCN58"/>
    <mergeCell ref="OAT58:OAV58"/>
    <mergeCell ref="OAX58:OAZ58"/>
    <mergeCell ref="OBB58:OBD58"/>
    <mergeCell ref="OBF58:OBH58"/>
    <mergeCell ref="OBJ58:OBL58"/>
    <mergeCell ref="OBN58:OBP58"/>
    <mergeCell ref="NZV58:NZX58"/>
    <mergeCell ref="NZZ58:OAB58"/>
    <mergeCell ref="OAD58:OAF58"/>
    <mergeCell ref="OAH58:OAJ58"/>
    <mergeCell ref="OAL58:OAN58"/>
    <mergeCell ref="OAP58:OAR58"/>
    <mergeCell ref="NYX58:NYZ58"/>
    <mergeCell ref="NZB58:NZD58"/>
    <mergeCell ref="NZF58:NZH58"/>
    <mergeCell ref="NZJ58:NZL58"/>
    <mergeCell ref="NZN58:NZP58"/>
    <mergeCell ref="NZR58:NZT58"/>
    <mergeCell ref="NXZ58:NYB58"/>
    <mergeCell ref="NYD58:NYF58"/>
    <mergeCell ref="NYH58:NYJ58"/>
    <mergeCell ref="NYL58:NYN58"/>
    <mergeCell ref="NYP58:NYR58"/>
    <mergeCell ref="NYT58:NYV58"/>
    <mergeCell ref="NXB58:NXD58"/>
    <mergeCell ref="NXF58:NXH58"/>
    <mergeCell ref="NXJ58:NXL58"/>
    <mergeCell ref="NXN58:NXP58"/>
    <mergeCell ref="NXR58:NXT58"/>
    <mergeCell ref="NXV58:NXX58"/>
    <mergeCell ref="NWD58:NWF58"/>
    <mergeCell ref="NWH58:NWJ58"/>
    <mergeCell ref="NWL58:NWN58"/>
    <mergeCell ref="NWP58:NWR58"/>
    <mergeCell ref="NWT58:NWV58"/>
    <mergeCell ref="NWX58:NWZ58"/>
    <mergeCell ref="NVF58:NVH58"/>
    <mergeCell ref="NVJ58:NVL58"/>
    <mergeCell ref="NVN58:NVP58"/>
    <mergeCell ref="NVR58:NVT58"/>
    <mergeCell ref="NVV58:NVX58"/>
    <mergeCell ref="NVZ58:NWB58"/>
    <mergeCell ref="NUH58:NUJ58"/>
    <mergeCell ref="NUL58:NUN58"/>
    <mergeCell ref="NUP58:NUR58"/>
    <mergeCell ref="NUT58:NUV58"/>
    <mergeCell ref="NUX58:NUZ58"/>
    <mergeCell ref="NVB58:NVD58"/>
    <mergeCell ref="NTJ58:NTL58"/>
    <mergeCell ref="NTN58:NTP58"/>
    <mergeCell ref="NTR58:NTT58"/>
    <mergeCell ref="NTV58:NTX58"/>
    <mergeCell ref="NTZ58:NUB58"/>
    <mergeCell ref="NUD58:NUF58"/>
    <mergeCell ref="NSL58:NSN58"/>
    <mergeCell ref="NSP58:NSR58"/>
    <mergeCell ref="NST58:NSV58"/>
    <mergeCell ref="NSX58:NSZ58"/>
    <mergeCell ref="NTB58:NTD58"/>
    <mergeCell ref="NTF58:NTH58"/>
    <mergeCell ref="NRN58:NRP58"/>
    <mergeCell ref="NRR58:NRT58"/>
    <mergeCell ref="NRV58:NRX58"/>
    <mergeCell ref="NRZ58:NSB58"/>
    <mergeCell ref="NSD58:NSF58"/>
    <mergeCell ref="NSH58:NSJ58"/>
    <mergeCell ref="NQP58:NQR58"/>
    <mergeCell ref="NQT58:NQV58"/>
    <mergeCell ref="NQX58:NQZ58"/>
    <mergeCell ref="NRB58:NRD58"/>
    <mergeCell ref="NRF58:NRH58"/>
    <mergeCell ref="NRJ58:NRL58"/>
    <mergeCell ref="NPR58:NPT58"/>
    <mergeCell ref="NPV58:NPX58"/>
    <mergeCell ref="NPZ58:NQB58"/>
    <mergeCell ref="NQD58:NQF58"/>
    <mergeCell ref="NQH58:NQJ58"/>
    <mergeCell ref="NQL58:NQN58"/>
    <mergeCell ref="NOT58:NOV58"/>
    <mergeCell ref="NOX58:NOZ58"/>
    <mergeCell ref="NPB58:NPD58"/>
    <mergeCell ref="NPF58:NPH58"/>
    <mergeCell ref="NPJ58:NPL58"/>
    <mergeCell ref="NPN58:NPP58"/>
    <mergeCell ref="NNV58:NNX58"/>
    <mergeCell ref="NNZ58:NOB58"/>
    <mergeCell ref="NOD58:NOF58"/>
    <mergeCell ref="NOH58:NOJ58"/>
    <mergeCell ref="NOL58:NON58"/>
    <mergeCell ref="NOP58:NOR58"/>
    <mergeCell ref="NMX58:NMZ58"/>
    <mergeCell ref="NNB58:NND58"/>
    <mergeCell ref="NNF58:NNH58"/>
    <mergeCell ref="NNJ58:NNL58"/>
    <mergeCell ref="NNN58:NNP58"/>
    <mergeCell ref="NNR58:NNT58"/>
    <mergeCell ref="NLZ58:NMB58"/>
    <mergeCell ref="NMD58:NMF58"/>
    <mergeCell ref="NMH58:NMJ58"/>
    <mergeCell ref="NML58:NMN58"/>
    <mergeCell ref="NMP58:NMR58"/>
    <mergeCell ref="NMT58:NMV58"/>
    <mergeCell ref="NLB58:NLD58"/>
    <mergeCell ref="NLF58:NLH58"/>
    <mergeCell ref="NLJ58:NLL58"/>
    <mergeCell ref="NLN58:NLP58"/>
    <mergeCell ref="NLR58:NLT58"/>
    <mergeCell ref="NLV58:NLX58"/>
    <mergeCell ref="NKD58:NKF58"/>
    <mergeCell ref="NKH58:NKJ58"/>
    <mergeCell ref="NKL58:NKN58"/>
    <mergeCell ref="NKP58:NKR58"/>
    <mergeCell ref="NKT58:NKV58"/>
    <mergeCell ref="NKX58:NKZ58"/>
    <mergeCell ref="NJF58:NJH58"/>
    <mergeCell ref="NJJ58:NJL58"/>
    <mergeCell ref="NJN58:NJP58"/>
    <mergeCell ref="NJR58:NJT58"/>
    <mergeCell ref="NJV58:NJX58"/>
    <mergeCell ref="NJZ58:NKB58"/>
    <mergeCell ref="NIH58:NIJ58"/>
    <mergeCell ref="NIL58:NIN58"/>
    <mergeCell ref="NIP58:NIR58"/>
    <mergeCell ref="NIT58:NIV58"/>
    <mergeCell ref="NIX58:NIZ58"/>
    <mergeCell ref="NJB58:NJD58"/>
    <mergeCell ref="NHJ58:NHL58"/>
    <mergeCell ref="NHN58:NHP58"/>
    <mergeCell ref="NHR58:NHT58"/>
    <mergeCell ref="NHV58:NHX58"/>
    <mergeCell ref="NHZ58:NIB58"/>
    <mergeCell ref="NID58:NIF58"/>
    <mergeCell ref="NGL58:NGN58"/>
    <mergeCell ref="NGP58:NGR58"/>
    <mergeCell ref="NGT58:NGV58"/>
    <mergeCell ref="NGX58:NGZ58"/>
    <mergeCell ref="NHB58:NHD58"/>
    <mergeCell ref="NHF58:NHH58"/>
    <mergeCell ref="NFN58:NFP58"/>
    <mergeCell ref="NFR58:NFT58"/>
    <mergeCell ref="NFV58:NFX58"/>
    <mergeCell ref="NFZ58:NGB58"/>
    <mergeCell ref="NGD58:NGF58"/>
    <mergeCell ref="NGH58:NGJ58"/>
    <mergeCell ref="NEP58:NER58"/>
    <mergeCell ref="NET58:NEV58"/>
    <mergeCell ref="NEX58:NEZ58"/>
    <mergeCell ref="NFB58:NFD58"/>
    <mergeCell ref="NFF58:NFH58"/>
    <mergeCell ref="NFJ58:NFL58"/>
    <mergeCell ref="NDR58:NDT58"/>
    <mergeCell ref="NDV58:NDX58"/>
    <mergeCell ref="NDZ58:NEB58"/>
    <mergeCell ref="NED58:NEF58"/>
    <mergeCell ref="NEH58:NEJ58"/>
    <mergeCell ref="NEL58:NEN58"/>
    <mergeCell ref="NCT58:NCV58"/>
    <mergeCell ref="NCX58:NCZ58"/>
    <mergeCell ref="NDB58:NDD58"/>
    <mergeCell ref="NDF58:NDH58"/>
    <mergeCell ref="NDJ58:NDL58"/>
    <mergeCell ref="NDN58:NDP58"/>
    <mergeCell ref="NBV58:NBX58"/>
    <mergeCell ref="NBZ58:NCB58"/>
    <mergeCell ref="NCD58:NCF58"/>
    <mergeCell ref="NCH58:NCJ58"/>
    <mergeCell ref="NCL58:NCN58"/>
    <mergeCell ref="NCP58:NCR58"/>
    <mergeCell ref="NAX58:NAZ58"/>
    <mergeCell ref="NBB58:NBD58"/>
    <mergeCell ref="NBF58:NBH58"/>
    <mergeCell ref="NBJ58:NBL58"/>
    <mergeCell ref="NBN58:NBP58"/>
    <mergeCell ref="NBR58:NBT58"/>
    <mergeCell ref="MZZ58:NAB58"/>
    <mergeCell ref="NAD58:NAF58"/>
    <mergeCell ref="NAH58:NAJ58"/>
    <mergeCell ref="NAL58:NAN58"/>
    <mergeCell ref="NAP58:NAR58"/>
    <mergeCell ref="NAT58:NAV58"/>
    <mergeCell ref="MZB58:MZD58"/>
    <mergeCell ref="MZF58:MZH58"/>
    <mergeCell ref="MZJ58:MZL58"/>
    <mergeCell ref="MZN58:MZP58"/>
    <mergeCell ref="MZR58:MZT58"/>
    <mergeCell ref="MZV58:MZX58"/>
    <mergeCell ref="MYD58:MYF58"/>
    <mergeCell ref="MYH58:MYJ58"/>
    <mergeCell ref="MYL58:MYN58"/>
    <mergeCell ref="MYP58:MYR58"/>
    <mergeCell ref="MYT58:MYV58"/>
    <mergeCell ref="MYX58:MYZ58"/>
    <mergeCell ref="MXF58:MXH58"/>
    <mergeCell ref="MXJ58:MXL58"/>
    <mergeCell ref="MXN58:MXP58"/>
    <mergeCell ref="MXR58:MXT58"/>
    <mergeCell ref="MXV58:MXX58"/>
    <mergeCell ref="MXZ58:MYB58"/>
    <mergeCell ref="MWH58:MWJ58"/>
    <mergeCell ref="MWL58:MWN58"/>
    <mergeCell ref="MWP58:MWR58"/>
    <mergeCell ref="MWT58:MWV58"/>
    <mergeCell ref="MWX58:MWZ58"/>
    <mergeCell ref="MXB58:MXD58"/>
    <mergeCell ref="MVJ58:MVL58"/>
    <mergeCell ref="MVN58:MVP58"/>
    <mergeCell ref="MVR58:MVT58"/>
    <mergeCell ref="MVV58:MVX58"/>
    <mergeCell ref="MVZ58:MWB58"/>
    <mergeCell ref="MWD58:MWF58"/>
    <mergeCell ref="MUL58:MUN58"/>
    <mergeCell ref="MUP58:MUR58"/>
    <mergeCell ref="MUT58:MUV58"/>
    <mergeCell ref="MUX58:MUZ58"/>
    <mergeCell ref="MVB58:MVD58"/>
    <mergeCell ref="MVF58:MVH58"/>
    <mergeCell ref="MTN58:MTP58"/>
    <mergeCell ref="MTR58:MTT58"/>
    <mergeCell ref="MTV58:MTX58"/>
    <mergeCell ref="MTZ58:MUB58"/>
    <mergeCell ref="MUD58:MUF58"/>
    <mergeCell ref="MUH58:MUJ58"/>
    <mergeCell ref="MSP58:MSR58"/>
    <mergeCell ref="MST58:MSV58"/>
    <mergeCell ref="MSX58:MSZ58"/>
    <mergeCell ref="MTB58:MTD58"/>
    <mergeCell ref="MTF58:MTH58"/>
    <mergeCell ref="MTJ58:MTL58"/>
    <mergeCell ref="MRR58:MRT58"/>
    <mergeCell ref="MRV58:MRX58"/>
    <mergeCell ref="MRZ58:MSB58"/>
    <mergeCell ref="MSD58:MSF58"/>
    <mergeCell ref="MSH58:MSJ58"/>
    <mergeCell ref="MSL58:MSN58"/>
    <mergeCell ref="MQT58:MQV58"/>
    <mergeCell ref="MQX58:MQZ58"/>
    <mergeCell ref="MRB58:MRD58"/>
    <mergeCell ref="MRF58:MRH58"/>
    <mergeCell ref="MRJ58:MRL58"/>
    <mergeCell ref="MRN58:MRP58"/>
    <mergeCell ref="MPV58:MPX58"/>
    <mergeCell ref="MPZ58:MQB58"/>
    <mergeCell ref="MQD58:MQF58"/>
    <mergeCell ref="MQH58:MQJ58"/>
    <mergeCell ref="MQL58:MQN58"/>
    <mergeCell ref="MQP58:MQR58"/>
    <mergeCell ref="MOX58:MOZ58"/>
    <mergeCell ref="MPB58:MPD58"/>
    <mergeCell ref="MPF58:MPH58"/>
    <mergeCell ref="MPJ58:MPL58"/>
    <mergeCell ref="MPN58:MPP58"/>
    <mergeCell ref="MPR58:MPT58"/>
    <mergeCell ref="MNZ58:MOB58"/>
    <mergeCell ref="MOD58:MOF58"/>
    <mergeCell ref="MOH58:MOJ58"/>
    <mergeCell ref="MOL58:MON58"/>
    <mergeCell ref="MOP58:MOR58"/>
    <mergeCell ref="MOT58:MOV58"/>
    <mergeCell ref="MNB58:MND58"/>
    <mergeCell ref="MNF58:MNH58"/>
    <mergeCell ref="MNJ58:MNL58"/>
    <mergeCell ref="MNN58:MNP58"/>
    <mergeCell ref="MNR58:MNT58"/>
    <mergeCell ref="MNV58:MNX58"/>
    <mergeCell ref="MMD58:MMF58"/>
    <mergeCell ref="MMH58:MMJ58"/>
    <mergeCell ref="MML58:MMN58"/>
    <mergeCell ref="MMP58:MMR58"/>
    <mergeCell ref="MMT58:MMV58"/>
    <mergeCell ref="MMX58:MMZ58"/>
    <mergeCell ref="MLF58:MLH58"/>
    <mergeCell ref="MLJ58:MLL58"/>
    <mergeCell ref="MLN58:MLP58"/>
    <mergeCell ref="MLR58:MLT58"/>
    <mergeCell ref="MLV58:MLX58"/>
    <mergeCell ref="MLZ58:MMB58"/>
    <mergeCell ref="MKH58:MKJ58"/>
    <mergeCell ref="MKL58:MKN58"/>
    <mergeCell ref="MKP58:MKR58"/>
    <mergeCell ref="MKT58:MKV58"/>
    <mergeCell ref="MKX58:MKZ58"/>
    <mergeCell ref="MLB58:MLD58"/>
    <mergeCell ref="MJJ58:MJL58"/>
    <mergeCell ref="MJN58:MJP58"/>
    <mergeCell ref="MJR58:MJT58"/>
    <mergeCell ref="MJV58:MJX58"/>
    <mergeCell ref="MJZ58:MKB58"/>
    <mergeCell ref="MKD58:MKF58"/>
    <mergeCell ref="MIL58:MIN58"/>
    <mergeCell ref="MIP58:MIR58"/>
    <mergeCell ref="MIT58:MIV58"/>
    <mergeCell ref="MIX58:MIZ58"/>
    <mergeCell ref="MJB58:MJD58"/>
    <mergeCell ref="MJF58:MJH58"/>
    <mergeCell ref="MHN58:MHP58"/>
    <mergeCell ref="MHR58:MHT58"/>
    <mergeCell ref="MHV58:MHX58"/>
    <mergeCell ref="MHZ58:MIB58"/>
    <mergeCell ref="MID58:MIF58"/>
    <mergeCell ref="MIH58:MIJ58"/>
    <mergeCell ref="MGP58:MGR58"/>
    <mergeCell ref="MGT58:MGV58"/>
    <mergeCell ref="MGX58:MGZ58"/>
    <mergeCell ref="MHB58:MHD58"/>
    <mergeCell ref="MHF58:MHH58"/>
    <mergeCell ref="MHJ58:MHL58"/>
    <mergeCell ref="MFR58:MFT58"/>
    <mergeCell ref="MFV58:MFX58"/>
    <mergeCell ref="MFZ58:MGB58"/>
    <mergeCell ref="MGD58:MGF58"/>
    <mergeCell ref="MGH58:MGJ58"/>
    <mergeCell ref="MGL58:MGN58"/>
    <mergeCell ref="MET58:MEV58"/>
    <mergeCell ref="MEX58:MEZ58"/>
    <mergeCell ref="MFB58:MFD58"/>
    <mergeCell ref="MFF58:MFH58"/>
    <mergeCell ref="MFJ58:MFL58"/>
    <mergeCell ref="MFN58:MFP58"/>
    <mergeCell ref="MDV58:MDX58"/>
    <mergeCell ref="MDZ58:MEB58"/>
    <mergeCell ref="MED58:MEF58"/>
    <mergeCell ref="MEH58:MEJ58"/>
    <mergeCell ref="MEL58:MEN58"/>
    <mergeCell ref="MEP58:MER58"/>
    <mergeCell ref="MCX58:MCZ58"/>
    <mergeCell ref="MDB58:MDD58"/>
    <mergeCell ref="MDF58:MDH58"/>
    <mergeCell ref="MDJ58:MDL58"/>
    <mergeCell ref="MDN58:MDP58"/>
    <mergeCell ref="MDR58:MDT58"/>
    <mergeCell ref="MBZ58:MCB58"/>
    <mergeCell ref="MCD58:MCF58"/>
    <mergeCell ref="MCH58:MCJ58"/>
    <mergeCell ref="MCL58:MCN58"/>
    <mergeCell ref="MCP58:MCR58"/>
    <mergeCell ref="MCT58:MCV58"/>
    <mergeCell ref="MBB58:MBD58"/>
    <mergeCell ref="MBF58:MBH58"/>
    <mergeCell ref="MBJ58:MBL58"/>
    <mergeCell ref="MBN58:MBP58"/>
    <mergeCell ref="MBR58:MBT58"/>
    <mergeCell ref="MBV58:MBX58"/>
    <mergeCell ref="MAD58:MAF58"/>
    <mergeCell ref="MAH58:MAJ58"/>
    <mergeCell ref="MAL58:MAN58"/>
    <mergeCell ref="MAP58:MAR58"/>
    <mergeCell ref="MAT58:MAV58"/>
    <mergeCell ref="MAX58:MAZ58"/>
    <mergeCell ref="LZF58:LZH58"/>
    <mergeCell ref="LZJ58:LZL58"/>
    <mergeCell ref="LZN58:LZP58"/>
    <mergeCell ref="LZR58:LZT58"/>
    <mergeCell ref="LZV58:LZX58"/>
    <mergeCell ref="LZZ58:MAB58"/>
    <mergeCell ref="LYH58:LYJ58"/>
    <mergeCell ref="LYL58:LYN58"/>
    <mergeCell ref="LYP58:LYR58"/>
    <mergeCell ref="LYT58:LYV58"/>
    <mergeCell ref="LYX58:LYZ58"/>
    <mergeCell ref="LZB58:LZD58"/>
    <mergeCell ref="LXJ58:LXL58"/>
    <mergeCell ref="LXN58:LXP58"/>
    <mergeCell ref="LXR58:LXT58"/>
    <mergeCell ref="LXV58:LXX58"/>
    <mergeCell ref="LXZ58:LYB58"/>
    <mergeCell ref="LYD58:LYF58"/>
    <mergeCell ref="LWL58:LWN58"/>
    <mergeCell ref="LWP58:LWR58"/>
    <mergeCell ref="LWT58:LWV58"/>
    <mergeCell ref="LWX58:LWZ58"/>
    <mergeCell ref="LXB58:LXD58"/>
    <mergeCell ref="LXF58:LXH58"/>
    <mergeCell ref="LVN58:LVP58"/>
    <mergeCell ref="LVR58:LVT58"/>
    <mergeCell ref="LVV58:LVX58"/>
    <mergeCell ref="LVZ58:LWB58"/>
    <mergeCell ref="LWD58:LWF58"/>
    <mergeCell ref="LWH58:LWJ58"/>
    <mergeCell ref="LUP58:LUR58"/>
    <mergeCell ref="LUT58:LUV58"/>
    <mergeCell ref="LUX58:LUZ58"/>
    <mergeCell ref="LVB58:LVD58"/>
    <mergeCell ref="LVF58:LVH58"/>
    <mergeCell ref="LVJ58:LVL58"/>
    <mergeCell ref="LTR58:LTT58"/>
    <mergeCell ref="LTV58:LTX58"/>
    <mergeCell ref="LTZ58:LUB58"/>
    <mergeCell ref="LUD58:LUF58"/>
    <mergeCell ref="LUH58:LUJ58"/>
    <mergeCell ref="LUL58:LUN58"/>
    <mergeCell ref="LST58:LSV58"/>
    <mergeCell ref="LSX58:LSZ58"/>
    <mergeCell ref="LTB58:LTD58"/>
    <mergeCell ref="LTF58:LTH58"/>
    <mergeCell ref="LTJ58:LTL58"/>
    <mergeCell ref="LTN58:LTP58"/>
    <mergeCell ref="LRV58:LRX58"/>
    <mergeCell ref="LRZ58:LSB58"/>
    <mergeCell ref="LSD58:LSF58"/>
    <mergeCell ref="LSH58:LSJ58"/>
    <mergeCell ref="LSL58:LSN58"/>
    <mergeCell ref="LSP58:LSR58"/>
    <mergeCell ref="LQX58:LQZ58"/>
    <mergeCell ref="LRB58:LRD58"/>
    <mergeCell ref="LRF58:LRH58"/>
    <mergeCell ref="LRJ58:LRL58"/>
    <mergeCell ref="LRN58:LRP58"/>
    <mergeCell ref="LRR58:LRT58"/>
    <mergeCell ref="LPZ58:LQB58"/>
    <mergeCell ref="LQD58:LQF58"/>
    <mergeCell ref="LQH58:LQJ58"/>
    <mergeCell ref="LQL58:LQN58"/>
    <mergeCell ref="LQP58:LQR58"/>
    <mergeCell ref="LQT58:LQV58"/>
    <mergeCell ref="LPB58:LPD58"/>
    <mergeCell ref="LPF58:LPH58"/>
    <mergeCell ref="LPJ58:LPL58"/>
    <mergeCell ref="LPN58:LPP58"/>
    <mergeCell ref="LPR58:LPT58"/>
    <mergeCell ref="LPV58:LPX58"/>
    <mergeCell ref="LOD58:LOF58"/>
    <mergeCell ref="LOH58:LOJ58"/>
    <mergeCell ref="LOL58:LON58"/>
    <mergeCell ref="LOP58:LOR58"/>
    <mergeCell ref="LOT58:LOV58"/>
    <mergeCell ref="LOX58:LOZ58"/>
    <mergeCell ref="LNF58:LNH58"/>
    <mergeCell ref="LNJ58:LNL58"/>
    <mergeCell ref="LNN58:LNP58"/>
    <mergeCell ref="LNR58:LNT58"/>
    <mergeCell ref="LNV58:LNX58"/>
    <mergeCell ref="LNZ58:LOB58"/>
    <mergeCell ref="LMH58:LMJ58"/>
    <mergeCell ref="LML58:LMN58"/>
    <mergeCell ref="LMP58:LMR58"/>
    <mergeCell ref="LMT58:LMV58"/>
    <mergeCell ref="LMX58:LMZ58"/>
    <mergeCell ref="LNB58:LND58"/>
    <mergeCell ref="LLJ58:LLL58"/>
    <mergeCell ref="LLN58:LLP58"/>
    <mergeCell ref="LLR58:LLT58"/>
    <mergeCell ref="LLV58:LLX58"/>
    <mergeCell ref="LLZ58:LMB58"/>
    <mergeCell ref="LMD58:LMF58"/>
    <mergeCell ref="LKL58:LKN58"/>
    <mergeCell ref="LKP58:LKR58"/>
    <mergeCell ref="LKT58:LKV58"/>
    <mergeCell ref="LKX58:LKZ58"/>
    <mergeCell ref="LLB58:LLD58"/>
    <mergeCell ref="LLF58:LLH58"/>
    <mergeCell ref="LJN58:LJP58"/>
    <mergeCell ref="LJR58:LJT58"/>
    <mergeCell ref="LJV58:LJX58"/>
    <mergeCell ref="LJZ58:LKB58"/>
    <mergeCell ref="LKD58:LKF58"/>
    <mergeCell ref="LKH58:LKJ58"/>
    <mergeCell ref="LIP58:LIR58"/>
    <mergeCell ref="LIT58:LIV58"/>
    <mergeCell ref="LIX58:LIZ58"/>
    <mergeCell ref="LJB58:LJD58"/>
    <mergeCell ref="LJF58:LJH58"/>
    <mergeCell ref="LJJ58:LJL58"/>
    <mergeCell ref="LHR58:LHT58"/>
    <mergeCell ref="LHV58:LHX58"/>
    <mergeCell ref="LHZ58:LIB58"/>
    <mergeCell ref="LID58:LIF58"/>
    <mergeCell ref="LIH58:LIJ58"/>
    <mergeCell ref="LIL58:LIN58"/>
    <mergeCell ref="LGT58:LGV58"/>
    <mergeCell ref="LGX58:LGZ58"/>
    <mergeCell ref="LHB58:LHD58"/>
    <mergeCell ref="LHF58:LHH58"/>
    <mergeCell ref="LHJ58:LHL58"/>
    <mergeCell ref="LHN58:LHP58"/>
    <mergeCell ref="LFV58:LFX58"/>
    <mergeCell ref="LFZ58:LGB58"/>
    <mergeCell ref="LGD58:LGF58"/>
    <mergeCell ref="LGH58:LGJ58"/>
    <mergeCell ref="LGL58:LGN58"/>
    <mergeCell ref="LGP58:LGR58"/>
    <mergeCell ref="LEX58:LEZ58"/>
    <mergeCell ref="LFB58:LFD58"/>
    <mergeCell ref="LFF58:LFH58"/>
    <mergeCell ref="LFJ58:LFL58"/>
    <mergeCell ref="LFN58:LFP58"/>
    <mergeCell ref="LFR58:LFT58"/>
    <mergeCell ref="LDZ58:LEB58"/>
    <mergeCell ref="LED58:LEF58"/>
    <mergeCell ref="LEH58:LEJ58"/>
    <mergeCell ref="LEL58:LEN58"/>
    <mergeCell ref="LEP58:LER58"/>
    <mergeCell ref="LET58:LEV58"/>
    <mergeCell ref="LDB58:LDD58"/>
    <mergeCell ref="LDF58:LDH58"/>
    <mergeCell ref="LDJ58:LDL58"/>
    <mergeCell ref="LDN58:LDP58"/>
    <mergeCell ref="LDR58:LDT58"/>
    <mergeCell ref="LDV58:LDX58"/>
    <mergeCell ref="LCD58:LCF58"/>
    <mergeCell ref="LCH58:LCJ58"/>
    <mergeCell ref="LCL58:LCN58"/>
    <mergeCell ref="LCP58:LCR58"/>
    <mergeCell ref="LCT58:LCV58"/>
    <mergeCell ref="LCX58:LCZ58"/>
    <mergeCell ref="LBF58:LBH58"/>
    <mergeCell ref="LBJ58:LBL58"/>
    <mergeCell ref="LBN58:LBP58"/>
    <mergeCell ref="LBR58:LBT58"/>
    <mergeCell ref="LBV58:LBX58"/>
    <mergeCell ref="LBZ58:LCB58"/>
    <mergeCell ref="LAH58:LAJ58"/>
    <mergeCell ref="LAL58:LAN58"/>
    <mergeCell ref="LAP58:LAR58"/>
    <mergeCell ref="LAT58:LAV58"/>
    <mergeCell ref="LAX58:LAZ58"/>
    <mergeCell ref="LBB58:LBD58"/>
    <mergeCell ref="KZJ58:KZL58"/>
    <mergeCell ref="KZN58:KZP58"/>
    <mergeCell ref="KZR58:KZT58"/>
    <mergeCell ref="KZV58:KZX58"/>
    <mergeCell ref="KZZ58:LAB58"/>
    <mergeCell ref="LAD58:LAF58"/>
    <mergeCell ref="KYL58:KYN58"/>
    <mergeCell ref="KYP58:KYR58"/>
    <mergeCell ref="KYT58:KYV58"/>
    <mergeCell ref="KYX58:KYZ58"/>
    <mergeCell ref="KZB58:KZD58"/>
    <mergeCell ref="KZF58:KZH58"/>
    <mergeCell ref="KXN58:KXP58"/>
    <mergeCell ref="KXR58:KXT58"/>
    <mergeCell ref="KXV58:KXX58"/>
    <mergeCell ref="KXZ58:KYB58"/>
    <mergeCell ref="KYD58:KYF58"/>
    <mergeCell ref="KYH58:KYJ58"/>
    <mergeCell ref="KWP58:KWR58"/>
    <mergeCell ref="KWT58:KWV58"/>
    <mergeCell ref="KWX58:KWZ58"/>
    <mergeCell ref="KXB58:KXD58"/>
    <mergeCell ref="KXF58:KXH58"/>
    <mergeCell ref="KXJ58:KXL58"/>
    <mergeCell ref="KVR58:KVT58"/>
    <mergeCell ref="KVV58:KVX58"/>
    <mergeCell ref="KVZ58:KWB58"/>
    <mergeCell ref="KWD58:KWF58"/>
    <mergeCell ref="KWH58:KWJ58"/>
    <mergeCell ref="KWL58:KWN58"/>
    <mergeCell ref="KUT58:KUV58"/>
    <mergeCell ref="KUX58:KUZ58"/>
    <mergeCell ref="KVB58:KVD58"/>
    <mergeCell ref="KVF58:KVH58"/>
    <mergeCell ref="KVJ58:KVL58"/>
    <mergeCell ref="KVN58:KVP58"/>
    <mergeCell ref="KTV58:KTX58"/>
    <mergeCell ref="KTZ58:KUB58"/>
    <mergeCell ref="KUD58:KUF58"/>
    <mergeCell ref="KUH58:KUJ58"/>
    <mergeCell ref="KUL58:KUN58"/>
    <mergeCell ref="KUP58:KUR58"/>
    <mergeCell ref="KSX58:KSZ58"/>
    <mergeCell ref="KTB58:KTD58"/>
    <mergeCell ref="KTF58:KTH58"/>
    <mergeCell ref="KTJ58:KTL58"/>
    <mergeCell ref="KTN58:KTP58"/>
    <mergeCell ref="KTR58:KTT58"/>
    <mergeCell ref="KRZ58:KSB58"/>
    <mergeCell ref="KSD58:KSF58"/>
    <mergeCell ref="KSH58:KSJ58"/>
    <mergeCell ref="KSL58:KSN58"/>
    <mergeCell ref="KSP58:KSR58"/>
    <mergeCell ref="KST58:KSV58"/>
    <mergeCell ref="KRB58:KRD58"/>
    <mergeCell ref="KRF58:KRH58"/>
    <mergeCell ref="KRJ58:KRL58"/>
    <mergeCell ref="KRN58:KRP58"/>
    <mergeCell ref="KRR58:KRT58"/>
    <mergeCell ref="KRV58:KRX58"/>
    <mergeCell ref="KQD58:KQF58"/>
    <mergeCell ref="KQH58:KQJ58"/>
    <mergeCell ref="KQL58:KQN58"/>
    <mergeCell ref="KQP58:KQR58"/>
    <mergeCell ref="KQT58:KQV58"/>
    <mergeCell ref="KQX58:KQZ58"/>
    <mergeCell ref="KPF58:KPH58"/>
    <mergeCell ref="KPJ58:KPL58"/>
    <mergeCell ref="KPN58:KPP58"/>
    <mergeCell ref="KPR58:KPT58"/>
    <mergeCell ref="KPV58:KPX58"/>
    <mergeCell ref="KPZ58:KQB58"/>
    <mergeCell ref="KOH58:KOJ58"/>
    <mergeCell ref="KOL58:KON58"/>
    <mergeCell ref="KOP58:KOR58"/>
    <mergeCell ref="KOT58:KOV58"/>
    <mergeCell ref="KOX58:KOZ58"/>
    <mergeCell ref="KPB58:KPD58"/>
    <mergeCell ref="KNJ58:KNL58"/>
    <mergeCell ref="KNN58:KNP58"/>
    <mergeCell ref="KNR58:KNT58"/>
    <mergeCell ref="KNV58:KNX58"/>
    <mergeCell ref="KNZ58:KOB58"/>
    <mergeCell ref="KOD58:KOF58"/>
    <mergeCell ref="KML58:KMN58"/>
    <mergeCell ref="KMP58:KMR58"/>
    <mergeCell ref="KMT58:KMV58"/>
    <mergeCell ref="KMX58:KMZ58"/>
    <mergeCell ref="KNB58:KND58"/>
    <mergeCell ref="KNF58:KNH58"/>
    <mergeCell ref="KLN58:KLP58"/>
    <mergeCell ref="KLR58:KLT58"/>
    <mergeCell ref="KLV58:KLX58"/>
    <mergeCell ref="KLZ58:KMB58"/>
    <mergeCell ref="KMD58:KMF58"/>
    <mergeCell ref="KMH58:KMJ58"/>
    <mergeCell ref="KKP58:KKR58"/>
    <mergeCell ref="KKT58:KKV58"/>
    <mergeCell ref="KKX58:KKZ58"/>
    <mergeCell ref="KLB58:KLD58"/>
    <mergeCell ref="KLF58:KLH58"/>
    <mergeCell ref="KLJ58:KLL58"/>
    <mergeCell ref="KJR58:KJT58"/>
    <mergeCell ref="KJV58:KJX58"/>
    <mergeCell ref="KJZ58:KKB58"/>
    <mergeCell ref="KKD58:KKF58"/>
    <mergeCell ref="KKH58:KKJ58"/>
    <mergeCell ref="KKL58:KKN58"/>
    <mergeCell ref="KIT58:KIV58"/>
    <mergeCell ref="KIX58:KIZ58"/>
    <mergeCell ref="KJB58:KJD58"/>
    <mergeCell ref="KJF58:KJH58"/>
    <mergeCell ref="KJJ58:KJL58"/>
    <mergeCell ref="KJN58:KJP58"/>
    <mergeCell ref="KHV58:KHX58"/>
    <mergeCell ref="KHZ58:KIB58"/>
    <mergeCell ref="KID58:KIF58"/>
    <mergeCell ref="KIH58:KIJ58"/>
    <mergeCell ref="KIL58:KIN58"/>
    <mergeCell ref="KIP58:KIR58"/>
    <mergeCell ref="KGX58:KGZ58"/>
    <mergeCell ref="KHB58:KHD58"/>
    <mergeCell ref="KHF58:KHH58"/>
    <mergeCell ref="KHJ58:KHL58"/>
    <mergeCell ref="KHN58:KHP58"/>
    <mergeCell ref="KHR58:KHT58"/>
    <mergeCell ref="KFZ58:KGB58"/>
    <mergeCell ref="KGD58:KGF58"/>
    <mergeCell ref="KGH58:KGJ58"/>
    <mergeCell ref="KGL58:KGN58"/>
    <mergeCell ref="KGP58:KGR58"/>
    <mergeCell ref="KGT58:KGV58"/>
    <mergeCell ref="KFB58:KFD58"/>
    <mergeCell ref="KFF58:KFH58"/>
    <mergeCell ref="KFJ58:KFL58"/>
    <mergeCell ref="KFN58:KFP58"/>
    <mergeCell ref="KFR58:KFT58"/>
    <mergeCell ref="KFV58:KFX58"/>
    <mergeCell ref="KED58:KEF58"/>
    <mergeCell ref="KEH58:KEJ58"/>
    <mergeCell ref="KEL58:KEN58"/>
    <mergeCell ref="KEP58:KER58"/>
    <mergeCell ref="KET58:KEV58"/>
    <mergeCell ref="KEX58:KEZ58"/>
    <mergeCell ref="KDF58:KDH58"/>
    <mergeCell ref="KDJ58:KDL58"/>
    <mergeCell ref="KDN58:KDP58"/>
    <mergeCell ref="KDR58:KDT58"/>
    <mergeCell ref="KDV58:KDX58"/>
    <mergeCell ref="KDZ58:KEB58"/>
    <mergeCell ref="KCH58:KCJ58"/>
    <mergeCell ref="KCL58:KCN58"/>
    <mergeCell ref="KCP58:KCR58"/>
    <mergeCell ref="KCT58:KCV58"/>
    <mergeCell ref="KCX58:KCZ58"/>
    <mergeCell ref="KDB58:KDD58"/>
    <mergeCell ref="KBJ58:KBL58"/>
    <mergeCell ref="KBN58:KBP58"/>
    <mergeCell ref="KBR58:KBT58"/>
    <mergeCell ref="KBV58:KBX58"/>
    <mergeCell ref="KBZ58:KCB58"/>
    <mergeCell ref="KCD58:KCF58"/>
    <mergeCell ref="KAL58:KAN58"/>
    <mergeCell ref="KAP58:KAR58"/>
    <mergeCell ref="KAT58:KAV58"/>
    <mergeCell ref="KAX58:KAZ58"/>
    <mergeCell ref="KBB58:KBD58"/>
    <mergeCell ref="KBF58:KBH58"/>
    <mergeCell ref="JZN58:JZP58"/>
    <mergeCell ref="JZR58:JZT58"/>
    <mergeCell ref="JZV58:JZX58"/>
    <mergeCell ref="JZZ58:KAB58"/>
    <mergeCell ref="KAD58:KAF58"/>
    <mergeCell ref="KAH58:KAJ58"/>
    <mergeCell ref="JYP58:JYR58"/>
    <mergeCell ref="JYT58:JYV58"/>
    <mergeCell ref="JYX58:JYZ58"/>
    <mergeCell ref="JZB58:JZD58"/>
    <mergeCell ref="JZF58:JZH58"/>
    <mergeCell ref="JZJ58:JZL58"/>
    <mergeCell ref="JXR58:JXT58"/>
    <mergeCell ref="JXV58:JXX58"/>
    <mergeCell ref="JXZ58:JYB58"/>
    <mergeCell ref="JYD58:JYF58"/>
    <mergeCell ref="JYH58:JYJ58"/>
    <mergeCell ref="JYL58:JYN58"/>
    <mergeCell ref="JWT58:JWV58"/>
    <mergeCell ref="JWX58:JWZ58"/>
    <mergeCell ref="JXB58:JXD58"/>
    <mergeCell ref="JXF58:JXH58"/>
    <mergeCell ref="JXJ58:JXL58"/>
    <mergeCell ref="JXN58:JXP58"/>
    <mergeCell ref="JVV58:JVX58"/>
    <mergeCell ref="JVZ58:JWB58"/>
    <mergeCell ref="JWD58:JWF58"/>
    <mergeCell ref="JWH58:JWJ58"/>
    <mergeCell ref="JWL58:JWN58"/>
    <mergeCell ref="JWP58:JWR58"/>
    <mergeCell ref="JUX58:JUZ58"/>
    <mergeCell ref="JVB58:JVD58"/>
    <mergeCell ref="JVF58:JVH58"/>
    <mergeCell ref="JVJ58:JVL58"/>
    <mergeCell ref="JVN58:JVP58"/>
    <mergeCell ref="JVR58:JVT58"/>
    <mergeCell ref="JTZ58:JUB58"/>
    <mergeCell ref="JUD58:JUF58"/>
    <mergeCell ref="JUH58:JUJ58"/>
    <mergeCell ref="JUL58:JUN58"/>
    <mergeCell ref="JUP58:JUR58"/>
    <mergeCell ref="JUT58:JUV58"/>
    <mergeCell ref="JTB58:JTD58"/>
    <mergeCell ref="JTF58:JTH58"/>
    <mergeCell ref="JTJ58:JTL58"/>
    <mergeCell ref="JTN58:JTP58"/>
    <mergeCell ref="JTR58:JTT58"/>
    <mergeCell ref="JTV58:JTX58"/>
    <mergeCell ref="JSD58:JSF58"/>
    <mergeCell ref="JSH58:JSJ58"/>
    <mergeCell ref="JSL58:JSN58"/>
    <mergeCell ref="JSP58:JSR58"/>
    <mergeCell ref="JST58:JSV58"/>
    <mergeCell ref="JSX58:JSZ58"/>
    <mergeCell ref="JRF58:JRH58"/>
    <mergeCell ref="JRJ58:JRL58"/>
    <mergeCell ref="JRN58:JRP58"/>
    <mergeCell ref="JRR58:JRT58"/>
    <mergeCell ref="JRV58:JRX58"/>
    <mergeCell ref="JRZ58:JSB58"/>
    <mergeCell ref="JQH58:JQJ58"/>
    <mergeCell ref="JQL58:JQN58"/>
    <mergeCell ref="JQP58:JQR58"/>
    <mergeCell ref="JQT58:JQV58"/>
    <mergeCell ref="JQX58:JQZ58"/>
    <mergeCell ref="JRB58:JRD58"/>
    <mergeCell ref="JPJ58:JPL58"/>
    <mergeCell ref="JPN58:JPP58"/>
    <mergeCell ref="JPR58:JPT58"/>
    <mergeCell ref="JPV58:JPX58"/>
    <mergeCell ref="JPZ58:JQB58"/>
    <mergeCell ref="JQD58:JQF58"/>
    <mergeCell ref="JOL58:JON58"/>
    <mergeCell ref="JOP58:JOR58"/>
    <mergeCell ref="JOT58:JOV58"/>
    <mergeCell ref="JOX58:JOZ58"/>
    <mergeCell ref="JPB58:JPD58"/>
    <mergeCell ref="JPF58:JPH58"/>
    <mergeCell ref="JNN58:JNP58"/>
    <mergeCell ref="JNR58:JNT58"/>
    <mergeCell ref="JNV58:JNX58"/>
    <mergeCell ref="JNZ58:JOB58"/>
    <mergeCell ref="JOD58:JOF58"/>
    <mergeCell ref="JOH58:JOJ58"/>
    <mergeCell ref="JMP58:JMR58"/>
    <mergeCell ref="JMT58:JMV58"/>
    <mergeCell ref="JMX58:JMZ58"/>
    <mergeCell ref="JNB58:JND58"/>
    <mergeCell ref="JNF58:JNH58"/>
    <mergeCell ref="JNJ58:JNL58"/>
    <mergeCell ref="JLR58:JLT58"/>
    <mergeCell ref="JLV58:JLX58"/>
    <mergeCell ref="JLZ58:JMB58"/>
    <mergeCell ref="JMD58:JMF58"/>
    <mergeCell ref="JMH58:JMJ58"/>
    <mergeCell ref="JML58:JMN58"/>
    <mergeCell ref="JKT58:JKV58"/>
    <mergeCell ref="JKX58:JKZ58"/>
    <mergeCell ref="JLB58:JLD58"/>
    <mergeCell ref="JLF58:JLH58"/>
    <mergeCell ref="JLJ58:JLL58"/>
    <mergeCell ref="JLN58:JLP58"/>
    <mergeCell ref="JJV58:JJX58"/>
    <mergeCell ref="JJZ58:JKB58"/>
    <mergeCell ref="JKD58:JKF58"/>
    <mergeCell ref="JKH58:JKJ58"/>
    <mergeCell ref="JKL58:JKN58"/>
    <mergeCell ref="JKP58:JKR58"/>
    <mergeCell ref="JIX58:JIZ58"/>
    <mergeCell ref="JJB58:JJD58"/>
    <mergeCell ref="JJF58:JJH58"/>
    <mergeCell ref="JJJ58:JJL58"/>
    <mergeCell ref="JJN58:JJP58"/>
    <mergeCell ref="JJR58:JJT58"/>
    <mergeCell ref="JHZ58:JIB58"/>
    <mergeCell ref="JID58:JIF58"/>
    <mergeCell ref="JIH58:JIJ58"/>
    <mergeCell ref="JIL58:JIN58"/>
    <mergeCell ref="JIP58:JIR58"/>
    <mergeCell ref="JIT58:JIV58"/>
    <mergeCell ref="JHB58:JHD58"/>
    <mergeCell ref="JHF58:JHH58"/>
    <mergeCell ref="JHJ58:JHL58"/>
    <mergeCell ref="JHN58:JHP58"/>
    <mergeCell ref="JHR58:JHT58"/>
    <mergeCell ref="JHV58:JHX58"/>
    <mergeCell ref="JGD58:JGF58"/>
    <mergeCell ref="JGH58:JGJ58"/>
    <mergeCell ref="JGL58:JGN58"/>
    <mergeCell ref="JGP58:JGR58"/>
    <mergeCell ref="JGT58:JGV58"/>
    <mergeCell ref="JGX58:JGZ58"/>
    <mergeCell ref="JFF58:JFH58"/>
    <mergeCell ref="JFJ58:JFL58"/>
    <mergeCell ref="JFN58:JFP58"/>
    <mergeCell ref="JFR58:JFT58"/>
    <mergeCell ref="JFV58:JFX58"/>
    <mergeCell ref="JFZ58:JGB58"/>
    <mergeCell ref="JEH58:JEJ58"/>
    <mergeCell ref="JEL58:JEN58"/>
    <mergeCell ref="JEP58:JER58"/>
    <mergeCell ref="JET58:JEV58"/>
    <mergeCell ref="JEX58:JEZ58"/>
    <mergeCell ref="JFB58:JFD58"/>
    <mergeCell ref="JDJ58:JDL58"/>
    <mergeCell ref="JDN58:JDP58"/>
    <mergeCell ref="JDR58:JDT58"/>
    <mergeCell ref="JDV58:JDX58"/>
    <mergeCell ref="JDZ58:JEB58"/>
    <mergeCell ref="JED58:JEF58"/>
    <mergeCell ref="JCL58:JCN58"/>
    <mergeCell ref="JCP58:JCR58"/>
    <mergeCell ref="JCT58:JCV58"/>
    <mergeCell ref="JCX58:JCZ58"/>
    <mergeCell ref="JDB58:JDD58"/>
    <mergeCell ref="JDF58:JDH58"/>
    <mergeCell ref="JBN58:JBP58"/>
    <mergeCell ref="JBR58:JBT58"/>
    <mergeCell ref="JBV58:JBX58"/>
    <mergeCell ref="JBZ58:JCB58"/>
    <mergeCell ref="JCD58:JCF58"/>
    <mergeCell ref="JCH58:JCJ58"/>
    <mergeCell ref="JAP58:JAR58"/>
    <mergeCell ref="JAT58:JAV58"/>
    <mergeCell ref="JAX58:JAZ58"/>
    <mergeCell ref="JBB58:JBD58"/>
    <mergeCell ref="JBF58:JBH58"/>
    <mergeCell ref="JBJ58:JBL58"/>
    <mergeCell ref="IZR58:IZT58"/>
    <mergeCell ref="IZV58:IZX58"/>
    <mergeCell ref="IZZ58:JAB58"/>
    <mergeCell ref="JAD58:JAF58"/>
    <mergeCell ref="JAH58:JAJ58"/>
    <mergeCell ref="JAL58:JAN58"/>
    <mergeCell ref="IYT58:IYV58"/>
    <mergeCell ref="IYX58:IYZ58"/>
    <mergeCell ref="IZB58:IZD58"/>
    <mergeCell ref="IZF58:IZH58"/>
    <mergeCell ref="IZJ58:IZL58"/>
    <mergeCell ref="IZN58:IZP58"/>
    <mergeCell ref="IXV58:IXX58"/>
    <mergeCell ref="IXZ58:IYB58"/>
    <mergeCell ref="IYD58:IYF58"/>
    <mergeCell ref="IYH58:IYJ58"/>
    <mergeCell ref="IYL58:IYN58"/>
    <mergeCell ref="IYP58:IYR58"/>
    <mergeCell ref="IWX58:IWZ58"/>
    <mergeCell ref="IXB58:IXD58"/>
    <mergeCell ref="IXF58:IXH58"/>
    <mergeCell ref="IXJ58:IXL58"/>
    <mergeCell ref="IXN58:IXP58"/>
    <mergeCell ref="IXR58:IXT58"/>
    <mergeCell ref="IVZ58:IWB58"/>
    <mergeCell ref="IWD58:IWF58"/>
    <mergeCell ref="IWH58:IWJ58"/>
    <mergeCell ref="IWL58:IWN58"/>
    <mergeCell ref="IWP58:IWR58"/>
    <mergeCell ref="IWT58:IWV58"/>
    <mergeCell ref="IVB58:IVD58"/>
    <mergeCell ref="IVF58:IVH58"/>
    <mergeCell ref="IVJ58:IVL58"/>
    <mergeCell ref="IVN58:IVP58"/>
    <mergeCell ref="IVR58:IVT58"/>
    <mergeCell ref="IVV58:IVX58"/>
    <mergeCell ref="IUD58:IUF58"/>
    <mergeCell ref="IUH58:IUJ58"/>
    <mergeCell ref="IUL58:IUN58"/>
    <mergeCell ref="IUP58:IUR58"/>
    <mergeCell ref="IUT58:IUV58"/>
    <mergeCell ref="IUX58:IUZ58"/>
    <mergeCell ref="ITF58:ITH58"/>
    <mergeCell ref="ITJ58:ITL58"/>
    <mergeCell ref="ITN58:ITP58"/>
    <mergeCell ref="ITR58:ITT58"/>
    <mergeCell ref="ITV58:ITX58"/>
    <mergeCell ref="ITZ58:IUB58"/>
    <mergeCell ref="ISH58:ISJ58"/>
    <mergeCell ref="ISL58:ISN58"/>
    <mergeCell ref="ISP58:ISR58"/>
    <mergeCell ref="IST58:ISV58"/>
    <mergeCell ref="ISX58:ISZ58"/>
    <mergeCell ref="ITB58:ITD58"/>
    <mergeCell ref="IRJ58:IRL58"/>
    <mergeCell ref="IRN58:IRP58"/>
    <mergeCell ref="IRR58:IRT58"/>
    <mergeCell ref="IRV58:IRX58"/>
    <mergeCell ref="IRZ58:ISB58"/>
    <mergeCell ref="ISD58:ISF58"/>
    <mergeCell ref="IQL58:IQN58"/>
    <mergeCell ref="IQP58:IQR58"/>
    <mergeCell ref="IQT58:IQV58"/>
    <mergeCell ref="IQX58:IQZ58"/>
    <mergeCell ref="IRB58:IRD58"/>
    <mergeCell ref="IRF58:IRH58"/>
    <mergeCell ref="IPN58:IPP58"/>
    <mergeCell ref="IPR58:IPT58"/>
    <mergeCell ref="IPV58:IPX58"/>
    <mergeCell ref="IPZ58:IQB58"/>
    <mergeCell ref="IQD58:IQF58"/>
    <mergeCell ref="IQH58:IQJ58"/>
    <mergeCell ref="IOP58:IOR58"/>
    <mergeCell ref="IOT58:IOV58"/>
    <mergeCell ref="IOX58:IOZ58"/>
    <mergeCell ref="IPB58:IPD58"/>
    <mergeCell ref="IPF58:IPH58"/>
    <mergeCell ref="IPJ58:IPL58"/>
    <mergeCell ref="INR58:INT58"/>
    <mergeCell ref="INV58:INX58"/>
    <mergeCell ref="INZ58:IOB58"/>
    <mergeCell ref="IOD58:IOF58"/>
    <mergeCell ref="IOH58:IOJ58"/>
    <mergeCell ref="IOL58:ION58"/>
    <mergeCell ref="IMT58:IMV58"/>
    <mergeCell ref="IMX58:IMZ58"/>
    <mergeCell ref="INB58:IND58"/>
    <mergeCell ref="INF58:INH58"/>
    <mergeCell ref="INJ58:INL58"/>
    <mergeCell ref="INN58:INP58"/>
    <mergeCell ref="ILV58:ILX58"/>
    <mergeCell ref="ILZ58:IMB58"/>
    <mergeCell ref="IMD58:IMF58"/>
    <mergeCell ref="IMH58:IMJ58"/>
    <mergeCell ref="IML58:IMN58"/>
    <mergeCell ref="IMP58:IMR58"/>
    <mergeCell ref="IKX58:IKZ58"/>
    <mergeCell ref="ILB58:ILD58"/>
    <mergeCell ref="ILF58:ILH58"/>
    <mergeCell ref="ILJ58:ILL58"/>
    <mergeCell ref="ILN58:ILP58"/>
    <mergeCell ref="ILR58:ILT58"/>
    <mergeCell ref="IJZ58:IKB58"/>
    <mergeCell ref="IKD58:IKF58"/>
    <mergeCell ref="IKH58:IKJ58"/>
    <mergeCell ref="IKL58:IKN58"/>
    <mergeCell ref="IKP58:IKR58"/>
    <mergeCell ref="IKT58:IKV58"/>
    <mergeCell ref="IJB58:IJD58"/>
    <mergeCell ref="IJF58:IJH58"/>
    <mergeCell ref="IJJ58:IJL58"/>
    <mergeCell ref="IJN58:IJP58"/>
    <mergeCell ref="IJR58:IJT58"/>
    <mergeCell ref="IJV58:IJX58"/>
    <mergeCell ref="IID58:IIF58"/>
    <mergeCell ref="IIH58:IIJ58"/>
    <mergeCell ref="IIL58:IIN58"/>
    <mergeCell ref="IIP58:IIR58"/>
    <mergeCell ref="IIT58:IIV58"/>
    <mergeCell ref="IIX58:IIZ58"/>
    <mergeCell ref="IHF58:IHH58"/>
    <mergeCell ref="IHJ58:IHL58"/>
    <mergeCell ref="IHN58:IHP58"/>
    <mergeCell ref="IHR58:IHT58"/>
    <mergeCell ref="IHV58:IHX58"/>
    <mergeCell ref="IHZ58:IIB58"/>
    <mergeCell ref="IGH58:IGJ58"/>
    <mergeCell ref="IGL58:IGN58"/>
    <mergeCell ref="IGP58:IGR58"/>
    <mergeCell ref="IGT58:IGV58"/>
    <mergeCell ref="IGX58:IGZ58"/>
    <mergeCell ref="IHB58:IHD58"/>
    <mergeCell ref="IFJ58:IFL58"/>
    <mergeCell ref="IFN58:IFP58"/>
    <mergeCell ref="IFR58:IFT58"/>
    <mergeCell ref="IFV58:IFX58"/>
    <mergeCell ref="IFZ58:IGB58"/>
    <mergeCell ref="IGD58:IGF58"/>
    <mergeCell ref="IEL58:IEN58"/>
    <mergeCell ref="IEP58:IER58"/>
    <mergeCell ref="IET58:IEV58"/>
    <mergeCell ref="IEX58:IEZ58"/>
    <mergeCell ref="IFB58:IFD58"/>
    <mergeCell ref="IFF58:IFH58"/>
    <mergeCell ref="IDN58:IDP58"/>
    <mergeCell ref="IDR58:IDT58"/>
    <mergeCell ref="IDV58:IDX58"/>
    <mergeCell ref="IDZ58:IEB58"/>
    <mergeCell ref="IED58:IEF58"/>
    <mergeCell ref="IEH58:IEJ58"/>
    <mergeCell ref="ICP58:ICR58"/>
    <mergeCell ref="ICT58:ICV58"/>
    <mergeCell ref="ICX58:ICZ58"/>
    <mergeCell ref="IDB58:IDD58"/>
    <mergeCell ref="IDF58:IDH58"/>
    <mergeCell ref="IDJ58:IDL58"/>
    <mergeCell ref="IBR58:IBT58"/>
    <mergeCell ref="IBV58:IBX58"/>
    <mergeCell ref="IBZ58:ICB58"/>
    <mergeCell ref="ICD58:ICF58"/>
    <mergeCell ref="ICH58:ICJ58"/>
    <mergeCell ref="ICL58:ICN58"/>
    <mergeCell ref="IAT58:IAV58"/>
    <mergeCell ref="IAX58:IAZ58"/>
    <mergeCell ref="IBB58:IBD58"/>
    <mergeCell ref="IBF58:IBH58"/>
    <mergeCell ref="IBJ58:IBL58"/>
    <mergeCell ref="IBN58:IBP58"/>
    <mergeCell ref="HZV58:HZX58"/>
    <mergeCell ref="HZZ58:IAB58"/>
    <mergeCell ref="IAD58:IAF58"/>
    <mergeCell ref="IAH58:IAJ58"/>
    <mergeCell ref="IAL58:IAN58"/>
    <mergeCell ref="IAP58:IAR58"/>
    <mergeCell ref="HYX58:HYZ58"/>
    <mergeCell ref="HZB58:HZD58"/>
    <mergeCell ref="HZF58:HZH58"/>
    <mergeCell ref="HZJ58:HZL58"/>
    <mergeCell ref="HZN58:HZP58"/>
    <mergeCell ref="HZR58:HZT58"/>
    <mergeCell ref="HXZ58:HYB58"/>
    <mergeCell ref="HYD58:HYF58"/>
    <mergeCell ref="HYH58:HYJ58"/>
    <mergeCell ref="HYL58:HYN58"/>
    <mergeCell ref="HYP58:HYR58"/>
    <mergeCell ref="HYT58:HYV58"/>
    <mergeCell ref="HXB58:HXD58"/>
    <mergeCell ref="HXF58:HXH58"/>
    <mergeCell ref="HXJ58:HXL58"/>
    <mergeCell ref="HXN58:HXP58"/>
    <mergeCell ref="HXR58:HXT58"/>
    <mergeCell ref="HXV58:HXX58"/>
    <mergeCell ref="HWD58:HWF58"/>
    <mergeCell ref="HWH58:HWJ58"/>
    <mergeCell ref="HWL58:HWN58"/>
    <mergeCell ref="HWP58:HWR58"/>
    <mergeCell ref="HWT58:HWV58"/>
    <mergeCell ref="HWX58:HWZ58"/>
    <mergeCell ref="HVF58:HVH58"/>
    <mergeCell ref="HVJ58:HVL58"/>
    <mergeCell ref="HVN58:HVP58"/>
    <mergeCell ref="HVR58:HVT58"/>
    <mergeCell ref="HVV58:HVX58"/>
    <mergeCell ref="HVZ58:HWB58"/>
    <mergeCell ref="HUH58:HUJ58"/>
    <mergeCell ref="HUL58:HUN58"/>
    <mergeCell ref="HUP58:HUR58"/>
    <mergeCell ref="HUT58:HUV58"/>
    <mergeCell ref="HUX58:HUZ58"/>
    <mergeCell ref="HVB58:HVD58"/>
    <mergeCell ref="HTJ58:HTL58"/>
    <mergeCell ref="HTN58:HTP58"/>
    <mergeCell ref="HTR58:HTT58"/>
    <mergeCell ref="HTV58:HTX58"/>
    <mergeCell ref="HTZ58:HUB58"/>
    <mergeCell ref="HUD58:HUF58"/>
    <mergeCell ref="HSL58:HSN58"/>
    <mergeCell ref="HSP58:HSR58"/>
    <mergeCell ref="HST58:HSV58"/>
    <mergeCell ref="HSX58:HSZ58"/>
    <mergeCell ref="HTB58:HTD58"/>
    <mergeCell ref="HTF58:HTH58"/>
    <mergeCell ref="HRN58:HRP58"/>
    <mergeCell ref="HRR58:HRT58"/>
    <mergeCell ref="HRV58:HRX58"/>
    <mergeCell ref="HRZ58:HSB58"/>
    <mergeCell ref="HSD58:HSF58"/>
    <mergeCell ref="HSH58:HSJ58"/>
    <mergeCell ref="HQP58:HQR58"/>
    <mergeCell ref="HQT58:HQV58"/>
    <mergeCell ref="HQX58:HQZ58"/>
    <mergeCell ref="HRB58:HRD58"/>
    <mergeCell ref="HRF58:HRH58"/>
    <mergeCell ref="HRJ58:HRL58"/>
    <mergeCell ref="HPR58:HPT58"/>
    <mergeCell ref="HPV58:HPX58"/>
    <mergeCell ref="HPZ58:HQB58"/>
    <mergeCell ref="HQD58:HQF58"/>
    <mergeCell ref="HQH58:HQJ58"/>
    <mergeCell ref="HQL58:HQN58"/>
    <mergeCell ref="HOT58:HOV58"/>
    <mergeCell ref="HOX58:HOZ58"/>
    <mergeCell ref="HPB58:HPD58"/>
    <mergeCell ref="HPF58:HPH58"/>
    <mergeCell ref="HPJ58:HPL58"/>
    <mergeCell ref="HPN58:HPP58"/>
    <mergeCell ref="HNV58:HNX58"/>
    <mergeCell ref="HNZ58:HOB58"/>
    <mergeCell ref="HOD58:HOF58"/>
    <mergeCell ref="HOH58:HOJ58"/>
    <mergeCell ref="HOL58:HON58"/>
    <mergeCell ref="HOP58:HOR58"/>
    <mergeCell ref="HMX58:HMZ58"/>
    <mergeCell ref="HNB58:HND58"/>
    <mergeCell ref="HNF58:HNH58"/>
    <mergeCell ref="HNJ58:HNL58"/>
    <mergeCell ref="HNN58:HNP58"/>
    <mergeCell ref="HNR58:HNT58"/>
    <mergeCell ref="HLZ58:HMB58"/>
    <mergeCell ref="HMD58:HMF58"/>
    <mergeCell ref="HMH58:HMJ58"/>
    <mergeCell ref="HML58:HMN58"/>
    <mergeCell ref="HMP58:HMR58"/>
    <mergeCell ref="HMT58:HMV58"/>
    <mergeCell ref="HLB58:HLD58"/>
    <mergeCell ref="HLF58:HLH58"/>
    <mergeCell ref="HLJ58:HLL58"/>
    <mergeCell ref="HLN58:HLP58"/>
    <mergeCell ref="HLR58:HLT58"/>
    <mergeCell ref="HLV58:HLX58"/>
    <mergeCell ref="HKD58:HKF58"/>
    <mergeCell ref="HKH58:HKJ58"/>
    <mergeCell ref="HKL58:HKN58"/>
    <mergeCell ref="HKP58:HKR58"/>
    <mergeCell ref="HKT58:HKV58"/>
    <mergeCell ref="HKX58:HKZ58"/>
    <mergeCell ref="HJF58:HJH58"/>
    <mergeCell ref="HJJ58:HJL58"/>
    <mergeCell ref="HJN58:HJP58"/>
    <mergeCell ref="HJR58:HJT58"/>
    <mergeCell ref="HJV58:HJX58"/>
    <mergeCell ref="HJZ58:HKB58"/>
    <mergeCell ref="HIH58:HIJ58"/>
    <mergeCell ref="HIL58:HIN58"/>
    <mergeCell ref="HIP58:HIR58"/>
    <mergeCell ref="HIT58:HIV58"/>
    <mergeCell ref="HIX58:HIZ58"/>
    <mergeCell ref="HJB58:HJD58"/>
    <mergeCell ref="HHJ58:HHL58"/>
    <mergeCell ref="HHN58:HHP58"/>
    <mergeCell ref="HHR58:HHT58"/>
    <mergeCell ref="HHV58:HHX58"/>
    <mergeCell ref="HHZ58:HIB58"/>
    <mergeCell ref="HID58:HIF58"/>
    <mergeCell ref="HGL58:HGN58"/>
    <mergeCell ref="HGP58:HGR58"/>
    <mergeCell ref="HGT58:HGV58"/>
    <mergeCell ref="HGX58:HGZ58"/>
    <mergeCell ref="HHB58:HHD58"/>
    <mergeCell ref="HHF58:HHH58"/>
    <mergeCell ref="HFN58:HFP58"/>
    <mergeCell ref="HFR58:HFT58"/>
    <mergeCell ref="HFV58:HFX58"/>
    <mergeCell ref="HFZ58:HGB58"/>
    <mergeCell ref="HGD58:HGF58"/>
    <mergeCell ref="HGH58:HGJ58"/>
    <mergeCell ref="HEP58:HER58"/>
    <mergeCell ref="HET58:HEV58"/>
    <mergeCell ref="HEX58:HEZ58"/>
    <mergeCell ref="HFB58:HFD58"/>
    <mergeCell ref="HFF58:HFH58"/>
    <mergeCell ref="HFJ58:HFL58"/>
    <mergeCell ref="HDR58:HDT58"/>
    <mergeCell ref="HDV58:HDX58"/>
    <mergeCell ref="HDZ58:HEB58"/>
    <mergeCell ref="HED58:HEF58"/>
    <mergeCell ref="HEH58:HEJ58"/>
    <mergeCell ref="HEL58:HEN58"/>
    <mergeCell ref="HCT58:HCV58"/>
    <mergeCell ref="HCX58:HCZ58"/>
    <mergeCell ref="HDB58:HDD58"/>
    <mergeCell ref="HDF58:HDH58"/>
    <mergeCell ref="HDJ58:HDL58"/>
    <mergeCell ref="HDN58:HDP58"/>
    <mergeCell ref="HBV58:HBX58"/>
    <mergeCell ref="HBZ58:HCB58"/>
    <mergeCell ref="HCD58:HCF58"/>
    <mergeCell ref="HCH58:HCJ58"/>
    <mergeCell ref="HCL58:HCN58"/>
    <mergeCell ref="HCP58:HCR58"/>
    <mergeCell ref="HAX58:HAZ58"/>
    <mergeCell ref="HBB58:HBD58"/>
    <mergeCell ref="HBF58:HBH58"/>
    <mergeCell ref="HBJ58:HBL58"/>
    <mergeCell ref="HBN58:HBP58"/>
    <mergeCell ref="HBR58:HBT58"/>
    <mergeCell ref="GZZ58:HAB58"/>
    <mergeCell ref="HAD58:HAF58"/>
    <mergeCell ref="HAH58:HAJ58"/>
    <mergeCell ref="HAL58:HAN58"/>
    <mergeCell ref="HAP58:HAR58"/>
    <mergeCell ref="HAT58:HAV58"/>
    <mergeCell ref="GZB58:GZD58"/>
    <mergeCell ref="GZF58:GZH58"/>
    <mergeCell ref="GZJ58:GZL58"/>
    <mergeCell ref="GZN58:GZP58"/>
    <mergeCell ref="GZR58:GZT58"/>
    <mergeCell ref="GZV58:GZX58"/>
    <mergeCell ref="GYD58:GYF58"/>
    <mergeCell ref="GYH58:GYJ58"/>
    <mergeCell ref="GYL58:GYN58"/>
    <mergeCell ref="GYP58:GYR58"/>
    <mergeCell ref="GYT58:GYV58"/>
    <mergeCell ref="GYX58:GYZ58"/>
    <mergeCell ref="GXF58:GXH58"/>
    <mergeCell ref="GXJ58:GXL58"/>
    <mergeCell ref="GXN58:GXP58"/>
    <mergeCell ref="GXR58:GXT58"/>
    <mergeCell ref="GXV58:GXX58"/>
    <mergeCell ref="GXZ58:GYB58"/>
    <mergeCell ref="GWH58:GWJ58"/>
    <mergeCell ref="GWL58:GWN58"/>
    <mergeCell ref="GWP58:GWR58"/>
    <mergeCell ref="GWT58:GWV58"/>
    <mergeCell ref="GWX58:GWZ58"/>
    <mergeCell ref="GXB58:GXD58"/>
    <mergeCell ref="GVJ58:GVL58"/>
    <mergeCell ref="GVN58:GVP58"/>
    <mergeCell ref="GVR58:GVT58"/>
    <mergeCell ref="GVV58:GVX58"/>
    <mergeCell ref="GVZ58:GWB58"/>
    <mergeCell ref="GWD58:GWF58"/>
    <mergeCell ref="GUL58:GUN58"/>
    <mergeCell ref="GUP58:GUR58"/>
    <mergeCell ref="GUT58:GUV58"/>
    <mergeCell ref="GUX58:GUZ58"/>
    <mergeCell ref="GVB58:GVD58"/>
    <mergeCell ref="GVF58:GVH58"/>
    <mergeCell ref="GTN58:GTP58"/>
    <mergeCell ref="GTR58:GTT58"/>
    <mergeCell ref="GTV58:GTX58"/>
    <mergeCell ref="GTZ58:GUB58"/>
    <mergeCell ref="GUD58:GUF58"/>
    <mergeCell ref="GUH58:GUJ58"/>
    <mergeCell ref="GSP58:GSR58"/>
    <mergeCell ref="GST58:GSV58"/>
    <mergeCell ref="GSX58:GSZ58"/>
    <mergeCell ref="GTB58:GTD58"/>
    <mergeCell ref="GTF58:GTH58"/>
    <mergeCell ref="GTJ58:GTL58"/>
    <mergeCell ref="GRR58:GRT58"/>
    <mergeCell ref="GRV58:GRX58"/>
    <mergeCell ref="GRZ58:GSB58"/>
    <mergeCell ref="GSD58:GSF58"/>
    <mergeCell ref="GSH58:GSJ58"/>
    <mergeCell ref="GSL58:GSN58"/>
    <mergeCell ref="GQT58:GQV58"/>
    <mergeCell ref="GQX58:GQZ58"/>
    <mergeCell ref="GRB58:GRD58"/>
    <mergeCell ref="GRF58:GRH58"/>
    <mergeCell ref="GRJ58:GRL58"/>
    <mergeCell ref="GRN58:GRP58"/>
    <mergeCell ref="GPV58:GPX58"/>
    <mergeCell ref="GPZ58:GQB58"/>
    <mergeCell ref="GQD58:GQF58"/>
    <mergeCell ref="GQH58:GQJ58"/>
    <mergeCell ref="GQL58:GQN58"/>
    <mergeCell ref="GQP58:GQR58"/>
    <mergeCell ref="GOX58:GOZ58"/>
    <mergeCell ref="GPB58:GPD58"/>
    <mergeCell ref="GPF58:GPH58"/>
    <mergeCell ref="GPJ58:GPL58"/>
    <mergeCell ref="GPN58:GPP58"/>
    <mergeCell ref="GPR58:GPT58"/>
    <mergeCell ref="GNZ58:GOB58"/>
    <mergeCell ref="GOD58:GOF58"/>
    <mergeCell ref="GOH58:GOJ58"/>
    <mergeCell ref="GOL58:GON58"/>
    <mergeCell ref="GOP58:GOR58"/>
    <mergeCell ref="GOT58:GOV58"/>
    <mergeCell ref="GNB58:GND58"/>
    <mergeCell ref="GNF58:GNH58"/>
    <mergeCell ref="GNJ58:GNL58"/>
    <mergeCell ref="GNN58:GNP58"/>
    <mergeCell ref="GNR58:GNT58"/>
    <mergeCell ref="GNV58:GNX58"/>
    <mergeCell ref="GMD58:GMF58"/>
    <mergeCell ref="GMH58:GMJ58"/>
    <mergeCell ref="GML58:GMN58"/>
    <mergeCell ref="GMP58:GMR58"/>
    <mergeCell ref="GMT58:GMV58"/>
    <mergeCell ref="GMX58:GMZ58"/>
    <mergeCell ref="GLF58:GLH58"/>
    <mergeCell ref="GLJ58:GLL58"/>
    <mergeCell ref="GLN58:GLP58"/>
    <mergeCell ref="GLR58:GLT58"/>
    <mergeCell ref="GLV58:GLX58"/>
    <mergeCell ref="GLZ58:GMB58"/>
    <mergeCell ref="GKH58:GKJ58"/>
    <mergeCell ref="GKL58:GKN58"/>
    <mergeCell ref="GKP58:GKR58"/>
    <mergeCell ref="GKT58:GKV58"/>
    <mergeCell ref="GKX58:GKZ58"/>
    <mergeCell ref="GLB58:GLD58"/>
    <mergeCell ref="GJJ58:GJL58"/>
    <mergeCell ref="GJN58:GJP58"/>
    <mergeCell ref="GJR58:GJT58"/>
    <mergeCell ref="GJV58:GJX58"/>
    <mergeCell ref="GJZ58:GKB58"/>
    <mergeCell ref="GKD58:GKF58"/>
    <mergeCell ref="GIL58:GIN58"/>
    <mergeCell ref="GIP58:GIR58"/>
    <mergeCell ref="GIT58:GIV58"/>
    <mergeCell ref="GIX58:GIZ58"/>
    <mergeCell ref="GJB58:GJD58"/>
    <mergeCell ref="GJF58:GJH58"/>
    <mergeCell ref="GHN58:GHP58"/>
    <mergeCell ref="GHR58:GHT58"/>
    <mergeCell ref="GHV58:GHX58"/>
    <mergeCell ref="GHZ58:GIB58"/>
    <mergeCell ref="GID58:GIF58"/>
    <mergeCell ref="GIH58:GIJ58"/>
    <mergeCell ref="GGP58:GGR58"/>
    <mergeCell ref="GGT58:GGV58"/>
    <mergeCell ref="GGX58:GGZ58"/>
    <mergeCell ref="GHB58:GHD58"/>
    <mergeCell ref="GHF58:GHH58"/>
    <mergeCell ref="GHJ58:GHL58"/>
    <mergeCell ref="GFR58:GFT58"/>
    <mergeCell ref="GFV58:GFX58"/>
    <mergeCell ref="GFZ58:GGB58"/>
    <mergeCell ref="GGD58:GGF58"/>
    <mergeCell ref="GGH58:GGJ58"/>
    <mergeCell ref="GGL58:GGN58"/>
    <mergeCell ref="GET58:GEV58"/>
    <mergeCell ref="GEX58:GEZ58"/>
    <mergeCell ref="GFB58:GFD58"/>
    <mergeCell ref="GFF58:GFH58"/>
    <mergeCell ref="GFJ58:GFL58"/>
    <mergeCell ref="GFN58:GFP58"/>
    <mergeCell ref="GDV58:GDX58"/>
    <mergeCell ref="GDZ58:GEB58"/>
    <mergeCell ref="GED58:GEF58"/>
    <mergeCell ref="GEH58:GEJ58"/>
    <mergeCell ref="GEL58:GEN58"/>
    <mergeCell ref="GEP58:GER58"/>
    <mergeCell ref="GCX58:GCZ58"/>
    <mergeCell ref="GDB58:GDD58"/>
    <mergeCell ref="GDF58:GDH58"/>
    <mergeCell ref="GDJ58:GDL58"/>
    <mergeCell ref="GDN58:GDP58"/>
    <mergeCell ref="GDR58:GDT58"/>
    <mergeCell ref="GBZ58:GCB58"/>
    <mergeCell ref="GCD58:GCF58"/>
    <mergeCell ref="GCH58:GCJ58"/>
    <mergeCell ref="GCL58:GCN58"/>
    <mergeCell ref="GCP58:GCR58"/>
    <mergeCell ref="GCT58:GCV58"/>
    <mergeCell ref="GBB58:GBD58"/>
    <mergeCell ref="GBF58:GBH58"/>
    <mergeCell ref="GBJ58:GBL58"/>
    <mergeCell ref="GBN58:GBP58"/>
    <mergeCell ref="GBR58:GBT58"/>
    <mergeCell ref="GBV58:GBX58"/>
    <mergeCell ref="GAD58:GAF58"/>
    <mergeCell ref="GAH58:GAJ58"/>
    <mergeCell ref="GAL58:GAN58"/>
    <mergeCell ref="GAP58:GAR58"/>
    <mergeCell ref="GAT58:GAV58"/>
    <mergeCell ref="GAX58:GAZ58"/>
    <mergeCell ref="FZF58:FZH58"/>
    <mergeCell ref="FZJ58:FZL58"/>
    <mergeCell ref="FZN58:FZP58"/>
    <mergeCell ref="FZR58:FZT58"/>
    <mergeCell ref="FZV58:FZX58"/>
    <mergeCell ref="FZZ58:GAB58"/>
    <mergeCell ref="FYH58:FYJ58"/>
    <mergeCell ref="FYL58:FYN58"/>
    <mergeCell ref="FYP58:FYR58"/>
    <mergeCell ref="FYT58:FYV58"/>
    <mergeCell ref="FYX58:FYZ58"/>
    <mergeCell ref="FZB58:FZD58"/>
    <mergeCell ref="FXJ58:FXL58"/>
    <mergeCell ref="FXN58:FXP58"/>
    <mergeCell ref="FXR58:FXT58"/>
    <mergeCell ref="FXV58:FXX58"/>
    <mergeCell ref="FXZ58:FYB58"/>
    <mergeCell ref="FYD58:FYF58"/>
    <mergeCell ref="FWL58:FWN58"/>
    <mergeCell ref="FWP58:FWR58"/>
    <mergeCell ref="FWT58:FWV58"/>
    <mergeCell ref="FWX58:FWZ58"/>
    <mergeCell ref="FXB58:FXD58"/>
    <mergeCell ref="FXF58:FXH58"/>
    <mergeCell ref="FVN58:FVP58"/>
    <mergeCell ref="FVR58:FVT58"/>
    <mergeCell ref="FVV58:FVX58"/>
    <mergeCell ref="FVZ58:FWB58"/>
    <mergeCell ref="FWD58:FWF58"/>
    <mergeCell ref="FWH58:FWJ58"/>
    <mergeCell ref="FUP58:FUR58"/>
    <mergeCell ref="FUT58:FUV58"/>
    <mergeCell ref="FUX58:FUZ58"/>
    <mergeCell ref="FVB58:FVD58"/>
    <mergeCell ref="FVF58:FVH58"/>
    <mergeCell ref="FVJ58:FVL58"/>
    <mergeCell ref="FTR58:FTT58"/>
    <mergeCell ref="FTV58:FTX58"/>
    <mergeCell ref="FTZ58:FUB58"/>
    <mergeCell ref="FUD58:FUF58"/>
    <mergeCell ref="FUH58:FUJ58"/>
    <mergeCell ref="FUL58:FUN58"/>
    <mergeCell ref="FST58:FSV58"/>
    <mergeCell ref="FSX58:FSZ58"/>
    <mergeCell ref="FTB58:FTD58"/>
    <mergeCell ref="FTF58:FTH58"/>
    <mergeCell ref="FTJ58:FTL58"/>
    <mergeCell ref="FTN58:FTP58"/>
    <mergeCell ref="FRV58:FRX58"/>
    <mergeCell ref="FRZ58:FSB58"/>
    <mergeCell ref="FSD58:FSF58"/>
    <mergeCell ref="FSH58:FSJ58"/>
    <mergeCell ref="FSL58:FSN58"/>
    <mergeCell ref="FSP58:FSR58"/>
    <mergeCell ref="FQX58:FQZ58"/>
    <mergeCell ref="FRB58:FRD58"/>
    <mergeCell ref="FRF58:FRH58"/>
    <mergeCell ref="FRJ58:FRL58"/>
    <mergeCell ref="FRN58:FRP58"/>
    <mergeCell ref="FRR58:FRT58"/>
    <mergeCell ref="FPZ58:FQB58"/>
    <mergeCell ref="FQD58:FQF58"/>
    <mergeCell ref="FQH58:FQJ58"/>
    <mergeCell ref="FQL58:FQN58"/>
    <mergeCell ref="FQP58:FQR58"/>
    <mergeCell ref="FQT58:FQV58"/>
    <mergeCell ref="FPB58:FPD58"/>
    <mergeCell ref="FPF58:FPH58"/>
    <mergeCell ref="FPJ58:FPL58"/>
    <mergeCell ref="FPN58:FPP58"/>
    <mergeCell ref="FPR58:FPT58"/>
    <mergeCell ref="FPV58:FPX58"/>
    <mergeCell ref="FOD58:FOF58"/>
    <mergeCell ref="FOH58:FOJ58"/>
    <mergeCell ref="FOL58:FON58"/>
    <mergeCell ref="FOP58:FOR58"/>
    <mergeCell ref="FOT58:FOV58"/>
    <mergeCell ref="FOX58:FOZ58"/>
    <mergeCell ref="FNF58:FNH58"/>
    <mergeCell ref="FNJ58:FNL58"/>
    <mergeCell ref="FNN58:FNP58"/>
    <mergeCell ref="FNR58:FNT58"/>
    <mergeCell ref="FNV58:FNX58"/>
    <mergeCell ref="FNZ58:FOB58"/>
    <mergeCell ref="FMH58:FMJ58"/>
    <mergeCell ref="FML58:FMN58"/>
    <mergeCell ref="FMP58:FMR58"/>
    <mergeCell ref="FMT58:FMV58"/>
    <mergeCell ref="FMX58:FMZ58"/>
    <mergeCell ref="FNB58:FND58"/>
    <mergeCell ref="FLJ58:FLL58"/>
    <mergeCell ref="FLN58:FLP58"/>
    <mergeCell ref="FLR58:FLT58"/>
    <mergeCell ref="FLV58:FLX58"/>
    <mergeCell ref="FLZ58:FMB58"/>
    <mergeCell ref="FMD58:FMF58"/>
    <mergeCell ref="FKL58:FKN58"/>
    <mergeCell ref="FKP58:FKR58"/>
    <mergeCell ref="FKT58:FKV58"/>
    <mergeCell ref="FKX58:FKZ58"/>
    <mergeCell ref="FLB58:FLD58"/>
    <mergeCell ref="FLF58:FLH58"/>
    <mergeCell ref="FJN58:FJP58"/>
    <mergeCell ref="FJR58:FJT58"/>
    <mergeCell ref="FJV58:FJX58"/>
    <mergeCell ref="FJZ58:FKB58"/>
    <mergeCell ref="FKD58:FKF58"/>
    <mergeCell ref="FKH58:FKJ58"/>
    <mergeCell ref="FIP58:FIR58"/>
    <mergeCell ref="FIT58:FIV58"/>
    <mergeCell ref="FIX58:FIZ58"/>
    <mergeCell ref="FJB58:FJD58"/>
    <mergeCell ref="FJF58:FJH58"/>
    <mergeCell ref="FJJ58:FJL58"/>
    <mergeCell ref="FHR58:FHT58"/>
    <mergeCell ref="FHV58:FHX58"/>
    <mergeCell ref="FHZ58:FIB58"/>
    <mergeCell ref="FID58:FIF58"/>
    <mergeCell ref="FIH58:FIJ58"/>
    <mergeCell ref="FIL58:FIN58"/>
    <mergeCell ref="FGT58:FGV58"/>
    <mergeCell ref="FGX58:FGZ58"/>
    <mergeCell ref="FHB58:FHD58"/>
    <mergeCell ref="FHF58:FHH58"/>
    <mergeCell ref="FHJ58:FHL58"/>
    <mergeCell ref="FHN58:FHP58"/>
    <mergeCell ref="FFV58:FFX58"/>
    <mergeCell ref="FFZ58:FGB58"/>
    <mergeCell ref="FGD58:FGF58"/>
    <mergeCell ref="FGH58:FGJ58"/>
    <mergeCell ref="FGL58:FGN58"/>
    <mergeCell ref="FGP58:FGR58"/>
    <mergeCell ref="FEX58:FEZ58"/>
    <mergeCell ref="FFB58:FFD58"/>
    <mergeCell ref="FFF58:FFH58"/>
    <mergeCell ref="FFJ58:FFL58"/>
    <mergeCell ref="FFN58:FFP58"/>
    <mergeCell ref="FFR58:FFT58"/>
    <mergeCell ref="FDZ58:FEB58"/>
    <mergeCell ref="FED58:FEF58"/>
    <mergeCell ref="FEH58:FEJ58"/>
    <mergeCell ref="FEL58:FEN58"/>
    <mergeCell ref="FEP58:FER58"/>
    <mergeCell ref="FET58:FEV58"/>
    <mergeCell ref="FDB58:FDD58"/>
    <mergeCell ref="FDF58:FDH58"/>
    <mergeCell ref="FDJ58:FDL58"/>
    <mergeCell ref="FDN58:FDP58"/>
    <mergeCell ref="FDR58:FDT58"/>
    <mergeCell ref="FDV58:FDX58"/>
    <mergeCell ref="FCD58:FCF58"/>
    <mergeCell ref="FCH58:FCJ58"/>
    <mergeCell ref="FCL58:FCN58"/>
    <mergeCell ref="FCP58:FCR58"/>
    <mergeCell ref="FCT58:FCV58"/>
    <mergeCell ref="FCX58:FCZ58"/>
    <mergeCell ref="FBF58:FBH58"/>
    <mergeCell ref="FBJ58:FBL58"/>
    <mergeCell ref="FBN58:FBP58"/>
    <mergeCell ref="FBR58:FBT58"/>
    <mergeCell ref="FBV58:FBX58"/>
    <mergeCell ref="FBZ58:FCB58"/>
    <mergeCell ref="FAH58:FAJ58"/>
    <mergeCell ref="FAL58:FAN58"/>
    <mergeCell ref="FAP58:FAR58"/>
    <mergeCell ref="FAT58:FAV58"/>
    <mergeCell ref="FAX58:FAZ58"/>
    <mergeCell ref="FBB58:FBD58"/>
    <mergeCell ref="EZJ58:EZL58"/>
    <mergeCell ref="EZN58:EZP58"/>
    <mergeCell ref="EZR58:EZT58"/>
    <mergeCell ref="EZV58:EZX58"/>
    <mergeCell ref="EZZ58:FAB58"/>
    <mergeCell ref="FAD58:FAF58"/>
    <mergeCell ref="EYL58:EYN58"/>
    <mergeCell ref="EYP58:EYR58"/>
    <mergeCell ref="EYT58:EYV58"/>
    <mergeCell ref="EYX58:EYZ58"/>
    <mergeCell ref="EZB58:EZD58"/>
    <mergeCell ref="EZF58:EZH58"/>
    <mergeCell ref="EXN58:EXP58"/>
    <mergeCell ref="EXR58:EXT58"/>
    <mergeCell ref="EXV58:EXX58"/>
    <mergeCell ref="EXZ58:EYB58"/>
    <mergeCell ref="EYD58:EYF58"/>
    <mergeCell ref="EYH58:EYJ58"/>
    <mergeCell ref="EWP58:EWR58"/>
    <mergeCell ref="EWT58:EWV58"/>
    <mergeCell ref="EWX58:EWZ58"/>
    <mergeCell ref="EXB58:EXD58"/>
    <mergeCell ref="EXF58:EXH58"/>
    <mergeCell ref="EXJ58:EXL58"/>
    <mergeCell ref="EVR58:EVT58"/>
    <mergeCell ref="EVV58:EVX58"/>
    <mergeCell ref="EVZ58:EWB58"/>
    <mergeCell ref="EWD58:EWF58"/>
    <mergeCell ref="EWH58:EWJ58"/>
    <mergeCell ref="EWL58:EWN58"/>
    <mergeCell ref="EUT58:EUV58"/>
    <mergeCell ref="EUX58:EUZ58"/>
    <mergeCell ref="EVB58:EVD58"/>
    <mergeCell ref="EVF58:EVH58"/>
    <mergeCell ref="EVJ58:EVL58"/>
    <mergeCell ref="EVN58:EVP58"/>
    <mergeCell ref="ETV58:ETX58"/>
    <mergeCell ref="ETZ58:EUB58"/>
    <mergeCell ref="EUD58:EUF58"/>
    <mergeCell ref="EUH58:EUJ58"/>
    <mergeCell ref="EUL58:EUN58"/>
    <mergeCell ref="EUP58:EUR58"/>
    <mergeCell ref="ESX58:ESZ58"/>
    <mergeCell ref="ETB58:ETD58"/>
    <mergeCell ref="ETF58:ETH58"/>
    <mergeCell ref="ETJ58:ETL58"/>
    <mergeCell ref="ETN58:ETP58"/>
    <mergeCell ref="ETR58:ETT58"/>
    <mergeCell ref="ERZ58:ESB58"/>
    <mergeCell ref="ESD58:ESF58"/>
    <mergeCell ref="ESH58:ESJ58"/>
    <mergeCell ref="ESL58:ESN58"/>
    <mergeCell ref="ESP58:ESR58"/>
    <mergeCell ref="EST58:ESV58"/>
    <mergeCell ref="ERB58:ERD58"/>
    <mergeCell ref="ERF58:ERH58"/>
    <mergeCell ref="ERJ58:ERL58"/>
    <mergeCell ref="ERN58:ERP58"/>
    <mergeCell ref="ERR58:ERT58"/>
    <mergeCell ref="ERV58:ERX58"/>
    <mergeCell ref="EQD58:EQF58"/>
    <mergeCell ref="EQH58:EQJ58"/>
    <mergeCell ref="EQL58:EQN58"/>
    <mergeCell ref="EQP58:EQR58"/>
    <mergeCell ref="EQT58:EQV58"/>
    <mergeCell ref="EQX58:EQZ58"/>
    <mergeCell ref="EPF58:EPH58"/>
    <mergeCell ref="EPJ58:EPL58"/>
    <mergeCell ref="EPN58:EPP58"/>
    <mergeCell ref="EPR58:EPT58"/>
    <mergeCell ref="EPV58:EPX58"/>
    <mergeCell ref="EPZ58:EQB58"/>
    <mergeCell ref="EOH58:EOJ58"/>
    <mergeCell ref="EOL58:EON58"/>
    <mergeCell ref="EOP58:EOR58"/>
    <mergeCell ref="EOT58:EOV58"/>
    <mergeCell ref="EOX58:EOZ58"/>
    <mergeCell ref="EPB58:EPD58"/>
    <mergeCell ref="ENJ58:ENL58"/>
    <mergeCell ref="ENN58:ENP58"/>
    <mergeCell ref="ENR58:ENT58"/>
    <mergeCell ref="ENV58:ENX58"/>
    <mergeCell ref="ENZ58:EOB58"/>
    <mergeCell ref="EOD58:EOF58"/>
    <mergeCell ref="EML58:EMN58"/>
    <mergeCell ref="EMP58:EMR58"/>
    <mergeCell ref="EMT58:EMV58"/>
    <mergeCell ref="EMX58:EMZ58"/>
    <mergeCell ref="ENB58:END58"/>
    <mergeCell ref="ENF58:ENH58"/>
    <mergeCell ref="ELN58:ELP58"/>
    <mergeCell ref="ELR58:ELT58"/>
    <mergeCell ref="ELV58:ELX58"/>
    <mergeCell ref="ELZ58:EMB58"/>
    <mergeCell ref="EMD58:EMF58"/>
    <mergeCell ref="EMH58:EMJ58"/>
    <mergeCell ref="EKP58:EKR58"/>
    <mergeCell ref="EKT58:EKV58"/>
    <mergeCell ref="EKX58:EKZ58"/>
    <mergeCell ref="ELB58:ELD58"/>
    <mergeCell ref="ELF58:ELH58"/>
    <mergeCell ref="ELJ58:ELL58"/>
    <mergeCell ref="EJR58:EJT58"/>
    <mergeCell ref="EJV58:EJX58"/>
    <mergeCell ref="EJZ58:EKB58"/>
    <mergeCell ref="EKD58:EKF58"/>
    <mergeCell ref="EKH58:EKJ58"/>
    <mergeCell ref="EKL58:EKN58"/>
    <mergeCell ref="EIT58:EIV58"/>
    <mergeCell ref="EIX58:EIZ58"/>
    <mergeCell ref="EJB58:EJD58"/>
    <mergeCell ref="EJF58:EJH58"/>
    <mergeCell ref="EJJ58:EJL58"/>
    <mergeCell ref="EJN58:EJP58"/>
    <mergeCell ref="EHV58:EHX58"/>
    <mergeCell ref="EHZ58:EIB58"/>
    <mergeCell ref="EID58:EIF58"/>
    <mergeCell ref="EIH58:EIJ58"/>
    <mergeCell ref="EIL58:EIN58"/>
    <mergeCell ref="EIP58:EIR58"/>
    <mergeCell ref="EGX58:EGZ58"/>
    <mergeCell ref="EHB58:EHD58"/>
    <mergeCell ref="EHF58:EHH58"/>
    <mergeCell ref="EHJ58:EHL58"/>
    <mergeCell ref="EHN58:EHP58"/>
    <mergeCell ref="EHR58:EHT58"/>
    <mergeCell ref="EFZ58:EGB58"/>
    <mergeCell ref="EGD58:EGF58"/>
    <mergeCell ref="EGH58:EGJ58"/>
    <mergeCell ref="EGL58:EGN58"/>
    <mergeCell ref="EGP58:EGR58"/>
    <mergeCell ref="EGT58:EGV58"/>
    <mergeCell ref="EFB58:EFD58"/>
    <mergeCell ref="EFF58:EFH58"/>
    <mergeCell ref="EFJ58:EFL58"/>
    <mergeCell ref="EFN58:EFP58"/>
    <mergeCell ref="EFR58:EFT58"/>
    <mergeCell ref="EFV58:EFX58"/>
    <mergeCell ref="EED58:EEF58"/>
    <mergeCell ref="EEH58:EEJ58"/>
    <mergeCell ref="EEL58:EEN58"/>
    <mergeCell ref="EEP58:EER58"/>
    <mergeCell ref="EET58:EEV58"/>
    <mergeCell ref="EEX58:EEZ58"/>
    <mergeCell ref="EDF58:EDH58"/>
    <mergeCell ref="EDJ58:EDL58"/>
    <mergeCell ref="EDN58:EDP58"/>
    <mergeCell ref="EDR58:EDT58"/>
    <mergeCell ref="EDV58:EDX58"/>
    <mergeCell ref="EDZ58:EEB58"/>
    <mergeCell ref="ECH58:ECJ58"/>
    <mergeCell ref="ECL58:ECN58"/>
    <mergeCell ref="ECP58:ECR58"/>
    <mergeCell ref="ECT58:ECV58"/>
    <mergeCell ref="ECX58:ECZ58"/>
    <mergeCell ref="EDB58:EDD58"/>
    <mergeCell ref="EBJ58:EBL58"/>
    <mergeCell ref="EBN58:EBP58"/>
    <mergeCell ref="EBR58:EBT58"/>
    <mergeCell ref="EBV58:EBX58"/>
    <mergeCell ref="EBZ58:ECB58"/>
    <mergeCell ref="ECD58:ECF58"/>
    <mergeCell ref="EAL58:EAN58"/>
    <mergeCell ref="EAP58:EAR58"/>
    <mergeCell ref="EAT58:EAV58"/>
    <mergeCell ref="EAX58:EAZ58"/>
    <mergeCell ref="EBB58:EBD58"/>
    <mergeCell ref="EBF58:EBH58"/>
    <mergeCell ref="DZN58:DZP58"/>
    <mergeCell ref="DZR58:DZT58"/>
    <mergeCell ref="DZV58:DZX58"/>
    <mergeCell ref="DZZ58:EAB58"/>
    <mergeCell ref="EAD58:EAF58"/>
    <mergeCell ref="EAH58:EAJ58"/>
    <mergeCell ref="DYP58:DYR58"/>
    <mergeCell ref="DYT58:DYV58"/>
    <mergeCell ref="DYX58:DYZ58"/>
    <mergeCell ref="DZB58:DZD58"/>
    <mergeCell ref="DZF58:DZH58"/>
    <mergeCell ref="DZJ58:DZL58"/>
    <mergeCell ref="DXR58:DXT58"/>
    <mergeCell ref="DXV58:DXX58"/>
    <mergeCell ref="DXZ58:DYB58"/>
    <mergeCell ref="DYD58:DYF58"/>
    <mergeCell ref="DYH58:DYJ58"/>
    <mergeCell ref="DYL58:DYN58"/>
    <mergeCell ref="DWT58:DWV58"/>
    <mergeCell ref="DWX58:DWZ58"/>
    <mergeCell ref="DXB58:DXD58"/>
    <mergeCell ref="DXF58:DXH58"/>
    <mergeCell ref="DXJ58:DXL58"/>
    <mergeCell ref="DXN58:DXP58"/>
    <mergeCell ref="DVV58:DVX58"/>
    <mergeCell ref="DVZ58:DWB58"/>
    <mergeCell ref="DWD58:DWF58"/>
    <mergeCell ref="DWH58:DWJ58"/>
    <mergeCell ref="DWL58:DWN58"/>
    <mergeCell ref="DWP58:DWR58"/>
    <mergeCell ref="DUX58:DUZ58"/>
    <mergeCell ref="DVB58:DVD58"/>
    <mergeCell ref="DVF58:DVH58"/>
    <mergeCell ref="DVJ58:DVL58"/>
    <mergeCell ref="DVN58:DVP58"/>
    <mergeCell ref="DVR58:DVT58"/>
    <mergeCell ref="DTZ58:DUB58"/>
    <mergeCell ref="DUD58:DUF58"/>
    <mergeCell ref="DUH58:DUJ58"/>
    <mergeCell ref="DUL58:DUN58"/>
    <mergeCell ref="DUP58:DUR58"/>
    <mergeCell ref="DUT58:DUV58"/>
    <mergeCell ref="DTB58:DTD58"/>
    <mergeCell ref="DTF58:DTH58"/>
    <mergeCell ref="DTJ58:DTL58"/>
    <mergeCell ref="DTN58:DTP58"/>
    <mergeCell ref="DTR58:DTT58"/>
    <mergeCell ref="DTV58:DTX58"/>
    <mergeCell ref="DSD58:DSF58"/>
    <mergeCell ref="DSH58:DSJ58"/>
    <mergeCell ref="DSL58:DSN58"/>
    <mergeCell ref="DSP58:DSR58"/>
    <mergeCell ref="DST58:DSV58"/>
    <mergeCell ref="DSX58:DSZ58"/>
    <mergeCell ref="DRF58:DRH58"/>
    <mergeCell ref="DRJ58:DRL58"/>
    <mergeCell ref="DRN58:DRP58"/>
    <mergeCell ref="DRR58:DRT58"/>
    <mergeCell ref="DRV58:DRX58"/>
    <mergeCell ref="DRZ58:DSB58"/>
    <mergeCell ref="DQH58:DQJ58"/>
    <mergeCell ref="DQL58:DQN58"/>
    <mergeCell ref="DQP58:DQR58"/>
    <mergeCell ref="DQT58:DQV58"/>
    <mergeCell ref="DQX58:DQZ58"/>
    <mergeCell ref="DRB58:DRD58"/>
    <mergeCell ref="DPJ58:DPL58"/>
    <mergeCell ref="DPN58:DPP58"/>
    <mergeCell ref="DPR58:DPT58"/>
    <mergeCell ref="DPV58:DPX58"/>
    <mergeCell ref="DPZ58:DQB58"/>
    <mergeCell ref="DQD58:DQF58"/>
    <mergeCell ref="DOL58:DON58"/>
    <mergeCell ref="DOP58:DOR58"/>
    <mergeCell ref="DOT58:DOV58"/>
    <mergeCell ref="DOX58:DOZ58"/>
    <mergeCell ref="DPB58:DPD58"/>
    <mergeCell ref="DPF58:DPH58"/>
    <mergeCell ref="DNN58:DNP58"/>
    <mergeCell ref="DNR58:DNT58"/>
    <mergeCell ref="DNV58:DNX58"/>
    <mergeCell ref="DNZ58:DOB58"/>
    <mergeCell ref="DOD58:DOF58"/>
    <mergeCell ref="DOH58:DOJ58"/>
    <mergeCell ref="DMP58:DMR58"/>
    <mergeCell ref="DMT58:DMV58"/>
    <mergeCell ref="DMX58:DMZ58"/>
    <mergeCell ref="DNB58:DND58"/>
    <mergeCell ref="DNF58:DNH58"/>
    <mergeCell ref="DNJ58:DNL58"/>
    <mergeCell ref="DLR58:DLT58"/>
    <mergeCell ref="DLV58:DLX58"/>
    <mergeCell ref="DLZ58:DMB58"/>
    <mergeCell ref="DMD58:DMF58"/>
    <mergeCell ref="DMH58:DMJ58"/>
    <mergeCell ref="DML58:DMN58"/>
    <mergeCell ref="DKT58:DKV58"/>
    <mergeCell ref="DKX58:DKZ58"/>
    <mergeCell ref="DLB58:DLD58"/>
    <mergeCell ref="DLF58:DLH58"/>
    <mergeCell ref="DLJ58:DLL58"/>
    <mergeCell ref="DLN58:DLP58"/>
    <mergeCell ref="DJV58:DJX58"/>
    <mergeCell ref="DJZ58:DKB58"/>
    <mergeCell ref="DKD58:DKF58"/>
    <mergeCell ref="DKH58:DKJ58"/>
    <mergeCell ref="DKL58:DKN58"/>
    <mergeCell ref="DKP58:DKR58"/>
    <mergeCell ref="DIX58:DIZ58"/>
    <mergeCell ref="DJB58:DJD58"/>
    <mergeCell ref="DJF58:DJH58"/>
    <mergeCell ref="DJJ58:DJL58"/>
    <mergeCell ref="DJN58:DJP58"/>
    <mergeCell ref="DJR58:DJT58"/>
    <mergeCell ref="DHZ58:DIB58"/>
    <mergeCell ref="DID58:DIF58"/>
    <mergeCell ref="DIH58:DIJ58"/>
    <mergeCell ref="DIL58:DIN58"/>
    <mergeCell ref="DIP58:DIR58"/>
    <mergeCell ref="DIT58:DIV58"/>
    <mergeCell ref="DHB58:DHD58"/>
    <mergeCell ref="DHF58:DHH58"/>
    <mergeCell ref="DHJ58:DHL58"/>
    <mergeCell ref="DHN58:DHP58"/>
    <mergeCell ref="DHR58:DHT58"/>
    <mergeCell ref="DHV58:DHX58"/>
    <mergeCell ref="DGD58:DGF58"/>
    <mergeCell ref="DGH58:DGJ58"/>
    <mergeCell ref="DGL58:DGN58"/>
    <mergeCell ref="DGP58:DGR58"/>
    <mergeCell ref="DGT58:DGV58"/>
    <mergeCell ref="DGX58:DGZ58"/>
    <mergeCell ref="DFF58:DFH58"/>
    <mergeCell ref="DFJ58:DFL58"/>
    <mergeCell ref="DFN58:DFP58"/>
    <mergeCell ref="DFR58:DFT58"/>
    <mergeCell ref="DFV58:DFX58"/>
    <mergeCell ref="DFZ58:DGB58"/>
    <mergeCell ref="DEH58:DEJ58"/>
    <mergeCell ref="DEL58:DEN58"/>
    <mergeCell ref="DEP58:DER58"/>
    <mergeCell ref="DET58:DEV58"/>
    <mergeCell ref="DEX58:DEZ58"/>
    <mergeCell ref="DFB58:DFD58"/>
    <mergeCell ref="DDJ58:DDL58"/>
    <mergeCell ref="DDN58:DDP58"/>
    <mergeCell ref="DDR58:DDT58"/>
    <mergeCell ref="DDV58:DDX58"/>
    <mergeCell ref="DDZ58:DEB58"/>
    <mergeCell ref="DED58:DEF58"/>
    <mergeCell ref="DCL58:DCN58"/>
    <mergeCell ref="DCP58:DCR58"/>
    <mergeCell ref="DCT58:DCV58"/>
    <mergeCell ref="DCX58:DCZ58"/>
    <mergeCell ref="DDB58:DDD58"/>
    <mergeCell ref="DDF58:DDH58"/>
    <mergeCell ref="DBN58:DBP58"/>
    <mergeCell ref="DBR58:DBT58"/>
    <mergeCell ref="DBV58:DBX58"/>
    <mergeCell ref="DBZ58:DCB58"/>
    <mergeCell ref="DCD58:DCF58"/>
    <mergeCell ref="DCH58:DCJ58"/>
    <mergeCell ref="DAP58:DAR58"/>
    <mergeCell ref="DAT58:DAV58"/>
    <mergeCell ref="DAX58:DAZ58"/>
    <mergeCell ref="DBB58:DBD58"/>
    <mergeCell ref="DBF58:DBH58"/>
    <mergeCell ref="DBJ58:DBL58"/>
    <mergeCell ref="CZR58:CZT58"/>
    <mergeCell ref="CZV58:CZX58"/>
    <mergeCell ref="CZZ58:DAB58"/>
    <mergeCell ref="DAD58:DAF58"/>
    <mergeCell ref="DAH58:DAJ58"/>
    <mergeCell ref="DAL58:DAN58"/>
    <mergeCell ref="CYT58:CYV58"/>
    <mergeCell ref="CYX58:CYZ58"/>
    <mergeCell ref="CZB58:CZD58"/>
    <mergeCell ref="CZF58:CZH58"/>
    <mergeCell ref="CZJ58:CZL58"/>
    <mergeCell ref="CZN58:CZP58"/>
    <mergeCell ref="CXV58:CXX58"/>
    <mergeCell ref="CXZ58:CYB58"/>
    <mergeCell ref="CYD58:CYF58"/>
    <mergeCell ref="CYH58:CYJ58"/>
    <mergeCell ref="CYL58:CYN58"/>
    <mergeCell ref="CYP58:CYR58"/>
    <mergeCell ref="CWX58:CWZ58"/>
    <mergeCell ref="CXB58:CXD58"/>
    <mergeCell ref="CXF58:CXH58"/>
    <mergeCell ref="CXJ58:CXL58"/>
    <mergeCell ref="CXN58:CXP58"/>
    <mergeCell ref="CXR58:CXT58"/>
    <mergeCell ref="CVZ58:CWB58"/>
    <mergeCell ref="CWD58:CWF58"/>
    <mergeCell ref="CWH58:CWJ58"/>
    <mergeCell ref="CWL58:CWN58"/>
    <mergeCell ref="CWP58:CWR58"/>
    <mergeCell ref="CWT58:CWV58"/>
    <mergeCell ref="CVB58:CVD58"/>
    <mergeCell ref="CVF58:CVH58"/>
    <mergeCell ref="CVJ58:CVL58"/>
    <mergeCell ref="CVN58:CVP58"/>
    <mergeCell ref="CVR58:CVT58"/>
    <mergeCell ref="CVV58:CVX58"/>
    <mergeCell ref="CUD58:CUF58"/>
    <mergeCell ref="CUH58:CUJ58"/>
    <mergeCell ref="CUL58:CUN58"/>
    <mergeCell ref="CUP58:CUR58"/>
    <mergeCell ref="CUT58:CUV58"/>
    <mergeCell ref="CUX58:CUZ58"/>
    <mergeCell ref="CTF58:CTH58"/>
    <mergeCell ref="CTJ58:CTL58"/>
    <mergeCell ref="CTN58:CTP58"/>
    <mergeCell ref="CTR58:CTT58"/>
    <mergeCell ref="CTV58:CTX58"/>
    <mergeCell ref="CTZ58:CUB58"/>
    <mergeCell ref="CSH58:CSJ58"/>
    <mergeCell ref="CSL58:CSN58"/>
    <mergeCell ref="CSP58:CSR58"/>
    <mergeCell ref="CST58:CSV58"/>
    <mergeCell ref="CSX58:CSZ58"/>
    <mergeCell ref="CTB58:CTD58"/>
    <mergeCell ref="CRJ58:CRL58"/>
    <mergeCell ref="CRN58:CRP58"/>
    <mergeCell ref="CRR58:CRT58"/>
    <mergeCell ref="CRV58:CRX58"/>
    <mergeCell ref="CRZ58:CSB58"/>
    <mergeCell ref="CSD58:CSF58"/>
    <mergeCell ref="CQL58:CQN58"/>
    <mergeCell ref="CQP58:CQR58"/>
    <mergeCell ref="CQT58:CQV58"/>
    <mergeCell ref="CQX58:CQZ58"/>
    <mergeCell ref="CRB58:CRD58"/>
    <mergeCell ref="CRF58:CRH58"/>
    <mergeCell ref="CPN58:CPP58"/>
    <mergeCell ref="CPR58:CPT58"/>
    <mergeCell ref="CPV58:CPX58"/>
    <mergeCell ref="CPZ58:CQB58"/>
    <mergeCell ref="CQD58:CQF58"/>
    <mergeCell ref="CQH58:CQJ58"/>
    <mergeCell ref="COP58:COR58"/>
    <mergeCell ref="COT58:COV58"/>
    <mergeCell ref="COX58:COZ58"/>
    <mergeCell ref="CPB58:CPD58"/>
    <mergeCell ref="CPF58:CPH58"/>
    <mergeCell ref="CPJ58:CPL58"/>
    <mergeCell ref="CNR58:CNT58"/>
    <mergeCell ref="CNV58:CNX58"/>
    <mergeCell ref="CNZ58:COB58"/>
    <mergeCell ref="COD58:COF58"/>
    <mergeCell ref="COH58:COJ58"/>
    <mergeCell ref="COL58:CON58"/>
    <mergeCell ref="CMT58:CMV58"/>
    <mergeCell ref="CMX58:CMZ58"/>
    <mergeCell ref="CNB58:CND58"/>
    <mergeCell ref="CNF58:CNH58"/>
    <mergeCell ref="CNJ58:CNL58"/>
    <mergeCell ref="CNN58:CNP58"/>
    <mergeCell ref="CLV58:CLX58"/>
    <mergeCell ref="CLZ58:CMB58"/>
    <mergeCell ref="CMD58:CMF58"/>
    <mergeCell ref="CMH58:CMJ58"/>
    <mergeCell ref="CML58:CMN58"/>
    <mergeCell ref="CMP58:CMR58"/>
    <mergeCell ref="CKX58:CKZ58"/>
    <mergeCell ref="CLB58:CLD58"/>
    <mergeCell ref="CLF58:CLH58"/>
    <mergeCell ref="CLJ58:CLL58"/>
    <mergeCell ref="CLN58:CLP58"/>
    <mergeCell ref="CLR58:CLT58"/>
    <mergeCell ref="CJZ58:CKB58"/>
    <mergeCell ref="CKD58:CKF58"/>
    <mergeCell ref="CKH58:CKJ58"/>
    <mergeCell ref="CKL58:CKN58"/>
    <mergeCell ref="CKP58:CKR58"/>
    <mergeCell ref="CKT58:CKV58"/>
    <mergeCell ref="CJB58:CJD58"/>
    <mergeCell ref="CJF58:CJH58"/>
    <mergeCell ref="CJJ58:CJL58"/>
    <mergeCell ref="CJN58:CJP58"/>
    <mergeCell ref="CJR58:CJT58"/>
    <mergeCell ref="CJV58:CJX58"/>
    <mergeCell ref="CID58:CIF58"/>
    <mergeCell ref="CIH58:CIJ58"/>
    <mergeCell ref="CIL58:CIN58"/>
    <mergeCell ref="CIP58:CIR58"/>
    <mergeCell ref="CIT58:CIV58"/>
    <mergeCell ref="CIX58:CIZ58"/>
    <mergeCell ref="CHF58:CHH58"/>
    <mergeCell ref="CHJ58:CHL58"/>
    <mergeCell ref="CHN58:CHP58"/>
    <mergeCell ref="CHR58:CHT58"/>
    <mergeCell ref="CHV58:CHX58"/>
    <mergeCell ref="CHZ58:CIB58"/>
    <mergeCell ref="CGH58:CGJ58"/>
    <mergeCell ref="CGL58:CGN58"/>
    <mergeCell ref="CGP58:CGR58"/>
    <mergeCell ref="CGT58:CGV58"/>
    <mergeCell ref="CGX58:CGZ58"/>
    <mergeCell ref="CHB58:CHD58"/>
    <mergeCell ref="CFJ58:CFL58"/>
    <mergeCell ref="CFN58:CFP58"/>
    <mergeCell ref="CFR58:CFT58"/>
    <mergeCell ref="CFV58:CFX58"/>
    <mergeCell ref="CFZ58:CGB58"/>
    <mergeCell ref="CGD58:CGF58"/>
    <mergeCell ref="CEL58:CEN58"/>
    <mergeCell ref="CEP58:CER58"/>
    <mergeCell ref="CET58:CEV58"/>
    <mergeCell ref="CEX58:CEZ58"/>
    <mergeCell ref="CFB58:CFD58"/>
    <mergeCell ref="CFF58:CFH58"/>
    <mergeCell ref="CDN58:CDP58"/>
    <mergeCell ref="CDR58:CDT58"/>
    <mergeCell ref="CDV58:CDX58"/>
    <mergeCell ref="CDZ58:CEB58"/>
    <mergeCell ref="CED58:CEF58"/>
    <mergeCell ref="CEH58:CEJ58"/>
    <mergeCell ref="CCP58:CCR58"/>
    <mergeCell ref="CCT58:CCV58"/>
    <mergeCell ref="CCX58:CCZ58"/>
    <mergeCell ref="CDB58:CDD58"/>
    <mergeCell ref="CDF58:CDH58"/>
    <mergeCell ref="CDJ58:CDL58"/>
    <mergeCell ref="CBR58:CBT58"/>
    <mergeCell ref="CBV58:CBX58"/>
    <mergeCell ref="CBZ58:CCB58"/>
    <mergeCell ref="CCD58:CCF58"/>
    <mergeCell ref="CCH58:CCJ58"/>
    <mergeCell ref="CCL58:CCN58"/>
    <mergeCell ref="CAT58:CAV58"/>
    <mergeCell ref="CAX58:CAZ58"/>
    <mergeCell ref="CBB58:CBD58"/>
    <mergeCell ref="CBF58:CBH58"/>
    <mergeCell ref="CBJ58:CBL58"/>
    <mergeCell ref="CBN58:CBP58"/>
    <mergeCell ref="BZV58:BZX58"/>
    <mergeCell ref="BZZ58:CAB58"/>
    <mergeCell ref="CAD58:CAF58"/>
    <mergeCell ref="CAH58:CAJ58"/>
    <mergeCell ref="CAL58:CAN58"/>
    <mergeCell ref="CAP58:CAR58"/>
    <mergeCell ref="BYX58:BYZ58"/>
    <mergeCell ref="BZB58:BZD58"/>
    <mergeCell ref="BZF58:BZH58"/>
    <mergeCell ref="BZJ58:BZL58"/>
    <mergeCell ref="BZN58:BZP58"/>
    <mergeCell ref="BZR58:BZT58"/>
    <mergeCell ref="BXZ58:BYB58"/>
    <mergeCell ref="BYD58:BYF58"/>
    <mergeCell ref="BYH58:BYJ58"/>
    <mergeCell ref="BYL58:BYN58"/>
    <mergeCell ref="BYP58:BYR58"/>
    <mergeCell ref="BYT58:BYV58"/>
    <mergeCell ref="BXB58:BXD58"/>
    <mergeCell ref="BXF58:BXH58"/>
    <mergeCell ref="BXJ58:BXL58"/>
    <mergeCell ref="BXN58:BXP58"/>
    <mergeCell ref="BXR58:BXT58"/>
    <mergeCell ref="BXV58:BXX58"/>
    <mergeCell ref="BWD58:BWF58"/>
    <mergeCell ref="BWH58:BWJ58"/>
    <mergeCell ref="BWL58:BWN58"/>
    <mergeCell ref="BWP58:BWR58"/>
    <mergeCell ref="BWT58:BWV58"/>
    <mergeCell ref="BWX58:BWZ58"/>
    <mergeCell ref="BVF58:BVH58"/>
    <mergeCell ref="BVJ58:BVL58"/>
    <mergeCell ref="BVN58:BVP58"/>
    <mergeCell ref="BVR58:BVT58"/>
    <mergeCell ref="BVV58:BVX58"/>
    <mergeCell ref="BVZ58:BWB58"/>
    <mergeCell ref="BUH58:BUJ58"/>
    <mergeCell ref="BUL58:BUN58"/>
    <mergeCell ref="BUP58:BUR58"/>
    <mergeCell ref="BUT58:BUV58"/>
    <mergeCell ref="BUX58:BUZ58"/>
    <mergeCell ref="BVB58:BVD58"/>
    <mergeCell ref="BTJ58:BTL58"/>
    <mergeCell ref="BTN58:BTP58"/>
    <mergeCell ref="BTR58:BTT58"/>
    <mergeCell ref="BTV58:BTX58"/>
    <mergeCell ref="BTZ58:BUB58"/>
    <mergeCell ref="BUD58:BUF58"/>
    <mergeCell ref="BSL58:BSN58"/>
    <mergeCell ref="BSP58:BSR58"/>
    <mergeCell ref="BST58:BSV58"/>
    <mergeCell ref="BSX58:BSZ58"/>
    <mergeCell ref="BTB58:BTD58"/>
    <mergeCell ref="BTF58:BTH58"/>
    <mergeCell ref="BRN58:BRP58"/>
    <mergeCell ref="BRR58:BRT58"/>
    <mergeCell ref="BRV58:BRX58"/>
    <mergeCell ref="BRZ58:BSB58"/>
    <mergeCell ref="BSD58:BSF58"/>
    <mergeCell ref="BSH58:BSJ58"/>
    <mergeCell ref="BQP58:BQR58"/>
    <mergeCell ref="BQT58:BQV58"/>
    <mergeCell ref="BQX58:BQZ58"/>
    <mergeCell ref="BRB58:BRD58"/>
    <mergeCell ref="BRF58:BRH58"/>
    <mergeCell ref="BRJ58:BRL58"/>
    <mergeCell ref="BPR58:BPT58"/>
    <mergeCell ref="BPV58:BPX58"/>
    <mergeCell ref="BPZ58:BQB58"/>
    <mergeCell ref="BQD58:BQF58"/>
    <mergeCell ref="BQH58:BQJ58"/>
    <mergeCell ref="BQL58:BQN58"/>
    <mergeCell ref="BOT58:BOV58"/>
    <mergeCell ref="BOX58:BOZ58"/>
    <mergeCell ref="BPB58:BPD58"/>
    <mergeCell ref="BPF58:BPH58"/>
    <mergeCell ref="BPJ58:BPL58"/>
    <mergeCell ref="BPN58:BPP58"/>
    <mergeCell ref="BNV58:BNX58"/>
    <mergeCell ref="BNZ58:BOB58"/>
    <mergeCell ref="BOD58:BOF58"/>
    <mergeCell ref="BOH58:BOJ58"/>
    <mergeCell ref="BOL58:BON58"/>
    <mergeCell ref="BOP58:BOR58"/>
    <mergeCell ref="BMX58:BMZ58"/>
    <mergeCell ref="BNB58:BND58"/>
    <mergeCell ref="BNF58:BNH58"/>
    <mergeCell ref="BNJ58:BNL58"/>
    <mergeCell ref="BNN58:BNP58"/>
    <mergeCell ref="BNR58:BNT58"/>
    <mergeCell ref="BLZ58:BMB58"/>
    <mergeCell ref="BMD58:BMF58"/>
    <mergeCell ref="BMH58:BMJ58"/>
    <mergeCell ref="BML58:BMN58"/>
    <mergeCell ref="BMP58:BMR58"/>
    <mergeCell ref="BMT58:BMV58"/>
    <mergeCell ref="BLB58:BLD58"/>
    <mergeCell ref="BLF58:BLH58"/>
    <mergeCell ref="BLJ58:BLL58"/>
    <mergeCell ref="BLN58:BLP58"/>
    <mergeCell ref="BLR58:BLT58"/>
    <mergeCell ref="BLV58:BLX58"/>
    <mergeCell ref="BKD58:BKF58"/>
    <mergeCell ref="BKH58:BKJ58"/>
    <mergeCell ref="BKL58:BKN58"/>
    <mergeCell ref="BKP58:BKR58"/>
    <mergeCell ref="BKT58:BKV58"/>
    <mergeCell ref="BKX58:BKZ58"/>
    <mergeCell ref="BJF58:BJH58"/>
    <mergeCell ref="BJJ58:BJL58"/>
    <mergeCell ref="BJN58:BJP58"/>
    <mergeCell ref="BJR58:BJT58"/>
    <mergeCell ref="BJV58:BJX58"/>
    <mergeCell ref="BJZ58:BKB58"/>
    <mergeCell ref="BIH58:BIJ58"/>
    <mergeCell ref="BIL58:BIN58"/>
    <mergeCell ref="BIP58:BIR58"/>
    <mergeCell ref="BIT58:BIV58"/>
    <mergeCell ref="BIX58:BIZ58"/>
    <mergeCell ref="BJB58:BJD58"/>
    <mergeCell ref="BHJ58:BHL58"/>
    <mergeCell ref="BHN58:BHP58"/>
    <mergeCell ref="BHR58:BHT58"/>
    <mergeCell ref="BHV58:BHX58"/>
    <mergeCell ref="BHZ58:BIB58"/>
    <mergeCell ref="BID58:BIF58"/>
    <mergeCell ref="BGL58:BGN58"/>
    <mergeCell ref="BGP58:BGR58"/>
    <mergeCell ref="BGT58:BGV58"/>
    <mergeCell ref="BGX58:BGZ58"/>
    <mergeCell ref="BHB58:BHD58"/>
    <mergeCell ref="BHF58:BHH58"/>
    <mergeCell ref="BFN58:BFP58"/>
    <mergeCell ref="BFR58:BFT58"/>
    <mergeCell ref="BFV58:BFX58"/>
    <mergeCell ref="BFZ58:BGB58"/>
    <mergeCell ref="BGD58:BGF58"/>
    <mergeCell ref="BGH58:BGJ58"/>
    <mergeCell ref="BEP58:BER58"/>
    <mergeCell ref="BET58:BEV58"/>
    <mergeCell ref="BEX58:BEZ58"/>
    <mergeCell ref="BFB58:BFD58"/>
    <mergeCell ref="BFF58:BFH58"/>
    <mergeCell ref="BFJ58:BFL58"/>
    <mergeCell ref="BDR58:BDT58"/>
    <mergeCell ref="BDV58:BDX58"/>
    <mergeCell ref="BDZ58:BEB58"/>
    <mergeCell ref="BED58:BEF58"/>
    <mergeCell ref="BEH58:BEJ58"/>
    <mergeCell ref="BEL58:BEN58"/>
    <mergeCell ref="BCT58:BCV58"/>
    <mergeCell ref="BCX58:BCZ58"/>
    <mergeCell ref="BDB58:BDD58"/>
    <mergeCell ref="BDF58:BDH58"/>
    <mergeCell ref="BDJ58:BDL58"/>
    <mergeCell ref="BDN58:BDP58"/>
    <mergeCell ref="BBV58:BBX58"/>
    <mergeCell ref="BBZ58:BCB58"/>
    <mergeCell ref="BCD58:BCF58"/>
    <mergeCell ref="BCH58:BCJ58"/>
    <mergeCell ref="BCL58:BCN58"/>
    <mergeCell ref="BCP58:BCR58"/>
    <mergeCell ref="BAX58:BAZ58"/>
    <mergeCell ref="BBB58:BBD58"/>
    <mergeCell ref="BBF58:BBH58"/>
    <mergeCell ref="BBJ58:BBL58"/>
    <mergeCell ref="BBN58:BBP58"/>
    <mergeCell ref="BBR58:BBT58"/>
    <mergeCell ref="AZZ58:BAB58"/>
    <mergeCell ref="BAD58:BAF58"/>
    <mergeCell ref="BAH58:BAJ58"/>
    <mergeCell ref="BAL58:BAN58"/>
    <mergeCell ref="BAP58:BAR58"/>
    <mergeCell ref="BAT58:BAV58"/>
    <mergeCell ref="AZB58:AZD58"/>
    <mergeCell ref="AZF58:AZH58"/>
    <mergeCell ref="AZJ58:AZL58"/>
    <mergeCell ref="AZN58:AZP58"/>
    <mergeCell ref="AZR58:AZT58"/>
    <mergeCell ref="AZV58:AZX58"/>
    <mergeCell ref="AYD58:AYF58"/>
    <mergeCell ref="AYH58:AYJ58"/>
    <mergeCell ref="AYL58:AYN58"/>
    <mergeCell ref="AYP58:AYR58"/>
    <mergeCell ref="AYT58:AYV58"/>
    <mergeCell ref="AYX58:AYZ58"/>
    <mergeCell ref="AXF58:AXH58"/>
    <mergeCell ref="AXJ58:AXL58"/>
    <mergeCell ref="AXN58:AXP58"/>
    <mergeCell ref="AXR58:AXT58"/>
    <mergeCell ref="AXV58:AXX58"/>
    <mergeCell ref="AXZ58:AYB58"/>
    <mergeCell ref="AWH58:AWJ58"/>
    <mergeCell ref="AWL58:AWN58"/>
    <mergeCell ref="AWP58:AWR58"/>
    <mergeCell ref="AWT58:AWV58"/>
    <mergeCell ref="AWX58:AWZ58"/>
    <mergeCell ref="AXB58:AXD58"/>
    <mergeCell ref="AVJ58:AVL58"/>
    <mergeCell ref="AVN58:AVP58"/>
    <mergeCell ref="AVR58:AVT58"/>
    <mergeCell ref="AVV58:AVX58"/>
    <mergeCell ref="AVZ58:AWB58"/>
    <mergeCell ref="AWD58:AWF58"/>
    <mergeCell ref="AUL58:AUN58"/>
    <mergeCell ref="AUP58:AUR58"/>
    <mergeCell ref="AUT58:AUV58"/>
    <mergeCell ref="AUX58:AUZ58"/>
    <mergeCell ref="AVB58:AVD58"/>
    <mergeCell ref="AVF58:AVH58"/>
    <mergeCell ref="ATN58:ATP58"/>
    <mergeCell ref="ATR58:ATT58"/>
    <mergeCell ref="ATV58:ATX58"/>
    <mergeCell ref="ATZ58:AUB58"/>
    <mergeCell ref="AUD58:AUF58"/>
    <mergeCell ref="AUH58:AUJ58"/>
    <mergeCell ref="ASP58:ASR58"/>
    <mergeCell ref="AST58:ASV58"/>
    <mergeCell ref="ASX58:ASZ58"/>
    <mergeCell ref="ATB58:ATD58"/>
    <mergeCell ref="ATF58:ATH58"/>
    <mergeCell ref="ATJ58:ATL58"/>
    <mergeCell ref="ARR58:ART58"/>
    <mergeCell ref="ARV58:ARX58"/>
    <mergeCell ref="ARZ58:ASB58"/>
    <mergeCell ref="ASD58:ASF58"/>
    <mergeCell ref="ASH58:ASJ58"/>
    <mergeCell ref="ASL58:ASN58"/>
    <mergeCell ref="AQT58:AQV58"/>
    <mergeCell ref="AQX58:AQZ58"/>
    <mergeCell ref="ARB58:ARD58"/>
    <mergeCell ref="ARF58:ARH58"/>
    <mergeCell ref="ARJ58:ARL58"/>
    <mergeCell ref="ARN58:ARP58"/>
    <mergeCell ref="APV58:APX58"/>
    <mergeCell ref="APZ58:AQB58"/>
    <mergeCell ref="AQD58:AQF58"/>
    <mergeCell ref="AQH58:AQJ58"/>
    <mergeCell ref="AQL58:AQN58"/>
    <mergeCell ref="AQP58:AQR58"/>
    <mergeCell ref="AOX58:AOZ58"/>
    <mergeCell ref="APB58:APD58"/>
    <mergeCell ref="APF58:APH58"/>
    <mergeCell ref="APJ58:APL58"/>
    <mergeCell ref="APN58:APP58"/>
    <mergeCell ref="APR58:APT58"/>
    <mergeCell ref="ANZ58:AOB58"/>
    <mergeCell ref="AOD58:AOF58"/>
    <mergeCell ref="AOH58:AOJ58"/>
    <mergeCell ref="AOL58:AON58"/>
    <mergeCell ref="AOP58:AOR58"/>
    <mergeCell ref="AOT58:AOV58"/>
    <mergeCell ref="ANB58:AND58"/>
    <mergeCell ref="ANF58:ANH58"/>
    <mergeCell ref="ANJ58:ANL58"/>
    <mergeCell ref="ANN58:ANP58"/>
    <mergeCell ref="ANR58:ANT58"/>
    <mergeCell ref="ANV58:ANX58"/>
    <mergeCell ref="AMD58:AMF58"/>
    <mergeCell ref="AMH58:AMJ58"/>
    <mergeCell ref="AML58:AMN58"/>
    <mergeCell ref="AMP58:AMR58"/>
    <mergeCell ref="AMT58:AMV58"/>
    <mergeCell ref="AMX58:AMZ58"/>
    <mergeCell ref="ALF58:ALH58"/>
    <mergeCell ref="ALJ58:ALL58"/>
    <mergeCell ref="ALN58:ALP58"/>
    <mergeCell ref="ALR58:ALT58"/>
    <mergeCell ref="ALV58:ALX58"/>
    <mergeCell ref="ALZ58:AMB58"/>
    <mergeCell ref="AKH58:AKJ58"/>
    <mergeCell ref="AKL58:AKN58"/>
    <mergeCell ref="AKP58:AKR58"/>
    <mergeCell ref="AKT58:AKV58"/>
    <mergeCell ref="AKX58:AKZ58"/>
    <mergeCell ref="ALB58:ALD58"/>
    <mergeCell ref="AJJ58:AJL58"/>
    <mergeCell ref="AJN58:AJP58"/>
    <mergeCell ref="AJR58:AJT58"/>
    <mergeCell ref="AJV58:AJX58"/>
    <mergeCell ref="AJZ58:AKB58"/>
    <mergeCell ref="AKD58:AKF58"/>
    <mergeCell ref="AIL58:AIN58"/>
    <mergeCell ref="AIP58:AIR58"/>
    <mergeCell ref="AIT58:AIV58"/>
    <mergeCell ref="AIX58:AIZ58"/>
    <mergeCell ref="AJB58:AJD58"/>
    <mergeCell ref="AJF58:AJH58"/>
    <mergeCell ref="AHN58:AHP58"/>
    <mergeCell ref="AHR58:AHT58"/>
    <mergeCell ref="AHV58:AHX58"/>
    <mergeCell ref="AHZ58:AIB58"/>
    <mergeCell ref="AID58:AIF58"/>
    <mergeCell ref="AIH58:AIJ58"/>
    <mergeCell ref="AGP58:AGR58"/>
    <mergeCell ref="AGT58:AGV58"/>
    <mergeCell ref="AGX58:AGZ58"/>
    <mergeCell ref="AHB58:AHD58"/>
    <mergeCell ref="AHF58:AHH58"/>
    <mergeCell ref="AHJ58:AHL58"/>
    <mergeCell ref="AFR58:AFT58"/>
    <mergeCell ref="AFV58:AFX58"/>
    <mergeCell ref="AFZ58:AGB58"/>
    <mergeCell ref="AGD58:AGF58"/>
    <mergeCell ref="AGH58:AGJ58"/>
    <mergeCell ref="AGL58:AGN58"/>
    <mergeCell ref="AET58:AEV58"/>
    <mergeCell ref="AEX58:AEZ58"/>
    <mergeCell ref="AFB58:AFD58"/>
    <mergeCell ref="AFF58:AFH58"/>
    <mergeCell ref="AFJ58:AFL58"/>
    <mergeCell ref="AFN58:AFP58"/>
    <mergeCell ref="ADV58:ADX58"/>
    <mergeCell ref="ADZ58:AEB58"/>
    <mergeCell ref="AED58:AEF58"/>
    <mergeCell ref="AEH58:AEJ58"/>
    <mergeCell ref="AEL58:AEN58"/>
    <mergeCell ref="AEP58:AER58"/>
    <mergeCell ref="ACX58:ACZ58"/>
    <mergeCell ref="ADB58:ADD58"/>
    <mergeCell ref="ADF58:ADH58"/>
    <mergeCell ref="ADJ58:ADL58"/>
    <mergeCell ref="ADN58:ADP58"/>
    <mergeCell ref="ADR58:ADT58"/>
    <mergeCell ref="ABZ58:ACB58"/>
    <mergeCell ref="ACD58:ACF58"/>
    <mergeCell ref="ACH58:ACJ58"/>
    <mergeCell ref="ACL58:ACN58"/>
    <mergeCell ref="ACP58:ACR58"/>
    <mergeCell ref="ACT58:ACV58"/>
    <mergeCell ref="ABB58:ABD58"/>
    <mergeCell ref="ABF58:ABH58"/>
    <mergeCell ref="ABJ58:ABL58"/>
    <mergeCell ref="ABN58:ABP58"/>
    <mergeCell ref="ABR58:ABT58"/>
    <mergeCell ref="ABV58:ABX58"/>
    <mergeCell ref="AAD58:AAF58"/>
    <mergeCell ref="AAH58:AAJ58"/>
    <mergeCell ref="AAL58:AAN58"/>
    <mergeCell ref="AAP58:AAR58"/>
    <mergeCell ref="AAT58:AAV58"/>
    <mergeCell ref="AAX58:AAZ58"/>
    <mergeCell ref="ZF58:ZH58"/>
    <mergeCell ref="ZJ58:ZL58"/>
    <mergeCell ref="ZN58:ZP58"/>
    <mergeCell ref="ZR58:ZT58"/>
    <mergeCell ref="ZV58:ZX58"/>
    <mergeCell ref="ZZ58:AAB58"/>
    <mergeCell ref="YH58:YJ58"/>
    <mergeCell ref="YL58:YN58"/>
    <mergeCell ref="YP58:YR58"/>
    <mergeCell ref="YT58:YV58"/>
    <mergeCell ref="YX58:YZ58"/>
    <mergeCell ref="ZB58:ZD58"/>
    <mergeCell ref="XJ58:XL58"/>
    <mergeCell ref="XN58:XP58"/>
    <mergeCell ref="XR58:XT58"/>
    <mergeCell ref="XV58:XX58"/>
    <mergeCell ref="XZ58:YB58"/>
    <mergeCell ref="YD58:YF58"/>
    <mergeCell ref="WL58:WN58"/>
    <mergeCell ref="WP58:WR58"/>
    <mergeCell ref="WT58:WV58"/>
    <mergeCell ref="WX58:WZ58"/>
    <mergeCell ref="XB58:XD58"/>
    <mergeCell ref="XF58:XH58"/>
    <mergeCell ref="VN58:VP58"/>
    <mergeCell ref="VR58:VT58"/>
    <mergeCell ref="VV58:VX58"/>
    <mergeCell ref="VZ58:WB58"/>
    <mergeCell ref="WD58:WF58"/>
    <mergeCell ref="WH58:WJ58"/>
    <mergeCell ref="UP58:UR58"/>
    <mergeCell ref="UT58:UV58"/>
    <mergeCell ref="UX58:UZ58"/>
    <mergeCell ref="VB58:VD58"/>
    <mergeCell ref="VF58:VH58"/>
    <mergeCell ref="VJ58:VL58"/>
    <mergeCell ref="TR58:TT58"/>
    <mergeCell ref="TV58:TX58"/>
    <mergeCell ref="TZ58:UB58"/>
    <mergeCell ref="UD58:UF58"/>
    <mergeCell ref="UH58:UJ58"/>
    <mergeCell ref="UL58:UN58"/>
    <mergeCell ref="ST58:SV58"/>
    <mergeCell ref="SX58:SZ58"/>
    <mergeCell ref="TB58:TD58"/>
    <mergeCell ref="TF58:TH58"/>
    <mergeCell ref="TJ58:TL58"/>
    <mergeCell ref="TN58:TP58"/>
    <mergeCell ref="RV58:RX58"/>
    <mergeCell ref="RZ58:SB58"/>
    <mergeCell ref="SD58:SF58"/>
    <mergeCell ref="SH58:SJ58"/>
    <mergeCell ref="SL58:SN58"/>
    <mergeCell ref="SP58:SR58"/>
    <mergeCell ref="QX58:QZ58"/>
    <mergeCell ref="RB58:RD58"/>
    <mergeCell ref="RF58:RH58"/>
    <mergeCell ref="RJ58:RL58"/>
    <mergeCell ref="RN58:RP58"/>
    <mergeCell ref="RR58:RT58"/>
    <mergeCell ref="PZ58:QB58"/>
    <mergeCell ref="QD58:QF58"/>
    <mergeCell ref="QH58:QJ58"/>
    <mergeCell ref="QL58:QN58"/>
    <mergeCell ref="QP58:QR58"/>
    <mergeCell ref="QT58:QV58"/>
    <mergeCell ref="PB58:PD58"/>
    <mergeCell ref="PF58:PH58"/>
    <mergeCell ref="PJ58:PL58"/>
    <mergeCell ref="PN58:PP58"/>
    <mergeCell ref="PR58:PT58"/>
    <mergeCell ref="PV58:PX58"/>
    <mergeCell ref="OD58:OF58"/>
    <mergeCell ref="OH58:OJ58"/>
    <mergeCell ref="OL58:ON58"/>
    <mergeCell ref="OP58:OR58"/>
    <mergeCell ref="OT58:OV58"/>
    <mergeCell ref="OX58:OZ58"/>
    <mergeCell ref="NJ58:NL58"/>
    <mergeCell ref="NN58:NP58"/>
    <mergeCell ref="NR58:NT58"/>
    <mergeCell ref="NV58:NX58"/>
    <mergeCell ref="NZ58:OB58"/>
    <mergeCell ref="MH58:MJ58"/>
    <mergeCell ref="ML58:MN58"/>
    <mergeCell ref="MP58:MR58"/>
    <mergeCell ref="MT58:MV58"/>
    <mergeCell ref="MX58:MZ58"/>
    <mergeCell ref="NB58:ND58"/>
    <mergeCell ref="NF58:NH58"/>
    <mergeCell ref="LJ58:LL58"/>
    <mergeCell ref="LN58:LP58"/>
    <mergeCell ref="LR58:LT58"/>
    <mergeCell ref="LV58:LX58"/>
    <mergeCell ref="LZ58:MB58"/>
    <mergeCell ref="MD58:MF58"/>
    <mergeCell ref="KL58:KN58"/>
    <mergeCell ref="KP58:KR58"/>
    <mergeCell ref="KT58:KV58"/>
    <mergeCell ref="KX58:KZ58"/>
    <mergeCell ref="LB58:LD58"/>
    <mergeCell ref="LF58:LH58"/>
    <mergeCell ref="JN58:JP58"/>
    <mergeCell ref="JR58:JT58"/>
    <mergeCell ref="JV58:JX58"/>
    <mergeCell ref="JZ58:KB58"/>
    <mergeCell ref="KD58:KF58"/>
    <mergeCell ref="KH58:KJ58"/>
    <mergeCell ref="IP58:IR58"/>
    <mergeCell ref="IT58:IV58"/>
    <mergeCell ref="IX58:IZ58"/>
    <mergeCell ref="JB58:JD58"/>
    <mergeCell ref="JF58:JH58"/>
    <mergeCell ref="JJ58:JL58"/>
    <mergeCell ref="IH58:IJ58"/>
    <mergeCell ref="IL58:IN58"/>
    <mergeCell ref="GT58:GV58"/>
    <mergeCell ref="GX58:GZ58"/>
    <mergeCell ref="HB58:HD58"/>
    <mergeCell ref="HF58:HH58"/>
    <mergeCell ref="HJ58:HL58"/>
    <mergeCell ref="HN58:HP58"/>
    <mergeCell ref="FV58:FX58"/>
    <mergeCell ref="FZ58:GB58"/>
    <mergeCell ref="GD58:GF58"/>
    <mergeCell ref="GH58:GJ58"/>
    <mergeCell ref="GL58:GN58"/>
    <mergeCell ref="GP58:GR58"/>
    <mergeCell ref="EX58:EZ58"/>
    <mergeCell ref="FB58:FD58"/>
    <mergeCell ref="FF58:FH58"/>
    <mergeCell ref="FJ58:FL58"/>
    <mergeCell ref="FN58:FP58"/>
    <mergeCell ref="FR58:FT58"/>
    <mergeCell ref="DZ58:EB58"/>
    <mergeCell ref="ED58:EF58"/>
    <mergeCell ref="EH58:EJ58"/>
    <mergeCell ref="EL58:EN58"/>
    <mergeCell ref="EP58:ER58"/>
    <mergeCell ref="ET58:EV58"/>
    <mergeCell ref="DB58:DD58"/>
    <mergeCell ref="DF58:DH58"/>
    <mergeCell ref="DJ58:DL58"/>
    <mergeCell ref="DN58:DP58"/>
    <mergeCell ref="DR58:DT58"/>
    <mergeCell ref="DV58:DX58"/>
    <mergeCell ref="J58:L58"/>
    <mergeCell ref="N58:P58"/>
    <mergeCell ref="R58:T58"/>
    <mergeCell ref="V58:X58"/>
    <mergeCell ref="Z58:AB58"/>
    <mergeCell ref="AD58:AF58"/>
    <mergeCell ref="B38:E38"/>
    <mergeCell ref="B39:E39"/>
    <mergeCell ref="B58:D58"/>
    <mergeCell ref="F58:H58"/>
    <mergeCell ref="HR58:HT58"/>
    <mergeCell ref="HV58:HX58"/>
    <mergeCell ref="HZ58:IB58"/>
    <mergeCell ref="ID58:IF58"/>
    <mergeCell ref="CD58:CF58"/>
    <mergeCell ref="CH58:CJ58"/>
    <mergeCell ref="CL58:CN58"/>
    <mergeCell ref="CP58:CR58"/>
    <mergeCell ref="CT58:CV58"/>
    <mergeCell ref="CX58:CZ58"/>
    <mergeCell ref="BF58:BH58"/>
    <mergeCell ref="BJ58:BL58"/>
    <mergeCell ref="BN58:BP58"/>
    <mergeCell ref="BR58:BT58"/>
    <mergeCell ref="BV58:BX58"/>
    <mergeCell ref="BZ58:CB58"/>
    <mergeCell ref="AH58:AJ58"/>
    <mergeCell ref="AL58:AN58"/>
    <mergeCell ref="AP58:AR58"/>
    <mergeCell ref="AT58:AV58"/>
    <mergeCell ref="AX58:AZ58"/>
    <mergeCell ref="BB58:BD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S224"/>
  <sheetViews>
    <sheetView showGridLines="0" tabSelected="1" topLeftCell="A177" zoomScale="25" zoomScaleNormal="25" workbookViewId="0">
      <selection activeCell="F232" sqref="F232"/>
    </sheetView>
  </sheetViews>
  <sheetFormatPr defaultColWidth="9" defaultRowHeight="13.7"/>
  <cols>
    <col min="1" max="4" width="9" style="21"/>
    <col min="5" max="5" width="9" style="21" customWidth="1"/>
    <col min="6" max="16384" width="9" style="21"/>
  </cols>
  <sheetData>
    <row r="1" spans="5:5" s="20" customFormat="1">
      <c r="E1" s="19" t="s">
        <v>274</v>
      </c>
    </row>
    <row r="2" spans="5:5" s="26" customFormat="1">
      <c r="E2" s="25"/>
    </row>
    <row r="3" spans="5:5" s="26" customFormat="1">
      <c r="E3" s="25"/>
    </row>
    <row r="4" spans="5:5" s="26" customFormat="1">
      <c r="E4" s="25"/>
    </row>
    <row r="5" spans="5:5" s="26" customFormat="1">
      <c r="E5" s="25"/>
    </row>
    <row r="6" spans="5:5" s="26" customFormat="1">
      <c r="E6" s="25"/>
    </row>
    <row r="7" spans="5:5" s="26" customFormat="1">
      <c r="E7" s="25"/>
    </row>
    <row r="8" spans="5:5" s="26" customFormat="1">
      <c r="E8" s="25"/>
    </row>
    <row r="48" spans="5:5" s="20" customFormat="1" ht="26.7" customHeight="1">
      <c r="E48" s="19" t="s">
        <v>418</v>
      </c>
    </row>
    <row r="55" spans="18:19">
      <c r="S55" s="29"/>
    </row>
    <row r="56" spans="18:19">
      <c r="R56" s="80"/>
      <c r="S56" s="82"/>
    </row>
    <row r="57" spans="18:19">
      <c r="R57" s="80"/>
      <c r="S57" s="82"/>
    </row>
    <row r="58" spans="18:19">
      <c r="R58" s="80"/>
      <c r="S58" s="82"/>
    </row>
    <row r="59" spans="18:19">
      <c r="R59" s="80"/>
      <c r="S59" s="82"/>
    </row>
    <row r="60" spans="18:19">
      <c r="R60" s="80"/>
      <c r="S60" s="82"/>
    </row>
    <row r="61" spans="18:19">
      <c r="R61" s="80"/>
      <c r="S61" s="82"/>
    </row>
    <row r="62" spans="18:19">
      <c r="R62" s="80"/>
      <c r="S62" s="82"/>
    </row>
    <row r="63" spans="18:19">
      <c r="R63" s="80"/>
      <c r="S63" s="82"/>
    </row>
    <row r="64" spans="18:19">
      <c r="R64" s="80"/>
      <c r="S64" s="82"/>
    </row>
    <row r="65" spans="18:19">
      <c r="R65" s="80"/>
      <c r="S65" s="82"/>
    </row>
    <row r="66" spans="18:19">
      <c r="R66" s="80"/>
      <c r="S66" s="82"/>
    </row>
    <row r="67" spans="18:19">
      <c r="R67" s="81"/>
      <c r="S67" s="82"/>
    </row>
    <row r="68" spans="18:19">
      <c r="R68" s="81"/>
      <c r="S68" s="82"/>
    </row>
    <row r="86" spans="5:5" s="20" customFormat="1" ht="26.7" customHeight="1">
      <c r="E86" s="19" t="s">
        <v>419</v>
      </c>
    </row>
    <row r="150" spans="5:5" s="20" customFormat="1" ht="26.7" customHeight="1">
      <c r="E150" s="19" t="s">
        <v>420</v>
      </c>
    </row>
    <row r="210" spans="5:5" s="118" customFormat="1" ht="26.7" customHeight="1">
      <c r="E210" s="117" t="s">
        <v>421</v>
      </c>
    </row>
    <row r="224" spans="5:5" s="118" customFormat="1" ht="26.7" customHeight="1">
      <c r="E224" s="117" t="s">
        <v>422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4"/>
  <sheetViews>
    <sheetView showGridLines="0" topLeftCell="A37" zoomScale="85" zoomScaleNormal="85" workbookViewId="0">
      <selection activeCell="I67" sqref="I67"/>
    </sheetView>
  </sheetViews>
  <sheetFormatPr defaultColWidth="9" defaultRowHeight="13.7"/>
  <cols>
    <col min="1" max="1" width="5.87890625" style="29" customWidth="1"/>
    <col min="2" max="2" width="35.29296875" style="29" customWidth="1"/>
    <col min="3" max="5" width="15.703125" style="29" customWidth="1"/>
    <col min="6" max="7" width="9" style="29"/>
    <col min="8" max="11" width="11.29296875" style="29" customWidth="1"/>
    <col min="12" max="16384" width="9" style="29"/>
  </cols>
  <sheetData>
    <row r="1" spans="1:16" s="42" customFormat="1" ht="15.35">
      <c r="C1" s="43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B2" s="29" t="s">
        <v>289</v>
      </c>
    </row>
    <row r="3" spans="1:16">
      <c r="A3" s="113"/>
      <c r="B3" s="113" t="s">
        <v>288</v>
      </c>
      <c r="C3" s="114" t="s">
        <v>281</v>
      </c>
      <c r="D3" s="114" t="s">
        <v>282</v>
      </c>
      <c r="E3" s="114" t="s">
        <v>31</v>
      </c>
    </row>
    <row r="4" spans="1:16">
      <c r="B4" s="115" t="s">
        <v>12</v>
      </c>
      <c r="C4" s="116">
        <v>1092</v>
      </c>
      <c r="D4" s="116">
        <v>397</v>
      </c>
      <c r="E4" s="116">
        <v>1489</v>
      </c>
    </row>
    <row r="5" spans="1:16">
      <c r="B5" s="29" t="s">
        <v>6</v>
      </c>
      <c r="C5" s="33">
        <v>1001</v>
      </c>
      <c r="D5" s="33">
        <v>388</v>
      </c>
      <c r="E5" s="33">
        <v>1389</v>
      </c>
    </row>
    <row r="6" spans="1:16">
      <c r="B6" s="29" t="s">
        <v>283</v>
      </c>
      <c r="C6" s="33">
        <v>545</v>
      </c>
      <c r="D6" s="33">
        <v>326</v>
      </c>
      <c r="E6" s="33">
        <v>871</v>
      </c>
    </row>
    <row r="7" spans="1:16">
      <c r="B7" s="29" t="s">
        <v>10</v>
      </c>
      <c r="C7" s="33">
        <v>283</v>
      </c>
      <c r="D7" s="33">
        <v>374</v>
      </c>
      <c r="E7" s="33">
        <v>657</v>
      </c>
    </row>
    <row r="8" spans="1:16">
      <c r="B8" s="29" t="s">
        <v>284</v>
      </c>
      <c r="C8" s="33">
        <v>442</v>
      </c>
      <c r="D8" s="33">
        <v>203</v>
      </c>
      <c r="E8" s="33">
        <v>645</v>
      </c>
    </row>
    <row r="9" spans="1:16">
      <c r="B9" s="29" t="s">
        <v>4</v>
      </c>
      <c r="C9" s="33">
        <v>308</v>
      </c>
      <c r="D9" s="33">
        <v>182</v>
      </c>
      <c r="E9" s="33">
        <v>490</v>
      </c>
    </row>
    <row r="10" spans="1:16">
      <c r="B10" s="29" t="s">
        <v>285</v>
      </c>
      <c r="C10" s="33">
        <v>312</v>
      </c>
      <c r="D10" s="33">
        <v>141</v>
      </c>
      <c r="E10" s="33">
        <v>453</v>
      </c>
    </row>
    <row r="11" spans="1:16">
      <c r="B11" s="29" t="s">
        <v>13</v>
      </c>
      <c r="C11" s="33">
        <v>266</v>
      </c>
      <c r="D11" s="33">
        <v>151</v>
      </c>
      <c r="E11" s="33">
        <v>417</v>
      </c>
    </row>
    <row r="12" spans="1:16">
      <c r="B12" s="29" t="s">
        <v>286</v>
      </c>
      <c r="C12" s="33">
        <v>188</v>
      </c>
      <c r="D12" s="33">
        <v>219</v>
      </c>
      <c r="E12" s="33">
        <v>407</v>
      </c>
    </row>
    <row r="13" spans="1:16">
      <c r="A13" s="34"/>
      <c r="B13" s="34" t="s">
        <v>287</v>
      </c>
      <c r="C13" s="35">
        <v>341</v>
      </c>
      <c r="D13" s="35">
        <v>53</v>
      </c>
      <c r="E13" s="35">
        <v>394</v>
      </c>
    </row>
    <row r="14" spans="1:16">
      <c r="B14" s="37"/>
      <c r="C14" s="38"/>
      <c r="D14" s="38"/>
      <c r="E14" s="38"/>
    </row>
    <row r="15" spans="1:16">
      <c r="B15" s="45" t="s">
        <v>290</v>
      </c>
    </row>
    <row r="16" spans="1:16">
      <c r="B16" s="36" t="s">
        <v>291</v>
      </c>
    </row>
    <row r="18" spans="2:16" s="42" customFormat="1" ht="15.35"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20" spans="2:16">
      <c r="B20" s="16" t="s">
        <v>292</v>
      </c>
      <c r="C20" s="16" t="s">
        <v>281</v>
      </c>
      <c r="D20" s="16" t="s">
        <v>282</v>
      </c>
    </row>
    <row r="21" spans="2:16">
      <c r="B21" s="29" t="s">
        <v>293</v>
      </c>
      <c r="C21" s="30">
        <v>978</v>
      </c>
      <c r="D21" s="30">
        <v>387</v>
      </c>
    </row>
    <row r="22" spans="2:16">
      <c r="B22" s="34" t="s">
        <v>294</v>
      </c>
      <c r="C22" s="46">
        <v>114</v>
      </c>
      <c r="D22" s="46">
        <v>10</v>
      </c>
    </row>
    <row r="23" spans="2:16">
      <c r="B23" s="45" t="s">
        <v>295</v>
      </c>
    </row>
    <row r="24" spans="2:16">
      <c r="B24" s="36" t="s">
        <v>291</v>
      </c>
    </row>
    <row r="26" spans="2:16" s="42" customFormat="1" ht="15.35"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8" spans="2:16">
      <c r="C28" s="39"/>
    </row>
    <row r="29" spans="2:16">
      <c r="B29" s="16" t="s">
        <v>297</v>
      </c>
      <c r="C29" s="31" t="s">
        <v>298</v>
      </c>
      <c r="D29" s="31" t="s">
        <v>299</v>
      </c>
    </row>
    <row r="30" spans="2:16">
      <c r="B30" s="29" t="s">
        <v>33</v>
      </c>
      <c r="C30" s="39">
        <v>461</v>
      </c>
      <c r="D30" s="47">
        <f>C30/SUM($C$30:$C$36)</f>
        <v>0.42216117216117216</v>
      </c>
    </row>
    <row r="31" spans="2:16">
      <c r="B31" s="29" t="s">
        <v>41</v>
      </c>
      <c r="C31" s="39">
        <v>240</v>
      </c>
      <c r="D31" s="47">
        <f t="shared" ref="D31:D36" si="0">C31/SUM($C$30:$C$36)</f>
        <v>0.21978021978021978</v>
      </c>
    </row>
    <row r="32" spans="2:16">
      <c r="B32" s="51" t="s">
        <v>122</v>
      </c>
      <c r="C32" s="52">
        <v>226</v>
      </c>
      <c r="D32" s="53">
        <f t="shared" si="0"/>
        <v>0.20695970695970695</v>
      </c>
    </row>
    <row r="33" spans="2:16">
      <c r="B33" s="29" t="s">
        <v>100</v>
      </c>
      <c r="C33" s="39">
        <v>76</v>
      </c>
      <c r="D33" s="47">
        <f t="shared" si="0"/>
        <v>6.95970695970696E-2</v>
      </c>
    </row>
    <row r="34" spans="2:16">
      <c r="B34" s="29" t="s">
        <v>32</v>
      </c>
      <c r="C34" s="39">
        <v>51</v>
      </c>
      <c r="D34" s="47">
        <f t="shared" si="0"/>
        <v>4.6703296703296704E-2</v>
      </c>
    </row>
    <row r="35" spans="2:16">
      <c r="B35" s="29" t="s">
        <v>42</v>
      </c>
      <c r="C35" s="39">
        <v>27</v>
      </c>
      <c r="D35" s="47">
        <f t="shared" si="0"/>
        <v>2.4725274725274724E-2</v>
      </c>
    </row>
    <row r="36" spans="2:16">
      <c r="B36" s="34" t="s">
        <v>123</v>
      </c>
      <c r="C36" s="41">
        <v>11</v>
      </c>
      <c r="D36" s="48">
        <f t="shared" si="0"/>
        <v>1.0073260073260074E-2</v>
      </c>
    </row>
    <row r="37" spans="2:16">
      <c r="B37" s="45" t="s">
        <v>295</v>
      </c>
    </row>
    <row r="38" spans="2:16">
      <c r="B38" s="36" t="s">
        <v>291</v>
      </c>
    </row>
    <row r="40" spans="2:16" s="42" customFormat="1" ht="15.35"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</row>
    <row r="42" spans="2:16">
      <c r="B42" s="16" t="s">
        <v>304</v>
      </c>
      <c r="C42" s="31" t="s">
        <v>298</v>
      </c>
      <c r="D42" s="31" t="s">
        <v>305</v>
      </c>
    </row>
    <row r="43" spans="2:16">
      <c r="B43" s="29" t="s">
        <v>300</v>
      </c>
      <c r="C43" s="32">
        <v>579</v>
      </c>
      <c r="D43" s="56">
        <f>C43/SUM($C$43:$C$46)</f>
        <v>0.53021978021978022</v>
      </c>
    </row>
    <row r="44" spans="2:16">
      <c r="B44" s="29" t="s">
        <v>301</v>
      </c>
      <c r="C44" s="32">
        <v>259</v>
      </c>
      <c r="D44" s="57">
        <f t="shared" ref="D44:D46" si="1">C44/SUM($C$43:$C$46)</f>
        <v>0.23717948717948717</v>
      </c>
    </row>
    <row r="45" spans="2:16">
      <c r="B45" s="29" t="s">
        <v>302</v>
      </c>
      <c r="C45" s="32">
        <v>185</v>
      </c>
      <c r="D45" s="57">
        <f t="shared" si="1"/>
        <v>0.16941391941391942</v>
      </c>
    </row>
    <row r="46" spans="2:16">
      <c r="B46" s="34" t="s">
        <v>303</v>
      </c>
      <c r="C46" s="55">
        <v>69</v>
      </c>
      <c r="D46" s="48">
        <f t="shared" si="1"/>
        <v>6.3186813186813184E-2</v>
      </c>
    </row>
    <row r="47" spans="2:16">
      <c r="C47" s="30"/>
    </row>
    <row r="48" spans="2:16" s="42" customFormat="1" ht="15.35">
      <c r="C48" s="43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50" spans="2:4">
      <c r="B50" s="16" t="s">
        <v>296</v>
      </c>
      <c r="C50" s="16" t="s">
        <v>306</v>
      </c>
      <c r="D50" s="31" t="s">
        <v>281</v>
      </c>
    </row>
    <row r="51" spans="2:4">
      <c r="B51" s="29" t="s">
        <v>122</v>
      </c>
      <c r="C51" s="51" t="s">
        <v>35</v>
      </c>
      <c r="D51" s="39">
        <v>83</v>
      </c>
    </row>
    <row r="52" spans="2:4">
      <c r="C52" s="51" t="s">
        <v>56</v>
      </c>
      <c r="D52" s="39">
        <v>33</v>
      </c>
    </row>
    <row r="53" spans="2:4">
      <c r="C53" s="51" t="s">
        <v>49</v>
      </c>
      <c r="D53" s="39">
        <v>24</v>
      </c>
    </row>
    <row r="54" spans="2:4">
      <c r="C54" s="29" t="s">
        <v>251</v>
      </c>
      <c r="D54" s="39">
        <v>19</v>
      </c>
    </row>
    <row r="55" spans="2:4">
      <c r="C55" s="51" t="s">
        <v>39</v>
      </c>
      <c r="D55" s="39">
        <v>13</v>
      </c>
    </row>
    <row r="56" spans="2:4">
      <c r="C56" s="51" t="s">
        <v>36</v>
      </c>
      <c r="D56" s="39">
        <v>13</v>
      </c>
    </row>
    <row r="57" spans="2:4">
      <c r="C57" s="51" t="s">
        <v>48</v>
      </c>
      <c r="D57" s="39">
        <v>12</v>
      </c>
    </row>
    <row r="58" spans="2:4">
      <c r="C58" s="29" t="s">
        <v>34</v>
      </c>
      <c r="D58" s="39">
        <v>7</v>
      </c>
    </row>
    <row r="59" spans="2:4">
      <c r="C59" s="29" t="s">
        <v>55</v>
      </c>
      <c r="D59" s="39">
        <v>7</v>
      </c>
    </row>
    <row r="60" spans="2:4">
      <c r="C60" s="29" t="s">
        <v>76</v>
      </c>
      <c r="D60" s="39">
        <v>5</v>
      </c>
    </row>
    <row r="61" spans="2:4">
      <c r="C61" s="29" t="s">
        <v>90</v>
      </c>
      <c r="D61" s="39">
        <v>3</v>
      </c>
    </row>
    <row r="62" spans="2:4">
      <c r="C62" s="51" t="s">
        <v>47</v>
      </c>
      <c r="D62" s="39">
        <v>3</v>
      </c>
    </row>
    <row r="63" spans="2:4">
      <c r="C63" s="29" t="s">
        <v>307</v>
      </c>
      <c r="D63" s="39">
        <v>2</v>
      </c>
    </row>
    <row r="64" spans="2:4">
      <c r="C64" s="29" t="s">
        <v>38</v>
      </c>
      <c r="D64" s="39">
        <v>1</v>
      </c>
    </row>
    <row r="65" spans="2:5">
      <c r="C65" s="29" t="s">
        <v>194</v>
      </c>
      <c r="D65" s="39">
        <v>1</v>
      </c>
    </row>
    <row r="71" spans="2:5">
      <c r="B71" s="59" t="s">
        <v>310</v>
      </c>
      <c r="C71" s="63" t="s">
        <v>309</v>
      </c>
      <c r="D71" s="63" t="s">
        <v>311</v>
      </c>
    </row>
    <row r="72" spans="2:5" ht="14.35">
      <c r="B72" s="60" t="s">
        <v>35</v>
      </c>
      <c r="C72" s="62">
        <v>18</v>
      </c>
      <c r="D72" s="54">
        <f>VLOOKUP(B72,$C$51:$D$65,2,0)</f>
        <v>83</v>
      </c>
      <c r="E72" s="68"/>
    </row>
    <row r="73" spans="2:5" ht="14.35">
      <c r="B73" s="60" t="s">
        <v>56</v>
      </c>
      <c r="C73" s="62">
        <v>5</v>
      </c>
      <c r="D73" s="54">
        <f t="shared" ref="D73:D86" si="2">VLOOKUP(B73,$C$51:$D$65,2,0)</f>
        <v>33</v>
      </c>
      <c r="E73" s="68"/>
    </row>
    <row r="74" spans="2:5" ht="14.35">
      <c r="B74" s="60" t="s">
        <v>49</v>
      </c>
      <c r="C74" s="62">
        <v>4</v>
      </c>
      <c r="D74" s="54">
        <f t="shared" si="2"/>
        <v>24</v>
      </c>
      <c r="E74" s="68"/>
    </row>
    <row r="75" spans="2:5" ht="14.35">
      <c r="B75" s="60" t="s">
        <v>251</v>
      </c>
      <c r="C75" s="62">
        <v>4</v>
      </c>
      <c r="D75" s="54">
        <f t="shared" si="2"/>
        <v>19</v>
      </c>
      <c r="E75" s="68"/>
    </row>
    <row r="76" spans="2:5" ht="14.35">
      <c r="B76" s="60" t="s">
        <v>39</v>
      </c>
      <c r="C76" s="62">
        <v>4</v>
      </c>
      <c r="D76" s="54">
        <f t="shared" si="2"/>
        <v>13</v>
      </c>
      <c r="E76" s="68"/>
    </row>
    <row r="77" spans="2:5" ht="14.35">
      <c r="B77" s="60" t="s">
        <v>36</v>
      </c>
      <c r="C77" s="62">
        <v>3</v>
      </c>
      <c r="D77" s="54">
        <f t="shared" si="2"/>
        <v>13</v>
      </c>
      <c r="E77" s="68"/>
    </row>
    <row r="78" spans="2:5" ht="14.35">
      <c r="B78" s="60" t="s">
        <v>48</v>
      </c>
      <c r="C78" s="62">
        <v>3</v>
      </c>
      <c r="D78" s="54">
        <f t="shared" si="2"/>
        <v>12</v>
      </c>
      <c r="E78" s="68"/>
    </row>
    <row r="79" spans="2:5" ht="14.35">
      <c r="B79" s="60" t="s">
        <v>34</v>
      </c>
      <c r="C79" s="62">
        <v>5</v>
      </c>
      <c r="D79" s="54">
        <f t="shared" si="2"/>
        <v>7</v>
      </c>
      <c r="E79" s="68"/>
    </row>
    <row r="80" spans="2:5" ht="14.35">
      <c r="B80" s="60" t="s">
        <v>55</v>
      </c>
      <c r="C80" s="62">
        <v>2</v>
      </c>
      <c r="D80" s="54">
        <f t="shared" si="2"/>
        <v>7</v>
      </c>
      <c r="E80" s="68"/>
    </row>
    <row r="81" spans="2:16" ht="14.35">
      <c r="B81" s="61" t="s">
        <v>76</v>
      </c>
      <c r="C81" s="62">
        <v>2</v>
      </c>
      <c r="D81" s="54">
        <f t="shared" si="2"/>
        <v>5</v>
      </c>
      <c r="E81" s="68"/>
    </row>
    <row r="82" spans="2:16" ht="14.35">
      <c r="B82" s="61" t="s">
        <v>90</v>
      </c>
      <c r="C82" s="62">
        <v>1</v>
      </c>
      <c r="D82" s="54">
        <f t="shared" si="2"/>
        <v>3</v>
      </c>
      <c r="E82" s="68"/>
    </row>
    <row r="83" spans="2:16" ht="14.35">
      <c r="B83" s="61" t="s">
        <v>47</v>
      </c>
      <c r="C83" s="62">
        <v>1</v>
      </c>
      <c r="D83" s="54">
        <f t="shared" si="2"/>
        <v>3</v>
      </c>
      <c r="E83" s="68"/>
    </row>
    <row r="84" spans="2:16" ht="14.35">
      <c r="B84" s="61" t="s">
        <v>307</v>
      </c>
      <c r="C84" s="62">
        <v>1</v>
      </c>
      <c r="D84" s="54">
        <f t="shared" si="2"/>
        <v>2</v>
      </c>
      <c r="E84" s="68"/>
    </row>
    <row r="85" spans="2:16" ht="14.35">
      <c r="B85" s="61" t="s">
        <v>38</v>
      </c>
      <c r="C85" s="62">
        <v>1</v>
      </c>
      <c r="D85" s="54">
        <f t="shared" si="2"/>
        <v>1</v>
      </c>
      <c r="E85" s="68"/>
    </row>
    <row r="86" spans="2:16" ht="14.35">
      <c r="B86" s="64" t="s">
        <v>194</v>
      </c>
      <c r="C86" s="65">
        <v>1</v>
      </c>
      <c r="D86" s="66">
        <f t="shared" si="2"/>
        <v>1</v>
      </c>
      <c r="E86" s="68"/>
    </row>
    <row r="88" spans="2:16" s="42" customFormat="1" ht="15.35"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</row>
    <row r="89" spans="2:16" s="70" customFormat="1" ht="15.35">
      <c r="B89" s="70" t="s">
        <v>327</v>
      </c>
      <c r="C89" s="71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2:16" ht="14.35">
      <c r="B90" s="27" t="s">
        <v>327</v>
      </c>
      <c r="C90" s="40" t="s">
        <v>122</v>
      </c>
      <c r="D90" s="40" t="s">
        <v>41</v>
      </c>
      <c r="E90" s="40" t="s">
        <v>33</v>
      </c>
      <c r="H90" s="27" t="s">
        <v>327</v>
      </c>
      <c r="I90" s="40" t="s">
        <v>122</v>
      </c>
      <c r="J90" s="40" t="s">
        <v>41</v>
      </c>
      <c r="K90" s="40" t="s">
        <v>33</v>
      </c>
    </row>
    <row r="91" spans="2:16" ht="14.35">
      <c r="B91" s="69">
        <v>1987</v>
      </c>
      <c r="C91" s="54"/>
      <c r="D91" s="54"/>
      <c r="E91" s="54">
        <v>12</v>
      </c>
      <c r="H91" s="69">
        <v>1987</v>
      </c>
      <c r="I91" s="54"/>
      <c r="J91" s="54"/>
      <c r="K91" s="54">
        <f>E91</f>
        <v>12</v>
      </c>
    </row>
    <row r="92" spans="2:16" ht="14.35">
      <c r="B92" s="69">
        <v>1988</v>
      </c>
      <c r="C92" s="54"/>
      <c r="D92" s="54"/>
      <c r="E92" s="54">
        <v>16</v>
      </c>
      <c r="H92" s="69"/>
      <c r="I92" s="54"/>
      <c r="J92" s="54"/>
      <c r="K92" s="54">
        <f>E92+E91</f>
        <v>28</v>
      </c>
    </row>
    <row r="93" spans="2:16" ht="14.35">
      <c r="B93" s="69">
        <v>1989</v>
      </c>
      <c r="C93" s="54"/>
      <c r="D93" s="54"/>
      <c r="E93" s="54">
        <v>1</v>
      </c>
      <c r="H93" s="69"/>
      <c r="I93" s="54"/>
      <c r="J93" s="54"/>
      <c r="K93" s="54">
        <f>K92+E93</f>
        <v>29</v>
      </c>
    </row>
    <row r="94" spans="2:16" ht="14.35">
      <c r="B94" s="69">
        <v>1990</v>
      </c>
      <c r="C94" s="54"/>
      <c r="D94" s="54"/>
      <c r="E94" s="54"/>
      <c r="H94" s="69"/>
      <c r="I94" s="54"/>
      <c r="J94" s="54"/>
      <c r="K94" s="54">
        <f t="shared" ref="K94:K96" si="3">K93+E94</f>
        <v>29</v>
      </c>
    </row>
    <row r="95" spans="2:16" ht="14.35">
      <c r="B95" s="69">
        <v>1991</v>
      </c>
      <c r="C95" s="54"/>
      <c r="D95" s="54"/>
      <c r="E95" s="54"/>
      <c r="H95" s="69"/>
      <c r="I95" s="54"/>
      <c r="J95" s="54"/>
      <c r="K95" s="54">
        <f t="shared" si="3"/>
        <v>29</v>
      </c>
    </row>
    <row r="96" spans="2:16" ht="14.35">
      <c r="B96" s="69">
        <v>1992</v>
      </c>
      <c r="C96" s="54"/>
      <c r="D96" s="54"/>
      <c r="E96" s="54"/>
      <c r="H96" s="69">
        <v>1992</v>
      </c>
      <c r="I96" s="54"/>
      <c r="J96" s="54"/>
      <c r="K96" s="54">
        <f t="shared" si="3"/>
        <v>29</v>
      </c>
    </row>
    <row r="97" spans="2:11" ht="14.35">
      <c r="B97" s="69">
        <v>1993</v>
      </c>
      <c r="C97" s="54">
        <v>5</v>
      </c>
      <c r="D97" s="54"/>
      <c r="E97" s="54">
        <v>2</v>
      </c>
      <c r="H97" s="69"/>
      <c r="I97" s="54">
        <f>I93+C97</f>
        <v>5</v>
      </c>
      <c r="J97" s="54"/>
      <c r="K97" s="54">
        <f>K93+E97</f>
        <v>31</v>
      </c>
    </row>
    <row r="98" spans="2:11" ht="14.35">
      <c r="B98" s="69">
        <v>1994</v>
      </c>
      <c r="C98" s="54"/>
      <c r="D98" s="54">
        <v>1</v>
      </c>
      <c r="E98" s="54">
        <v>16</v>
      </c>
      <c r="H98" s="69"/>
      <c r="I98" s="54">
        <f t="shared" ref="I98:I119" si="4">I97+C98</f>
        <v>5</v>
      </c>
      <c r="J98" s="54">
        <f t="shared" ref="J98:J119" si="5">J97+D98</f>
        <v>1</v>
      </c>
      <c r="K98" s="54">
        <f t="shared" ref="K98:K119" si="6">K97+E98</f>
        <v>47</v>
      </c>
    </row>
    <row r="99" spans="2:11" ht="14.35">
      <c r="B99" s="69">
        <v>1995</v>
      </c>
      <c r="C99" s="54"/>
      <c r="D99" s="54">
        <v>1</v>
      </c>
      <c r="E99" s="54">
        <v>7</v>
      </c>
      <c r="H99" s="69"/>
      <c r="I99" s="54">
        <f t="shared" si="4"/>
        <v>5</v>
      </c>
      <c r="J99" s="54">
        <f t="shared" si="5"/>
        <v>2</v>
      </c>
      <c r="K99" s="54">
        <f t="shared" si="6"/>
        <v>54</v>
      </c>
    </row>
    <row r="100" spans="2:11" ht="14.35">
      <c r="B100" s="69">
        <v>1996</v>
      </c>
      <c r="C100" s="54">
        <v>6</v>
      </c>
      <c r="D100" s="54">
        <v>8</v>
      </c>
      <c r="E100" s="54">
        <v>27</v>
      </c>
      <c r="H100" s="69"/>
      <c r="I100" s="54">
        <f t="shared" si="4"/>
        <v>11</v>
      </c>
      <c r="J100" s="54">
        <f t="shared" si="5"/>
        <v>10</v>
      </c>
      <c r="K100" s="54">
        <f t="shared" si="6"/>
        <v>81</v>
      </c>
    </row>
    <row r="101" spans="2:11" ht="14.35">
      <c r="B101" s="69">
        <v>1997</v>
      </c>
      <c r="C101" s="54"/>
      <c r="D101" s="54">
        <v>9</v>
      </c>
      <c r="E101" s="54">
        <v>56</v>
      </c>
      <c r="H101" s="69">
        <v>1997</v>
      </c>
      <c r="I101" s="54">
        <f t="shared" si="4"/>
        <v>11</v>
      </c>
      <c r="J101" s="54">
        <f t="shared" si="5"/>
        <v>19</v>
      </c>
      <c r="K101" s="54">
        <f t="shared" si="6"/>
        <v>137</v>
      </c>
    </row>
    <row r="102" spans="2:11" ht="14.35">
      <c r="B102" s="69">
        <v>1998</v>
      </c>
      <c r="C102" s="54">
        <v>2</v>
      </c>
      <c r="D102" s="54">
        <v>19</v>
      </c>
      <c r="E102" s="54">
        <v>31</v>
      </c>
      <c r="H102" s="69"/>
      <c r="I102" s="54">
        <f t="shared" si="4"/>
        <v>13</v>
      </c>
      <c r="J102" s="54">
        <f t="shared" si="5"/>
        <v>38</v>
      </c>
      <c r="K102" s="54">
        <f t="shared" si="6"/>
        <v>168</v>
      </c>
    </row>
    <row r="103" spans="2:11" ht="14.35">
      <c r="B103" s="69">
        <v>1999</v>
      </c>
      <c r="C103" s="54">
        <v>5</v>
      </c>
      <c r="D103" s="54">
        <v>19</v>
      </c>
      <c r="E103" s="54">
        <v>61</v>
      </c>
      <c r="H103" s="69"/>
      <c r="I103" s="54">
        <f t="shared" si="4"/>
        <v>18</v>
      </c>
      <c r="J103" s="54">
        <f t="shared" si="5"/>
        <v>57</v>
      </c>
      <c r="K103" s="54">
        <f t="shared" si="6"/>
        <v>229</v>
      </c>
    </row>
    <row r="104" spans="2:11" ht="14.35">
      <c r="B104" s="69">
        <v>2000</v>
      </c>
      <c r="C104" s="54">
        <v>23</v>
      </c>
      <c r="D104" s="54">
        <v>52</v>
      </c>
      <c r="E104" s="54">
        <v>58</v>
      </c>
      <c r="H104" s="69"/>
      <c r="I104" s="54">
        <f t="shared" si="4"/>
        <v>41</v>
      </c>
      <c r="J104" s="54">
        <f t="shared" si="5"/>
        <v>109</v>
      </c>
      <c r="K104" s="54">
        <f t="shared" si="6"/>
        <v>287</v>
      </c>
    </row>
    <row r="105" spans="2:11" ht="14.35">
      <c r="B105" s="69">
        <v>2001</v>
      </c>
      <c r="C105" s="54">
        <v>2</v>
      </c>
      <c r="D105" s="54">
        <v>12</v>
      </c>
      <c r="E105" s="54">
        <v>63</v>
      </c>
      <c r="H105" s="69"/>
      <c r="I105" s="54">
        <f t="shared" si="4"/>
        <v>43</v>
      </c>
      <c r="J105" s="54">
        <f t="shared" si="5"/>
        <v>121</v>
      </c>
      <c r="K105" s="54">
        <f t="shared" si="6"/>
        <v>350</v>
      </c>
    </row>
    <row r="106" spans="2:11" ht="14.35">
      <c r="B106" s="69">
        <v>2002</v>
      </c>
      <c r="C106" s="54"/>
      <c r="D106" s="54">
        <v>5</v>
      </c>
      <c r="E106" s="54"/>
      <c r="H106" s="69">
        <v>2002</v>
      </c>
      <c r="I106" s="54">
        <f t="shared" si="4"/>
        <v>43</v>
      </c>
      <c r="J106" s="54">
        <f t="shared" si="5"/>
        <v>126</v>
      </c>
      <c r="K106" s="54">
        <f t="shared" si="6"/>
        <v>350</v>
      </c>
    </row>
    <row r="107" spans="2:11" ht="14.35">
      <c r="B107" s="69">
        <v>2003</v>
      </c>
      <c r="C107" s="54">
        <v>2</v>
      </c>
      <c r="D107" s="54">
        <v>17</v>
      </c>
      <c r="E107" s="54">
        <v>34</v>
      </c>
      <c r="H107" s="69"/>
      <c r="I107" s="54">
        <f t="shared" si="4"/>
        <v>45</v>
      </c>
      <c r="J107" s="54">
        <f t="shared" si="5"/>
        <v>143</v>
      </c>
      <c r="K107" s="54">
        <f t="shared" si="6"/>
        <v>384</v>
      </c>
    </row>
    <row r="108" spans="2:11" ht="14.35">
      <c r="B108" s="69">
        <v>2004</v>
      </c>
      <c r="C108" s="54">
        <v>1</v>
      </c>
      <c r="D108" s="54">
        <v>7</v>
      </c>
      <c r="E108" s="54">
        <v>3</v>
      </c>
      <c r="H108" s="69"/>
      <c r="I108" s="54">
        <f t="shared" si="4"/>
        <v>46</v>
      </c>
      <c r="J108" s="54">
        <f t="shared" si="5"/>
        <v>150</v>
      </c>
      <c r="K108" s="54">
        <f t="shared" si="6"/>
        <v>387</v>
      </c>
    </row>
    <row r="109" spans="2:11" ht="14.35">
      <c r="B109" s="69">
        <v>2005</v>
      </c>
      <c r="C109" s="54">
        <v>23</v>
      </c>
      <c r="D109" s="54">
        <v>36</v>
      </c>
      <c r="E109" s="54">
        <v>17</v>
      </c>
      <c r="H109" s="69"/>
      <c r="I109" s="54">
        <f t="shared" si="4"/>
        <v>69</v>
      </c>
      <c r="J109" s="54">
        <f t="shared" si="5"/>
        <v>186</v>
      </c>
      <c r="K109" s="54">
        <f t="shared" si="6"/>
        <v>404</v>
      </c>
    </row>
    <row r="110" spans="2:11" ht="14.35">
      <c r="B110" s="69">
        <v>2006</v>
      </c>
      <c r="C110" s="54">
        <v>23</v>
      </c>
      <c r="D110" s="54">
        <v>10</v>
      </c>
      <c r="E110" s="54">
        <v>9</v>
      </c>
      <c r="H110" s="69"/>
      <c r="I110" s="54">
        <f t="shared" si="4"/>
        <v>92</v>
      </c>
      <c r="J110" s="54">
        <f t="shared" si="5"/>
        <v>196</v>
      </c>
      <c r="K110" s="54">
        <f t="shared" si="6"/>
        <v>413</v>
      </c>
    </row>
    <row r="111" spans="2:11" ht="14.35">
      <c r="B111" s="18">
        <v>2007</v>
      </c>
      <c r="C111" s="54">
        <v>25</v>
      </c>
      <c r="D111" s="54">
        <v>19</v>
      </c>
      <c r="E111" s="54">
        <v>21</v>
      </c>
      <c r="H111" s="69">
        <v>2007</v>
      </c>
      <c r="I111" s="54">
        <f t="shared" si="4"/>
        <v>117</v>
      </c>
      <c r="J111" s="54">
        <f t="shared" si="5"/>
        <v>215</v>
      </c>
      <c r="K111" s="54">
        <f t="shared" si="6"/>
        <v>434</v>
      </c>
    </row>
    <row r="112" spans="2:11" ht="14.35">
      <c r="B112" s="18">
        <v>2008</v>
      </c>
      <c r="C112" s="54">
        <v>10</v>
      </c>
      <c r="D112" s="54">
        <v>2</v>
      </c>
      <c r="E112" s="54">
        <v>7</v>
      </c>
      <c r="H112" s="69"/>
      <c r="I112" s="54">
        <f t="shared" si="4"/>
        <v>127</v>
      </c>
      <c r="J112" s="54">
        <f t="shared" si="5"/>
        <v>217</v>
      </c>
      <c r="K112" s="54">
        <f t="shared" si="6"/>
        <v>441</v>
      </c>
    </row>
    <row r="113" spans="2:11" ht="14.35">
      <c r="B113" s="18">
        <v>2009</v>
      </c>
      <c r="C113" s="54"/>
      <c r="D113" s="54">
        <v>3</v>
      </c>
      <c r="E113" s="54">
        <v>5</v>
      </c>
      <c r="H113" s="69"/>
      <c r="I113" s="54">
        <f t="shared" si="4"/>
        <v>127</v>
      </c>
      <c r="J113" s="54">
        <f t="shared" si="5"/>
        <v>220</v>
      </c>
      <c r="K113" s="54">
        <f t="shared" si="6"/>
        <v>446</v>
      </c>
    </row>
    <row r="114" spans="2:11" ht="14.35">
      <c r="B114" s="18">
        <v>2010</v>
      </c>
      <c r="C114" s="54">
        <v>22</v>
      </c>
      <c r="D114" s="54">
        <v>6</v>
      </c>
      <c r="E114" s="54">
        <v>2</v>
      </c>
      <c r="H114" s="69"/>
      <c r="I114" s="54">
        <f t="shared" si="4"/>
        <v>149</v>
      </c>
      <c r="J114" s="54">
        <f t="shared" si="5"/>
        <v>226</v>
      </c>
      <c r="K114" s="54">
        <f t="shared" si="6"/>
        <v>448</v>
      </c>
    </row>
    <row r="115" spans="2:11" ht="14.35">
      <c r="B115" s="18">
        <v>2011</v>
      </c>
      <c r="C115" s="54">
        <v>22</v>
      </c>
      <c r="D115" s="54">
        <v>5</v>
      </c>
      <c r="E115" s="54">
        <v>3</v>
      </c>
      <c r="H115" s="69"/>
      <c r="I115" s="54">
        <f t="shared" si="4"/>
        <v>171</v>
      </c>
      <c r="J115" s="54">
        <f t="shared" si="5"/>
        <v>231</v>
      </c>
      <c r="K115" s="54">
        <f t="shared" si="6"/>
        <v>451</v>
      </c>
    </row>
    <row r="116" spans="2:11" ht="14.35">
      <c r="B116" s="18">
        <v>2012</v>
      </c>
      <c r="C116" s="54">
        <v>9</v>
      </c>
      <c r="D116" s="54"/>
      <c r="E116" s="54">
        <v>1</v>
      </c>
      <c r="H116" s="69">
        <v>2012</v>
      </c>
      <c r="I116" s="54">
        <f t="shared" si="4"/>
        <v>180</v>
      </c>
      <c r="J116" s="54">
        <f t="shared" si="5"/>
        <v>231</v>
      </c>
      <c r="K116" s="54">
        <f t="shared" si="6"/>
        <v>452</v>
      </c>
    </row>
    <row r="117" spans="2:11" ht="14.35">
      <c r="B117" s="18">
        <v>2013</v>
      </c>
      <c r="C117" s="54">
        <v>32</v>
      </c>
      <c r="D117" s="54">
        <v>4</v>
      </c>
      <c r="E117" s="54"/>
      <c r="H117" s="69"/>
      <c r="I117" s="54">
        <f t="shared" si="4"/>
        <v>212</v>
      </c>
      <c r="J117" s="54">
        <f t="shared" si="5"/>
        <v>235</v>
      </c>
      <c r="K117" s="54">
        <f t="shared" si="6"/>
        <v>452</v>
      </c>
    </row>
    <row r="118" spans="2:11" ht="14.35">
      <c r="B118" s="18">
        <v>2014</v>
      </c>
      <c r="C118" s="54">
        <v>12</v>
      </c>
      <c r="D118" s="54">
        <v>5</v>
      </c>
      <c r="E118" s="54">
        <v>4</v>
      </c>
      <c r="H118" s="69"/>
      <c r="I118" s="54">
        <f t="shared" si="4"/>
        <v>224</v>
      </c>
      <c r="J118" s="54">
        <f t="shared" si="5"/>
        <v>240</v>
      </c>
      <c r="K118" s="54">
        <f t="shared" si="6"/>
        <v>456</v>
      </c>
    </row>
    <row r="119" spans="2:11" ht="14.35">
      <c r="B119" s="18">
        <v>2015</v>
      </c>
      <c r="C119" s="54">
        <v>2</v>
      </c>
      <c r="D119" s="54"/>
      <c r="E119" s="54">
        <v>2</v>
      </c>
      <c r="H119" s="69"/>
      <c r="I119" s="54">
        <f t="shared" si="4"/>
        <v>226</v>
      </c>
      <c r="J119" s="54">
        <f t="shared" si="5"/>
        <v>240</v>
      </c>
      <c r="K119" s="54">
        <f t="shared" si="6"/>
        <v>458</v>
      </c>
    </row>
    <row r="120" spans="2:11" ht="14.35">
      <c r="B120" s="18">
        <v>2016</v>
      </c>
      <c r="C120" s="54"/>
      <c r="D120" s="54"/>
      <c r="E120" s="54"/>
      <c r="H120" s="69"/>
      <c r="I120" s="54">
        <v>226</v>
      </c>
      <c r="J120" s="54">
        <v>240</v>
      </c>
      <c r="K120" s="54">
        <v>458</v>
      </c>
    </row>
    <row r="121" spans="2:11" ht="14.35">
      <c r="B121" s="18">
        <v>2016</v>
      </c>
      <c r="C121" s="54"/>
      <c r="D121" s="54"/>
      <c r="E121" s="54">
        <v>3</v>
      </c>
      <c r="H121" s="69">
        <v>2017</v>
      </c>
      <c r="I121" s="54">
        <f>I119+C121</f>
        <v>226</v>
      </c>
      <c r="J121" s="54">
        <f>J119+D121</f>
        <v>240</v>
      </c>
      <c r="K121" s="54">
        <f>K119+E121</f>
        <v>461</v>
      </c>
    </row>
    <row r="122" spans="2:11" ht="14.35">
      <c r="B122"/>
      <c r="C122" s="40">
        <f>SUM(C91:C121)</f>
        <v>226</v>
      </c>
      <c r="D122" s="40">
        <f t="shared" ref="D122:E122" si="7">SUM(D91:D121)</f>
        <v>240</v>
      </c>
      <c r="E122" s="40">
        <f t="shared" si="7"/>
        <v>461</v>
      </c>
      <c r="H122" s="29" t="s">
        <v>331</v>
      </c>
      <c r="I122" s="73">
        <f>(I121/I111)^(1/20)-1</f>
        <v>3.3465846576691716E-2</v>
      </c>
      <c r="J122" s="73">
        <f t="shared" ref="J122:K122" si="8">(J121/J111)^(1/10)-1</f>
        <v>1.1060812956328103E-2</v>
      </c>
      <c r="K122" s="73">
        <f t="shared" si="8"/>
        <v>6.0536003152280582E-3</v>
      </c>
    </row>
    <row r="123" spans="2:11">
      <c r="H123" s="29" t="s">
        <v>332</v>
      </c>
      <c r="I123" s="73">
        <f>(I121/I101)^(1/20)-1</f>
        <v>0.16315016786556402</v>
      </c>
      <c r="J123" s="73">
        <f t="shared" ref="J123:K123" si="9">(J121/J101)^(1/20)-1</f>
        <v>0.13520130587248791</v>
      </c>
      <c r="K123" s="73">
        <f t="shared" si="9"/>
        <v>6.254912480522612E-2</v>
      </c>
    </row>
    <row r="124" spans="2:11">
      <c r="H124" s="29" t="s">
        <v>333</v>
      </c>
      <c r="I124" s="73">
        <f>(I121/I106)^(1/15)-1</f>
        <v>0.11697297505350779</v>
      </c>
      <c r="J124" s="73">
        <f t="shared" ref="J124:K124" si="10">(J121/J106)^(1/15)-1</f>
        <v>4.389314681264711E-2</v>
      </c>
      <c r="K124" s="73">
        <f t="shared" si="10"/>
        <v>1.8533987113713124E-2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"/>
  <sheetViews>
    <sheetView showGridLines="0" topLeftCell="A138" workbookViewId="0">
      <selection activeCell="E47" sqref="E47"/>
    </sheetView>
  </sheetViews>
  <sheetFormatPr defaultColWidth="9" defaultRowHeight="13.7"/>
  <cols>
    <col min="1" max="1" width="16.5859375" style="29" bestFit="1" customWidth="1"/>
    <col min="2" max="2" width="16.41015625" style="29" customWidth="1"/>
    <col min="3" max="3" width="18.87890625" style="29" bestFit="1" customWidth="1"/>
    <col min="4" max="4" width="25.41015625" style="29" bestFit="1" customWidth="1"/>
    <col min="5" max="6" width="11.703125" style="29" customWidth="1"/>
    <col min="7" max="7" width="29.1171875" style="29" customWidth="1"/>
    <col min="8" max="8" width="26.5859375" style="29" bestFit="1" customWidth="1"/>
    <col min="9" max="9" width="4" style="29" bestFit="1" customWidth="1"/>
    <col min="10" max="10" width="11.5859375" style="29" bestFit="1" customWidth="1"/>
    <col min="11" max="11" width="21.41015625" style="29" bestFit="1" customWidth="1"/>
    <col min="12" max="12" width="4" style="29" bestFit="1" customWidth="1"/>
    <col min="13" max="13" width="13.41015625" style="29" bestFit="1" customWidth="1"/>
    <col min="14" max="14" width="19.29296875" style="29" bestFit="1" customWidth="1"/>
    <col min="15" max="15" width="4" style="29" bestFit="1" customWidth="1"/>
    <col min="16" max="16384" width="9" style="29"/>
  </cols>
  <sheetData>
    <row r="1" spans="1:6">
      <c r="A1" s="31" t="s">
        <v>334</v>
      </c>
      <c r="B1" s="31" t="s">
        <v>281</v>
      </c>
      <c r="C1" s="31" t="s">
        <v>282</v>
      </c>
      <c r="D1" s="31"/>
    </row>
    <row r="2" spans="1:6">
      <c r="A2" s="29" t="s">
        <v>122</v>
      </c>
      <c r="B2" s="75">
        <v>7182</v>
      </c>
      <c r="C2" s="75">
        <v>3646</v>
      </c>
      <c r="D2" s="75">
        <f t="shared" ref="D2:D7" si="0">SUM(B2:C2)</f>
        <v>10828</v>
      </c>
      <c r="F2" s="75"/>
    </row>
    <row r="3" spans="1:6">
      <c r="A3" s="29" t="s">
        <v>33</v>
      </c>
      <c r="B3" s="75">
        <v>7041</v>
      </c>
      <c r="C3" s="75">
        <v>1848</v>
      </c>
      <c r="D3" s="75">
        <f t="shared" si="0"/>
        <v>8889</v>
      </c>
      <c r="F3" s="75"/>
    </row>
    <row r="4" spans="1:6">
      <c r="A4" s="29" t="s">
        <v>41</v>
      </c>
      <c r="B4" s="75">
        <v>6005</v>
      </c>
      <c r="C4" s="75">
        <v>2099</v>
      </c>
      <c r="D4" s="75">
        <f t="shared" si="0"/>
        <v>8104</v>
      </c>
      <c r="F4" s="75"/>
    </row>
    <row r="5" spans="1:6">
      <c r="A5" s="29" t="s">
        <v>100</v>
      </c>
      <c r="B5" s="75">
        <v>1840</v>
      </c>
      <c r="C5" s="75">
        <v>767</v>
      </c>
      <c r="D5" s="75">
        <f t="shared" si="0"/>
        <v>2607</v>
      </c>
      <c r="F5" s="75"/>
    </row>
    <row r="6" spans="1:6">
      <c r="A6" s="29" t="s">
        <v>337</v>
      </c>
      <c r="B6" s="75">
        <v>2220</v>
      </c>
      <c r="C6" s="75">
        <v>385</v>
      </c>
      <c r="D6" s="75">
        <f t="shared" si="0"/>
        <v>2605</v>
      </c>
      <c r="F6" s="75"/>
    </row>
    <row r="7" spans="1:6">
      <c r="A7" s="29" t="s">
        <v>32</v>
      </c>
      <c r="B7" s="75">
        <v>1310</v>
      </c>
      <c r="C7" s="75">
        <v>1022</v>
      </c>
      <c r="D7" s="75">
        <f t="shared" si="0"/>
        <v>2332</v>
      </c>
      <c r="F7" s="75"/>
    </row>
    <row r="8" spans="1:6">
      <c r="B8" s="75"/>
      <c r="F8" s="75"/>
    </row>
    <row r="9" spans="1:6">
      <c r="B9" s="75"/>
      <c r="C9" s="75"/>
      <c r="D9" s="76"/>
    </row>
    <row r="10" spans="1:6">
      <c r="A10" s="31" t="s">
        <v>306</v>
      </c>
      <c r="B10" s="31" t="s">
        <v>281</v>
      </c>
      <c r="C10" s="31" t="s">
        <v>282</v>
      </c>
      <c r="D10" s="31" t="s">
        <v>338</v>
      </c>
    </row>
    <row r="11" spans="1:6">
      <c r="A11" s="29" t="s">
        <v>56</v>
      </c>
      <c r="B11" s="75">
        <v>541</v>
      </c>
      <c r="C11" s="75">
        <v>865</v>
      </c>
      <c r="D11" s="47">
        <f t="shared" ref="D11:D22" si="1">C11/B11</f>
        <v>1.5988909426987061</v>
      </c>
    </row>
    <row r="12" spans="1:6">
      <c r="A12" s="29" t="s">
        <v>35</v>
      </c>
      <c r="B12" s="75">
        <v>3082</v>
      </c>
      <c r="C12" s="75">
        <v>565</v>
      </c>
      <c r="D12" s="47">
        <f t="shared" si="1"/>
        <v>0.18332251784555484</v>
      </c>
    </row>
    <row r="13" spans="1:6">
      <c r="A13" s="29" t="s">
        <v>49</v>
      </c>
      <c r="B13" s="75">
        <v>553</v>
      </c>
      <c r="C13" s="75">
        <v>522</v>
      </c>
      <c r="D13" s="47">
        <f t="shared" si="1"/>
        <v>0.94394213381555159</v>
      </c>
    </row>
    <row r="14" spans="1:6">
      <c r="A14" s="29" t="s">
        <v>48</v>
      </c>
      <c r="B14" s="75">
        <v>261</v>
      </c>
      <c r="C14" s="75">
        <v>513</v>
      </c>
      <c r="D14" s="47">
        <f t="shared" si="1"/>
        <v>1.9655172413793103</v>
      </c>
    </row>
    <row r="15" spans="1:6">
      <c r="A15" s="29" t="s">
        <v>47</v>
      </c>
      <c r="B15" s="75">
        <v>153</v>
      </c>
      <c r="C15" s="75">
        <v>218</v>
      </c>
      <c r="D15" s="47">
        <f t="shared" si="1"/>
        <v>1.4248366013071896</v>
      </c>
    </row>
    <row r="16" spans="1:6">
      <c r="A16" s="29" t="s">
        <v>34</v>
      </c>
      <c r="B16" s="75">
        <v>627</v>
      </c>
      <c r="C16" s="75">
        <v>214</v>
      </c>
      <c r="D16" s="47">
        <f t="shared" si="1"/>
        <v>0.3413078149920255</v>
      </c>
    </row>
    <row r="17" spans="1:15">
      <c r="A17" s="29" t="s">
        <v>38</v>
      </c>
      <c r="B17" s="75">
        <v>199</v>
      </c>
      <c r="C17" s="75">
        <v>199</v>
      </c>
      <c r="D17" s="47">
        <f t="shared" si="1"/>
        <v>1</v>
      </c>
    </row>
    <row r="18" spans="1:15">
      <c r="A18" s="29" t="s">
        <v>45</v>
      </c>
      <c r="B18" s="75">
        <v>324</v>
      </c>
      <c r="C18" s="75">
        <v>143</v>
      </c>
      <c r="D18" s="47">
        <f t="shared" si="1"/>
        <v>0.44135802469135804</v>
      </c>
    </row>
    <row r="19" spans="1:15">
      <c r="A19" s="29" t="s">
        <v>44</v>
      </c>
      <c r="B19" s="75">
        <v>227</v>
      </c>
      <c r="C19" s="75">
        <v>115</v>
      </c>
      <c r="D19" s="47">
        <f t="shared" si="1"/>
        <v>0.50660792951541855</v>
      </c>
    </row>
    <row r="20" spans="1:15">
      <c r="A20" s="29" t="s">
        <v>39</v>
      </c>
      <c r="B20" s="75">
        <v>178</v>
      </c>
      <c r="C20" s="75">
        <v>83</v>
      </c>
      <c r="D20" s="47">
        <f t="shared" si="1"/>
        <v>0.46629213483146065</v>
      </c>
    </row>
    <row r="21" spans="1:15">
      <c r="A21" s="29" t="s">
        <v>251</v>
      </c>
      <c r="B21" s="75">
        <v>185</v>
      </c>
      <c r="C21" s="75">
        <v>40</v>
      </c>
      <c r="D21" s="47">
        <f t="shared" si="1"/>
        <v>0.21621621621621623</v>
      </c>
    </row>
    <row r="22" spans="1:15">
      <c r="A22" s="29" t="s">
        <v>36</v>
      </c>
      <c r="B22" s="75">
        <v>276</v>
      </c>
      <c r="C22" s="75">
        <v>39</v>
      </c>
      <c r="D22" s="47">
        <f t="shared" si="1"/>
        <v>0.14130434782608695</v>
      </c>
    </row>
    <row r="25" spans="1:15" s="42" customFormat="1" ht="15.35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8" spans="1:15">
      <c r="A28" s="78" t="s">
        <v>308</v>
      </c>
      <c r="B28" s="78" t="s">
        <v>339</v>
      </c>
      <c r="C28" s="78" t="s">
        <v>306</v>
      </c>
      <c r="D28" s="78" t="s">
        <v>296</v>
      </c>
      <c r="E28" s="78" t="s">
        <v>281</v>
      </c>
      <c r="F28" s="78" t="s">
        <v>340</v>
      </c>
      <c r="G28" s="31" t="s">
        <v>341</v>
      </c>
    </row>
    <row r="29" spans="1:15">
      <c r="A29" s="49" t="s">
        <v>0</v>
      </c>
      <c r="B29" s="49" t="s">
        <v>301</v>
      </c>
      <c r="C29" s="49" t="s">
        <v>49</v>
      </c>
      <c r="D29" s="49" t="s">
        <v>122</v>
      </c>
      <c r="E29" s="77">
        <v>111</v>
      </c>
      <c r="F29" s="77">
        <v>407</v>
      </c>
      <c r="G29" s="50">
        <f>F29/E29</f>
        <v>3.6666666666666665</v>
      </c>
    </row>
    <row r="30" spans="1:15">
      <c r="A30" s="49" t="s">
        <v>1</v>
      </c>
      <c r="B30" s="49" t="s">
        <v>301</v>
      </c>
      <c r="C30" s="49" t="s">
        <v>56</v>
      </c>
      <c r="D30" s="49" t="s">
        <v>122</v>
      </c>
      <c r="E30" s="77">
        <v>144</v>
      </c>
      <c r="F30" s="77">
        <v>401</v>
      </c>
      <c r="G30" s="50">
        <f t="shared" ref="G30:G43" si="2">F30/E30</f>
        <v>2.7847222222222223</v>
      </c>
    </row>
    <row r="31" spans="1:15">
      <c r="A31" s="49" t="s">
        <v>2</v>
      </c>
      <c r="B31" s="49" t="s">
        <v>301</v>
      </c>
      <c r="C31" s="49" t="s">
        <v>48</v>
      </c>
      <c r="D31" s="49" t="s">
        <v>122</v>
      </c>
      <c r="E31" s="77">
        <v>85</v>
      </c>
      <c r="F31" s="77">
        <v>399</v>
      </c>
      <c r="G31" s="50">
        <f t="shared" si="2"/>
        <v>4.6941176470588237</v>
      </c>
    </row>
    <row r="32" spans="1:15">
      <c r="A32" s="29" t="s">
        <v>9</v>
      </c>
      <c r="B32" s="29" t="s">
        <v>300</v>
      </c>
      <c r="C32" s="29" t="s">
        <v>46</v>
      </c>
      <c r="D32" s="29" t="s">
        <v>33</v>
      </c>
      <c r="E32" s="75">
        <v>862</v>
      </c>
      <c r="F32" s="75">
        <v>247</v>
      </c>
      <c r="G32" s="47">
        <f t="shared" si="2"/>
        <v>0.28654292343387472</v>
      </c>
    </row>
    <row r="33" spans="1:7">
      <c r="A33" s="29" t="s">
        <v>335</v>
      </c>
      <c r="B33" s="29" t="s">
        <v>302</v>
      </c>
      <c r="C33" s="29" t="s">
        <v>46</v>
      </c>
      <c r="D33" s="29" t="s">
        <v>33</v>
      </c>
      <c r="E33" s="75">
        <v>418</v>
      </c>
      <c r="F33" s="75">
        <v>244</v>
      </c>
      <c r="G33" s="47">
        <f t="shared" si="2"/>
        <v>0.58373205741626799</v>
      </c>
    </row>
    <row r="34" spans="1:7">
      <c r="A34" s="29" t="s">
        <v>8</v>
      </c>
      <c r="B34" s="29" t="s">
        <v>300</v>
      </c>
      <c r="C34" s="29" t="s">
        <v>46</v>
      </c>
      <c r="D34" s="29" t="s">
        <v>33</v>
      </c>
      <c r="E34" s="75">
        <v>947</v>
      </c>
      <c r="F34" s="75">
        <v>230</v>
      </c>
      <c r="G34" s="47">
        <f t="shared" si="2"/>
        <v>0.24287222808870115</v>
      </c>
    </row>
    <row r="35" spans="1:7">
      <c r="A35" s="29" t="s">
        <v>336</v>
      </c>
      <c r="B35" s="29" t="s">
        <v>301</v>
      </c>
      <c r="C35" s="29" t="s">
        <v>46</v>
      </c>
      <c r="D35" s="29" t="s">
        <v>33</v>
      </c>
      <c r="E35" s="75">
        <v>688</v>
      </c>
      <c r="F35" s="75">
        <v>213</v>
      </c>
      <c r="G35" s="47">
        <f t="shared" si="2"/>
        <v>0.30959302325581395</v>
      </c>
    </row>
    <row r="36" spans="1:7">
      <c r="A36" s="29" t="s">
        <v>7</v>
      </c>
      <c r="B36" s="29" t="s">
        <v>301</v>
      </c>
      <c r="C36" s="29" t="s">
        <v>80</v>
      </c>
      <c r="D36" s="29" t="s">
        <v>41</v>
      </c>
      <c r="E36" s="75">
        <v>72</v>
      </c>
      <c r="F36" s="75">
        <v>211</v>
      </c>
      <c r="G36" s="47">
        <f t="shared" si="2"/>
        <v>2.9305555555555554</v>
      </c>
    </row>
    <row r="37" spans="1:7">
      <c r="A37" s="29" t="s">
        <v>15</v>
      </c>
      <c r="B37" s="29" t="s">
        <v>300</v>
      </c>
      <c r="C37" s="29" t="s">
        <v>93</v>
      </c>
      <c r="D37" s="29" t="s">
        <v>32</v>
      </c>
      <c r="E37" s="75">
        <v>183</v>
      </c>
      <c r="F37" s="75">
        <v>205</v>
      </c>
      <c r="G37" s="47">
        <f t="shared" si="2"/>
        <v>1.1202185792349726</v>
      </c>
    </row>
    <row r="38" spans="1:7">
      <c r="A38" s="29" t="s">
        <v>14</v>
      </c>
      <c r="B38" s="29" t="s">
        <v>300</v>
      </c>
      <c r="C38" s="29" t="s">
        <v>263</v>
      </c>
      <c r="D38" s="29" t="s">
        <v>32</v>
      </c>
      <c r="E38" s="75">
        <v>239</v>
      </c>
      <c r="F38" s="75">
        <v>204</v>
      </c>
      <c r="G38" s="47">
        <f t="shared" si="2"/>
        <v>0.85355648535564854</v>
      </c>
    </row>
    <row r="39" spans="1:7">
      <c r="A39" s="29" t="s">
        <v>11</v>
      </c>
      <c r="B39" s="29" t="s">
        <v>300</v>
      </c>
      <c r="C39" s="29" t="s">
        <v>46</v>
      </c>
      <c r="D39" s="29" t="s">
        <v>33</v>
      </c>
      <c r="E39" s="75">
        <v>738</v>
      </c>
      <c r="F39" s="75">
        <v>202</v>
      </c>
      <c r="G39" s="47">
        <f t="shared" si="2"/>
        <v>0.27371273712737126</v>
      </c>
    </row>
    <row r="40" spans="1:7">
      <c r="A40" s="49" t="s">
        <v>3</v>
      </c>
      <c r="B40" s="49" t="s">
        <v>301</v>
      </c>
      <c r="C40" s="49" t="s">
        <v>47</v>
      </c>
      <c r="D40" s="49" t="s">
        <v>122</v>
      </c>
      <c r="E40" s="77">
        <v>42</v>
      </c>
      <c r="F40" s="77">
        <v>186</v>
      </c>
      <c r="G40" s="50">
        <f t="shared" si="2"/>
        <v>4.4285714285714288</v>
      </c>
    </row>
    <row r="41" spans="1:7">
      <c r="A41" s="29" t="s">
        <v>43</v>
      </c>
      <c r="B41" s="29" t="s">
        <v>300</v>
      </c>
      <c r="C41" s="29" t="s">
        <v>63</v>
      </c>
      <c r="D41" s="29" t="s">
        <v>41</v>
      </c>
      <c r="E41" s="75">
        <v>280</v>
      </c>
      <c r="F41" s="75">
        <v>167</v>
      </c>
      <c r="G41" s="47">
        <f t="shared" si="2"/>
        <v>0.59642857142857142</v>
      </c>
    </row>
    <row r="42" spans="1:7">
      <c r="A42" s="49" t="s">
        <v>5</v>
      </c>
      <c r="B42" s="49" t="s">
        <v>301</v>
      </c>
      <c r="C42" s="49" t="s">
        <v>56</v>
      </c>
      <c r="D42" s="49" t="s">
        <v>122</v>
      </c>
      <c r="E42" s="77">
        <v>58</v>
      </c>
      <c r="F42" s="77">
        <v>167</v>
      </c>
      <c r="G42" s="50">
        <f t="shared" si="2"/>
        <v>2.8793103448275863</v>
      </c>
    </row>
    <row r="43" spans="1:7">
      <c r="A43" s="34" t="s">
        <v>16</v>
      </c>
      <c r="B43" s="34" t="s">
        <v>300</v>
      </c>
      <c r="C43" s="34" t="s">
        <v>263</v>
      </c>
      <c r="D43" s="34" t="s">
        <v>32</v>
      </c>
      <c r="E43" s="79">
        <v>111</v>
      </c>
      <c r="F43" s="79">
        <v>166</v>
      </c>
      <c r="G43" s="48">
        <f t="shared" si="2"/>
        <v>1.4954954954954955</v>
      </c>
    </row>
    <row r="46" spans="1:7" ht="14.35">
      <c r="A46" s="27" t="s">
        <v>365</v>
      </c>
      <c r="B46" s="27" t="s">
        <v>367</v>
      </c>
      <c r="C46" s="29" t="s">
        <v>366</v>
      </c>
    </row>
    <row r="47" spans="1:7" ht="14.35">
      <c r="A47" s="58" t="s">
        <v>342</v>
      </c>
      <c r="B47" s="28">
        <v>14</v>
      </c>
      <c r="C47"/>
      <c r="E47" s="28"/>
    </row>
    <row r="48" spans="1:7" ht="14.35">
      <c r="A48" s="58" t="s">
        <v>343</v>
      </c>
      <c r="B48" s="28">
        <v>6</v>
      </c>
      <c r="C48"/>
      <c r="E48" s="28"/>
    </row>
    <row r="49" spans="1:5" ht="14.35">
      <c r="A49" s="58" t="s">
        <v>344</v>
      </c>
      <c r="B49" s="28">
        <v>4</v>
      </c>
      <c r="C49"/>
      <c r="E49" s="28"/>
    </row>
    <row r="50" spans="1:5" ht="14.35">
      <c r="A50" s="58" t="s">
        <v>345</v>
      </c>
      <c r="B50" s="28">
        <v>4</v>
      </c>
      <c r="C50"/>
      <c r="E50" s="28"/>
    </row>
    <row r="51" spans="1:5" ht="14.35">
      <c r="A51" s="58" t="s">
        <v>346</v>
      </c>
      <c r="B51" s="28">
        <v>5</v>
      </c>
      <c r="C51"/>
      <c r="E51" s="28"/>
    </row>
    <row r="52" spans="1:5" ht="14.35">
      <c r="A52" s="58" t="s">
        <v>347</v>
      </c>
      <c r="B52" s="28">
        <v>2</v>
      </c>
      <c r="C52"/>
      <c r="E52" s="28"/>
    </row>
    <row r="53" spans="1:5" ht="14.35">
      <c r="A53" s="58" t="s">
        <v>312</v>
      </c>
      <c r="B53" s="28">
        <v>3</v>
      </c>
      <c r="C53"/>
      <c r="E53" s="28"/>
    </row>
    <row r="54" spans="1:5" ht="14.35">
      <c r="A54" s="58" t="s">
        <v>313</v>
      </c>
      <c r="B54" s="28">
        <v>4</v>
      </c>
      <c r="C54"/>
      <c r="E54" s="28"/>
    </row>
    <row r="55" spans="1:5" ht="14.35">
      <c r="A55" s="58" t="s">
        <v>314</v>
      </c>
      <c r="B55" s="28">
        <v>17</v>
      </c>
      <c r="C55"/>
      <c r="E55" s="28"/>
    </row>
    <row r="56" spans="1:5" ht="14.35">
      <c r="A56" s="58" t="s">
        <v>328</v>
      </c>
      <c r="B56" s="28">
        <v>16</v>
      </c>
      <c r="C56"/>
      <c r="E56" s="28"/>
    </row>
    <row r="57" spans="1:5" ht="14.35">
      <c r="A57" s="58" t="s">
        <v>329</v>
      </c>
      <c r="B57" s="28">
        <v>10</v>
      </c>
      <c r="C57"/>
      <c r="E57" s="28"/>
    </row>
    <row r="58" spans="1:5" ht="14.35">
      <c r="A58" s="58" t="s">
        <v>330</v>
      </c>
      <c r="B58" s="28">
        <v>21</v>
      </c>
      <c r="C58"/>
      <c r="E58" s="28"/>
    </row>
    <row r="59" spans="1:5" ht="14.35">
      <c r="A59" s="58" t="s">
        <v>315</v>
      </c>
      <c r="B59" s="28">
        <v>24</v>
      </c>
      <c r="C59"/>
      <c r="E59" s="28"/>
    </row>
    <row r="60" spans="1:5" ht="14.35">
      <c r="A60" s="58" t="s">
        <v>316</v>
      </c>
      <c r="B60" s="28">
        <v>40</v>
      </c>
      <c r="C60"/>
      <c r="E60" s="28"/>
    </row>
    <row r="61" spans="1:5" ht="14.35">
      <c r="A61" s="58" t="s">
        <v>317</v>
      </c>
      <c r="B61" s="28">
        <v>52</v>
      </c>
      <c r="C61"/>
      <c r="E61" s="28"/>
    </row>
    <row r="62" spans="1:5" ht="14.35">
      <c r="A62" s="58" t="s">
        <v>318</v>
      </c>
      <c r="B62" s="28">
        <v>46</v>
      </c>
      <c r="C62"/>
      <c r="E62" s="28"/>
    </row>
    <row r="63" spans="1:5" ht="14.35">
      <c r="A63" s="58" t="s">
        <v>319</v>
      </c>
      <c r="B63" s="28">
        <v>64</v>
      </c>
      <c r="C63"/>
      <c r="E63" s="28"/>
    </row>
    <row r="64" spans="1:5" ht="14.35">
      <c r="A64" s="58" t="s">
        <v>320</v>
      </c>
      <c r="B64" s="28">
        <v>90</v>
      </c>
      <c r="C64"/>
      <c r="E64" s="28"/>
    </row>
    <row r="65" spans="1:5" ht="14.35">
      <c r="A65" s="58" t="s">
        <v>321</v>
      </c>
      <c r="B65" s="28">
        <v>91</v>
      </c>
      <c r="C65"/>
      <c r="E65" s="28"/>
    </row>
    <row r="66" spans="1:5" ht="14.35">
      <c r="A66" s="58" t="s">
        <v>322</v>
      </c>
      <c r="B66" s="28">
        <v>77</v>
      </c>
      <c r="C66"/>
      <c r="E66" s="28"/>
    </row>
    <row r="67" spans="1:5" ht="14.35">
      <c r="A67" s="58" t="s">
        <v>323</v>
      </c>
      <c r="B67" s="28">
        <v>89</v>
      </c>
      <c r="C67"/>
      <c r="E67" s="28"/>
    </row>
    <row r="68" spans="1:5" ht="14.35">
      <c r="A68" s="58" t="s">
        <v>324</v>
      </c>
      <c r="B68" s="28">
        <v>115</v>
      </c>
      <c r="C68"/>
      <c r="E68" s="28"/>
    </row>
    <row r="69" spans="1:5" ht="14.35">
      <c r="A69" s="58" t="s">
        <v>325</v>
      </c>
      <c r="B69" s="28">
        <v>108</v>
      </c>
      <c r="C69"/>
      <c r="E69" s="28"/>
    </row>
    <row r="70" spans="1:5" ht="14.35">
      <c r="A70" s="58" t="s">
        <v>326</v>
      </c>
      <c r="B70" s="28">
        <v>126</v>
      </c>
      <c r="C70"/>
      <c r="E70" s="28"/>
    </row>
    <row r="71" spans="1:5" ht="14.35">
      <c r="A71" s="58" t="s">
        <v>18</v>
      </c>
      <c r="B71" s="28">
        <v>190</v>
      </c>
      <c r="C71"/>
      <c r="E71" s="28"/>
    </row>
    <row r="72" spans="1:5" ht="14.35">
      <c r="A72" s="58" t="s">
        <v>19</v>
      </c>
      <c r="B72" s="28">
        <v>235</v>
      </c>
      <c r="C72"/>
      <c r="E72" s="28"/>
    </row>
    <row r="73" spans="1:5" ht="14.35">
      <c r="A73" s="58" t="s">
        <v>20</v>
      </c>
      <c r="B73" s="28">
        <v>313</v>
      </c>
      <c r="C73"/>
      <c r="E73" s="28"/>
    </row>
    <row r="74" spans="1:5" ht="14.35">
      <c r="A74" s="58" t="s">
        <v>21</v>
      </c>
      <c r="B74" s="28">
        <v>323</v>
      </c>
      <c r="C74"/>
      <c r="E74" s="28"/>
    </row>
    <row r="75" spans="1:5" ht="14.35">
      <c r="A75" s="58" t="s">
        <v>22</v>
      </c>
      <c r="B75" s="28">
        <v>388</v>
      </c>
      <c r="C75"/>
      <c r="E75" s="28"/>
    </row>
    <row r="76" spans="1:5" ht="14.35">
      <c r="A76" s="58" t="s">
        <v>23</v>
      </c>
      <c r="B76" s="28">
        <v>441</v>
      </c>
      <c r="C76"/>
      <c r="E76" s="28"/>
    </row>
    <row r="77" spans="1:5" ht="14.35">
      <c r="A77" s="58" t="s">
        <v>24</v>
      </c>
      <c r="B77" s="28">
        <v>432</v>
      </c>
      <c r="C77"/>
      <c r="E77" s="28"/>
    </row>
    <row r="78" spans="1:5" ht="14.35">
      <c r="A78" s="58" t="s">
        <v>25</v>
      </c>
      <c r="B78" s="28">
        <v>586</v>
      </c>
      <c r="C78"/>
      <c r="E78" s="28"/>
    </row>
    <row r="79" spans="1:5" ht="14.35">
      <c r="A79" s="58" t="s">
        <v>26</v>
      </c>
      <c r="B79" s="28">
        <v>658</v>
      </c>
      <c r="C79"/>
      <c r="E79" s="28"/>
    </row>
    <row r="80" spans="1:5" ht="14.35">
      <c r="A80" s="58" t="s">
        <v>27</v>
      </c>
      <c r="B80" s="28">
        <v>653</v>
      </c>
      <c r="C80"/>
      <c r="E80" s="28"/>
    </row>
    <row r="81" spans="1:5" ht="14.35">
      <c r="A81" s="58" t="s">
        <v>28</v>
      </c>
      <c r="B81" s="28">
        <v>645</v>
      </c>
      <c r="C81"/>
      <c r="E81" s="28"/>
    </row>
    <row r="82" spans="1:5" ht="14.35">
      <c r="A82" s="58" t="s">
        <v>29</v>
      </c>
      <c r="B82" s="28">
        <v>619</v>
      </c>
      <c r="C82"/>
      <c r="E82" s="28"/>
    </row>
    <row r="83" spans="1:5" ht="14.35">
      <c r="A83" s="58" t="s">
        <v>30</v>
      </c>
      <c r="B83" s="28">
        <v>669</v>
      </c>
      <c r="C83">
        <v>669</v>
      </c>
      <c r="E83" s="28"/>
    </row>
    <row r="84" spans="1:5" ht="14.35">
      <c r="A84" s="58" t="s">
        <v>348</v>
      </c>
      <c r="B84" s="28"/>
      <c r="C84" s="28">
        <v>564</v>
      </c>
    </row>
    <row r="85" spans="1:5" ht="14.35">
      <c r="A85" s="58" t="s">
        <v>349</v>
      </c>
      <c r="B85" s="28"/>
      <c r="C85" s="28">
        <v>413</v>
      </c>
    </row>
    <row r="86" spans="1:5" ht="14.35">
      <c r="A86" s="58" t="s">
        <v>350</v>
      </c>
      <c r="B86" s="28"/>
      <c r="C86" s="28">
        <v>443</v>
      </c>
    </row>
    <row r="87" spans="1:5" ht="14.35">
      <c r="A87" s="58" t="s">
        <v>351</v>
      </c>
      <c r="B87" s="28"/>
      <c r="C87" s="28">
        <v>541</v>
      </c>
    </row>
    <row r="88" spans="1:5" ht="14.35">
      <c r="A88" s="58" t="s">
        <v>352</v>
      </c>
      <c r="B88" s="28"/>
      <c r="C88" s="28">
        <v>442</v>
      </c>
    </row>
    <row r="89" spans="1:5" ht="14.35">
      <c r="A89" s="58" t="s">
        <v>353</v>
      </c>
      <c r="B89" s="28"/>
      <c r="C89" s="28">
        <v>324</v>
      </c>
    </row>
    <row r="90" spans="1:5" ht="14.35">
      <c r="A90" s="58" t="s">
        <v>354</v>
      </c>
      <c r="B90" s="28"/>
      <c r="C90" s="28">
        <v>191</v>
      </c>
    </row>
    <row r="91" spans="1:5" ht="14.35">
      <c r="A91" s="58" t="s">
        <v>355</v>
      </c>
      <c r="B91" s="28"/>
      <c r="C91" s="28">
        <v>187</v>
      </c>
    </row>
    <row r="92" spans="1:5" ht="14.35">
      <c r="A92" s="58" t="s">
        <v>356</v>
      </c>
      <c r="B92" s="28"/>
      <c r="C92" s="28">
        <v>128</v>
      </c>
    </row>
    <row r="93" spans="1:5" ht="14.35">
      <c r="A93" s="58" t="s">
        <v>357</v>
      </c>
      <c r="B93" s="28"/>
      <c r="C93" s="28">
        <v>61</v>
      </c>
    </row>
    <row r="94" spans="1:5" ht="14.35">
      <c r="A94" s="58" t="s">
        <v>358</v>
      </c>
      <c r="B94" s="28"/>
      <c r="C94" s="28">
        <v>48</v>
      </c>
    </row>
    <row r="95" spans="1:5" ht="14.35">
      <c r="A95" s="58" t="s">
        <v>359</v>
      </c>
      <c r="B95" s="28"/>
      <c r="C95" s="28">
        <v>30</v>
      </c>
    </row>
    <row r="96" spans="1:5" ht="14.35">
      <c r="A96" s="58" t="s">
        <v>360</v>
      </c>
      <c r="B96" s="28"/>
      <c r="C96" s="28">
        <v>33</v>
      </c>
    </row>
    <row r="97" spans="1:3" ht="14.35">
      <c r="A97" s="58" t="s">
        <v>361</v>
      </c>
      <c r="B97" s="28"/>
      <c r="C97" s="28">
        <v>33</v>
      </c>
    </row>
    <row r="98" spans="1:3" ht="14.35">
      <c r="A98" s="58" t="s">
        <v>362</v>
      </c>
      <c r="B98" s="28"/>
      <c r="C98" s="28">
        <v>28</v>
      </c>
    </row>
    <row r="99" spans="1:3" ht="14.35">
      <c r="A99" s="58" t="s">
        <v>363</v>
      </c>
      <c r="B99" s="28"/>
      <c r="C99" s="28">
        <v>17</v>
      </c>
    </row>
    <row r="100" spans="1:3" ht="14.35">
      <c r="A100" s="58" t="s">
        <v>364</v>
      </c>
      <c r="B100" s="28"/>
      <c r="C100" s="28">
        <v>88</v>
      </c>
    </row>
  </sheetData>
  <autoFilter ref="A10:D10" xr:uid="{00000000-0009-0000-0000-000003000000}">
    <sortState ref="A11:D22">
      <sortCondition descending="1" ref="C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80"/>
  <sheetViews>
    <sheetView showGridLines="0" topLeftCell="A45" zoomScaleNormal="100" workbookViewId="0">
      <selection activeCell="B17" sqref="B17"/>
    </sheetView>
  </sheetViews>
  <sheetFormatPr defaultColWidth="9" defaultRowHeight="13.7"/>
  <cols>
    <col min="1" max="1" width="31.1171875" style="29" bestFit="1" customWidth="1"/>
    <col min="2" max="3" width="9" style="29" bestFit="1" customWidth="1"/>
    <col min="4" max="5" width="9.29296875" style="29" bestFit="1" customWidth="1"/>
    <col min="6" max="14" width="9" style="29" bestFit="1" customWidth="1"/>
    <col min="15" max="16384" width="9" style="29"/>
  </cols>
  <sheetData>
    <row r="1" spans="1:14" s="84" customFormat="1">
      <c r="A1" s="83"/>
      <c r="B1" s="83">
        <v>2006</v>
      </c>
      <c r="C1" s="83">
        <v>2007</v>
      </c>
      <c r="D1" s="83">
        <v>2008</v>
      </c>
      <c r="E1" s="83">
        <v>2009</v>
      </c>
      <c r="F1" s="83">
        <v>2010</v>
      </c>
      <c r="G1" s="83">
        <v>2011</v>
      </c>
      <c r="H1" s="83">
        <v>2012</v>
      </c>
      <c r="I1" s="83">
        <v>2013</v>
      </c>
      <c r="J1" s="83">
        <v>2014</v>
      </c>
      <c r="K1" s="83">
        <v>2015</v>
      </c>
      <c r="L1" s="83">
        <v>2016</v>
      </c>
      <c r="M1" s="83" t="s">
        <v>368</v>
      </c>
      <c r="N1" s="83" t="s">
        <v>369</v>
      </c>
    </row>
    <row r="2" spans="1:14" s="74" customFormat="1">
      <c r="A2" s="74" t="s">
        <v>370</v>
      </c>
      <c r="B2" s="74">
        <v>465</v>
      </c>
      <c r="C2" s="74">
        <v>510</v>
      </c>
      <c r="D2" s="74">
        <v>570</v>
      </c>
      <c r="E2" s="74">
        <v>476</v>
      </c>
      <c r="F2" s="74">
        <v>564</v>
      </c>
      <c r="G2" s="74">
        <v>642</v>
      </c>
      <c r="H2" s="74">
        <v>706</v>
      </c>
      <c r="I2" s="74">
        <v>720</v>
      </c>
      <c r="J2" s="74">
        <v>767</v>
      </c>
      <c r="K2" s="74">
        <v>721</v>
      </c>
      <c r="L2" s="74">
        <v>709</v>
      </c>
      <c r="M2" s="74">
        <v>754</v>
      </c>
      <c r="N2" s="74">
        <v>824</v>
      </c>
    </row>
    <row r="3" spans="1:14">
      <c r="A3" s="29" t="s">
        <v>371</v>
      </c>
      <c r="B3" s="29">
        <v>2258</v>
      </c>
      <c r="C3" s="29">
        <v>2456</v>
      </c>
      <c r="D3" s="29">
        <v>2493</v>
      </c>
      <c r="E3" s="29">
        <v>2483</v>
      </c>
      <c r="F3" s="29">
        <v>2700</v>
      </c>
      <c r="G3" s="29">
        <v>2864</v>
      </c>
      <c r="H3" s="29">
        <v>2999</v>
      </c>
      <c r="I3" s="29">
        <v>3152</v>
      </c>
      <c r="J3" s="29">
        <v>3328</v>
      </c>
      <c r="K3" s="29">
        <v>3561</v>
      </c>
      <c r="L3" s="29">
        <v>3810</v>
      </c>
      <c r="M3" s="29">
        <v>4081</v>
      </c>
      <c r="N3" s="29">
        <v>4311</v>
      </c>
    </row>
    <row r="4" spans="1:14">
      <c r="A4" s="29" t="s">
        <v>372</v>
      </c>
      <c r="B4" s="29">
        <v>6.1</v>
      </c>
      <c r="C4" s="29">
        <v>1.9</v>
      </c>
      <c r="D4" s="29">
        <v>8.3000000000000007</v>
      </c>
      <c r="E4" s="29">
        <v>-13.7</v>
      </c>
      <c r="F4" s="29">
        <v>9.5</v>
      </c>
      <c r="G4" s="29">
        <v>7.5</v>
      </c>
      <c r="H4" s="29">
        <v>-1.4</v>
      </c>
      <c r="I4" s="29">
        <v>-3.9</v>
      </c>
      <c r="J4" s="29">
        <v>-5.5</v>
      </c>
      <c r="K4" s="29">
        <v>-11.9</v>
      </c>
      <c r="L4" s="29">
        <v>-8.8000000000000007</v>
      </c>
      <c r="M4" s="29">
        <v>-1.5</v>
      </c>
      <c r="N4" s="29">
        <v>3</v>
      </c>
    </row>
    <row r="6" spans="1:14" s="74" customFormat="1">
      <c r="A6" s="74" t="s">
        <v>373</v>
      </c>
      <c r="B6" s="74">
        <v>450</v>
      </c>
      <c r="C6" s="74">
        <v>490</v>
      </c>
      <c r="D6" s="74">
        <v>571</v>
      </c>
      <c r="E6" s="74">
        <v>474</v>
      </c>
      <c r="F6" s="74">
        <v>536</v>
      </c>
      <c r="G6" s="74">
        <v>623</v>
      </c>
      <c r="H6" s="74">
        <v>687</v>
      </c>
      <c r="I6" s="74">
        <v>695</v>
      </c>
      <c r="J6" s="74">
        <v>725</v>
      </c>
      <c r="K6" s="74">
        <v>661</v>
      </c>
      <c r="L6" s="74">
        <v>644</v>
      </c>
      <c r="M6" s="74">
        <v>691</v>
      </c>
      <c r="N6" s="74">
        <v>757</v>
      </c>
    </row>
    <row r="7" spans="1:14">
      <c r="A7" s="29" t="s">
        <v>374</v>
      </c>
      <c r="B7" s="29">
        <v>28.4</v>
      </c>
      <c r="C7" s="29">
        <v>29.8</v>
      </c>
      <c r="D7" s="29">
        <v>35.6</v>
      </c>
      <c r="E7" s="29">
        <v>28.3</v>
      </c>
      <c r="F7" s="29">
        <v>28.3</v>
      </c>
      <c r="G7" s="29">
        <v>30.7</v>
      </c>
      <c r="H7" s="29">
        <v>33.200000000000003</v>
      </c>
      <c r="I7" s="29">
        <v>33.200000000000003</v>
      </c>
      <c r="J7" s="29">
        <v>30.9</v>
      </c>
      <c r="K7" s="29">
        <v>26.4</v>
      </c>
      <c r="L7" s="29">
        <v>20.6</v>
      </c>
      <c r="M7" s="29">
        <v>18.8</v>
      </c>
      <c r="N7" s="29">
        <v>20.5</v>
      </c>
    </row>
    <row r="8" spans="1:14">
      <c r="A8" s="29" t="s">
        <v>375</v>
      </c>
      <c r="B8" s="29">
        <v>65.099999999999994</v>
      </c>
      <c r="C8" s="29">
        <v>73</v>
      </c>
      <c r="D8" s="29">
        <v>99</v>
      </c>
      <c r="E8" s="29">
        <v>62</v>
      </c>
      <c r="F8" s="29">
        <v>79.400000000000006</v>
      </c>
      <c r="G8" s="29">
        <v>111.2</v>
      </c>
      <c r="H8" s="29">
        <v>111.8</v>
      </c>
      <c r="I8" s="29">
        <v>108.8</v>
      </c>
      <c r="J8" s="29">
        <v>99.9</v>
      </c>
      <c r="K8" s="29">
        <v>53.9</v>
      </c>
      <c r="L8" s="29">
        <v>44.6</v>
      </c>
      <c r="M8" s="29">
        <v>54.2</v>
      </c>
      <c r="N8" s="29">
        <v>60</v>
      </c>
    </row>
    <row r="9" spans="1:14">
      <c r="A9" s="29" t="s">
        <v>377</v>
      </c>
      <c r="B9" s="29">
        <v>25.5</v>
      </c>
      <c r="C9" s="29">
        <v>26.7</v>
      </c>
      <c r="D9" s="29">
        <v>26.5</v>
      </c>
      <c r="E9" s="29">
        <v>25.9</v>
      </c>
      <c r="F9" s="29">
        <v>27.8</v>
      </c>
      <c r="G9" s="29">
        <v>30.1</v>
      </c>
      <c r="H9" s="29">
        <v>31.2</v>
      </c>
      <c r="I9" s="29">
        <v>32</v>
      </c>
      <c r="J9" s="29">
        <v>33</v>
      </c>
      <c r="K9" s="29">
        <v>34</v>
      </c>
      <c r="L9" s="29">
        <v>35.4</v>
      </c>
      <c r="M9" s="29">
        <v>36.799999999999997</v>
      </c>
      <c r="N9" s="29">
        <v>38.6</v>
      </c>
    </row>
    <row r="10" spans="1:14">
      <c r="A10" s="29" t="s">
        <v>376</v>
      </c>
      <c r="B10" s="29">
        <v>76.099999999999994</v>
      </c>
      <c r="C10" s="29">
        <v>77.099999999999994</v>
      </c>
      <c r="D10" s="29">
        <v>76.099999999999994</v>
      </c>
      <c r="E10" s="29">
        <v>76.2</v>
      </c>
      <c r="F10" s="29">
        <v>78.7</v>
      </c>
      <c r="G10" s="29">
        <v>78.5</v>
      </c>
      <c r="H10" s="29">
        <v>79.400000000000006</v>
      </c>
      <c r="I10" s="29">
        <v>79.7</v>
      </c>
      <c r="J10" s="29">
        <v>79.900000000000006</v>
      </c>
      <c r="K10" s="29">
        <v>80.3</v>
      </c>
      <c r="L10" s="29">
        <v>80.3</v>
      </c>
      <c r="M10" s="29">
        <v>81.2</v>
      </c>
      <c r="N10" s="29">
        <v>81.400000000000006</v>
      </c>
    </row>
    <row r="11" spans="1:14" ht="14.35">
      <c r="B11"/>
    </row>
    <row r="12" spans="1:14" s="74" customFormat="1">
      <c r="A12" s="74" t="s">
        <v>378</v>
      </c>
      <c r="B12" s="74">
        <f>B2-B6</f>
        <v>15</v>
      </c>
      <c r="C12" s="74">
        <f t="shared" ref="C12:N12" si="0">C2-C6</f>
        <v>20</v>
      </c>
      <c r="D12" s="74">
        <f t="shared" si="0"/>
        <v>-1</v>
      </c>
      <c r="E12" s="74">
        <f t="shared" si="0"/>
        <v>2</v>
      </c>
      <c r="F12" s="74">
        <f t="shared" si="0"/>
        <v>28</v>
      </c>
      <c r="G12" s="74">
        <f t="shared" si="0"/>
        <v>19</v>
      </c>
      <c r="H12" s="74">
        <f t="shared" si="0"/>
        <v>19</v>
      </c>
      <c r="I12" s="74">
        <f t="shared" si="0"/>
        <v>25</v>
      </c>
      <c r="J12" s="74">
        <f t="shared" si="0"/>
        <v>42</v>
      </c>
      <c r="K12" s="74">
        <f t="shared" si="0"/>
        <v>60</v>
      </c>
      <c r="L12" s="74">
        <f t="shared" si="0"/>
        <v>65</v>
      </c>
      <c r="M12" s="74">
        <f t="shared" si="0"/>
        <v>63</v>
      </c>
      <c r="N12" s="74">
        <f t="shared" si="0"/>
        <v>67</v>
      </c>
    </row>
    <row r="13" spans="1:14">
      <c r="A13" s="29" t="s">
        <v>379</v>
      </c>
      <c r="B13" s="67">
        <f>B12/B2*100</f>
        <v>3.225806451612903</v>
      </c>
      <c r="C13" s="67">
        <f t="shared" ref="C13:N13" si="1">C12/C2*100</f>
        <v>3.9215686274509802</v>
      </c>
      <c r="D13" s="67">
        <f t="shared" si="1"/>
        <v>-0.17543859649122806</v>
      </c>
      <c r="E13" s="67">
        <f t="shared" si="1"/>
        <v>0.42016806722689076</v>
      </c>
      <c r="F13" s="67">
        <f t="shared" si="1"/>
        <v>4.9645390070921991</v>
      </c>
      <c r="G13" s="67">
        <f t="shared" si="1"/>
        <v>2.9595015576323989</v>
      </c>
      <c r="H13" s="67">
        <f t="shared" si="1"/>
        <v>2.6912181303116145</v>
      </c>
      <c r="I13" s="67">
        <f t="shared" si="1"/>
        <v>3.4722222222222223</v>
      </c>
      <c r="J13" s="67">
        <f t="shared" si="1"/>
        <v>5.4758800521512381</v>
      </c>
      <c r="K13" s="67">
        <f t="shared" si="1"/>
        <v>8.3217753120665741</v>
      </c>
      <c r="L13" s="67">
        <f t="shared" si="1"/>
        <v>9.1678420310296183</v>
      </c>
      <c r="M13" s="67">
        <f t="shared" si="1"/>
        <v>8.3554376657824925</v>
      </c>
      <c r="N13" s="67">
        <f t="shared" si="1"/>
        <v>8.1310679611650496</v>
      </c>
    </row>
    <row r="15" spans="1:14" s="74" customFormat="1">
      <c r="A15" s="74" t="s">
        <v>380</v>
      </c>
      <c r="B15" s="74">
        <v>5</v>
      </c>
      <c r="C15" s="74">
        <v>14.7</v>
      </c>
      <c r="D15" s="74">
        <v>-26.1</v>
      </c>
      <c r="E15" s="74">
        <v>-4.5999999999999996</v>
      </c>
      <c r="F15" s="74">
        <v>17.3</v>
      </c>
      <c r="G15" s="74">
        <v>8.3000000000000007</v>
      </c>
      <c r="H15" s="74">
        <v>9.1999999999999993</v>
      </c>
      <c r="I15" s="74">
        <v>10.7</v>
      </c>
      <c r="J15" s="74">
        <v>13.7</v>
      </c>
      <c r="K15" s="74">
        <v>35.9</v>
      </c>
      <c r="L15" s="74">
        <v>35.299999999999997</v>
      </c>
      <c r="M15" s="74">
        <v>34.5</v>
      </c>
      <c r="N15" s="74">
        <v>38.4</v>
      </c>
    </row>
    <row r="16" spans="1:14">
      <c r="A16" s="29" t="s">
        <v>379</v>
      </c>
      <c r="B16" s="68">
        <f>B15/B2*100</f>
        <v>1.0752688172043012</v>
      </c>
      <c r="C16" s="68">
        <f t="shared" ref="C16:N16" si="2">C15/C2*100</f>
        <v>2.8823529411764706</v>
      </c>
      <c r="D16" s="68">
        <f t="shared" si="2"/>
        <v>-4.5789473684210522</v>
      </c>
      <c r="E16" s="68">
        <f t="shared" si="2"/>
        <v>-0.96638655462184864</v>
      </c>
      <c r="F16" s="68">
        <f t="shared" si="2"/>
        <v>3.0673758865248231</v>
      </c>
      <c r="G16" s="68">
        <f t="shared" si="2"/>
        <v>1.2928348909657323</v>
      </c>
      <c r="H16" s="68">
        <f t="shared" si="2"/>
        <v>1.3031161473087818</v>
      </c>
      <c r="I16" s="68">
        <f t="shared" si="2"/>
        <v>1.4861111111111109</v>
      </c>
      <c r="J16" s="68">
        <f t="shared" si="2"/>
        <v>1.786179921773142</v>
      </c>
      <c r="K16" s="68">
        <f t="shared" si="2"/>
        <v>4.9791955617198331</v>
      </c>
      <c r="L16" s="68">
        <f t="shared" si="2"/>
        <v>4.9788434414668545</v>
      </c>
      <c r="M16" s="68">
        <f t="shared" si="2"/>
        <v>4.5755968169761276</v>
      </c>
      <c r="N16" s="68">
        <f t="shared" si="2"/>
        <v>4.6601941747572813</v>
      </c>
    </row>
    <row r="17" spans="1:31">
      <c r="A17" s="29" t="s">
        <v>381</v>
      </c>
      <c r="B17" s="29">
        <v>2.2000000000000002</v>
      </c>
      <c r="C17" s="29">
        <v>6</v>
      </c>
      <c r="D17" s="29">
        <v>-10.5</v>
      </c>
      <c r="E17" s="29">
        <v>-1.9</v>
      </c>
      <c r="F17" s="29">
        <v>6.4</v>
      </c>
      <c r="G17" s="29">
        <v>2.9</v>
      </c>
      <c r="H17" s="29">
        <v>3.1</v>
      </c>
      <c r="I17" s="29">
        <v>3.4</v>
      </c>
      <c r="J17" s="29">
        <v>4.0999999999999996</v>
      </c>
      <c r="K17" s="29">
        <v>10.1</v>
      </c>
      <c r="L17" s="29">
        <v>9.3000000000000007</v>
      </c>
      <c r="M17" s="29">
        <v>8.5</v>
      </c>
      <c r="N17" s="29">
        <v>8.9</v>
      </c>
    </row>
    <row r="19" spans="1:31" ht="14.35">
      <c r="B19"/>
    </row>
    <row r="20" spans="1:31" customFormat="1" ht="14.35">
      <c r="I20" s="95"/>
      <c r="J20" s="95"/>
      <c r="K20" s="95"/>
      <c r="L20" s="95"/>
    </row>
    <row r="21" spans="1:31" s="2" customFormat="1" ht="28.35">
      <c r="A21" s="110" t="s">
        <v>410</v>
      </c>
      <c r="I21" s="94"/>
      <c r="J21" s="94"/>
      <c r="K21" s="94"/>
      <c r="L21" s="94"/>
    </row>
    <row r="22" spans="1:31" customFormat="1" ht="14.35">
      <c r="A22" s="16" t="s">
        <v>409</v>
      </c>
      <c r="B22" s="16">
        <v>2006</v>
      </c>
      <c r="C22" s="17">
        <v>2007</v>
      </c>
      <c r="D22" s="17">
        <v>2008</v>
      </c>
      <c r="E22" s="17">
        <v>2009</v>
      </c>
      <c r="F22" s="17">
        <v>2010</v>
      </c>
      <c r="G22" s="17">
        <v>2011</v>
      </c>
      <c r="H22" s="17">
        <v>2012</v>
      </c>
      <c r="I22" s="97">
        <v>2013</v>
      </c>
      <c r="J22" s="97">
        <v>2014</v>
      </c>
      <c r="K22" s="97">
        <v>2015</v>
      </c>
      <c r="L22" s="97">
        <v>2016</v>
      </c>
      <c r="M22" s="17">
        <v>2017</v>
      </c>
      <c r="N22" s="17">
        <v>2018</v>
      </c>
      <c r="O22" s="17">
        <v>2019</v>
      </c>
      <c r="P22" s="17">
        <v>2020</v>
      </c>
      <c r="Q22" s="17">
        <v>2021</v>
      </c>
      <c r="R22" s="17">
        <v>2022</v>
      </c>
      <c r="S22" s="17">
        <v>2023</v>
      </c>
      <c r="T22" s="17">
        <v>2024</v>
      </c>
      <c r="U22" s="17">
        <v>2025</v>
      </c>
      <c r="V22" s="17">
        <v>2026</v>
      </c>
      <c r="W22" s="17">
        <v>2027</v>
      </c>
      <c r="X22">
        <v>2028</v>
      </c>
      <c r="Y22">
        <v>2029</v>
      </c>
      <c r="Z22">
        <v>2030</v>
      </c>
      <c r="AA22">
        <v>2031</v>
      </c>
      <c r="AB22">
        <v>2032</v>
      </c>
      <c r="AC22">
        <v>2033</v>
      </c>
      <c r="AD22">
        <v>2034</v>
      </c>
      <c r="AE22">
        <v>2035</v>
      </c>
    </row>
    <row r="23" spans="1:31" customFormat="1" ht="14.35">
      <c r="A23" t="s">
        <v>122</v>
      </c>
      <c r="B23" s="8">
        <v>651985.24530000123</v>
      </c>
      <c r="C23" s="8">
        <v>727293.88939999917</v>
      </c>
      <c r="D23" s="8">
        <v>754139.75949999783</v>
      </c>
      <c r="E23" s="8">
        <v>769565.2382999995</v>
      </c>
      <c r="F23" s="8">
        <v>879580.45460000006</v>
      </c>
      <c r="G23" s="8">
        <v>962402.13310000033</v>
      </c>
      <c r="H23" s="8">
        <v>1059824.0651999996</v>
      </c>
      <c r="I23" s="109">
        <v>1158473.3358999977</v>
      </c>
      <c r="J23" s="109">
        <v>1214284.1626999979</v>
      </c>
      <c r="K23" s="109">
        <v>1355236.9591999962</v>
      </c>
      <c r="L23" s="109">
        <v>1486248.8863569987</v>
      </c>
      <c r="M23" s="8">
        <v>1606686.5263156174</v>
      </c>
      <c r="N23" s="8">
        <v>1734222.6751530981</v>
      </c>
      <c r="O23" s="8">
        <v>1853979.0306542029</v>
      </c>
      <c r="P23" s="8">
        <v>1964393.5844164006</v>
      </c>
      <c r="Q23" s="8">
        <v>2072838.3670184831</v>
      </c>
      <c r="R23" s="8">
        <v>2179615.0123908096</v>
      </c>
      <c r="S23" s="8">
        <v>2283532.588279325</v>
      </c>
      <c r="T23" s="8">
        <v>2380659.9628073908</v>
      </c>
      <c r="U23" s="8">
        <v>2469142.2827125154</v>
      </c>
      <c r="V23" s="8">
        <v>2555993.7335947705</v>
      </c>
      <c r="W23" s="8">
        <v>2643393.5596234021</v>
      </c>
      <c r="X23" s="8">
        <v>2734188.9723588354</v>
      </c>
      <c r="Y23" s="8">
        <v>2828298.2909118845</v>
      </c>
      <c r="Z23" s="8">
        <v>2927778.2942261696</v>
      </c>
      <c r="AA23" s="8">
        <v>3027933.1545090722</v>
      </c>
      <c r="AB23" s="8">
        <v>3131665.1239331025</v>
      </c>
      <c r="AC23" s="8">
        <v>3239994.4568526903</v>
      </c>
      <c r="AD23" s="8">
        <v>3352828.1152032088</v>
      </c>
      <c r="AE23" s="8">
        <v>3471511.4913873165</v>
      </c>
    </row>
    <row r="24" spans="1:31" customFormat="1" ht="14.35">
      <c r="A24" t="s">
        <v>32</v>
      </c>
      <c r="B24" s="8">
        <v>79562.408553500005</v>
      </c>
      <c r="C24" s="8">
        <v>91540.022440600107</v>
      </c>
      <c r="D24" s="8">
        <v>97275.08245019996</v>
      </c>
      <c r="E24" s="8">
        <v>101409.20949140008</v>
      </c>
      <c r="F24" s="8">
        <v>114825.60777910012</v>
      </c>
      <c r="G24" s="8">
        <v>126109.2621102</v>
      </c>
      <c r="H24" s="8">
        <v>132045.5667251999</v>
      </c>
      <c r="I24" s="109">
        <v>144308.01101390025</v>
      </c>
      <c r="J24" s="109">
        <v>158872.26460689999</v>
      </c>
      <c r="K24" s="109">
        <v>167019.24741070005</v>
      </c>
      <c r="L24" s="109">
        <v>182885.95517550007</v>
      </c>
      <c r="M24" s="8">
        <v>193442.17665460019</v>
      </c>
      <c r="N24" s="8">
        <v>205954.5921826</v>
      </c>
      <c r="O24" s="8">
        <v>219118.55682949998</v>
      </c>
      <c r="P24" s="8">
        <v>232471.97518218009</v>
      </c>
      <c r="Q24" s="8">
        <v>245734.89012089995</v>
      </c>
      <c r="R24" s="8">
        <v>259136.77957938917</v>
      </c>
      <c r="S24" s="8">
        <v>272933.20458054083</v>
      </c>
      <c r="T24" s="8">
        <v>286735.90257189987</v>
      </c>
      <c r="U24" s="8">
        <v>300170.53963026608</v>
      </c>
      <c r="V24" s="8">
        <v>313496.98970707983</v>
      </c>
      <c r="W24" s="8">
        <v>326570.11867849989</v>
      </c>
      <c r="X24" s="8">
        <v>340487.90733959974</v>
      </c>
      <c r="Y24" s="8">
        <v>355013.62381859979</v>
      </c>
      <c r="Z24" s="8">
        <v>370057.50395429978</v>
      </c>
      <c r="AA24" s="8">
        <v>385669.99760850024</v>
      </c>
      <c r="AB24" s="8">
        <v>400560.34550750005</v>
      </c>
      <c r="AC24" s="8">
        <v>415957.38719029957</v>
      </c>
      <c r="AD24" s="8">
        <v>431931.10364350036</v>
      </c>
      <c r="AE24" s="8">
        <v>448638.70248120045</v>
      </c>
    </row>
    <row r="25" spans="1:31" customFormat="1" ht="14.35">
      <c r="A25" t="s">
        <v>123</v>
      </c>
      <c r="B25" s="8">
        <v>78060.819000000003</v>
      </c>
      <c r="C25" s="8">
        <v>83653.80620000005</v>
      </c>
      <c r="D25" s="8">
        <v>92733.480899999951</v>
      </c>
      <c r="E25" s="8">
        <v>91339.490199999957</v>
      </c>
      <c r="F25" s="8">
        <v>96934.604000000036</v>
      </c>
      <c r="G25" s="8">
        <v>99409.26689999993</v>
      </c>
      <c r="H25" s="8">
        <v>103797.12800000006</v>
      </c>
      <c r="I25" s="109">
        <v>105427.75320000011</v>
      </c>
      <c r="J25" s="109">
        <v>106976.04300000008</v>
      </c>
      <c r="K25" s="109">
        <v>113599.77720000004</v>
      </c>
      <c r="L25" s="109">
        <v>121182.86640000001</v>
      </c>
      <c r="M25" s="8">
        <v>125768.538268</v>
      </c>
      <c r="N25" s="8">
        <v>131660.25272800011</v>
      </c>
      <c r="O25" s="8">
        <v>136988.16399400006</v>
      </c>
      <c r="P25" s="8">
        <v>141696.96355500011</v>
      </c>
      <c r="Q25" s="8">
        <v>146073.25519499995</v>
      </c>
      <c r="R25" s="8">
        <v>150511.30552799991</v>
      </c>
      <c r="S25" s="8">
        <v>154422.24129699985</v>
      </c>
      <c r="T25" s="8">
        <v>158200.59452499988</v>
      </c>
      <c r="U25" s="8">
        <v>162234.26985800004</v>
      </c>
      <c r="V25" s="8">
        <v>166153.62345599994</v>
      </c>
      <c r="W25" s="8">
        <v>170018.93132999993</v>
      </c>
      <c r="X25" s="8">
        <v>173827.05794999996</v>
      </c>
      <c r="Y25" s="8">
        <v>177753.54602199999</v>
      </c>
      <c r="Z25" s="8">
        <v>182003.01136900004</v>
      </c>
      <c r="AA25" s="8">
        <v>186444.84089599992</v>
      </c>
      <c r="AB25" s="8">
        <v>191285.78638299997</v>
      </c>
      <c r="AC25" s="8">
        <v>196633.67865700019</v>
      </c>
      <c r="AD25" s="8">
        <v>202454.15841899993</v>
      </c>
      <c r="AE25" s="8">
        <v>208629.97718499988</v>
      </c>
    </row>
    <row r="26" spans="1:31" customFormat="1" ht="14.35">
      <c r="A26" t="s">
        <v>41</v>
      </c>
      <c r="B26" s="8">
        <v>853187.01503880031</v>
      </c>
      <c r="C26" s="8">
        <v>939018.6238073993</v>
      </c>
      <c r="D26" s="8">
        <v>962908.73373331234</v>
      </c>
      <c r="E26" s="8">
        <v>925305.32921576849</v>
      </c>
      <c r="F26" s="8">
        <v>974652.90579818981</v>
      </c>
      <c r="G26" s="8">
        <v>1049460.2969001699</v>
      </c>
      <c r="H26" s="8">
        <v>1067321.3713353893</v>
      </c>
      <c r="I26" s="109">
        <v>1099322.5437657693</v>
      </c>
      <c r="J26" s="109">
        <v>1147187.1407035007</v>
      </c>
      <c r="K26" s="109">
        <v>1228822.5724222984</v>
      </c>
      <c r="L26" s="109">
        <v>1311767.7683650998</v>
      </c>
      <c r="M26" s="8">
        <v>1369625.2130882004</v>
      </c>
      <c r="N26" s="8">
        <v>1432769.9978787971</v>
      </c>
      <c r="O26" s="8">
        <v>1490798.5002329997</v>
      </c>
      <c r="P26" s="8">
        <v>1542840.8793190944</v>
      </c>
      <c r="Q26" s="8">
        <v>1588918.6980002029</v>
      </c>
      <c r="R26" s="8">
        <v>1631479.0700282007</v>
      </c>
      <c r="S26" s="8">
        <v>1668612.5935360016</v>
      </c>
      <c r="T26" s="8">
        <v>1699701.7067743998</v>
      </c>
      <c r="U26" s="8">
        <v>1722781.2456232994</v>
      </c>
      <c r="V26" s="8">
        <v>1739784.0121710973</v>
      </c>
      <c r="W26" s="8">
        <v>1755964.2311682985</v>
      </c>
      <c r="X26" s="8">
        <v>1773271.8659948935</v>
      </c>
      <c r="Y26" s="8">
        <v>1791040.9121802</v>
      </c>
      <c r="Z26" s="8">
        <v>1809330.276283497</v>
      </c>
      <c r="AA26" s="8">
        <v>1829358.6955106028</v>
      </c>
      <c r="AB26" s="8">
        <v>1850406.1048078986</v>
      </c>
      <c r="AC26" s="8">
        <v>1872844.8233568971</v>
      </c>
      <c r="AD26" s="8">
        <v>1896609.4701026017</v>
      </c>
      <c r="AE26" s="8">
        <v>1921859.4659664002</v>
      </c>
    </row>
    <row r="27" spans="1:31" customFormat="1" ht="14.35">
      <c r="A27" t="s">
        <v>108</v>
      </c>
      <c r="B27" s="8">
        <v>47925.586000000068</v>
      </c>
      <c r="C27" s="8">
        <v>57352.946100000016</v>
      </c>
      <c r="D27" s="8">
        <v>67863.890100000048</v>
      </c>
      <c r="E27" s="8">
        <v>62952.912099999994</v>
      </c>
      <c r="F27" s="8">
        <v>74048.639999999941</v>
      </c>
      <c r="G27" s="8">
        <v>90268.913199999923</v>
      </c>
      <c r="H27" s="8">
        <v>99544.436099999934</v>
      </c>
      <c r="I27" s="109">
        <v>110865.65800000013</v>
      </c>
      <c r="J27" s="109">
        <v>114841.21200000001</v>
      </c>
      <c r="K27" s="109">
        <v>117090.27399999999</v>
      </c>
      <c r="L27" s="109">
        <v>116208.73749999996</v>
      </c>
      <c r="M27" s="8">
        <v>123533.48408577</v>
      </c>
      <c r="N27" s="8">
        <v>132318.83339092985</v>
      </c>
      <c r="O27" s="8">
        <v>141186.12716380804</v>
      </c>
      <c r="P27" s="8">
        <v>148356.48178565985</v>
      </c>
      <c r="Q27" s="8">
        <v>154358.17369993005</v>
      </c>
      <c r="R27" s="8">
        <v>159892.05515933986</v>
      </c>
      <c r="S27" s="8">
        <v>165220.34305178709</v>
      </c>
      <c r="T27" s="8">
        <v>170198.00854874484</v>
      </c>
      <c r="U27" s="8">
        <v>174828.02252790015</v>
      </c>
      <c r="V27" s="8">
        <v>179313.6256751999</v>
      </c>
      <c r="W27" s="8">
        <v>183943.40527729996</v>
      </c>
      <c r="X27" s="8">
        <v>188707.69719590008</v>
      </c>
      <c r="Y27" s="8">
        <v>193678.6443140998</v>
      </c>
      <c r="Z27" s="8">
        <v>198936.65396860003</v>
      </c>
      <c r="AA27" s="8">
        <v>204494.05573039997</v>
      </c>
      <c r="AB27" s="8">
        <v>210706.71201889994</v>
      </c>
      <c r="AC27" s="8">
        <v>217453.3249319001</v>
      </c>
      <c r="AD27" s="8">
        <v>224588.96747950005</v>
      </c>
      <c r="AE27" s="8">
        <v>231943.38036909999</v>
      </c>
    </row>
    <row r="28" spans="1:31" customFormat="1" ht="14.35">
      <c r="A28" t="s">
        <v>33</v>
      </c>
      <c r="B28" s="8">
        <v>656583.2993999999</v>
      </c>
      <c r="C28" s="8">
        <v>682418.15390000015</v>
      </c>
      <c r="D28" s="8">
        <v>673361.97600000014</v>
      </c>
      <c r="E28" s="8">
        <v>632888.65710000042</v>
      </c>
      <c r="F28" s="8">
        <v>670144.89629999967</v>
      </c>
      <c r="G28" s="8">
        <v>680185.44929999951</v>
      </c>
      <c r="H28" s="8">
        <v>671288.40410000063</v>
      </c>
      <c r="I28" s="109">
        <v>695516.91619999986</v>
      </c>
      <c r="J28" s="109">
        <v>714907.13520000002</v>
      </c>
      <c r="K28" s="109">
        <v>737775.10689999966</v>
      </c>
      <c r="L28" s="109">
        <v>767596.22190000035</v>
      </c>
      <c r="M28" s="8">
        <v>796762.16236899944</v>
      </c>
      <c r="N28" s="8">
        <v>828792.79438399966</v>
      </c>
      <c r="O28" s="8">
        <v>858563.9830819997</v>
      </c>
      <c r="P28" s="8">
        <v>885928.56675799994</v>
      </c>
      <c r="Q28" s="8">
        <v>912203.84597800055</v>
      </c>
      <c r="R28" s="8">
        <v>938126.73412499938</v>
      </c>
      <c r="S28" s="8">
        <v>962984.99877699954</v>
      </c>
      <c r="T28" s="8">
        <v>987332.19304000027</v>
      </c>
      <c r="U28" s="8">
        <v>1010716.8040300002</v>
      </c>
      <c r="V28" s="8">
        <v>1033549.2347999996</v>
      </c>
      <c r="W28" s="8">
        <v>1056727.2762299997</v>
      </c>
      <c r="X28" s="8">
        <v>1080759.5096000005</v>
      </c>
      <c r="Y28" s="8">
        <v>1105843.9855099996</v>
      </c>
      <c r="Z28" s="8">
        <v>1131906.5280900013</v>
      </c>
      <c r="AA28" s="8">
        <v>1158658.0765699993</v>
      </c>
      <c r="AB28" s="8">
        <v>1185868.4096899999</v>
      </c>
      <c r="AC28" s="8">
        <v>1213672.0241499997</v>
      </c>
      <c r="AD28" s="8">
        <v>1242157.9329600001</v>
      </c>
      <c r="AE28" s="8">
        <v>1271356.5800000012</v>
      </c>
    </row>
    <row r="29" spans="1:31" customFormat="1" ht="14.35">
      <c r="A29" t="s">
        <v>100</v>
      </c>
      <c r="B29" s="8">
        <v>184590.08131497001</v>
      </c>
      <c r="C29" s="8">
        <v>208483.95096080986</v>
      </c>
      <c r="D29" s="8">
        <v>217573.67727063058</v>
      </c>
      <c r="E29" s="8">
        <v>209578.97017118012</v>
      </c>
      <c r="F29" s="8">
        <v>235857.07963528021</v>
      </c>
      <c r="G29" s="8">
        <v>265332.62634925981</v>
      </c>
      <c r="H29" s="8">
        <v>281929.42537943996</v>
      </c>
      <c r="I29" s="109">
        <v>303653.80384825903</v>
      </c>
      <c r="J29" s="109">
        <v>316293.57011000015</v>
      </c>
      <c r="K29" s="109">
        <v>329726.86614320037</v>
      </c>
      <c r="L29" s="109">
        <v>338737.22793030011</v>
      </c>
      <c r="M29" s="8">
        <v>350066.54821339966</v>
      </c>
      <c r="N29" s="8">
        <v>367823.44082989945</v>
      </c>
      <c r="O29" s="8">
        <v>389738.47059709934</v>
      </c>
      <c r="P29" s="8">
        <v>411589.37171090033</v>
      </c>
      <c r="Q29" s="8">
        <v>432126.22200330003</v>
      </c>
      <c r="R29" s="8">
        <v>451879.88012550032</v>
      </c>
      <c r="S29" s="8">
        <v>471008.6305359999</v>
      </c>
      <c r="T29" s="8">
        <v>488917.5125710002</v>
      </c>
      <c r="U29" s="8">
        <v>505946.62711500033</v>
      </c>
      <c r="V29" s="8">
        <v>522714.56674499984</v>
      </c>
      <c r="W29" s="8">
        <v>539656.27436699916</v>
      </c>
      <c r="X29" s="8">
        <v>557469.76148159907</v>
      </c>
      <c r="Y29" s="8">
        <v>576138.34619899944</v>
      </c>
      <c r="Z29" s="8">
        <v>595469.64628019952</v>
      </c>
      <c r="AA29" s="8">
        <v>615846.30314720015</v>
      </c>
      <c r="AB29" s="8">
        <v>636662.59027439938</v>
      </c>
      <c r="AC29" s="8">
        <v>658409.49163639965</v>
      </c>
      <c r="AD29" s="8">
        <v>681091.55331119988</v>
      </c>
      <c r="AE29" s="8">
        <v>704708.38215819944</v>
      </c>
    </row>
    <row r="30" spans="1:31" customFormat="1" ht="14.35">
      <c r="A30" t="s">
        <v>42</v>
      </c>
      <c r="B30" s="8">
        <v>79653.968489199964</v>
      </c>
      <c r="C30" s="8">
        <v>89839.499440000174</v>
      </c>
      <c r="D30" s="8">
        <v>97936.835841900116</v>
      </c>
      <c r="E30" s="8">
        <v>98877.927818599986</v>
      </c>
      <c r="F30" s="8">
        <v>105137.33459549981</v>
      </c>
      <c r="G30" s="8">
        <v>110785.68962319984</v>
      </c>
      <c r="H30" s="8">
        <v>112838.5557017</v>
      </c>
      <c r="I30" s="109">
        <v>119042.82227998016</v>
      </c>
      <c r="J30" s="109">
        <v>120612.71339320004</v>
      </c>
      <c r="K30" s="109">
        <v>123828.94785160005</v>
      </c>
      <c r="L30" s="109">
        <v>129026.83013399992</v>
      </c>
      <c r="M30" s="8">
        <v>141311.37344425693</v>
      </c>
      <c r="N30" s="8">
        <v>154976.50658160046</v>
      </c>
      <c r="O30" s="8">
        <v>168269.41824907713</v>
      </c>
      <c r="P30" s="8">
        <v>181296.02183859106</v>
      </c>
      <c r="Q30" s="8">
        <v>193526.887390285</v>
      </c>
      <c r="R30" s="8">
        <v>205306.01259119992</v>
      </c>
      <c r="S30" s="8">
        <v>216707.47568637985</v>
      </c>
      <c r="T30" s="8">
        <v>227543.53047178991</v>
      </c>
      <c r="U30" s="8">
        <v>238002.36515265147</v>
      </c>
      <c r="V30" s="8">
        <v>248033.40943739351</v>
      </c>
      <c r="W30" s="8">
        <v>257968.22673160012</v>
      </c>
      <c r="X30" s="8">
        <v>268168.19406111387</v>
      </c>
      <c r="Y30" s="8">
        <v>278655.85241538286</v>
      </c>
      <c r="Z30" s="8">
        <v>289627.62859636999</v>
      </c>
      <c r="AA30" s="8">
        <v>301010.84389227047</v>
      </c>
      <c r="AB30" s="8">
        <v>312976.51973470044</v>
      </c>
      <c r="AC30" s="8">
        <v>325651.96314929973</v>
      </c>
      <c r="AD30" s="8">
        <v>339102.33734389971</v>
      </c>
      <c r="AE30" s="8">
        <v>353359.70371219976</v>
      </c>
    </row>
    <row r="31" spans="1:31" customFormat="1" ht="14.35">
      <c r="I31" s="95"/>
      <c r="J31" s="95"/>
      <c r="K31" s="95"/>
      <c r="L31" s="95"/>
    </row>
    <row r="32" spans="1:31" customFormat="1" ht="14.35">
      <c r="I32" s="95"/>
      <c r="J32" s="95"/>
      <c r="K32" s="95"/>
      <c r="L32" s="95"/>
    </row>
    <row r="33" spans="1:31" customFormat="1" ht="14.35">
      <c r="I33" s="95"/>
      <c r="J33" s="95"/>
      <c r="K33" s="95"/>
      <c r="L33" s="95"/>
    </row>
    <row r="34" spans="1:31" customFormat="1" ht="14.35">
      <c r="A34" s="16" t="s">
        <v>409</v>
      </c>
      <c r="B34" s="16">
        <v>2006</v>
      </c>
      <c r="C34" s="17">
        <v>2007</v>
      </c>
      <c r="D34" s="17">
        <v>2008</v>
      </c>
      <c r="E34" s="17">
        <v>2009</v>
      </c>
      <c r="F34" s="17">
        <v>2010</v>
      </c>
      <c r="G34" s="17">
        <v>2011</v>
      </c>
      <c r="H34" s="17">
        <v>2012</v>
      </c>
      <c r="I34" s="97">
        <v>2013</v>
      </c>
      <c r="J34" s="97">
        <v>2014</v>
      </c>
      <c r="K34" s="97">
        <v>2015</v>
      </c>
      <c r="L34" s="97">
        <v>2016</v>
      </c>
      <c r="M34" s="17">
        <v>2017</v>
      </c>
      <c r="N34" s="17">
        <v>2018</v>
      </c>
      <c r="O34" s="17">
        <v>2019</v>
      </c>
      <c r="P34" s="17">
        <v>2020</v>
      </c>
      <c r="Q34" s="17">
        <v>2021</v>
      </c>
      <c r="R34" s="17">
        <v>2022</v>
      </c>
      <c r="S34" s="17">
        <v>2023</v>
      </c>
      <c r="T34" s="17">
        <v>2024</v>
      </c>
      <c r="U34" s="17">
        <v>2025</v>
      </c>
      <c r="V34" s="17">
        <v>2026</v>
      </c>
      <c r="W34" s="17">
        <v>2027</v>
      </c>
      <c r="X34">
        <v>2028</v>
      </c>
      <c r="Y34">
        <v>2029</v>
      </c>
      <c r="Z34">
        <v>2030</v>
      </c>
      <c r="AA34">
        <v>2031</v>
      </c>
      <c r="AB34">
        <v>2032</v>
      </c>
      <c r="AC34">
        <v>2033</v>
      </c>
      <c r="AD34">
        <v>2034</v>
      </c>
      <c r="AE34">
        <v>2035</v>
      </c>
    </row>
    <row r="35" spans="1:31" customFormat="1" ht="14.35">
      <c r="A35" t="s">
        <v>56</v>
      </c>
      <c r="B35" s="111">
        <v>50374.511199999979</v>
      </c>
      <c r="C35" s="111">
        <v>64348.80819999997</v>
      </c>
      <c r="D35" s="111">
        <v>73223.47209999997</v>
      </c>
      <c r="E35" s="111">
        <v>69384.511000000042</v>
      </c>
      <c r="F35" s="111">
        <v>81011.175100000022</v>
      </c>
      <c r="G35" s="111">
        <v>94463.632100000032</v>
      </c>
      <c r="H35" s="111">
        <v>92993.460100000026</v>
      </c>
      <c r="I35" s="112">
        <v>97067.359100000074</v>
      </c>
      <c r="J35" s="112">
        <v>103569.89110000007</v>
      </c>
      <c r="K35" s="112">
        <v>119692.33100000003</v>
      </c>
      <c r="L35" s="112">
        <v>138223.12029999998</v>
      </c>
      <c r="M35" s="111">
        <v>153865.30201100017</v>
      </c>
      <c r="N35" s="111">
        <v>166935.81540700005</v>
      </c>
      <c r="O35" s="111">
        <v>179895.88045470003</v>
      </c>
      <c r="P35" s="111">
        <v>192593.27526667004</v>
      </c>
      <c r="Q35" s="111">
        <v>205833.19731836999</v>
      </c>
      <c r="R35" s="111">
        <v>219598.49054600002</v>
      </c>
      <c r="S35" s="111">
        <v>233334.19206700003</v>
      </c>
      <c r="T35" s="111">
        <v>246900.27129099998</v>
      </c>
      <c r="U35" s="111">
        <v>260190.52076999994</v>
      </c>
      <c r="V35" s="111">
        <v>274251.27666600002</v>
      </c>
      <c r="W35" s="111">
        <v>289182.42708000005</v>
      </c>
      <c r="X35" s="111">
        <v>304941.0331010003</v>
      </c>
      <c r="Y35" s="111">
        <v>321475.7745520001</v>
      </c>
      <c r="Z35" s="111">
        <v>338789.05370900029</v>
      </c>
      <c r="AA35" s="111">
        <v>356850.46113100025</v>
      </c>
      <c r="AB35" s="111">
        <v>375662.45755400014</v>
      </c>
      <c r="AC35" s="111">
        <v>395157.95715099981</v>
      </c>
      <c r="AD35" s="111">
        <v>415265.30484200001</v>
      </c>
      <c r="AE35" s="111">
        <v>436029.90822300001</v>
      </c>
    </row>
    <row r="36" spans="1:31" customFormat="1" ht="14.35">
      <c r="A36" t="s">
        <v>49</v>
      </c>
      <c r="B36" s="111">
        <v>35319.253400000001</v>
      </c>
      <c r="C36" s="111">
        <v>33149.442999999985</v>
      </c>
      <c r="D36" s="111">
        <v>37711.2601</v>
      </c>
      <c r="E36" s="111">
        <v>43962.801999999996</v>
      </c>
      <c r="F36" s="111">
        <v>53837.212499999994</v>
      </c>
      <c r="G36" s="111">
        <v>64173.256099999999</v>
      </c>
      <c r="H36" s="111">
        <v>76038.08779999995</v>
      </c>
      <c r="I36" s="112">
        <v>92404.078999999998</v>
      </c>
      <c r="J36" s="112">
        <v>86396.305099999954</v>
      </c>
      <c r="K36" s="112">
        <v>107602.27200000004</v>
      </c>
      <c r="L36" s="112">
        <v>120449.95669999997</v>
      </c>
      <c r="M36" s="111">
        <v>123493.32054000002</v>
      </c>
      <c r="N36" s="111">
        <v>126969.256362</v>
      </c>
      <c r="O36" s="111">
        <v>130134.02303899999</v>
      </c>
      <c r="P36" s="111">
        <v>132915.79741099992</v>
      </c>
      <c r="Q36" s="111">
        <v>136638.71934099993</v>
      </c>
      <c r="R36" s="111">
        <v>141201.21255300002</v>
      </c>
      <c r="S36" s="111">
        <v>146552.69544399998</v>
      </c>
      <c r="T36" s="111">
        <v>152155.187145</v>
      </c>
      <c r="U36" s="111">
        <v>157761.52244499989</v>
      </c>
      <c r="V36" s="111">
        <v>163559.37414699997</v>
      </c>
      <c r="W36" s="111">
        <v>169877.11989</v>
      </c>
      <c r="X36" s="111">
        <v>176808.2721020001</v>
      </c>
      <c r="Y36" s="111">
        <v>184461.19381199998</v>
      </c>
      <c r="Z36" s="111">
        <v>192848.66976500003</v>
      </c>
      <c r="AA36" s="111">
        <v>201571.79999799997</v>
      </c>
      <c r="AB36" s="111">
        <v>210885.32013200008</v>
      </c>
      <c r="AC36" s="111">
        <v>220876.16965400011</v>
      </c>
      <c r="AD36" s="111">
        <v>231365.63230900021</v>
      </c>
      <c r="AE36" s="111">
        <v>242331.86932299993</v>
      </c>
    </row>
    <row r="37" spans="1:31" customFormat="1" ht="14.35">
      <c r="A37" t="s">
        <v>48</v>
      </c>
      <c r="B37" s="111">
        <v>26886.123299999988</v>
      </c>
      <c r="C37" s="111">
        <v>28763.903900000005</v>
      </c>
      <c r="D37" s="111">
        <v>29769.9902</v>
      </c>
      <c r="E37" s="111">
        <v>34470.842999999986</v>
      </c>
      <c r="F37" s="111">
        <v>40309.725199999972</v>
      </c>
      <c r="G37" s="111">
        <v>45025.282100000019</v>
      </c>
      <c r="H37" s="111">
        <v>48071.046999999962</v>
      </c>
      <c r="I37" s="112">
        <v>51251.145999999986</v>
      </c>
      <c r="J37" s="112">
        <v>51937.43280000001</v>
      </c>
      <c r="K37" s="112">
        <v>52726.840099999994</v>
      </c>
      <c r="L37" s="112">
        <v>55882.6927</v>
      </c>
      <c r="M37" s="111">
        <v>61723.246600999992</v>
      </c>
      <c r="N37" s="111">
        <v>68187.712044000029</v>
      </c>
      <c r="O37" s="111">
        <v>74313.587411999993</v>
      </c>
      <c r="P37" s="111">
        <v>79758.162396999964</v>
      </c>
      <c r="Q37" s="111">
        <v>84985.655793999991</v>
      </c>
      <c r="R37" s="111">
        <v>89959.781072999947</v>
      </c>
      <c r="S37" s="111">
        <v>94793.258273000029</v>
      </c>
      <c r="T37" s="111">
        <v>99431.694031000006</v>
      </c>
      <c r="U37" s="111">
        <v>103900.74343000002</v>
      </c>
      <c r="V37" s="111">
        <v>108260.48211100002</v>
      </c>
      <c r="W37" s="111">
        <v>112548.41956799995</v>
      </c>
      <c r="X37" s="111">
        <v>116891.59637700004</v>
      </c>
      <c r="Y37" s="111">
        <v>121306.17241199997</v>
      </c>
      <c r="Z37" s="111">
        <v>125793.24302499997</v>
      </c>
      <c r="AA37" s="111">
        <v>130043.31104499998</v>
      </c>
      <c r="AB37" s="111">
        <v>134328.79892799997</v>
      </c>
      <c r="AC37" s="111">
        <v>138807.42655900007</v>
      </c>
      <c r="AD37" s="111">
        <v>143414.96720600009</v>
      </c>
      <c r="AE37" s="111">
        <v>148120.32515099994</v>
      </c>
    </row>
    <row r="38" spans="1:31" customFormat="1" ht="14.35">
      <c r="A38" t="s">
        <v>39</v>
      </c>
      <c r="B38" s="111">
        <v>18282.795100000003</v>
      </c>
      <c r="C38" s="111">
        <v>20379.836100000008</v>
      </c>
      <c r="D38" s="111">
        <v>22785.084800000008</v>
      </c>
      <c r="E38" s="111">
        <v>24913.870899999994</v>
      </c>
      <c r="F38" s="111">
        <v>27308.939200000004</v>
      </c>
      <c r="G38" s="111">
        <v>32258.063899999994</v>
      </c>
      <c r="H38" s="111">
        <v>36438.976899999994</v>
      </c>
      <c r="I38" s="112">
        <v>38529.115100000025</v>
      </c>
      <c r="J38" s="112">
        <v>41543.361199999992</v>
      </c>
      <c r="K38" s="112">
        <v>40928.304100000001</v>
      </c>
      <c r="L38" s="112">
        <v>43878.619899999983</v>
      </c>
      <c r="M38" s="111">
        <v>49284.340929080026</v>
      </c>
      <c r="N38" s="111">
        <v>54808.065788599983</v>
      </c>
      <c r="O38" s="111">
        <v>60006.880263700004</v>
      </c>
      <c r="P38" s="111">
        <v>64748.991795999988</v>
      </c>
      <c r="Q38" s="111">
        <v>69282.428640999991</v>
      </c>
      <c r="R38" s="111">
        <v>73792.153559999977</v>
      </c>
      <c r="S38" s="111">
        <v>78157.882300000012</v>
      </c>
      <c r="T38" s="111">
        <v>82385.624827000021</v>
      </c>
      <c r="U38" s="111">
        <v>86478.216241999995</v>
      </c>
      <c r="V38" s="111">
        <v>90593.523479999989</v>
      </c>
      <c r="W38" s="111">
        <v>94857.480654000028</v>
      </c>
      <c r="X38" s="111">
        <v>99326.155128000028</v>
      </c>
      <c r="Y38" s="111">
        <v>104019.17840400002</v>
      </c>
      <c r="Z38" s="111">
        <v>108911.76075400002</v>
      </c>
      <c r="AA38" s="111">
        <v>113951.15406900001</v>
      </c>
      <c r="AB38" s="111">
        <v>119203.37416800001</v>
      </c>
      <c r="AC38" s="111">
        <v>124670.93493199992</v>
      </c>
      <c r="AD38" s="111">
        <v>130341.00491899998</v>
      </c>
      <c r="AE38" s="111">
        <v>136217.68744599997</v>
      </c>
    </row>
    <row r="39" spans="1:31" customFormat="1" ht="14.35">
      <c r="A39" t="s">
        <v>38</v>
      </c>
      <c r="B39" s="111">
        <v>23866.2523</v>
      </c>
      <c r="C39" s="111">
        <v>24996.486199999985</v>
      </c>
      <c r="D39" s="111">
        <v>25171.247800000001</v>
      </c>
      <c r="E39" s="111">
        <v>25306.402000000002</v>
      </c>
      <c r="F39" s="111">
        <v>29957.440799999997</v>
      </c>
      <c r="G39" s="111">
        <v>35076.478900000016</v>
      </c>
      <c r="H39" s="111">
        <v>39295.724000000002</v>
      </c>
      <c r="I39" s="112">
        <v>41985.115600000034</v>
      </c>
      <c r="J39" s="112">
        <v>41249.003300000004</v>
      </c>
      <c r="K39" s="112">
        <v>42804.158099999986</v>
      </c>
      <c r="L39" s="112">
        <v>45953.375099999997</v>
      </c>
      <c r="M39" s="111">
        <v>50588.40149099999</v>
      </c>
      <c r="N39" s="111">
        <v>55718.448370000006</v>
      </c>
      <c r="O39" s="111">
        <v>60465.791849999994</v>
      </c>
      <c r="P39" s="111">
        <v>64809.649940000003</v>
      </c>
      <c r="Q39" s="111">
        <v>69305.223600000027</v>
      </c>
      <c r="R39" s="111">
        <v>73947.744389999993</v>
      </c>
      <c r="S39" s="111">
        <v>78520.179420000044</v>
      </c>
      <c r="T39" s="111">
        <v>82543.209490000008</v>
      </c>
      <c r="U39" s="111">
        <v>85943.089569999982</v>
      </c>
      <c r="V39" s="111">
        <v>89093.99798</v>
      </c>
      <c r="W39" s="111">
        <v>92237.901700000002</v>
      </c>
      <c r="X39" s="111">
        <v>95472.331770000019</v>
      </c>
      <c r="Y39" s="111">
        <v>98783.575570000015</v>
      </c>
      <c r="Z39" s="111">
        <v>102758.62539999996</v>
      </c>
      <c r="AA39" s="111">
        <v>105202.11418999998</v>
      </c>
      <c r="AB39" s="111">
        <v>108078.66470000002</v>
      </c>
      <c r="AC39" s="111">
        <v>111369.16458000004</v>
      </c>
      <c r="AD39" s="111">
        <v>114911.02987999999</v>
      </c>
      <c r="AE39" s="111">
        <v>118492.99212999996</v>
      </c>
    </row>
    <row r="40" spans="1:31" customFormat="1" ht="14.35">
      <c r="A40" t="s">
        <v>36</v>
      </c>
      <c r="B40" s="111">
        <v>34315.334100000015</v>
      </c>
      <c r="C40" s="111">
        <v>39018.905100000011</v>
      </c>
      <c r="D40" s="111">
        <v>38527.867100000003</v>
      </c>
      <c r="E40" s="111">
        <v>35679.370899999973</v>
      </c>
      <c r="F40" s="111">
        <v>39191.295899999997</v>
      </c>
      <c r="G40" s="111">
        <v>45691.432900000036</v>
      </c>
      <c r="H40" s="111">
        <v>53782.354000000028</v>
      </c>
      <c r="I40" s="112">
        <v>62583.8151</v>
      </c>
      <c r="J40" s="112">
        <v>63896.103300000002</v>
      </c>
      <c r="K40" s="112">
        <v>79907.656899999973</v>
      </c>
      <c r="L40" s="112">
        <v>86356.348100000003</v>
      </c>
      <c r="M40" s="111">
        <v>86094.021394300042</v>
      </c>
      <c r="N40" s="111">
        <v>90844.322979500022</v>
      </c>
      <c r="O40" s="111">
        <v>94627.688420600083</v>
      </c>
      <c r="P40" s="111">
        <v>98317.504138980003</v>
      </c>
      <c r="Q40" s="111">
        <v>103217.24738489998</v>
      </c>
      <c r="R40" s="111">
        <v>108242.51809808901</v>
      </c>
      <c r="S40" s="111">
        <v>112632.38116654106</v>
      </c>
      <c r="T40" s="111">
        <v>116929.86865579999</v>
      </c>
      <c r="U40" s="111">
        <v>121200.52026776598</v>
      </c>
      <c r="V40" s="111">
        <v>125464.48635148004</v>
      </c>
      <c r="W40" s="111">
        <v>129641.14635810001</v>
      </c>
      <c r="X40" s="111">
        <v>133960.67840369997</v>
      </c>
      <c r="Y40" s="111">
        <v>138438.24097299998</v>
      </c>
      <c r="Z40" s="111">
        <v>143012.61962600006</v>
      </c>
      <c r="AA40" s="111">
        <v>147415.64098299999</v>
      </c>
      <c r="AB40" s="111">
        <v>151779.9212959999</v>
      </c>
      <c r="AC40" s="111">
        <v>156437.83963399997</v>
      </c>
      <c r="AD40" s="111">
        <v>161088.13204000003</v>
      </c>
      <c r="AE40" s="111">
        <v>165773.08738200006</v>
      </c>
    </row>
    <row r="41" spans="1:31" customFormat="1" ht="14.35">
      <c r="A41" t="s">
        <v>411</v>
      </c>
      <c r="B41" s="111">
        <v>10673.799900000002</v>
      </c>
      <c r="C41" s="111">
        <v>13351.1324</v>
      </c>
      <c r="D41" s="111">
        <v>14866.838899999995</v>
      </c>
      <c r="E41" s="111">
        <v>15704.9149</v>
      </c>
      <c r="F41" s="111">
        <v>19320.949600000004</v>
      </c>
      <c r="G41" s="111">
        <v>22320.35679999999</v>
      </c>
      <c r="H41" s="111">
        <v>23735.921800000004</v>
      </c>
      <c r="I41" s="112">
        <v>27414.104000000003</v>
      </c>
      <c r="J41" s="112">
        <v>30852.544000000005</v>
      </c>
      <c r="K41" s="112">
        <v>38199.657000000007</v>
      </c>
      <c r="L41" s="112">
        <v>47510.0311</v>
      </c>
      <c r="M41" s="111">
        <v>53220.650562000003</v>
      </c>
      <c r="N41" s="111">
        <v>59392.458232000012</v>
      </c>
      <c r="O41" s="111">
        <v>65427.661721000004</v>
      </c>
      <c r="P41" s="111">
        <v>71162.99624399998</v>
      </c>
      <c r="Q41" s="111">
        <v>76687.441109999956</v>
      </c>
      <c r="R41" s="111">
        <v>82034.355267999985</v>
      </c>
      <c r="S41" s="111">
        <v>87208.565802999976</v>
      </c>
      <c r="T41" s="111">
        <v>92120.828160000005</v>
      </c>
      <c r="U41" s="111">
        <v>96774.245212000009</v>
      </c>
      <c r="V41" s="111">
        <v>101299.45099099996</v>
      </c>
      <c r="W41" s="111">
        <v>105814.20809200002</v>
      </c>
      <c r="X41" s="111">
        <v>110424.89506400001</v>
      </c>
      <c r="Y41" s="111">
        <v>115169.37371900001</v>
      </c>
      <c r="Z41" s="111">
        <v>120138.61872099996</v>
      </c>
      <c r="AA41" s="111">
        <v>125345.90316099992</v>
      </c>
      <c r="AB41" s="111">
        <v>130692.87500000001</v>
      </c>
      <c r="AC41" s="111">
        <v>136503.62421100005</v>
      </c>
      <c r="AD41" s="111">
        <v>142810.34612500004</v>
      </c>
      <c r="AE41" s="111">
        <v>149581.12757600003</v>
      </c>
    </row>
    <row r="42" spans="1:31" customFormat="1" ht="14.35">
      <c r="A42" t="s">
        <v>35</v>
      </c>
      <c r="B42" s="111">
        <v>180068.14399999994</v>
      </c>
      <c r="C42" s="111">
        <v>214421.96709999998</v>
      </c>
      <c r="D42" s="111">
        <v>230031.38400000008</v>
      </c>
      <c r="E42" s="111">
        <v>255697.29100000003</v>
      </c>
      <c r="F42" s="111">
        <v>295819.74609999987</v>
      </c>
      <c r="G42" s="111">
        <v>326125.70500000042</v>
      </c>
      <c r="H42" s="111">
        <v>361132.63189999986</v>
      </c>
      <c r="I42" s="112">
        <v>403576.18490000023</v>
      </c>
      <c r="J42" s="112">
        <v>434679.94610000012</v>
      </c>
      <c r="K42" s="112">
        <v>486422.7043000001</v>
      </c>
      <c r="L42" s="112">
        <v>532766.04250000033</v>
      </c>
      <c r="M42" s="111">
        <v>580360.74342960038</v>
      </c>
      <c r="N42" s="111">
        <v>631560.55417200003</v>
      </c>
      <c r="O42" s="111">
        <v>681196.11966559943</v>
      </c>
      <c r="P42" s="111">
        <v>728464.53264505358</v>
      </c>
      <c r="Q42" s="111">
        <v>773096.15864063031</v>
      </c>
      <c r="R42" s="111">
        <v>815422.02007620013</v>
      </c>
      <c r="S42" s="111">
        <v>856132.88134640001</v>
      </c>
      <c r="T42" s="111">
        <v>892795.48000099999</v>
      </c>
      <c r="U42" s="111">
        <v>925414.95478700055</v>
      </c>
      <c r="V42" s="111">
        <v>957727.94096099935</v>
      </c>
      <c r="W42" s="111">
        <v>989860.77325599932</v>
      </c>
      <c r="X42" s="111">
        <v>1023383.9955319997</v>
      </c>
      <c r="Y42" s="111">
        <v>1057885.1775430001</v>
      </c>
      <c r="Z42" s="111">
        <v>1094713.0497109999</v>
      </c>
      <c r="AA42" s="111">
        <v>1132781.2871049996</v>
      </c>
      <c r="AB42" s="111">
        <v>1172125.7498419988</v>
      </c>
      <c r="AC42" s="111">
        <v>1212624.6466059999</v>
      </c>
      <c r="AD42" s="111">
        <v>1255035.9247170007</v>
      </c>
      <c r="AE42" s="111">
        <v>1300781.9590630005</v>
      </c>
    </row>
    <row r="43" spans="1:31" customFormat="1" ht="14.35">
      <c r="A43" t="s">
        <v>412</v>
      </c>
      <c r="B43" s="111">
        <v>33537.670099999996</v>
      </c>
      <c r="C43" s="111">
        <v>35583.545800000014</v>
      </c>
      <c r="D43" s="111">
        <v>34787.275199999996</v>
      </c>
      <c r="E43" s="111">
        <v>31651.035900000003</v>
      </c>
      <c r="F43" s="111">
        <v>35989.235099999984</v>
      </c>
      <c r="G43" s="111">
        <v>39109.560099999988</v>
      </c>
      <c r="H43" s="111">
        <v>42532.90189999999</v>
      </c>
      <c r="I43" s="112">
        <v>44115.717000000011</v>
      </c>
      <c r="J43" s="112">
        <v>45336.026099999995</v>
      </c>
      <c r="K43" s="112">
        <v>48070.141100000001</v>
      </c>
      <c r="L43" s="112">
        <v>50748.592700000008</v>
      </c>
      <c r="M43" s="111">
        <v>56696.721898999996</v>
      </c>
      <c r="N43" s="111">
        <v>62539.800940999987</v>
      </c>
      <c r="O43" s="111">
        <v>67787.33704600003</v>
      </c>
      <c r="P43" s="111">
        <v>72420.526170000041</v>
      </c>
      <c r="Q43" s="111">
        <v>76832.012981100022</v>
      </c>
      <c r="R43" s="111">
        <v>81124.291789796043</v>
      </c>
      <c r="S43" s="111">
        <v>85097.268607400038</v>
      </c>
      <c r="T43" s="111">
        <v>88625.996880293023</v>
      </c>
      <c r="U43" s="111">
        <v>91664.334636769971</v>
      </c>
      <c r="V43" s="111">
        <v>94455.294641700006</v>
      </c>
      <c r="W43" s="111">
        <v>97073.86519099999</v>
      </c>
      <c r="X43" s="111">
        <v>99683.179381459995</v>
      </c>
      <c r="Y43" s="111">
        <v>102290.79610599997</v>
      </c>
      <c r="Z43" s="111">
        <v>105003.33773499999</v>
      </c>
      <c r="AA43" s="111">
        <v>107484.18998499996</v>
      </c>
      <c r="AB43" s="111">
        <v>110057.918232</v>
      </c>
      <c r="AC43" s="111">
        <v>112703.79231999998</v>
      </c>
      <c r="AD43" s="111">
        <v>115390.42185000003</v>
      </c>
      <c r="AE43" s="111">
        <v>118068.14351716002</v>
      </c>
    </row>
    <row r="44" spans="1:31" customFormat="1" ht="14.35">
      <c r="A44" t="s">
        <v>251</v>
      </c>
      <c r="B44" s="111">
        <v>33638.760200000019</v>
      </c>
      <c r="C44" s="111">
        <v>31137.524099999995</v>
      </c>
      <c r="D44" s="111">
        <v>27718.397000000004</v>
      </c>
      <c r="E44" s="111">
        <v>26632.155199999997</v>
      </c>
      <c r="F44" s="111">
        <v>31340.709099999996</v>
      </c>
      <c r="G44" s="111">
        <v>33823.248999999989</v>
      </c>
      <c r="H44" s="111">
        <v>37122.594000000019</v>
      </c>
      <c r="I44" s="112">
        <v>38356.131000000001</v>
      </c>
      <c r="J44" s="112">
        <v>41747.73510000002</v>
      </c>
      <c r="K44" s="112">
        <v>45591.777999999984</v>
      </c>
      <c r="L44" s="112">
        <v>50883.689800000015</v>
      </c>
      <c r="M44" s="111">
        <v>55989.098099000017</v>
      </c>
      <c r="N44" s="111">
        <v>60956.241606999996</v>
      </c>
      <c r="O44" s="111">
        <v>65267.899397000001</v>
      </c>
      <c r="P44" s="111">
        <v>68994.419036000007</v>
      </c>
      <c r="Q44" s="111">
        <v>72641.576039000021</v>
      </c>
      <c r="R44" s="111">
        <v>76068.697834000006</v>
      </c>
      <c r="S44" s="111">
        <v>79206.838118000014</v>
      </c>
      <c r="T44" s="111">
        <v>81800.30006899999</v>
      </c>
      <c r="U44" s="111">
        <v>83710.825800000006</v>
      </c>
      <c r="V44" s="111">
        <v>85415.40059200002</v>
      </c>
      <c r="W44" s="111">
        <v>87065.90636899996</v>
      </c>
      <c r="X44" s="111">
        <v>88771.052914000044</v>
      </c>
      <c r="Y44" s="111">
        <v>90517.787679999994</v>
      </c>
      <c r="Z44" s="111">
        <v>92344.271476999973</v>
      </c>
      <c r="AA44" s="111">
        <v>94063.828914000012</v>
      </c>
      <c r="AB44" s="111">
        <v>95839.064715000044</v>
      </c>
      <c r="AC44" s="111">
        <v>97689.580893999984</v>
      </c>
      <c r="AD44" s="111">
        <v>99587.685139999972</v>
      </c>
      <c r="AE44" s="111">
        <v>101508.04921999999</v>
      </c>
    </row>
    <row r="45" spans="1:31" customFormat="1" ht="14.35">
      <c r="I45" s="95"/>
      <c r="J45" s="95"/>
      <c r="K45" s="95"/>
      <c r="L45" s="95"/>
    </row>
    <row r="46" spans="1:31" customFormat="1" ht="14.35">
      <c r="I46" s="95"/>
      <c r="J46" s="95"/>
      <c r="K46" s="95"/>
      <c r="L46" s="95"/>
    </row>
    <row r="47" spans="1:31" customFormat="1" ht="14.35">
      <c r="I47" s="95"/>
      <c r="J47" s="95"/>
      <c r="K47" s="95"/>
      <c r="L47" s="95"/>
    </row>
    <row r="48" spans="1:31" customFormat="1" ht="14.35">
      <c r="A48" s="16" t="s">
        <v>416</v>
      </c>
      <c r="B48" s="16" t="s">
        <v>413</v>
      </c>
      <c r="C48" s="16" t="s">
        <v>414</v>
      </c>
      <c r="D48" s="16" t="s">
        <v>415</v>
      </c>
      <c r="I48" s="95"/>
      <c r="J48" s="95"/>
      <c r="K48" s="95"/>
      <c r="L48" s="95"/>
    </row>
    <row r="49" spans="1:12" customFormat="1" ht="14.35">
      <c r="A49" t="s">
        <v>122</v>
      </c>
      <c r="B49" s="5">
        <v>8.5888859215897506E-2</v>
      </c>
      <c r="C49" s="5">
        <v>6.2893442671752009E-2</v>
      </c>
      <c r="D49" s="5">
        <v>3.5521887287030873E-2</v>
      </c>
      <c r="I49" s="95"/>
      <c r="J49" s="95"/>
      <c r="K49" s="95"/>
      <c r="L49" s="95"/>
    </row>
    <row r="50" spans="1:12" customFormat="1" ht="14.35">
      <c r="A50" t="s">
        <v>32</v>
      </c>
      <c r="B50" s="5">
        <v>8.6794028067933793E-2</v>
      </c>
      <c r="C50" s="5">
        <v>6.0218986607642799E-2</v>
      </c>
      <c r="D50" s="5">
        <v>4.2285501859559815E-2</v>
      </c>
      <c r="I50" s="95"/>
      <c r="J50" s="95"/>
      <c r="K50" s="95"/>
      <c r="L50" s="95"/>
    </row>
    <row r="51" spans="1:12" customFormat="1" ht="14.35">
      <c r="A51" t="s">
        <v>41</v>
      </c>
      <c r="B51" s="5">
        <v>4.3953781687841476E-2</v>
      </c>
      <c r="C51" s="5">
        <v>3.5609326344898884E-2</v>
      </c>
      <c r="D51" s="5">
        <v>1.1844656432615563E-2</v>
      </c>
      <c r="I51" s="95"/>
      <c r="J51" s="95"/>
      <c r="K51" s="95"/>
      <c r="L51" s="95"/>
    </row>
    <row r="52" spans="1:12" customFormat="1" ht="14.35">
      <c r="A52" t="s">
        <v>33</v>
      </c>
      <c r="B52" s="5">
        <v>1.5744079568441816E-2</v>
      </c>
      <c r="C52" s="5">
        <v>3.320514979843936E-2</v>
      </c>
      <c r="D52" s="5">
        <v>2.3420207218920241E-2</v>
      </c>
      <c r="I52" s="95"/>
      <c r="J52" s="95"/>
      <c r="K52" s="95"/>
      <c r="L52" s="95"/>
    </row>
    <row r="53" spans="1:12" customFormat="1" ht="14.35">
      <c r="A53" t="s">
        <v>42</v>
      </c>
      <c r="B53" s="5">
        <v>4.9414984107124749E-2</v>
      </c>
      <c r="C53" s="5">
        <v>7.756855651367256E-2</v>
      </c>
      <c r="D53" s="5">
        <v>4.1586304206825186E-2</v>
      </c>
      <c r="I53" s="95"/>
      <c r="J53" s="95"/>
      <c r="K53" s="95"/>
      <c r="L53" s="95"/>
    </row>
    <row r="54" spans="1:12" customFormat="1" ht="14.35">
      <c r="B54" s="5"/>
      <c r="C54" s="5"/>
      <c r="D54" s="5"/>
      <c r="I54" s="95"/>
      <c r="J54" s="95"/>
      <c r="K54" s="95"/>
      <c r="L54" s="95"/>
    </row>
    <row r="55" spans="1:12" customFormat="1" ht="14.35">
      <c r="I55" s="95"/>
      <c r="J55" s="95"/>
      <c r="K55" s="95"/>
      <c r="L55" s="95"/>
    </row>
    <row r="56" spans="1:12" customFormat="1" ht="14.35">
      <c r="I56" s="95"/>
      <c r="J56" s="95"/>
      <c r="K56" s="95"/>
      <c r="L56" s="95"/>
    </row>
    <row r="57" spans="1:12" customFormat="1" ht="14.35">
      <c r="I57" s="95"/>
      <c r="J57" s="95"/>
      <c r="K57" s="95"/>
      <c r="L57" s="95"/>
    </row>
    <row r="58" spans="1:12" customFormat="1" ht="14.35">
      <c r="A58" s="16" t="s">
        <v>417</v>
      </c>
      <c r="B58" s="16" t="s">
        <v>413</v>
      </c>
      <c r="C58" s="16" t="s">
        <v>414</v>
      </c>
      <c r="D58" s="16" t="s">
        <v>415</v>
      </c>
      <c r="I58" s="95"/>
      <c r="J58" s="95"/>
      <c r="K58" s="95"/>
      <c r="L58" s="95"/>
    </row>
    <row r="59" spans="1:12" customFormat="1" ht="14.35">
      <c r="A59" t="s">
        <v>56</v>
      </c>
      <c r="B59" s="5">
        <v>0.10620848353682333</v>
      </c>
      <c r="C59" s="5">
        <v>7.3736536756396687E-2</v>
      </c>
      <c r="D59" s="5">
        <v>5.3484518934511005E-2</v>
      </c>
      <c r="I59" s="95"/>
      <c r="J59" s="95"/>
      <c r="K59" s="95"/>
      <c r="L59" s="95"/>
    </row>
    <row r="60" spans="1:12" customFormat="1" ht="14.35">
      <c r="A60" t="s">
        <v>49</v>
      </c>
      <c r="B60" s="5">
        <v>0.13052328909039956</v>
      </c>
      <c r="C60" s="5">
        <v>2.7162111981216652E-2</v>
      </c>
      <c r="D60" s="5">
        <v>4.280089080941063E-2</v>
      </c>
      <c r="I60" s="95"/>
      <c r="J60" s="95"/>
      <c r="K60" s="95"/>
      <c r="L60" s="95"/>
    </row>
    <row r="61" spans="1:12" customFormat="1" ht="14.35">
      <c r="A61" t="s">
        <v>48</v>
      </c>
      <c r="B61" s="5">
        <v>7.5907447748350121E-2</v>
      </c>
      <c r="C61" s="5">
        <v>7.8251139183296292E-2</v>
      </c>
      <c r="D61" s="5">
        <v>3.7894236893892153E-2</v>
      </c>
      <c r="I61" s="95"/>
      <c r="J61" s="95"/>
      <c r="K61" s="95"/>
      <c r="L61" s="95"/>
    </row>
    <row r="62" spans="1:12" customFormat="1" ht="14.35">
      <c r="A62" t="s">
        <v>39</v>
      </c>
      <c r="B62" s="5">
        <v>9.1493205869822125E-2</v>
      </c>
      <c r="C62" s="5">
        <v>8.4077289388506449E-2</v>
      </c>
      <c r="D62" s="5">
        <v>4.7381889017918732E-2</v>
      </c>
      <c r="I62" s="95"/>
      <c r="J62" s="95"/>
      <c r="K62" s="95"/>
      <c r="L62" s="95"/>
    </row>
    <row r="63" spans="1:12" customFormat="1" ht="14.35">
      <c r="A63" t="s">
        <v>36</v>
      </c>
      <c r="B63" s="5">
        <v>9.6681717877550311E-2</v>
      </c>
      <c r="C63" s="5">
        <v>4.6851256383615869E-2</v>
      </c>
      <c r="D63" s="5">
        <v>3.2731831581819248E-2</v>
      </c>
      <c r="I63" s="95"/>
      <c r="J63" s="95"/>
      <c r="K63" s="95"/>
      <c r="L63" s="95"/>
    </row>
    <row r="64" spans="1:12" customFormat="1" ht="14.35">
      <c r="A64" t="s">
        <v>411</v>
      </c>
      <c r="B64" s="5">
        <v>0.1610385123312239</v>
      </c>
      <c r="C64" s="5">
        <v>9.0393158789895178E-2</v>
      </c>
      <c r="D64" s="5">
        <v>4.5987444547418876E-2</v>
      </c>
      <c r="I64" s="95"/>
      <c r="J64" s="95"/>
      <c r="K64" s="95"/>
      <c r="L64" s="95"/>
    </row>
    <row r="65" spans="1:12" customFormat="1" ht="14.35">
      <c r="A65" t="s">
        <v>35</v>
      </c>
      <c r="B65" s="5">
        <v>0.11457671230248812</v>
      </c>
      <c r="C65" s="5">
        <v>7.0377278149393208E-2</v>
      </c>
      <c r="D65" s="5">
        <v>3.5472598274213452E-2</v>
      </c>
      <c r="I65" s="95"/>
      <c r="J65" s="95"/>
      <c r="K65" s="95"/>
      <c r="L65" s="95"/>
    </row>
    <row r="66" spans="1:12" customFormat="1" ht="14.35">
      <c r="I66" s="95"/>
      <c r="J66" s="95"/>
      <c r="K66" s="95"/>
      <c r="L66" s="95"/>
    </row>
    <row r="67" spans="1:12" customFormat="1" ht="14.35">
      <c r="I67" s="95"/>
      <c r="J67" s="95"/>
      <c r="K67" s="95"/>
      <c r="L67" s="95"/>
    </row>
    <row r="68" spans="1:12" customFormat="1" ht="14.35">
      <c r="I68" s="95"/>
      <c r="J68" s="95"/>
      <c r="K68" s="95"/>
      <c r="L68" s="95"/>
    </row>
    <row r="69" spans="1:12" customFormat="1" ht="14.35">
      <c r="I69" s="95"/>
      <c r="J69" s="95"/>
      <c r="K69" s="95"/>
      <c r="L69" s="95"/>
    </row>
    <row r="70" spans="1:12" customFormat="1" ht="14.35">
      <c r="I70" s="95"/>
      <c r="J70" s="95"/>
      <c r="K70" s="95"/>
      <c r="L70" s="95"/>
    </row>
    <row r="71" spans="1:12" customFormat="1" ht="14.35">
      <c r="I71" s="95"/>
      <c r="J71" s="95"/>
      <c r="K71" s="95"/>
      <c r="L71" s="95"/>
    </row>
    <row r="72" spans="1:12" customFormat="1" ht="14.35">
      <c r="I72" s="95"/>
      <c r="J72" s="95"/>
      <c r="K72" s="95"/>
      <c r="L72" s="95"/>
    </row>
    <row r="73" spans="1:12" customFormat="1" ht="14.35">
      <c r="I73" s="95"/>
      <c r="J73" s="95"/>
      <c r="K73" s="95"/>
      <c r="L73" s="95"/>
    </row>
    <row r="74" spans="1:12" customFormat="1" ht="14.35">
      <c r="I74" s="95"/>
      <c r="J74" s="95"/>
      <c r="K74" s="95"/>
      <c r="L74" s="95"/>
    </row>
    <row r="75" spans="1:12" customFormat="1" ht="14.35">
      <c r="I75" s="95"/>
      <c r="J75" s="95"/>
      <c r="K75" s="95"/>
      <c r="L75" s="95"/>
    </row>
    <row r="76" spans="1:12" customFormat="1" ht="14.35">
      <c r="I76" s="95"/>
      <c r="J76" s="95"/>
      <c r="K76" s="95"/>
      <c r="L76" s="95"/>
    </row>
    <row r="77" spans="1:12" customFormat="1" ht="14.35">
      <c r="I77" s="95"/>
      <c r="J77" s="95"/>
      <c r="K77" s="95"/>
      <c r="L77" s="95"/>
    </row>
    <row r="78" spans="1:12" customFormat="1" ht="14.35">
      <c r="I78" s="95"/>
      <c r="J78" s="95"/>
      <c r="K78" s="95"/>
      <c r="L78" s="95"/>
    </row>
    <row r="79" spans="1:12" customFormat="1" ht="14.35">
      <c r="I79" s="95"/>
      <c r="J79" s="95"/>
      <c r="K79" s="95"/>
      <c r="L79" s="95"/>
    </row>
    <row r="80" spans="1:12" customFormat="1" ht="14.35">
      <c r="I80" s="95"/>
      <c r="J80" s="95"/>
      <c r="K80" s="95"/>
      <c r="L80" s="9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topLeftCell="A33" workbookViewId="0">
      <selection activeCell="G10" sqref="G10"/>
    </sheetView>
  </sheetViews>
  <sheetFormatPr defaultColWidth="9" defaultRowHeight="14.35"/>
  <cols>
    <col min="1" max="16384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</vt:vector>
  </HeadingPairs>
  <TitlesOfParts>
    <vt:vector size="16" baseType="lpstr">
      <vt:lpstr>World</vt:lpstr>
      <vt:lpstr>Model Graph</vt:lpstr>
      <vt:lpstr>GECAS Leasing</vt:lpstr>
      <vt:lpstr>Orderbook</vt:lpstr>
      <vt:lpstr>IATA</vt:lpstr>
      <vt:lpstr>&gt;&gt;&gt;&gt;&gt;&gt;&gt;&gt;&gt;&gt;</vt:lpstr>
      <vt:lpstr>Chart2</vt:lpstr>
      <vt:lpstr>Chart1</vt:lpstr>
      <vt:lpstr>Chart3</vt:lpstr>
      <vt:lpstr>Chart5</vt:lpstr>
      <vt:lpstr>Chart4</vt:lpstr>
      <vt:lpstr>Chart6</vt:lpstr>
      <vt:lpstr>Chart7</vt:lpstr>
      <vt:lpstr>Chart8</vt:lpstr>
      <vt:lpstr>Chart9</vt:lpstr>
      <vt:lpstr>Chart10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2017-12-13T03:51:31Z</dcterms:modified>
</cp:coreProperties>
</file>