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C8237AB-BCA4-4418-B709-F9335041E98C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IRR" sheetId="1" r:id="rId1"/>
    <sheet name="Modeling Templ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I9" i="2"/>
  <c r="I10" i="2" s="1"/>
  <c r="J9" i="2"/>
  <c r="J10" i="2" s="1"/>
  <c r="K9" i="2"/>
  <c r="K10" i="2" s="1"/>
  <c r="L9" i="2"/>
  <c r="L10" i="2" s="1"/>
  <c r="A21" i="1"/>
  <c r="C14" i="1"/>
  <c r="B18" i="2"/>
  <c r="E10" i="2"/>
  <c r="F10" i="2"/>
  <c r="B10" i="2"/>
  <c r="D9" i="2"/>
  <c r="D10" i="2" s="1"/>
  <c r="E9" i="2"/>
  <c r="F9" i="2"/>
  <c r="G9" i="2"/>
  <c r="G10" i="2" s="1"/>
  <c r="H9" i="2"/>
  <c r="H10" i="2" s="1"/>
  <c r="C9" i="2"/>
  <c r="B15" i="2" s="1"/>
  <c r="B9" i="2"/>
  <c r="C18" i="2" l="1"/>
  <c r="D18" i="2" s="1"/>
  <c r="E18" i="2" s="1"/>
  <c r="F18" i="2" s="1"/>
  <c r="G18" i="2" s="1"/>
  <c r="H18" i="2" s="1"/>
  <c r="I18" i="2" s="1"/>
  <c r="J18" i="2" s="1"/>
  <c r="K18" i="2" s="1"/>
  <c r="L18" i="2" s="1"/>
  <c r="C10" i="2"/>
  <c r="B12" i="2" s="1"/>
  <c r="B13" i="2"/>
  <c r="C7" i="1"/>
  <c r="C8" i="1"/>
  <c r="C6" i="1"/>
  <c r="E6" i="1" l="1"/>
  <c r="E7" i="1" s="1"/>
  <c r="E8" i="1" s="1"/>
  <c r="E9" i="1" s="1"/>
  <c r="C13" i="1"/>
</calcChain>
</file>

<file path=xl/sharedStrings.xml><?xml version="1.0" encoding="utf-8"?>
<sst xmlns="http://schemas.openxmlformats.org/spreadsheetml/2006/main" count="21" uniqueCount="19">
  <si>
    <t>Computing IRR in Excel</t>
    <phoneticPr fontId="1" type="noConversion"/>
  </si>
  <si>
    <t>Time</t>
    <phoneticPr fontId="1" type="noConversion"/>
  </si>
  <si>
    <t>Cash Flow</t>
    <phoneticPr fontId="1" type="noConversion"/>
  </si>
  <si>
    <t>PV [Cash Flow]</t>
    <phoneticPr fontId="1" type="noConversion"/>
  </si>
  <si>
    <t>Discount Rate</t>
    <phoneticPr fontId="1" type="noConversion"/>
  </si>
  <si>
    <t>Net Present Value</t>
    <phoneticPr fontId="1" type="noConversion"/>
  </si>
  <si>
    <t>Internal Rate of Return</t>
    <phoneticPr fontId="1" type="noConversion"/>
  </si>
  <si>
    <t>Excel Modeling Template</t>
    <phoneticPr fontId="1" type="noConversion"/>
  </si>
  <si>
    <t>Assumptions</t>
    <phoneticPr fontId="1" type="noConversion"/>
  </si>
  <si>
    <t>Cash Flows</t>
    <phoneticPr fontId="1" type="noConversion"/>
  </si>
  <si>
    <t>Present Value [CF]</t>
    <phoneticPr fontId="1" type="noConversion"/>
  </si>
  <si>
    <t>Net Present Value (using formula)</t>
    <phoneticPr fontId="1" type="noConversion"/>
  </si>
  <si>
    <t>IRR</t>
    <phoneticPr fontId="1" type="noConversion"/>
  </si>
  <si>
    <t>Payback Analysis</t>
    <phoneticPr fontId="1" type="noConversion"/>
  </si>
  <si>
    <t xml:space="preserve">  Cumulative Cash Flow</t>
    <phoneticPr fontId="1" type="noConversion"/>
  </si>
  <si>
    <t xml:space="preserve">  Discount Rate</t>
    <phoneticPr fontId="1" type="noConversion"/>
  </si>
  <si>
    <t xml:space="preserve">  Yearly Cash Inflows</t>
    <phoneticPr fontId="1" type="noConversion"/>
  </si>
  <si>
    <t xml:space="preserve">  Initial Investment</t>
    <phoneticPr fontId="1" type="noConversion"/>
  </si>
  <si>
    <t>Cumulative Cash 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</si>
</sst>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0.000%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9" fontId="0" fillId="0" borderId="0" xfId="0" applyNumberForma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7" fontId="0" fillId="0" borderId="0" xfId="0" applyNumberFormat="1"/>
    <xf numFmtId="176" fontId="0" fillId="0" borderId="0" xfId="0" applyNumberFormat="1"/>
    <xf numFmtId="0" fontId="6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D14" sqref="D14"/>
    </sheetView>
  </sheetViews>
  <sheetFormatPr defaultRowHeight="13.8" x14ac:dyDescent="0.25"/>
  <cols>
    <col min="2" max="2" width="22" customWidth="1"/>
    <col min="3" max="3" width="14.6640625" bestFit="1" customWidth="1"/>
    <col min="4" max="4" width="15.21875" customWidth="1"/>
    <col min="5" max="5" width="21.33203125" bestFit="1" customWidth="1"/>
  </cols>
  <sheetData>
    <row r="1" spans="1:5" ht="13.8" customHeight="1" x14ac:dyDescent="0.25">
      <c r="A1" s="9" t="s">
        <v>0</v>
      </c>
      <c r="B1" s="9"/>
      <c r="C1" s="9"/>
      <c r="D1" s="9"/>
      <c r="E1" s="9"/>
    </row>
    <row r="2" spans="1:5" ht="13.8" customHeight="1" x14ac:dyDescent="0.25">
      <c r="A2" s="9"/>
      <c r="B2" s="9"/>
      <c r="C2" s="9"/>
      <c r="D2" s="9"/>
      <c r="E2" s="9"/>
    </row>
    <row r="3" spans="1:5" ht="13.8" customHeight="1" x14ac:dyDescent="0.5">
      <c r="A3" s="1"/>
      <c r="B3" s="1"/>
      <c r="C3" s="1"/>
      <c r="D3" s="1"/>
      <c r="E3" s="1"/>
    </row>
    <row r="5" spans="1:5" x14ac:dyDescent="0.25">
      <c r="A5" s="5" t="s">
        <v>1</v>
      </c>
      <c r="B5" s="5" t="s">
        <v>2</v>
      </c>
      <c r="C5" s="5" t="s">
        <v>3</v>
      </c>
      <c r="D5" s="5"/>
      <c r="E5" s="5" t="s">
        <v>18</v>
      </c>
    </row>
    <row r="6" spans="1:5" x14ac:dyDescent="0.25">
      <c r="A6">
        <v>0</v>
      </c>
      <c r="B6">
        <v>-2000</v>
      </c>
      <c r="C6">
        <f>B6/(1+$C$12)^A6</f>
        <v>-2000</v>
      </c>
      <c r="E6">
        <f>C6</f>
        <v>-2000</v>
      </c>
    </row>
    <row r="7" spans="1:5" x14ac:dyDescent="0.25">
      <c r="A7">
        <v>1</v>
      </c>
      <c r="B7">
        <v>900</v>
      </c>
      <c r="C7">
        <f t="shared" ref="C7" si="0">B7/(1+$C$12)^A7</f>
        <v>857.14285714285711</v>
      </c>
      <c r="E7">
        <f>C7+E6</f>
        <v>-1142.8571428571429</v>
      </c>
    </row>
    <row r="8" spans="1:5" x14ac:dyDescent="0.25">
      <c r="A8">
        <v>2</v>
      </c>
      <c r="B8">
        <v>900</v>
      </c>
      <c r="C8">
        <f>B8/(1+$C$12)^A8</f>
        <v>816.32653061224482</v>
      </c>
      <c r="E8">
        <f t="shared" ref="E8:E9" si="1">C8+E7</f>
        <v>-326.53061224489807</v>
      </c>
    </row>
    <row r="9" spans="1:5" x14ac:dyDescent="0.25">
      <c r="A9">
        <v>3</v>
      </c>
      <c r="B9">
        <v>900</v>
      </c>
      <c r="C9">
        <f>B9/(1+$C$12)^A9</f>
        <v>777.45383867832834</v>
      </c>
      <c r="E9">
        <f t="shared" si="1"/>
        <v>450.92322643343027</v>
      </c>
    </row>
    <row r="12" spans="1:5" x14ac:dyDescent="0.25">
      <c r="A12" s="10" t="s">
        <v>4</v>
      </c>
      <c r="B12" s="10"/>
      <c r="C12" s="2">
        <v>0.05</v>
      </c>
    </row>
    <row r="13" spans="1:5" x14ac:dyDescent="0.25">
      <c r="A13" s="10" t="s">
        <v>5</v>
      </c>
      <c r="B13" s="10"/>
      <c r="C13">
        <f>SUM(C6:C9)</f>
        <v>450.92322643343027</v>
      </c>
    </row>
    <row r="14" spans="1:5" x14ac:dyDescent="0.25">
      <c r="A14" s="10" t="s">
        <v>6</v>
      </c>
      <c r="B14" s="10"/>
      <c r="C14" s="2">
        <f>IRR(B6:B9)</f>
        <v>0.16648741725795801</v>
      </c>
    </row>
    <row r="20" spans="1:3" x14ac:dyDescent="0.25">
      <c r="A20">
        <v>-20000</v>
      </c>
      <c r="B20">
        <v>50000</v>
      </c>
      <c r="C20">
        <v>-10000</v>
      </c>
    </row>
    <row r="21" spans="1:3" x14ac:dyDescent="0.25">
      <c r="A21" s="2">
        <f>IRR(A20:C20)</f>
        <v>1.2807764064044154</v>
      </c>
    </row>
  </sheetData>
  <mergeCells count="4">
    <mergeCell ref="A1:E2"/>
    <mergeCell ref="A12:B12"/>
    <mergeCell ref="A13:B13"/>
    <mergeCell ref="A14:B1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05F8-4AE7-436E-9D9B-0B7831892530}">
  <dimension ref="A1:L24"/>
  <sheetViews>
    <sheetView tabSelected="1" workbookViewId="0">
      <selection activeCell="A21" sqref="A21:E26"/>
    </sheetView>
  </sheetViews>
  <sheetFormatPr defaultRowHeight="13.8" x14ac:dyDescent="0.25"/>
  <cols>
    <col min="1" max="1" width="38.33203125" bestFit="1" customWidth="1"/>
    <col min="2" max="2" width="11.5546875" bestFit="1" customWidth="1"/>
    <col min="3" max="5" width="13.88671875" bestFit="1" customWidth="1"/>
    <col min="6" max="12" width="12.77734375" bestFit="1" customWidth="1"/>
  </cols>
  <sheetData>
    <row r="1" spans="1:12" ht="26.4" customHeight="1" x14ac:dyDescent="0.35">
      <c r="A1" s="4" t="s">
        <v>7</v>
      </c>
      <c r="B1" s="4"/>
      <c r="C1" s="4"/>
      <c r="D1" s="4"/>
    </row>
    <row r="2" spans="1:12" ht="13.8" customHeight="1" x14ac:dyDescent="0.35">
      <c r="A2" s="3"/>
      <c r="B2" s="3"/>
      <c r="C2" s="3"/>
      <c r="D2" s="3"/>
    </row>
    <row r="3" spans="1:12" x14ac:dyDescent="0.25">
      <c r="A3" s="5" t="s">
        <v>8</v>
      </c>
    </row>
    <row r="4" spans="1:12" x14ac:dyDescent="0.25">
      <c r="A4" s="5" t="s">
        <v>15</v>
      </c>
      <c r="B4" s="2">
        <v>0.1</v>
      </c>
    </row>
    <row r="5" spans="1:12" x14ac:dyDescent="0.25">
      <c r="A5" s="5" t="s">
        <v>17</v>
      </c>
      <c r="B5" s="6">
        <v>-24869</v>
      </c>
    </row>
    <row r="6" spans="1:12" x14ac:dyDescent="0.25">
      <c r="A6" s="5" t="s">
        <v>16</v>
      </c>
      <c r="B6" s="6">
        <v>10000</v>
      </c>
    </row>
    <row r="7" spans="1:12" x14ac:dyDescent="0.25">
      <c r="A7" s="5"/>
    </row>
    <row r="8" spans="1:12" x14ac:dyDescent="0.25">
      <c r="A8" s="5" t="s">
        <v>1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</row>
    <row r="9" spans="1:12" x14ac:dyDescent="0.25">
      <c r="A9" s="5" t="s">
        <v>9</v>
      </c>
      <c r="B9" s="6">
        <f>B5</f>
        <v>-24869</v>
      </c>
      <c r="C9" s="6">
        <f>$B$6</f>
        <v>10000</v>
      </c>
      <c r="D9" s="6">
        <f t="shared" ref="D9:L9" si="0">$B$6</f>
        <v>10000</v>
      </c>
      <c r="E9" s="6">
        <f t="shared" si="0"/>
        <v>10000</v>
      </c>
      <c r="F9" s="6">
        <f t="shared" si="0"/>
        <v>10000</v>
      </c>
      <c r="G9" s="6">
        <f t="shared" si="0"/>
        <v>10000</v>
      </c>
      <c r="H9" s="6">
        <f t="shared" si="0"/>
        <v>10000</v>
      </c>
      <c r="I9" s="6">
        <f t="shared" si="0"/>
        <v>10000</v>
      </c>
      <c r="J9" s="6">
        <f t="shared" si="0"/>
        <v>10000</v>
      </c>
      <c r="K9" s="6">
        <f t="shared" si="0"/>
        <v>10000</v>
      </c>
      <c r="L9" s="6">
        <f t="shared" si="0"/>
        <v>10000</v>
      </c>
    </row>
    <row r="10" spans="1:12" x14ac:dyDescent="0.25">
      <c r="A10" s="5" t="s">
        <v>10</v>
      </c>
      <c r="B10">
        <f>B9/(1+$B$4)^B8</f>
        <v>-24869</v>
      </c>
      <c r="C10">
        <f t="shared" ref="C10:H10" si="1">C9/(1+$B$4)^C8</f>
        <v>9090.9090909090901</v>
      </c>
      <c r="D10">
        <f t="shared" si="1"/>
        <v>8264.4628099173533</v>
      </c>
      <c r="E10">
        <f t="shared" si="1"/>
        <v>7513.1480090157756</v>
      </c>
      <c r="F10">
        <f t="shared" si="1"/>
        <v>6830.1345536507051</v>
      </c>
      <c r="G10">
        <f t="shared" si="1"/>
        <v>6209.2132305915493</v>
      </c>
      <c r="H10">
        <f t="shared" si="1"/>
        <v>5644.7393005377717</v>
      </c>
      <c r="I10">
        <f t="shared" ref="I10" si="2">I9/(1+$B$4)^I8</f>
        <v>5131.5811823070644</v>
      </c>
      <c r="J10">
        <f t="shared" ref="J10" si="3">J9/(1+$B$4)^J8</f>
        <v>4665.0738020973313</v>
      </c>
      <c r="K10">
        <f t="shared" ref="K10" si="4">K9/(1+$B$4)^K8</f>
        <v>4240.976183724847</v>
      </c>
      <c r="L10">
        <f t="shared" ref="L10" si="5">L9/(1+$B$4)^L8</f>
        <v>3855.4328942953148</v>
      </c>
    </row>
    <row r="11" spans="1:12" x14ac:dyDescent="0.25">
      <c r="A11" s="5"/>
    </row>
    <row r="12" spans="1:12" x14ac:dyDescent="0.25">
      <c r="A12" s="5" t="s">
        <v>5</v>
      </c>
      <c r="B12">
        <f>SUM(B10:L10)</f>
        <v>36576.671057046806</v>
      </c>
    </row>
    <row r="13" spans="1:12" x14ac:dyDescent="0.25">
      <c r="A13" s="5" t="s">
        <v>11</v>
      </c>
      <c r="B13" s="6">
        <f>NPV(B4,C9:L9)+B9</f>
        <v>36576.671057046799</v>
      </c>
    </row>
    <row r="14" spans="1:12" x14ac:dyDescent="0.25">
      <c r="A14" s="5"/>
    </row>
    <row r="15" spans="1:12" x14ac:dyDescent="0.25">
      <c r="A15" s="5" t="s">
        <v>12</v>
      </c>
      <c r="B15" s="7">
        <f>IRR(B9:L9)</f>
        <v>0.38682722624336496</v>
      </c>
    </row>
    <row r="16" spans="1:12" x14ac:dyDescent="0.25">
      <c r="A16" s="5"/>
    </row>
    <row r="17" spans="1:12" x14ac:dyDescent="0.25">
      <c r="A17" s="5" t="s">
        <v>13</v>
      </c>
    </row>
    <row r="18" spans="1:12" x14ac:dyDescent="0.25">
      <c r="A18" s="5" t="s">
        <v>14</v>
      </c>
      <c r="B18">
        <f>B10</f>
        <v>-24869</v>
      </c>
      <c r="C18">
        <f>C10+B18</f>
        <v>-15778.09090909091</v>
      </c>
      <c r="D18">
        <f t="shared" ref="D18:L18" si="6">D10+C18</f>
        <v>-7513.6280991735566</v>
      </c>
      <c r="E18">
        <f t="shared" si="6"/>
        <v>-0.48009015778097819</v>
      </c>
      <c r="F18" s="8">
        <f t="shared" si="6"/>
        <v>6829.6544634929242</v>
      </c>
      <c r="G18">
        <f t="shared" si="6"/>
        <v>13038.867694084474</v>
      </c>
      <c r="H18">
        <f t="shared" si="6"/>
        <v>18683.606994622245</v>
      </c>
      <c r="I18">
        <f t="shared" si="6"/>
        <v>23815.18817692931</v>
      </c>
      <c r="J18">
        <f t="shared" si="6"/>
        <v>28480.26197902664</v>
      </c>
      <c r="K18">
        <f t="shared" si="6"/>
        <v>32721.238162751488</v>
      </c>
      <c r="L18">
        <f t="shared" si="6"/>
        <v>36576.671057046806</v>
      </c>
    </row>
    <row r="24" spans="1:12" x14ac:dyDescent="0.25">
      <c r="A24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IRR</vt:lpstr>
      <vt:lpstr>Modeling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2019-02-11T08:20:30Z</dcterms:modified>
</cp:coreProperties>
</file>