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1100" firstSheet="1" activeTab="7"/>
  </bookViews>
  <sheets>
    <sheet name="Al_Pull 1" sheetId="8" r:id="rId1"/>
    <sheet name="All_pull 2" sheetId="9" r:id="rId2"/>
    <sheet name="All_pull 2.1" sheetId="10" r:id="rId3"/>
    <sheet name="Sheet1" sheetId="1" r:id="rId4"/>
    <sheet name="Sheet4" sheetId="4" r:id="rId5"/>
    <sheet name="Sheet3" sheetId="3" r:id="rId6"/>
    <sheet name="Sheet6" sheetId="6" r:id="rId7"/>
    <sheet name="Sheet7" sheetId="7" r:id="rId8"/>
    <sheet name="Sheet5" sheetId="5" r:id="rId9"/>
    <sheet name="Sheet8" sheetId="11" r:id="rId10"/>
  </sheets>
  <definedNames>
    <definedName name="_xlchart.v1.0" hidden="1">Sheet6!$B$2:$B$1002</definedName>
    <definedName name="_xlchart.v1.1" hidden="1">Sheet6!$C$1</definedName>
    <definedName name="_xlchart.v1.2" hidden="1">Sheet6!$C$2:$C$1002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7" i="9" l="1"/>
  <c r="P37" i="9"/>
  <c r="D18" i="4" l="1"/>
  <c r="I10" i="1" l="1"/>
  <c r="C2" i="10" l="1"/>
  <c r="X8" i="9" l="1"/>
  <c r="Y8" i="9"/>
  <c r="Z8" i="9"/>
  <c r="W8" i="9"/>
  <c r="W7" i="9"/>
  <c r="X7" i="9"/>
  <c r="Y7" i="9"/>
  <c r="Z7" i="9"/>
  <c r="X6" i="9"/>
  <c r="Y6" i="9"/>
  <c r="Z6" i="9"/>
  <c r="W6" i="9"/>
  <c r="T13" i="10" l="1"/>
  <c r="T14" i="10"/>
  <c r="T15" i="10"/>
  <c r="T16" i="10"/>
  <c r="T17" i="10"/>
  <c r="T18" i="10"/>
  <c r="T12" i="10"/>
  <c r="S13" i="10"/>
  <c r="S14" i="10"/>
  <c r="S15" i="10"/>
  <c r="S16" i="10"/>
  <c r="S17" i="10"/>
  <c r="S18" i="10"/>
  <c r="S12" i="10"/>
  <c r="AG41" i="10"/>
  <c r="AH41" i="10"/>
  <c r="AI41" i="10"/>
  <c r="AJ41" i="10"/>
  <c r="AK41" i="10"/>
  <c r="AF41" i="10"/>
  <c r="AG34" i="10" l="1"/>
  <c r="N6" i="10" l="1"/>
  <c r="N8" i="10"/>
  <c r="C3" i="10"/>
  <c r="O15" i="10" s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M50" i="10"/>
  <c r="N15" i="10" l="1"/>
  <c r="O28" i="10"/>
  <c r="O24" i="10"/>
  <c r="O39" i="10"/>
  <c r="M46" i="10"/>
  <c r="O49" i="10"/>
  <c r="N2" i="10"/>
  <c r="O8" i="10" s="1"/>
  <c r="O14" i="10"/>
  <c r="N28" i="10"/>
  <c r="N24" i="10"/>
  <c r="N39" i="10"/>
  <c r="O46" i="10"/>
  <c r="N49" i="10"/>
  <c r="N14" i="10"/>
  <c r="M28" i="10"/>
  <c r="M24" i="10"/>
  <c r="O38" i="10"/>
  <c r="N46" i="10"/>
  <c r="M49" i="10"/>
  <c r="N7" i="10"/>
  <c r="N12" i="10"/>
  <c r="O13" i="10"/>
  <c r="O27" i="10"/>
  <c r="M34" i="10"/>
  <c r="N38" i="10"/>
  <c r="O52" i="10"/>
  <c r="O48" i="10"/>
  <c r="O12" i="10"/>
  <c r="N13" i="10"/>
  <c r="N27" i="10"/>
  <c r="M40" i="10"/>
  <c r="O37" i="10"/>
  <c r="N52" i="10"/>
  <c r="N48" i="10"/>
  <c r="N5" i="10"/>
  <c r="O18" i="10"/>
  <c r="M27" i="10"/>
  <c r="M39" i="10"/>
  <c r="N37" i="10"/>
  <c r="M52" i="10"/>
  <c r="M48" i="10"/>
  <c r="N4" i="10"/>
  <c r="O4" i="10" s="1"/>
  <c r="N18" i="10"/>
  <c r="M22" i="10"/>
  <c r="AG38" i="10" s="1"/>
  <c r="O26" i="10"/>
  <c r="M38" i="10"/>
  <c r="O36" i="10"/>
  <c r="O51" i="10"/>
  <c r="O47" i="10"/>
  <c r="N3" i="10"/>
  <c r="O17" i="10"/>
  <c r="M23" i="10"/>
  <c r="N26" i="10"/>
  <c r="M37" i="10"/>
  <c r="N36" i="10"/>
  <c r="N51" i="10"/>
  <c r="N47" i="10"/>
  <c r="N17" i="10"/>
  <c r="O23" i="10"/>
  <c r="M26" i="10"/>
  <c r="M36" i="10"/>
  <c r="O35" i="10"/>
  <c r="M51" i="10"/>
  <c r="M47" i="10"/>
  <c r="O16" i="10"/>
  <c r="N23" i="10"/>
  <c r="O25" i="10"/>
  <c r="M35" i="10"/>
  <c r="N35" i="10"/>
  <c r="O50" i="10"/>
  <c r="N16" i="10"/>
  <c r="O22" i="10"/>
  <c r="N25" i="10"/>
  <c r="O40" i="10"/>
  <c r="O34" i="10"/>
  <c r="N50" i="10"/>
  <c r="N22" i="10"/>
  <c r="M25" i="10"/>
  <c r="N40" i="10"/>
  <c r="N34" i="10"/>
  <c r="Q49" i="9"/>
  <c r="R49" i="9"/>
  <c r="S49" i="9"/>
  <c r="Q50" i="9"/>
  <c r="R50" i="9"/>
  <c r="S50" i="9"/>
  <c r="P50" i="9"/>
  <c r="P49" i="9"/>
  <c r="Q44" i="9"/>
  <c r="R44" i="9"/>
  <c r="S44" i="9"/>
  <c r="Q45" i="9"/>
  <c r="R45" i="9"/>
  <c r="S45" i="9"/>
  <c r="P45" i="9"/>
  <c r="P44" i="9"/>
  <c r="P6" i="9"/>
  <c r="P36" i="9"/>
  <c r="D109" i="1"/>
  <c r="G137" i="1"/>
  <c r="F137" i="1"/>
  <c r="G136" i="1"/>
  <c r="Q35" i="9"/>
  <c r="R35" i="9"/>
  <c r="S35" i="9"/>
  <c r="T35" i="9"/>
  <c r="U35" i="9"/>
  <c r="V35" i="9"/>
  <c r="W35" i="9"/>
  <c r="W37" i="9" s="1"/>
  <c r="X35" i="9"/>
  <c r="X37" i="9" s="1"/>
  <c r="Y35" i="9"/>
  <c r="Y37" i="9" s="1"/>
  <c r="Z35" i="9"/>
  <c r="Z37" i="9" s="1"/>
  <c r="AA35" i="9"/>
  <c r="AA37" i="9" s="1"/>
  <c r="Q36" i="9"/>
  <c r="R36" i="9"/>
  <c r="S36" i="9"/>
  <c r="T36" i="9"/>
  <c r="U36" i="9"/>
  <c r="V36" i="9"/>
  <c r="V37" i="9" s="1"/>
  <c r="W36" i="9"/>
  <c r="X36" i="9"/>
  <c r="Y36" i="9"/>
  <c r="Z36" i="9"/>
  <c r="AA36" i="9"/>
  <c r="P35" i="9"/>
  <c r="U37" i="9"/>
  <c r="S37" i="9"/>
  <c r="T37" i="9"/>
  <c r="R37" i="9"/>
  <c r="T28" i="9"/>
  <c r="T29" i="9"/>
  <c r="T30" i="9"/>
  <c r="T27" i="9"/>
  <c r="Q27" i="9"/>
  <c r="R27" i="9"/>
  <c r="Q28" i="9"/>
  <c r="R28" i="9"/>
  <c r="Q29" i="9"/>
  <c r="R29" i="9"/>
  <c r="Q30" i="9"/>
  <c r="R30" i="9"/>
  <c r="P28" i="9"/>
  <c r="S28" i="9" s="1"/>
  <c r="P29" i="9"/>
  <c r="S29" i="9" s="1"/>
  <c r="P30" i="9"/>
  <c r="S30" i="9" s="1"/>
  <c r="P27" i="9"/>
  <c r="S27" i="9" s="1"/>
  <c r="T20" i="9"/>
  <c r="T21" i="9"/>
  <c r="T22" i="9"/>
  <c r="T19" i="9"/>
  <c r="R19" i="9"/>
  <c r="R20" i="9"/>
  <c r="R21" i="9"/>
  <c r="R22" i="9"/>
  <c r="Q20" i="9"/>
  <c r="Q21" i="9"/>
  <c r="Q22" i="9"/>
  <c r="Q19" i="9"/>
  <c r="P20" i="9"/>
  <c r="P21" i="9"/>
  <c r="P22" i="9"/>
  <c r="P19" i="9"/>
  <c r="Q12" i="9"/>
  <c r="Q11" i="9"/>
  <c r="R11" i="9"/>
  <c r="R12" i="9"/>
  <c r="Q13" i="9"/>
  <c r="R13" i="9"/>
  <c r="Q14" i="9"/>
  <c r="R14" i="9"/>
  <c r="P12" i="9"/>
  <c r="S12" i="9" s="1"/>
  <c r="P13" i="9"/>
  <c r="P14" i="9"/>
  <c r="P11" i="9"/>
  <c r="S11" i="9" s="1"/>
  <c r="D139" i="1"/>
  <c r="G186" i="1"/>
  <c r="G182" i="1"/>
  <c r="G181" i="1"/>
  <c r="P7" i="9"/>
  <c r="Q6" i="9"/>
  <c r="R6" i="9"/>
  <c r="S6" i="9"/>
  <c r="Q7" i="9"/>
  <c r="R7" i="9"/>
  <c r="S7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L952" i="9"/>
  <c r="L953" i="9"/>
  <c r="L954" i="9"/>
  <c r="L955" i="9"/>
  <c r="L956" i="9"/>
  <c r="L957" i="9"/>
  <c r="L958" i="9"/>
  <c r="L959" i="9"/>
  <c r="L960" i="9"/>
  <c r="L961" i="9"/>
  <c r="L962" i="9"/>
  <c r="L963" i="9"/>
  <c r="L964" i="9"/>
  <c r="L965" i="9"/>
  <c r="L966" i="9"/>
  <c r="L967" i="9"/>
  <c r="L968" i="9"/>
  <c r="L969" i="9"/>
  <c r="L970" i="9"/>
  <c r="L971" i="9"/>
  <c r="L972" i="9"/>
  <c r="L973" i="9"/>
  <c r="L974" i="9"/>
  <c r="L975" i="9"/>
  <c r="L976" i="9"/>
  <c r="L977" i="9"/>
  <c r="L978" i="9"/>
  <c r="L979" i="9"/>
  <c r="L980" i="9"/>
  <c r="L981" i="9"/>
  <c r="L982" i="9"/>
  <c r="L983" i="9"/>
  <c r="L984" i="9"/>
  <c r="L985" i="9"/>
  <c r="L986" i="9"/>
  <c r="L987" i="9"/>
  <c r="L988" i="9"/>
  <c r="L989" i="9"/>
  <c r="L990" i="9"/>
  <c r="L991" i="9"/>
  <c r="L992" i="9"/>
  <c r="L993" i="9"/>
  <c r="L994" i="9"/>
  <c r="L995" i="9"/>
  <c r="L996" i="9"/>
  <c r="L997" i="9"/>
  <c r="L998" i="9"/>
  <c r="L999" i="9"/>
  <c r="L1000" i="9"/>
  <c r="L1001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707" i="9"/>
  <c r="K708" i="9"/>
  <c r="K709" i="9"/>
  <c r="K710" i="9"/>
  <c r="K711" i="9"/>
  <c r="K712" i="9"/>
  <c r="K713" i="9"/>
  <c r="K714" i="9"/>
  <c r="K715" i="9"/>
  <c r="K716" i="9"/>
  <c r="K717" i="9"/>
  <c r="K718" i="9"/>
  <c r="K719" i="9"/>
  <c r="K720" i="9"/>
  <c r="K721" i="9"/>
  <c r="K722" i="9"/>
  <c r="K723" i="9"/>
  <c r="K724" i="9"/>
  <c r="K725" i="9"/>
  <c r="K726" i="9"/>
  <c r="K727" i="9"/>
  <c r="K728" i="9"/>
  <c r="K729" i="9"/>
  <c r="K730" i="9"/>
  <c r="K731" i="9"/>
  <c r="K732" i="9"/>
  <c r="K733" i="9"/>
  <c r="K734" i="9"/>
  <c r="K735" i="9"/>
  <c r="K736" i="9"/>
  <c r="K737" i="9"/>
  <c r="K738" i="9"/>
  <c r="K739" i="9"/>
  <c r="K740" i="9"/>
  <c r="K741" i="9"/>
  <c r="K742" i="9"/>
  <c r="K743" i="9"/>
  <c r="K744" i="9"/>
  <c r="K745" i="9"/>
  <c r="K746" i="9"/>
  <c r="K747" i="9"/>
  <c r="K748" i="9"/>
  <c r="K749" i="9"/>
  <c r="K750" i="9"/>
  <c r="K751" i="9"/>
  <c r="K752" i="9"/>
  <c r="K753" i="9"/>
  <c r="K754" i="9"/>
  <c r="K755" i="9"/>
  <c r="K756" i="9"/>
  <c r="K757" i="9"/>
  <c r="K758" i="9"/>
  <c r="K759" i="9"/>
  <c r="K760" i="9"/>
  <c r="K761" i="9"/>
  <c r="K762" i="9"/>
  <c r="K763" i="9"/>
  <c r="K764" i="9"/>
  <c r="K765" i="9"/>
  <c r="K766" i="9"/>
  <c r="K767" i="9"/>
  <c r="K768" i="9"/>
  <c r="K769" i="9"/>
  <c r="K770" i="9"/>
  <c r="K771" i="9"/>
  <c r="K772" i="9"/>
  <c r="K773" i="9"/>
  <c r="K774" i="9"/>
  <c r="K775" i="9"/>
  <c r="K776" i="9"/>
  <c r="K777" i="9"/>
  <c r="K778" i="9"/>
  <c r="K779" i="9"/>
  <c r="K780" i="9"/>
  <c r="K781" i="9"/>
  <c r="K782" i="9"/>
  <c r="K783" i="9"/>
  <c r="K784" i="9"/>
  <c r="K785" i="9"/>
  <c r="K786" i="9"/>
  <c r="K787" i="9"/>
  <c r="K788" i="9"/>
  <c r="K789" i="9"/>
  <c r="K790" i="9"/>
  <c r="K791" i="9"/>
  <c r="K792" i="9"/>
  <c r="K793" i="9"/>
  <c r="K794" i="9"/>
  <c r="K795" i="9"/>
  <c r="K796" i="9"/>
  <c r="K797" i="9"/>
  <c r="K798" i="9"/>
  <c r="K799" i="9"/>
  <c r="K800" i="9"/>
  <c r="K801" i="9"/>
  <c r="K802" i="9"/>
  <c r="K803" i="9"/>
  <c r="K804" i="9"/>
  <c r="K805" i="9"/>
  <c r="K806" i="9"/>
  <c r="K807" i="9"/>
  <c r="K808" i="9"/>
  <c r="K809" i="9"/>
  <c r="K810" i="9"/>
  <c r="K811" i="9"/>
  <c r="K812" i="9"/>
  <c r="K813" i="9"/>
  <c r="K814" i="9"/>
  <c r="K815" i="9"/>
  <c r="K816" i="9"/>
  <c r="K817" i="9"/>
  <c r="K818" i="9"/>
  <c r="K819" i="9"/>
  <c r="K820" i="9"/>
  <c r="K821" i="9"/>
  <c r="K822" i="9"/>
  <c r="K823" i="9"/>
  <c r="K824" i="9"/>
  <c r="K825" i="9"/>
  <c r="K826" i="9"/>
  <c r="K827" i="9"/>
  <c r="K828" i="9"/>
  <c r="K829" i="9"/>
  <c r="K830" i="9"/>
  <c r="K831" i="9"/>
  <c r="K832" i="9"/>
  <c r="K833" i="9"/>
  <c r="K834" i="9"/>
  <c r="K835" i="9"/>
  <c r="K836" i="9"/>
  <c r="K837" i="9"/>
  <c r="K838" i="9"/>
  <c r="K839" i="9"/>
  <c r="K840" i="9"/>
  <c r="K841" i="9"/>
  <c r="K842" i="9"/>
  <c r="K843" i="9"/>
  <c r="K844" i="9"/>
  <c r="K845" i="9"/>
  <c r="K846" i="9"/>
  <c r="K847" i="9"/>
  <c r="K848" i="9"/>
  <c r="K849" i="9"/>
  <c r="K850" i="9"/>
  <c r="K851" i="9"/>
  <c r="K852" i="9"/>
  <c r="K853" i="9"/>
  <c r="K854" i="9"/>
  <c r="K855" i="9"/>
  <c r="K856" i="9"/>
  <c r="K857" i="9"/>
  <c r="K858" i="9"/>
  <c r="K859" i="9"/>
  <c r="K860" i="9"/>
  <c r="K861" i="9"/>
  <c r="K862" i="9"/>
  <c r="K863" i="9"/>
  <c r="K864" i="9"/>
  <c r="K865" i="9"/>
  <c r="K866" i="9"/>
  <c r="K867" i="9"/>
  <c r="K868" i="9"/>
  <c r="K869" i="9"/>
  <c r="K870" i="9"/>
  <c r="K871" i="9"/>
  <c r="K872" i="9"/>
  <c r="K873" i="9"/>
  <c r="K874" i="9"/>
  <c r="K875" i="9"/>
  <c r="K876" i="9"/>
  <c r="K877" i="9"/>
  <c r="K878" i="9"/>
  <c r="K879" i="9"/>
  <c r="K880" i="9"/>
  <c r="K881" i="9"/>
  <c r="K882" i="9"/>
  <c r="K883" i="9"/>
  <c r="K884" i="9"/>
  <c r="K885" i="9"/>
  <c r="K886" i="9"/>
  <c r="K887" i="9"/>
  <c r="K888" i="9"/>
  <c r="K889" i="9"/>
  <c r="K890" i="9"/>
  <c r="K891" i="9"/>
  <c r="K892" i="9"/>
  <c r="K893" i="9"/>
  <c r="K894" i="9"/>
  <c r="K895" i="9"/>
  <c r="K896" i="9"/>
  <c r="K897" i="9"/>
  <c r="K898" i="9"/>
  <c r="K899" i="9"/>
  <c r="K900" i="9"/>
  <c r="K901" i="9"/>
  <c r="K902" i="9"/>
  <c r="K903" i="9"/>
  <c r="K904" i="9"/>
  <c r="K905" i="9"/>
  <c r="K906" i="9"/>
  <c r="K907" i="9"/>
  <c r="K908" i="9"/>
  <c r="K909" i="9"/>
  <c r="K910" i="9"/>
  <c r="K911" i="9"/>
  <c r="K912" i="9"/>
  <c r="K913" i="9"/>
  <c r="K914" i="9"/>
  <c r="K915" i="9"/>
  <c r="K916" i="9"/>
  <c r="K917" i="9"/>
  <c r="K918" i="9"/>
  <c r="K919" i="9"/>
  <c r="K920" i="9"/>
  <c r="K921" i="9"/>
  <c r="K922" i="9"/>
  <c r="K923" i="9"/>
  <c r="K924" i="9"/>
  <c r="K925" i="9"/>
  <c r="K926" i="9"/>
  <c r="K927" i="9"/>
  <c r="K928" i="9"/>
  <c r="K929" i="9"/>
  <c r="K930" i="9"/>
  <c r="K931" i="9"/>
  <c r="K932" i="9"/>
  <c r="K933" i="9"/>
  <c r="K934" i="9"/>
  <c r="K935" i="9"/>
  <c r="K936" i="9"/>
  <c r="K937" i="9"/>
  <c r="K938" i="9"/>
  <c r="K939" i="9"/>
  <c r="K940" i="9"/>
  <c r="K941" i="9"/>
  <c r="K942" i="9"/>
  <c r="K943" i="9"/>
  <c r="K944" i="9"/>
  <c r="K945" i="9"/>
  <c r="K946" i="9"/>
  <c r="K947" i="9"/>
  <c r="K948" i="9"/>
  <c r="K949" i="9"/>
  <c r="K950" i="9"/>
  <c r="K951" i="9"/>
  <c r="K952" i="9"/>
  <c r="K953" i="9"/>
  <c r="K954" i="9"/>
  <c r="K955" i="9"/>
  <c r="K956" i="9"/>
  <c r="K957" i="9"/>
  <c r="K958" i="9"/>
  <c r="K959" i="9"/>
  <c r="K960" i="9"/>
  <c r="K961" i="9"/>
  <c r="K962" i="9"/>
  <c r="K963" i="9"/>
  <c r="K964" i="9"/>
  <c r="K965" i="9"/>
  <c r="K966" i="9"/>
  <c r="K967" i="9"/>
  <c r="K968" i="9"/>
  <c r="K969" i="9"/>
  <c r="K970" i="9"/>
  <c r="K971" i="9"/>
  <c r="K972" i="9"/>
  <c r="K973" i="9"/>
  <c r="K974" i="9"/>
  <c r="K975" i="9"/>
  <c r="K976" i="9"/>
  <c r="K977" i="9"/>
  <c r="K978" i="9"/>
  <c r="K979" i="9"/>
  <c r="K980" i="9"/>
  <c r="K981" i="9"/>
  <c r="K982" i="9"/>
  <c r="K983" i="9"/>
  <c r="K984" i="9"/>
  <c r="K985" i="9"/>
  <c r="K986" i="9"/>
  <c r="K987" i="9"/>
  <c r="K988" i="9"/>
  <c r="K989" i="9"/>
  <c r="K990" i="9"/>
  <c r="K991" i="9"/>
  <c r="K992" i="9"/>
  <c r="K993" i="9"/>
  <c r="K994" i="9"/>
  <c r="K995" i="9"/>
  <c r="K996" i="9"/>
  <c r="K997" i="9"/>
  <c r="K998" i="9"/>
  <c r="K999" i="9"/>
  <c r="K1000" i="9"/>
  <c r="K1001" i="9"/>
  <c r="K2" i="9"/>
  <c r="D176" i="1"/>
  <c r="Z23" i="10" l="1"/>
  <c r="T23" i="10"/>
  <c r="T26" i="10"/>
  <c r="Z26" i="10"/>
  <c r="S23" i="10"/>
  <c r="Y23" i="10"/>
  <c r="AB23" i="10" s="1"/>
  <c r="AG39" i="10"/>
  <c r="S51" i="10"/>
  <c r="Y51" i="10"/>
  <c r="U24" i="10"/>
  <c r="AA24" i="10"/>
  <c r="U40" i="10"/>
  <c r="AJ40" i="10"/>
  <c r="AA40" i="10"/>
  <c r="U35" i="10"/>
  <c r="AJ35" i="10"/>
  <c r="AA35" i="10"/>
  <c r="O3" i="10"/>
  <c r="AF39" i="10"/>
  <c r="Y39" i="10"/>
  <c r="S39" i="10"/>
  <c r="U52" i="10"/>
  <c r="AA52" i="10"/>
  <c r="AK40" i="10"/>
  <c r="U28" i="10"/>
  <c r="AA28" i="10"/>
  <c r="Z27" i="10"/>
  <c r="T27" i="10"/>
  <c r="AA38" i="10"/>
  <c r="U38" i="10"/>
  <c r="AJ38" i="10"/>
  <c r="T25" i="10"/>
  <c r="Z25" i="10"/>
  <c r="Y36" i="10"/>
  <c r="AF36" i="10"/>
  <c r="S36" i="10"/>
  <c r="AK35" i="10"/>
  <c r="AA47" i="10"/>
  <c r="U47" i="10"/>
  <c r="Y27" i="10"/>
  <c r="S27" i="10"/>
  <c r="Z38" i="10"/>
  <c r="AH38" i="10"/>
  <c r="T38" i="10"/>
  <c r="AI37" i="10"/>
  <c r="Z49" i="10"/>
  <c r="T49" i="10"/>
  <c r="U49" i="10"/>
  <c r="AA49" i="10"/>
  <c r="AK37" i="10"/>
  <c r="AG35" i="10"/>
  <c r="S47" i="10"/>
  <c r="Y47" i="10"/>
  <c r="AB47" i="10" s="1"/>
  <c r="AJ34" i="10"/>
  <c r="U34" i="10"/>
  <c r="AA34" i="10"/>
  <c r="AF34" i="10"/>
  <c r="S34" i="10"/>
  <c r="Y34" i="10"/>
  <c r="U46" i="10"/>
  <c r="AA46" i="10"/>
  <c r="AK34" i="10"/>
  <c r="O6" i="10"/>
  <c r="S37" i="10"/>
  <c r="AF37" i="10"/>
  <c r="Y37" i="10"/>
  <c r="S24" i="10"/>
  <c r="Y24" i="10"/>
  <c r="AK36" i="10"/>
  <c r="U48" i="10"/>
  <c r="AA48" i="10"/>
  <c r="AK39" i="10"/>
  <c r="U51" i="10"/>
  <c r="AA51" i="10"/>
  <c r="AB51" i="10" s="1"/>
  <c r="AA23" i="10"/>
  <c r="U23" i="10"/>
  <c r="U36" i="10"/>
  <c r="AA36" i="10"/>
  <c r="AJ36" i="10"/>
  <c r="O5" i="10"/>
  <c r="AA27" i="10"/>
  <c r="U27" i="10"/>
  <c r="AH39" i="10"/>
  <c r="Z39" i="10"/>
  <c r="T39" i="10"/>
  <c r="S25" i="10"/>
  <c r="Y25" i="10"/>
  <c r="AB25" i="10" s="1"/>
  <c r="T22" i="10"/>
  <c r="Z22" i="10"/>
  <c r="Z50" i="10"/>
  <c r="AI38" i="10"/>
  <c r="T50" i="10"/>
  <c r="S26" i="10"/>
  <c r="Y26" i="10"/>
  <c r="AA50" i="10"/>
  <c r="U50" i="10"/>
  <c r="AK38" i="10"/>
  <c r="Y38" i="10"/>
  <c r="AF38" i="10"/>
  <c r="S38" i="10"/>
  <c r="T48" i="10"/>
  <c r="AI36" i="10"/>
  <c r="Z48" i="10"/>
  <c r="T24" i="10"/>
  <c r="Z24" i="10"/>
  <c r="Z46" i="10"/>
  <c r="T46" i="10"/>
  <c r="AI34" i="10"/>
  <c r="Y46" i="10"/>
  <c r="AB46" i="10" s="1"/>
  <c r="S46" i="10"/>
  <c r="AJ39" i="10"/>
  <c r="U39" i="10"/>
  <c r="AA39" i="10"/>
  <c r="U22" i="10"/>
  <c r="AA22" i="10"/>
  <c r="Z35" i="10"/>
  <c r="AH35" i="10"/>
  <c r="T35" i="10"/>
  <c r="AI35" i="10"/>
  <c r="Z47" i="10"/>
  <c r="T47" i="10"/>
  <c r="U26" i="10"/>
  <c r="AA26" i="10"/>
  <c r="AI40" i="10"/>
  <c r="T52" i="10"/>
  <c r="Z52" i="10"/>
  <c r="T28" i="10"/>
  <c r="Z28" i="10"/>
  <c r="S28" i="10"/>
  <c r="Y28" i="10"/>
  <c r="AB28" i="10" s="1"/>
  <c r="AH34" i="10"/>
  <c r="Z34" i="10"/>
  <c r="AB34" i="10" s="1"/>
  <c r="T34" i="10"/>
  <c r="AF35" i="10"/>
  <c r="Y35" i="10"/>
  <c r="S35" i="10"/>
  <c r="AI39" i="10"/>
  <c r="Z51" i="10"/>
  <c r="T51" i="10"/>
  <c r="Y22" i="10"/>
  <c r="S22" i="10"/>
  <c r="U37" i="10"/>
  <c r="AA37" i="10"/>
  <c r="AJ37" i="10"/>
  <c r="O7" i="10"/>
  <c r="Y50" i="10"/>
  <c r="AB50" i="10" s="1"/>
  <c r="AG36" i="10"/>
  <c r="S48" i="10"/>
  <c r="Y48" i="10"/>
  <c r="AB48" i="10" s="1"/>
  <c r="AG40" i="10"/>
  <c r="S52" i="10"/>
  <c r="Y52" i="10"/>
  <c r="T37" i="10"/>
  <c r="AH37" i="10"/>
  <c r="Z37" i="10"/>
  <c r="T40" i="10"/>
  <c r="Z40" i="10"/>
  <c r="AH40" i="10"/>
  <c r="AA25" i="10"/>
  <c r="U25" i="10"/>
  <c r="AH36" i="10"/>
  <c r="Z36" i="10"/>
  <c r="T36" i="10"/>
  <c r="S40" i="10"/>
  <c r="AF40" i="10"/>
  <c r="Y40" i="10"/>
  <c r="Y49" i="10"/>
  <c r="AB49" i="10" s="1"/>
  <c r="S49" i="10"/>
  <c r="AG37" i="10"/>
  <c r="O2" i="10"/>
  <c r="S50" i="10"/>
  <c r="T50" i="9"/>
  <c r="T49" i="9"/>
  <c r="T45" i="9"/>
  <c r="T44" i="9"/>
  <c r="S22" i="9"/>
  <c r="S21" i="9"/>
  <c r="S20" i="9"/>
  <c r="S19" i="9"/>
  <c r="S14" i="9"/>
  <c r="S13" i="9"/>
  <c r="T11" i="9" s="1"/>
  <c r="T13" i="9"/>
  <c r="T14" i="9"/>
  <c r="F109" i="1"/>
  <c r="D100" i="1"/>
  <c r="T79" i="8"/>
  <c r="T80" i="8"/>
  <c r="T81" i="8"/>
  <c r="T78" i="8"/>
  <c r="N78" i="8"/>
  <c r="P71" i="8"/>
  <c r="P70" i="8"/>
  <c r="P69" i="8"/>
  <c r="R69" i="8"/>
  <c r="T70" i="8"/>
  <c r="T71" i="8"/>
  <c r="T72" i="8"/>
  <c r="T69" i="8"/>
  <c r="S69" i="8"/>
  <c r="Q72" i="8"/>
  <c r="Q71" i="8"/>
  <c r="Q70" i="8"/>
  <c r="Q69" i="8"/>
  <c r="O72" i="8"/>
  <c r="O71" i="8"/>
  <c r="O70" i="8"/>
  <c r="O69" i="8"/>
  <c r="M72" i="8"/>
  <c r="M71" i="8"/>
  <c r="M70" i="8"/>
  <c r="M69" i="8"/>
  <c r="S81" i="8"/>
  <c r="Q80" i="8"/>
  <c r="O79" i="8"/>
  <c r="M78" i="8"/>
  <c r="Q81" i="8"/>
  <c r="Q79" i="8"/>
  <c r="Q78" i="8"/>
  <c r="O81" i="8"/>
  <c r="O80" i="8"/>
  <c r="O78" i="8"/>
  <c r="M81" i="8"/>
  <c r="M80" i="8"/>
  <c r="M79" i="8"/>
  <c r="S54" i="8"/>
  <c r="S59" i="8"/>
  <c r="Q60" i="8"/>
  <c r="Q59" i="8"/>
  <c r="S50" i="8"/>
  <c r="Q53" i="8"/>
  <c r="Q52" i="8"/>
  <c r="Q51" i="8"/>
  <c r="Q50" i="8"/>
  <c r="O53" i="8"/>
  <c r="O52" i="8"/>
  <c r="O51" i="8"/>
  <c r="O50" i="8"/>
  <c r="M54" i="8"/>
  <c r="M53" i="8"/>
  <c r="M51" i="8"/>
  <c r="M50" i="8"/>
  <c r="M52" i="8"/>
  <c r="M62" i="8"/>
  <c r="M61" i="8"/>
  <c r="O60" i="8"/>
  <c r="O59" i="8"/>
  <c r="M59" i="8"/>
  <c r="Q62" i="8"/>
  <c r="Q61" i="8"/>
  <c r="O62" i="8"/>
  <c r="O61" i="8"/>
  <c r="M60" i="8"/>
  <c r="T43" i="8"/>
  <c r="T44" i="8"/>
  <c r="T45" i="8"/>
  <c r="T42" i="8"/>
  <c r="N43" i="8"/>
  <c r="N44" i="8"/>
  <c r="N45" i="8"/>
  <c r="N42" i="8"/>
  <c r="P43" i="8"/>
  <c r="P44" i="8"/>
  <c r="P45" i="8"/>
  <c r="P42" i="8"/>
  <c r="R43" i="8"/>
  <c r="R44" i="8"/>
  <c r="R45" i="8"/>
  <c r="R42" i="8"/>
  <c r="S42" i="8"/>
  <c r="Q45" i="8"/>
  <c r="Q44" i="8"/>
  <c r="Q43" i="8"/>
  <c r="Q42" i="8"/>
  <c r="O45" i="8"/>
  <c r="O44" i="8"/>
  <c r="O43" i="8"/>
  <c r="O42" i="8"/>
  <c r="M45" i="8"/>
  <c r="M44" i="8"/>
  <c r="M43" i="8"/>
  <c r="M42" i="8"/>
  <c r="T37" i="8"/>
  <c r="T36" i="8"/>
  <c r="T35" i="8"/>
  <c r="T34" i="8"/>
  <c r="S37" i="8"/>
  <c r="S36" i="8"/>
  <c r="S35" i="8"/>
  <c r="S34" i="8"/>
  <c r="O34" i="8"/>
  <c r="O35" i="8"/>
  <c r="R37" i="8"/>
  <c r="R36" i="8"/>
  <c r="R35" i="8"/>
  <c r="R34" i="8"/>
  <c r="N35" i="8"/>
  <c r="N34" i="8"/>
  <c r="Q37" i="8"/>
  <c r="Q36" i="8"/>
  <c r="Q35" i="8"/>
  <c r="Q34" i="8"/>
  <c r="O37" i="8"/>
  <c r="O36" i="8"/>
  <c r="M37" i="8"/>
  <c r="M36" i="8"/>
  <c r="M35" i="8"/>
  <c r="M34" i="8"/>
  <c r="H36" i="1"/>
  <c r="J35" i="1"/>
  <c r="I36" i="1"/>
  <c r="I35" i="1"/>
  <c r="H35" i="1"/>
  <c r="F36" i="1"/>
  <c r="F35" i="1"/>
  <c r="G36" i="1"/>
  <c r="G35" i="1"/>
  <c r="E36" i="1"/>
  <c r="E35" i="1"/>
  <c r="Q28" i="8"/>
  <c r="Q27" i="8"/>
  <c r="O28" i="8"/>
  <c r="O27" i="8"/>
  <c r="M28" i="8"/>
  <c r="M27" i="8"/>
  <c r="P28" i="8"/>
  <c r="P27" i="8"/>
  <c r="N27" i="8"/>
  <c r="N28" i="8"/>
  <c r="L27" i="8"/>
  <c r="L29" i="8"/>
  <c r="L28" i="8"/>
  <c r="L20" i="8"/>
  <c r="P22" i="8"/>
  <c r="P21" i="8"/>
  <c r="P20" i="8"/>
  <c r="N20" i="8"/>
  <c r="N21" i="8"/>
  <c r="L22" i="8"/>
  <c r="L21" i="8"/>
  <c r="N13" i="8"/>
  <c r="N14" i="8"/>
  <c r="N12" i="8"/>
  <c r="N15" i="8" s="1"/>
  <c r="L12" i="8"/>
  <c r="L15" i="8" s="1"/>
  <c r="L13" i="8"/>
  <c r="L14" i="8"/>
  <c r="P5" i="8"/>
  <c r="P4" i="8"/>
  <c r="P6" i="8" s="1"/>
  <c r="N5" i="8"/>
  <c r="N4" i="8"/>
  <c r="L5" i="8"/>
  <c r="L4" i="8"/>
  <c r="AB27" i="10" l="1"/>
  <c r="AB36" i="10"/>
  <c r="AB24" i="10"/>
  <c r="AB40" i="10"/>
  <c r="AB35" i="10"/>
  <c r="AB26" i="10"/>
  <c r="AB37" i="10"/>
  <c r="AB39" i="10"/>
  <c r="AB38" i="10"/>
  <c r="AB52" i="10"/>
  <c r="AB22" i="10"/>
  <c r="T12" i="9"/>
  <c r="Q73" i="8"/>
  <c r="S71" i="8"/>
  <c r="S70" i="8"/>
  <c r="O73" i="8"/>
  <c r="M73" i="8"/>
  <c r="Q82" i="8"/>
  <c r="O82" i="8"/>
  <c r="S80" i="8"/>
  <c r="S79" i="8"/>
  <c r="S72" i="8"/>
  <c r="S78" i="8"/>
  <c r="R78" i="8" s="1"/>
  <c r="N81" i="8"/>
  <c r="N71" i="8"/>
  <c r="N69" i="8"/>
  <c r="M82" i="8"/>
  <c r="Q54" i="8"/>
  <c r="O54" i="8"/>
  <c r="S52" i="8"/>
  <c r="P52" i="8" s="1"/>
  <c r="N50" i="8"/>
  <c r="S51" i="8"/>
  <c r="R51" i="8" s="1"/>
  <c r="P51" i="8"/>
  <c r="S53" i="8"/>
  <c r="O63" i="8"/>
  <c r="Q63" i="8"/>
  <c r="S62" i="8"/>
  <c r="M63" i="8"/>
  <c r="S60" i="8"/>
  <c r="N60" i="8" s="1"/>
  <c r="S61" i="8"/>
  <c r="N61" i="8" s="1"/>
  <c r="Q46" i="8"/>
  <c r="S45" i="8"/>
  <c r="S44" i="8"/>
  <c r="M46" i="8"/>
  <c r="S43" i="8"/>
  <c r="O46" i="8"/>
  <c r="Q38" i="8"/>
  <c r="O38" i="8"/>
  <c r="M38" i="8"/>
  <c r="P29" i="8"/>
  <c r="N29" i="8"/>
  <c r="N22" i="8"/>
  <c r="O20" i="8" s="1"/>
  <c r="Q21" i="8"/>
  <c r="O21" i="8"/>
  <c r="M21" i="8"/>
  <c r="M20" i="8"/>
  <c r="Q5" i="8"/>
  <c r="N6" i="8"/>
  <c r="O5" i="8" s="1"/>
  <c r="L6" i="8"/>
  <c r="M5" i="8" s="1"/>
  <c r="Q18" i="4"/>
  <c r="R18" i="4"/>
  <c r="R19" i="4"/>
  <c r="R20" i="4"/>
  <c r="F10" i="3"/>
  <c r="F9" i="3"/>
  <c r="G11" i="3"/>
  <c r="F11" i="3"/>
  <c r="G10" i="3"/>
  <c r="G9" i="3"/>
  <c r="D19" i="4"/>
  <c r="I21" i="4"/>
  <c r="G21" i="4"/>
  <c r="E21" i="4"/>
  <c r="C21" i="4"/>
  <c r="G210" i="1"/>
  <c r="D179" i="1"/>
  <c r="E179" i="1"/>
  <c r="F179" i="1"/>
  <c r="C179" i="1"/>
  <c r="T171" i="1"/>
  <c r="T160" i="1"/>
  <c r="S171" i="1"/>
  <c r="U171" i="1"/>
  <c r="S172" i="1"/>
  <c r="T172" i="1"/>
  <c r="U172" i="1"/>
  <c r="R172" i="1"/>
  <c r="R171" i="1"/>
  <c r="S160" i="1"/>
  <c r="J140" i="1"/>
  <c r="J139" i="1"/>
  <c r="H140" i="1"/>
  <c r="H139" i="1"/>
  <c r="F140" i="1"/>
  <c r="F139" i="1"/>
  <c r="D140" i="1"/>
  <c r="E136" i="1"/>
  <c r="F136" i="1"/>
  <c r="D136" i="1"/>
  <c r="G176" i="1"/>
  <c r="G177" i="1"/>
  <c r="F177" i="1"/>
  <c r="F176" i="1"/>
  <c r="E177" i="1"/>
  <c r="E176" i="1"/>
  <c r="D177" i="1"/>
  <c r="R165" i="1"/>
  <c r="R160" i="1"/>
  <c r="H136" i="1" l="1"/>
  <c r="E137" i="1" s="1"/>
  <c r="G139" i="1"/>
  <c r="R71" i="8"/>
  <c r="N70" i="8"/>
  <c r="R70" i="8"/>
  <c r="P80" i="8"/>
  <c r="N79" i="8"/>
  <c r="R80" i="8"/>
  <c r="N80" i="8"/>
  <c r="P79" i="8"/>
  <c r="P81" i="8"/>
  <c r="P78" i="8"/>
  <c r="R72" i="8"/>
  <c r="N72" i="8"/>
  <c r="R79" i="8"/>
  <c r="R81" i="8"/>
  <c r="P72" i="8"/>
  <c r="S73" i="8"/>
  <c r="S82" i="8"/>
  <c r="N52" i="8"/>
  <c r="T51" i="8"/>
  <c r="R50" i="8"/>
  <c r="P50" i="8"/>
  <c r="N51" i="8"/>
  <c r="R52" i="8"/>
  <c r="P53" i="8"/>
  <c r="R53" i="8"/>
  <c r="N53" i="8"/>
  <c r="N59" i="8"/>
  <c r="P59" i="8"/>
  <c r="R59" i="8"/>
  <c r="P62" i="8"/>
  <c r="R62" i="8"/>
  <c r="N62" i="8"/>
  <c r="P61" i="8"/>
  <c r="R61" i="8"/>
  <c r="S63" i="8"/>
  <c r="T59" i="8" s="1"/>
  <c r="P60" i="8"/>
  <c r="R60" i="8"/>
  <c r="S46" i="8"/>
  <c r="P36" i="8"/>
  <c r="P37" i="8"/>
  <c r="P35" i="8"/>
  <c r="P34" i="8"/>
  <c r="S38" i="8"/>
  <c r="N36" i="8"/>
  <c r="N37" i="8"/>
  <c r="Q20" i="8"/>
  <c r="O14" i="8"/>
  <c r="O13" i="8"/>
  <c r="O12" i="8"/>
  <c r="M13" i="8"/>
  <c r="M14" i="8"/>
  <c r="M12" i="8"/>
  <c r="Q4" i="8"/>
  <c r="O4" i="8"/>
  <c r="M4" i="8"/>
  <c r="E139" i="1"/>
  <c r="L139" i="1"/>
  <c r="AD136" i="1"/>
  <c r="W137" i="1"/>
  <c r="W136" i="1"/>
  <c r="G239" i="1"/>
  <c r="G240" i="1"/>
  <c r="G241" i="1"/>
  <c r="G238" i="1"/>
  <c r="G211" i="1"/>
  <c r="H210" i="1" s="1"/>
  <c r="G212" i="1"/>
  <c r="G213" i="1"/>
  <c r="F4" i="1"/>
  <c r="F3" i="1"/>
  <c r="D137" i="1" l="1"/>
  <c r="T50" i="8"/>
  <c r="T52" i="8"/>
  <c r="T53" i="8"/>
  <c r="T61" i="8"/>
  <c r="T60" i="8"/>
  <c r="T62" i="8"/>
  <c r="Q19" i="4"/>
  <c r="Q20" i="4"/>
  <c r="O19" i="4"/>
  <c r="P18" i="4"/>
  <c r="O20" i="4"/>
  <c r="O18" i="4"/>
  <c r="R17" i="4"/>
  <c r="Q17" i="4"/>
  <c r="P17" i="4"/>
  <c r="O17" i="4"/>
  <c r="N17" i="4"/>
  <c r="M18" i="4"/>
  <c r="M19" i="4"/>
  <c r="M20" i="4"/>
  <c r="M17" i="4"/>
  <c r="H19" i="4"/>
  <c r="P19" i="4" s="1"/>
  <c r="H20" i="4"/>
  <c r="P20" i="4" s="1"/>
  <c r="H18" i="4"/>
  <c r="F19" i="4"/>
  <c r="F20" i="4"/>
  <c r="F18" i="4"/>
  <c r="N19" i="4"/>
  <c r="D20" i="4"/>
  <c r="N20" i="4" s="1"/>
  <c r="N18" i="4"/>
  <c r="J18" i="4"/>
  <c r="I20" i="4"/>
  <c r="J19" i="4"/>
  <c r="J20" i="4"/>
  <c r="I18" i="4"/>
  <c r="I19" i="4"/>
  <c r="O271" i="1"/>
  <c r="O270" i="1"/>
  <c r="P271" i="1"/>
  <c r="P270" i="1"/>
  <c r="D272" i="1"/>
  <c r="E272" i="1"/>
  <c r="E273" i="1" s="1"/>
  <c r="F272" i="1"/>
  <c r="F273" i="1" s="1"/>
  <c r="F279" i="1" s="1"/>
  <c r="G272" i="1"/>
  <c r="H272" i="1"/>
  <c r="I272" i="1"/>
  <c r="J272" i="1"/>
  <c r="J273" i="1" s="1"/>
  <c r="K272" i="1"/>
  <c r="K273" i="1" s="1"/>
  <c r="L272" i="1"/>
  <c r="M272" i="1"/>
  <c r="N272" i="1"/>
  <c r="N273" i="1" s="1"/>
  <c r="N279" i="1" s="1"/>
  <c r="C272" i="1"/>
  <c r="M273" i="1" l="1"/>
  <c r="M279" i="1" s="1"/>
  <c r="L273" i="1"/>
  <c r="L279" i="1" s="1"/>
  <c r="O272" i="1"/>
  <c r="D273" i="1"/>
  <c r="D279" i="1" s="1"/>
  <c r="H273" i="1"/>
  <c r="H279" i="1" s="1"/>
  <c r="K279" i="1"/>
  <c r="I273" i="1"/>
  <c r="I279" i="1" s="1"/>
  <c r="J21" i="4"/>
  <c r="G273" i="1"/>
  <c r="G279" i="1" s="1"/>
  <c r="J279" i="1"/>
  <c r="O273" i="1"/>
  <c r="E279" i="1"/>
  <c r="P272" i="1"/>
  <c r="F7" i="4" l="1"/>
  <c r="F8" i="4"/>
  <c r="F9" i="4"/>
  <c r="F6" i="4"/>
  <c r="H239" i="1"/>
  <c r="H240" i="1"/>
  <c r="H241" i="1"/>
  <c r="H238" i="1"/>
  <c r="H211" i="1"/>
  <c r="H212" i="1"/>
  <c r="H213" i="1"/>
  <c r="U166" i="1"/>
  <c r="U165" i="1"/>
  <c r="T166" i="1"/>
  <c r="T165" i="1"/>
  <c r="S166" i="1"/>
  <c r="S165" i="1"/>
  <c r="R166" i="1"/>
  <c r="S161" i="1"/>
  <c r="T161" i="1"/>
  <c r="U161" i="1"/>
  <c r="U160" i="1"/>
  <c r="R161" i="1"/>
  <c r="AD137" i="1"/>
  <c r="L140" i="1"/>
  <c r="K140" i="1"/>
  <c r="K139" i="1"/>
  <c r="I140" i="1"/>
  <c r="I139" i="1"/>
  <c r="E140" i="1"/>
  <c r="F101" i="1"/>
  <c r="F100" i="1"/>
  <c r="M76" i="1"/>
  <c r="M75" i="1"/>
  <c r="M74" i="1"/>
  <c r="M73" i="1"/>
  <c r="M72" i="1"/>
  <c r="L36" i="1"/>
  <c r="L35" i="1"/>
  <c r="J36" i="1"/>
  <c r="O36" i="1" s="1"/>
  <c r="N36" i="1"/>
  <c r="M36" i="1"/>
  <c r="O35" i="1"/>
  <c r="N35" i="1"/>
  <c r="M35" i="1"/>
  <c r="E21" i="1"/>
  <c r="F19" i="1" s="1"/>
  <c r="M19" i="1" s="1"/>
  <c r="AA130" i="1" l="1"/>
  <c r="AB130" i="1"/>
  <c r="AC130" i="1"/>
  <c r="Z130" i="1"/>
  <c r="F20" i="1"/>
  <c r="M20" i="1" s="1"/>
  <c r="L3" i="1"/>
  <c r="L2" i="1"/>
  <c r="G12" i="1"/>
  <c r="H9" i="1" s="1"/>
  <c r="I5" i="1"/>
  <c r="J4" i="1" s="1"/>
  <c r="O3" i="1" s="1"/>
  <c r="J3" i="1" l="1"/>
  <c r="O2" i="1" s="1"/>
  <c r="I103" i="1"/>
  <c r="I102" i="1"/>
  <c r="I101" i="1"/>
  <c r="I100" i="1"/>
  <c r="H103" i="1"/>
  <c r="H102" i="1"/>
  <c r="H101" i="1"/>
  <c r="H100" i="1"/>
  <c r="G103" i="1"/>
  <c r="G102" i="1"/>
  <c r="G101" i="1"/>
  <c r="G100" i="1"/>
  <c r="D103" i="1"/>
  <c r="D102" i="1"/>
  <c r="D101" i="1"/>
  <c r="E103" i="1"/>
  <c r="E102" i="1"/>
  <c r="E101" i="1"/>
  <c r="E100" i="1"/>
  <c r="D104" i="1" l="1"/>
  <c r="E104" i="1"/>
  <c r="M64" i="1"/>
  <c r="M65" i="1"/>
  <c r="M66" i="1"/>
  <c r="M67" i="1"/>
  <c r="M63" i="1"/>
  <c r="G140" i="1" l="1"/>
  <c r="F189" i="1"/>
  <c r="F188" i="1"/>
  <c r="F187" i="1"/>
  <c r="F186" i="1"/>
  <c r="L198" i="1" l="1"/>
  <c r="L199" i="1"/>
  <c r="N201" i="1"/>
  <c r="M201" i="1"/>
  <c r="L200" i="1"/>
  <c r="L201" i="1"/>
  <c r="E183" i="1"/>
  <c r="N198" i="1"/>
  <c r="M199" i="1"/>
  <c r="C183" i="1"/>
  <c r="D183" i="1"/>
  <c r="N199" i="1"/>
  <c r="M200" i="1"/>
  <c r="N200" i="1"/>
  <c r="M198" i="1"/>
  <c r="G187" i="1"/>
  <c r="G188" i="1"/>
  <c r="G189" i="1"/>
  <c r="I110" i="1"/>
  <c r="I111" i="1"/>
  <c r="I112" i="1"/>
  <c r="I109" i="1"/>
  <c r="G110" i="1"/>
  <c r="G111" i="1"/>
  <c r="G112" i="1"/>
  <c r="G109" i="1"/>
  <c r="E110" i="1"/>
  <c r="E111" i="1"/>
  <c r="E112" i="1"/>
  <c r="E109" i="1"/>
  <c r="H110" i="1"/>
  <c r="H111" i="1"/>
  <c r="H112" i="1"/>
  <c r="H109" i="1"/>
  <c r="F110" i="1"/>
  <c r="F111" i="1"/>
  <c r="F112" i="1"/>
  <c r="D110" i="1"/>
  <c r="D111" i="1"/>
  <c r="D112" i="1"/>
  <c r="I104" i="1"/>
  <c r="H104" i="1"/>
  <c r="G104" i="1"/>
  <c r="F102" i="1"/>
  <c r="F103" i="1"/>
  <c r="J82" i="1"/>
  <c r="H95" i="1"/>
  <c r="I94" i="1" s="1"/>
  <c r="F95" i="1"/>
  <c r="G92" i="1" s="1"/>
  <c r="D95" i="1"/>
  <c r="E92" i="1" s="1"/>
  <c r="J94" i="1"/>
  <c r="J93" i="1"/>
  <c r="J92" i="1"/>
  <c r="J91" i="1"/>
  <c r="H86" i="1"/>
  <c r="I85" i="1" s="1"/>
  <c r="F86" i="1"/>
  <c r="G83" i="1" s="1"/>
  <c r="D86" i="1"/>
  <c r="E83" i="1" s="1"/>
  <c r="J85" i="1"/>
  <c r="J84" i="1"/>
  <c r="J83" i="1"/>
  <c r="H77" i="1"/>
  <c r="F77" i="1"/>
  <c r="D77" i="1"/>
  <c r="J76" i="1"/>
  <c r="J75" i="1"/>
  <c r="J74" i="1"/>
  <c r="J73" i="1"/>
  <c r="H68" i="1"/>
  <c r="F68" i="1"/>
  <c r="D68" i="1"/>
  <c r="J67" i="1"/>
  <c r="J66" i="1"/>
  <c r="J65" i="1"/>
  <c r="J64" i="1"/>
  <c r="J53" i="1"/>
  <c r="E53" i="1" s="1"/>
  <c r="H57" i="1"/>
  <c r="F57" i="1"/>
  <c r="D57" i="1"/>
  <c r="J56" i="1"/>
  <c r="J55" i="1"/>
  <c r="J54" i="1"/>
  <c r="J45" i="1"/>
  <c r="J46" i="1"/>
  <c r="J47" i="1"/>
  <c r="J44" i="1"/>
  <c r="H48" i="1"/>
  <c r="F48" i="1"/>
  <c r="D48" i="1"/>
  <c r="I28" i="1"/>
  <c r="G28" i="1"/>
  <c r="E28" i="1"/>
  <c r="I21" i="1"/>
  <c r="J19" i="1" s="1"/>
  <c r="G21" i="1"/>
  <c r="E12" i="1"/>
  <c r="G5" i="1"/>
  <c r="E5" i="1"/>
  <c r="H4" i="1"/>
  <c r="N3" i="1" s="1"/>
  <c r="H3" i="1"/>
  <c r="N2" i="1" s="1"/>
  <c r="M3" i="1"/>
  <c r="M2" i="1"/>
  <c r="I64" i="1" l="1"/>
  <c r="P64" i="1" s="1"/>
  <c r="E64" i="1"/>
  <c r="N64" i="1" s="1"/>
  <c r="G64" i="1"/>
  <c r="O64" i="1" s="1"/>
  <c r="E65" i="1"/>
  <c r="N65" i="1" s="1"/>
  <c r="I65" i="1"/>
  <c r="P65" i="1" s="1"/>
  <c r="G65" i="1"/>
  <c r="O65" i="1" s="1"/>
  <c r="E66" i="1"/>
  <c r="N66" i="1" s="1"/>
  <c r="I66" i="1"/>
  <c r="P66" i="1" s="1"/>
  <c r="G66" i="1"/>
  <c r="O66" i="1" s="1"/>
  <c r="E67" i="1"/>
  <c r="N67" i="1" s="1"/>
  <c r="G67" i="1"/>
  <c r="O67" i="1" s="1"/>
  <c r="I67" i="1"/>
  <c r="P67" i="1" s="1"/>
  <c r="I73" i="1"/>
  <c r="P73" i="1" s="1"/>
  <c r="G73" i="1"/>
  <c r="O73" i="1" s="1"/>
  <c r="E73" i="1"/>
  <c r="N73" i="1" s="1"/>
  <c r="I76" i="1"/>
  <c r="P76" i="1" s="1"/>
  <c r="G76" i="1"/>
  <c r="O76" i="1" s="1"/>
  <c r="E76" i="1"/>
  <c r="N76" i="1" s="1"/>
  <c r="I74" i="1"/>
  <c r="P74" i="1" s="1"/>
  <c r="G74" i="1"/>
  <c r="O74" i="1" s="1"/>
  <c r="E74" i="1"/>
  <c r="N74" i="1" s="1"/>
  <c r="E75" i="1"/>
  <c r="N75" i="1" s="1"/>
  <c r="I75" i="1"/>
  <c r="P75" i="1" s="1"/>
  <c r="G75" i="1"/>
  <c r="O75" i="1" s="1"/>
  <c r="I84" i="1"/>
  <c r="I83" i="1"/>
  <c r="F104" i="1"/>
  <c r="G53" i="1"/>
  <c r="I53" i="1"/>
  <c r="I44" i="1"/>
  <c r="G44" i="1"/>
  <c r="E44" i="1"/>
  <c r="E91" i="1"/>
  <c r="G47" i="1"/>
  <c r="I47" i="1"/>
  <c r="E47" i="1"/>
  <c r="E94" i="1"/>
  <c r="G46" i="1"/>
  <c r="I46" i="1"/>
  <c r="E46" i="1"/>
  <c r="E93" i="1"/>
  <c r="F11" i="1"/>
  <c r="F9" i="1"/>
  <c r="I45" i="1"/>
  <c r="G45" i="1"/>
  <c r="E45" i="1"/>
  <c r="H19" i="1"/>
  <c r="N19" i="1" s="1"/>
  <c r="H20" i="1"/>
  <c r="N20" i="1" s="1"/>
  <c r="G54" i="1"/>
  <c r="E54" i="1"/>
  <c r="I54" i="1"/>
  <c r="G91" i="1"/>
  <c r="J20" i="1"/>
  <c r="O20" i="1" s="1"/>
  <c r="O19" i="1"/>
  <c r="E55" i="1"/>
  <c r="I55" i="1"/>
  <c r="G55" i="1"/>
  <c r="G94" i="1"/>
  <c r="F26" i="1"/>
  <c r="F27" i="1"/>
  <c r="E56" i="1"/>
  <c r="I56" i="1"/>
  <c r="G56" i="1"/>
  <c r="G93" i="1"/>
  <c r="H27" i="1"/>
  <c r="H26" i="1"/>
  <c r="I93" i="1"/>
  <c r="J27" i="1"/>
  <c r="J26" i="1"/>
  <c r="I92" i="1"/>
  <c r="E82" i="1"/>
  <c r="H11" i="1"/>
  <c r="E85" i="1"/>
  <c r="H10" i="1"/>
  <c r="E84" i="1"/>
  <c r="G82" i="1"/>
  <c r="G85" i="1"/>
  <c r="G84" i="1"/>
  <c r="F10" i="1"/>
  <c r="I82" i="1"/>
  <c r="I91" i="1"/>
  <c r="J57" i="1"/>
  <c r="K54" i="1" s="1"/>
  <c r="I113" i="1"/>
  <c r="G113" i="1"/>
  <c r="F113" i="1"/>
  <c r="J48" i="1"/>
  <c r="K44" i="1" s="1"/>
  <c r="D113" i="1"/>
  <c r="E113" i="1"/>
  <c r="J77" i="1"/>
  <c r="K73" i="1" s="1"/>
  <c r="H113" i="1"/>
  <c r="J95" i="1"/>
  <c r="K91" i="1" s="1"/>
  <c r="J86" i="1"/>
  <c r="J68" i="1"/>
  <c r="K66" i="1" s="1"/>
  <c r="K65" i="1" l="1"/>
  <c r="K67" i="1"/>
  <c r="K64" i="1"/>
  <c r="K55" i="1"/>
  <c r="K53" i="1"/>
  <c r="K45" i="1"/>
  <c r="K46" i="1"/>
  <c r="K47" i="1"/>
  <c r="K56" i="1"/>
  <c r="K83" i="1"/>
  <c r="K85" i="1"/>
  <c r="K82" i="1"/>
  <c r="K84" i="1"/>
  <c r="K94" i="1"/>
  <c r="K93" i="1"/>
  <c r="K76" i="1"/>
  <c r="K92" i="1"/>
  <c r="K75" i="1"/>
  <c r="K74" i="1"/>
</calcChain>
</file>

<file path=xl/sharedStrings.xml><?xml version="1.0" encoding="utf-8"?>
<sst xmlns="http://schemas.openxmlformats.org/spreadsheetml/2006/main" count="12785" uniqueCount="1166">
  <si>
    <t>Քանակ</t>
  </si>
  <si>
    <t>Հագուստ</t>
  </si>
  <si>
    <t>Գեղեցկություն</t>
  </si>
  <si>
    <t>Էլեկտրոնիկա</t>
  </si>
  <si>
    <t>Ընդհանուր</t>
  </si>
  <si>
    <t>Վաճառք / ք/կ</t>
  </si>
  <si>
    <t>18-30</t>
  </si>
  <si>
    <t>31-41</t>
  </si>
  <si>
    <t>42-52</t>
  </si>
  <si>
    <t>53-64</t>
  </si>
  <si>
    <t>Տարիքային խումբ</t>
  </si>
  <si>
    <t>* Վաճառքի քանակն ըստ տարիքային և հաճախորդների սեռ տարբերության՝ ապրանքի տեսականիների վաճառքից (այստեղ ներկայացված է միայն կանայք)</t>
  </si>
  <si>
    <t>Հագուստ (Male)</t>
  </si>
  <si>
    <t>Հագուստ (Female)</t>
  </si>
  <si>
    <t>Գեղեցկություն (Male)</t>
  </si>
  <si>
    <t>Գեղեցկություն (Female)</t>
  </si>
  <si>
    <t>Էլեկտրոնիկա (Female)</t>
  </si>
  <si>
    <t>Էլեկտրոնիկա (Male)</t>
  </si>
  <si>
    <t>* Եկամտի համեմատություն ըստ տարիքային խմբի, սեռի և ապրանքի տեսականու</t>
  </si>
  <si>
    <t>Beauty</t>
  </si>
  <si>
    <t>Electronics</t>
  </si>
  <si>
    <t>Clothing</t>
  </si>
  <si>
    <t>*Տղամարդկանց համար առանձին՝</t>
  </si>
  <si>
    <t>*Իսկ կանանց համար առանձին՝</t>
  </si>
  <si>
    <t>Տղամարդիկ</t>
  </si>
  <si>
    <t>Կանայք</t>
  </si>
  <si>
    <t>Սեռ</t>
  </si>
  <si>
    <t>Եկամուտ</t>
  </si>
  <si>
    <t>Ապրանքի տեսակ</t>
  </si>
  <si>
    <t>* Վաճառքի քանակն ըստ տարիքային և հաճախորդների սեռի տարբերության՝ ապրանքի տեսականիների վաճառքից (այստեղ ներկայացված է միայն տղամարդիկ)</t>
  </si>
  <si>
    <t>* Եկամուտն ըստ ապրանքի տեսակների</t>
  </si>
  <si>
    <t>* 2023թ․ խանութի հաճախորդների քանակը, սեռն և եկամուտը</t>
  </si>
  <si>
    <t>Նկար 1</t>
  </si>
  <si>
    <t>Column1</t>
  </si>
  <si>
    <t>Column2</t>
  </si>
  <si>
    <t>Նկար 2</t>
  </si>
  <si>
    <t>* Ստացած եկամուտն՝ ապրանքի տեսակների վաճառքից՝ ըստ հաճախորդների սեռի</t>
  </si>
  <si>
    <t>* Քանակը՝ ապրանքի տեսակների վաճառքից՝ ըստ հաճախորդների սեռի</t>
  </si>
  <si>
    <t>Նկար 3</t>
  </si>
  <si>
    <t>Նկար 4</t>
  </si>
  <si>
    <t>Նկար 5</t>
  </si>
  <si>
    <t>* Ընդհանուր քանակն ըստ տարիքային տարբերության՝ ապրանքի տեսակների վաճառքից</t>
  </si>
  <si>
    <t>* Ընդհանուր եկամուտն ըստ տարիքային խմբերի՝ ապրանքի տեսակների վաճառքից</t>
  </si>
  <si>
    <t>Նկար 6</t>
  </si>
  <si>
    <t>* Տղամարդիկ</t>
  </si>
  <si>
    <t>* Կանայք</t>
  </si>
  <si>
    <t>* Եկամուտն ըստ տարիքային խմբի՝ ապրանքի տեսականիների վաճառքից (միայն տղամարդիկ)</t>
  </si>
  <si>
    <t>* Եկամուտն ըստ տարիքային խմբի՝ ապրանքի տեսականիների վաճառքից (միայն կանայք)</t>
  </si>
  <si>
    <t>Նկար 7</t>
  </si>
  <si>
    <t>Նկար 8</t>
  </si>
  <si>
    <t xml:space="preserve">       Նկար 2</t>
  </si>
  <si>
    <t>* Իսկ առանձին՝</t>
  </si>
  <si>
    <t>* Ըստ եկամտի</t>
  </si>
  <si>
    <t>* ընդհանուր հաճախումների</t>
  </si>
  <si>
    <t>Նկար 11</t>
  </si>
  <si>
    <t>Նկար 12</t>
  </si>
  <si>
    <t>Նկար 13</t>
  </si>
  <si>
    <t>Age</t>
  </si>
  <si>
    <t>Product Category</t>
  </si>
  <si>
    <t>Total Amount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</si>
  <si>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</si>
  <si>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</si>
  <si>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</si>
  <si>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</si>
  <si>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</si>
  <si>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</si>
  <si>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</si>
  <si>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</si>
  <si>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</si>
  <si>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</si>
  <si>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</si>
  <si>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</si>
  <si>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</si>
  <si>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</si>
  <si>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</si>
  <si>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</si>
  <si>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</si>
  <si>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</si>
  <si>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</si>
  <si>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</si>
  <si>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</si>
  <si>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</si>
  <si>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</si>
  <si>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</si>
  <si>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</si>
  <si>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Հունվար</t>
  </si>
  <si>
    <t>Փետրվար</t>
  </si>
  <si>
    <t>Մարտ</t>
  </si>
  <si>
    <t>Ապրիլ</t>
  </si>
  <si>
    <t>Մայիս</t>
  </si>
  <si>
    <t>Հունիս</t>
  </si>
  <si>
    <t>Հուլիս</t>
  </si>
  <si>
    <t>Օգոստոս</t>
  </si>
  <si>
    <t>Սեպտեմբեր</t>
  </si>
  <si>
    <t>Հոկտեմբեր</t>
  </si>
  <si>
    <t>Նոյեմբեր</t>
  </si>
  <si>
    <t>Դեկտեմբեր</t>
  </si>
  <si>
    <t>2023թ․ միջինը</t>
  </si>
  <si>
    <t>M-o-M trend</t>
  </si>
  <si>
    <t>Տղամարդ</t>
  </si>
  <si>
    <t>Նկար 16</t>
  </si>
  <si>
    <t>Նկար 17</t>
  </si>
  <si>
    <t>Հաճախորդներ</t>
  </si>
  <si>
    <t>1 հաճախորդի հ-ր միջին գնումների քանակ</t>
  </si>
  <si>
    <t>1 ապրանքի միջին գինը</t>
  </si>
  <si>
    <t>Նկար 18</t>
  </si>
  <si>
    <t>1-ին քառորդ</t>
  </si>
  <si>
    <t>2-րդ քառորդ</t>
  </si>
  <si>
    <t>3-րդ քառորդ</t>
  </si>
  <si>
    <t>4-րդ քառորդ</t>
  </si>
  <si>
    <t>* Եկամուտն ըստ քառորդների</t>
  </si>
  <si>
    <t>* Վաճառքի քանակն ըստ քառորդների</t>
  </si>
  <si>
    <t>* Ընդհանուր ստացված եկամուտն ըստ տարվա քառորդների</t>
  </si>
  <si>
    <t>* Ըստ վաճառքի քանակի</t>
  </si>
  <si>
    <t xml:space="preserve">             Նկար 9</t>
  </si>
  <si>
    <t>* Ստացված եկամուտն՝ ըստ ապրանքի կատեգորիաների և քառորդների</t>
  </si>
  <si>
    <t xml:space="preserve">                         Նկար 14</t>
  </si>
  <si>
    <t>Transaction ID</t>
  </si>
  <si>
    <t>Date</t>
  </si>
  <si>
    <t>Customer ID</t>
  </si>
  <si>
    <t>Gender</t>
  </si>
  <si>
    <t>Quantity</t>
  </si>
  <si>
    <t>Price per Unit</t>
  </si>
  <si>
    <t>CUST001</t>
  </si>
  <si>
    <t>Male</t>
  </si>
  <si>
    <t>CUST002</t>
  </si>
  <si>
    <t>Female</t>
  </si>
  <si>
    <t>CUST003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</si>
  <si>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</si>
  <si>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</si>
  <si>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</si>
  <si>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</si>
  <si>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</si>
  <si>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</si>
  <si>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</si>
  <si>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</si>
  <si>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</si>
  <si>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</si>
  <si>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</si>
  <si>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</si>
  <si>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</si>
  <si>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</si>
  <si>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</si>
  <si>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</si>
  <si>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</si>
  <si>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</si>
  <si>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</si>
  <si>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</si>
  <si>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</si>
  <si>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</si>
  <si>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</si>
  <si>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</si>
  <si>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</si>
  <si>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</si>
  <si>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</si>
  <si>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</si>
  <si>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</si>
  <si>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</si>
  <si>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</si>
  <si>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</si>
  <si>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</si>
  <si>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</si>
  <si>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</si>
  <si>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</si>
  <si>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</si>
  <si>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</si>
  <si>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</si>
  <si>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</si>
  <si>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</si>
  <si>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</si>
  <si>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</si>
  <si>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</si>
  <si>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</si>
  <si>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</si>
  <si>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</si>
  <si>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</si>
  <si>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</si>
  <si>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</si>
  <si>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</si>
  <si>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</si>
  <si>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</si>
  <si>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</si>
  <si>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</si>
  <si>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</si>
  <si>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</si>
  <si>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</si>
  <si>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</si>
  <si>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</si>
  <si>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</si>
  <si>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</si>
  <si>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</si>
  <si>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</si>
  <si>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</si>
  <si>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</si>
  <si>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</si>
  <si>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</si>
  <si>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</si>
  <si>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</si>
  <si>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</si>
  <si>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</si>
  <si>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</si>
  <si>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</si>
  <si>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</si>
  <si>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</si>
  <si>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</si>
  <si>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</si>
  <si>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</si>
  <si>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</si>
  <si>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</si>
  <si>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</si>
  <si>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</si>
  <si>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</si>
  <si>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</si>
  <si>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</si>
  <si>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</si>
  <si>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</si>
  <si>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</si>
  <si>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</si>
  <si>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</si>
  <si>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</si>
  <si>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</si>
  <si>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</si>
  <si>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</si>
  <si>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</si>
  <si>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</si>
  <si>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</si>
  <si>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</si>
  <si>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</si>
  <si>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</si>
  <si>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</si>
  <si>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</si>
  <si>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</si>
  <si>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</si>
  <si>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</si>
  <si>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</si>
  <si>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</si>
  <si>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</si>
  <si>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</si>
  <si>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</si>
  <si>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</si>
  <si>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</si>
  <si>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</si>
  <si>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</si>
  <si>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</si>
  <si>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</si>
  <si>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</si>
  <si>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</si>
  <si>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</si>
  <si>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</si>
  <si>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</si>
  <si>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</si>
  <si>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</si>
  <si>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</si>
  <si>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</si>
  <si>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</si>
  <si>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</si>
  <si>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</si>
  <si>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</si>
  <si>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</si>
  <si>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</si>
  <si>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</si>
  <si>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</si>
  <si>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</si>
  <si>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</si>
  <si>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</si>
  <si>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</si>
  <si>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</si>
  <si>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</si>
  <si>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</si>
  <si>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</si>
  <si>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</si>
  <si>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</si>
  <si>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</si>
  <si>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</si>
  <si>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</si>
  <si>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</si>
  <si>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</si>
  <si>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</si>
  <si>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</si>
  <si>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</si>
  <si>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</si>
  <si>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</si>
  <si>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</si>
  <si>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</si>
  <si>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</si>
  <si>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</si>
  <si>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</si>
  <si>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</si>
  <si>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</si>
  <si>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</si>
  <si>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</si>
  <si>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</si>
  <si>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</si>
  <si>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</si>
  <si>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</si>
  <si>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</si>
  <si>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</si>
  <si>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</si>
  <si>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</si>
  <si>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</si>
  <si>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</si>
  <si>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</si>
  <si>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</si>
  <si>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</si>
  <si>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</si>
  <si>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</si>
  <si>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</si>
  <si>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</si>
  <si>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</si>
  <si>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</si>
  <si>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</si>
  <si>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</si>
  <si>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</si>
  <si>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</si>
  <si>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</si>
  <si>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</si>
  <si>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</si>
  <si>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</si>
  <si>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</si>
  <si>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</si>
  <si>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</si>
  <si>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</si>
  <si>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</si>
  <si>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</si>
  <si>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</si>
  <si>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</si>
  <si>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</si>
  <si>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</si>
  <si>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</si>
  <si>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</si>
  <si>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</si>
  <si>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</si>
  <si>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</si>
  <si>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</si>
  <si>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</si>
  <si>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</si>
  <si>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</si>
  <si>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</si>
  <si>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</si>
  <si>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</si>
  <si>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</si>
  <si>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</si>
  <si>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</si>
  <si>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</si>
  <si>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</si>
  <si>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</si>
  <si>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</si>
  <si>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</si>
  <si>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</si>
  <si>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</si>
  <si>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</si>
  <si>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</si>
  <si>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</si>
  <si>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</si>
  <si>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</si>
  <si>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</si>
  <si>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</si>
  <si>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</si>
  <si>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</si>
  <si>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</si>
  <si>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</si>
  <si>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</si>
  <si>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</si>
  <si>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</si>
  <si>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</si>
  <si>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</si>
  <si>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</si>
  <si>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</si>
  <si>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</si>
  <si>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</si>
  <si>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</si>
  <si>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</si>
  <si>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</si>
  <si>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</si>
  <si>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</si>
  <si>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</si>
  <si>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</si>
  <si>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</si>
  <si>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</si>
  <si>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</si>
  <si>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</si>
  <si>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</si>
  <si>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</si>
  <si>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</si>
  <si>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</si>
  <si>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</si>
  <si>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</si>
  <si>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</si>
  <si>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</si>
  <si>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</si>
  <si>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</si>
  <si>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</si>
  <si>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</si>
  <si>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</si>
  <si>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</si>
  <si>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</si>
  <si>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</si>
  <si>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</si>
  <si>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</si>
  <si>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</si>
  <si>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</si>
  <si>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</si>
  <si>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</si>
  <si>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</si>
  <si>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</si>
  <si>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</si>
  <si>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</si>
  <si>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</si>
  <si>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</si>
  <si>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</si>
  <si>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</si>
  <si>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</si>
  <si>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</si>
  <si>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</si>
  <si>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</si>
  <si>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</si>
  <si>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</si>
  <si>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</si>
  <si>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</si>
  <si>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</si>
  <si>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</si>
  <si>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</si>
  <si>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</si>
  <si>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</si>
  <si>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</si>
  <si>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</si>
  <si>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</si>
  <si>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</si>
  <si>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</si>
  <si>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</si>
  <si>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</si>
  <si>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</si>
  <si>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</si>
  <si>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</si>
  <si>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</si>
  <si>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</si>
  <si>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</si>
  <si>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</si>
  <si>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</si>
  <si>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</si>
  <si>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</si>
  <si>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</si>
  <si>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</si>
  <si>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</si>
  <si>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</si>
  <si>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</si>
  <si>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</si>
  <si>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</si>
  <si>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</si>
  <si>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</si>
  <si>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</si>
  <si>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</si>
  <si>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</si>
  <si>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</si>
  <si>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</si>
  <si>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</si>
  <si>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</si>
  <si>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</si>
  <si>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</si>
  <si>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</si>
  <si>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</si>
  <si>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</si>
  <si>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</si>
  <si>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</si>
  <si>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</si>
  <si>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</si>
  <si>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</si>
  <si>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</si>
  <si>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</si>
  <si>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</si>
  <si>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</si>
  <si>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</si>
  <si>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</si>
  <si>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</si>
  <si>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</si>
  <si>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</si>
  <si>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</si>
  <si>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</si>
  <si>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</si>
  <si>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</si>
  <si>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</si>
  <si>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</si>
  <si>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</si>
  <si>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</si>
  <si>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</si>
  <si>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</si>
  <si>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</si>
  <si>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</si>
  <si>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</si>
  <si>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</si>
  <si>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</si>
  <si>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</si>
  <si>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</si>
  <si>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</si>
  <si>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</si>
  <si>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</si>
  <si>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</si>
  <si>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</si>
  <si>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</si>
  <si>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</si>
  <si>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</si>
  <si>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</si>
  <si>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</si>
  <si>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</si>
  <si>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</si>
  <si>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</si>
  <si>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</si>
  <si>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</si>
  <si>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</si>
  <si>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</si>
  <si>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</si>
  <si>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</si>
  <si>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</si>
  <si>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</si>
  <si>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</si>
  <si>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</si>
  <si>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</si>
  <si>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</si>
  <si>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</si>
  <si>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</si>
  <si>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</si>
  <si>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</si>
  <si>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</si>
  <si>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</si>
  <si>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</si>
  <si>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</si>
  <si>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</si>
  <si>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</si>
  <si>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</si>
  <si>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</si>
  <si>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</si>
  <si>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</si>
  <si>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</si>
  <si>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</si>
  <si>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</si>
  <si>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</si>
  <si>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</si>
  <si>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</si>
  <si>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</si>
  <si>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</si>
  <si>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</si>
  <si>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</si>
  <si>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</si>
  <si>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</si>
  <si>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</si>
  <si>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</si>
  <si>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</si>
  <si>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</si>
  <si>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</si>
  <si>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</si>
  <si>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</si>
  <si>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</si>
  <si>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</si>
  <si>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</si>
  <si>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</si>
  <si>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</si>
  <si>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</si>
  <si>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</si>
  <si>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</si>
  <si>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</si>
  <si>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</si>
  <si>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</si>
  <si>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</si>
  <si>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</si>
  <si>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</si>
  <si>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</si>
  <si>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</si>
  <si>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</si>
  <si>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</si>
  <si>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</si>
  <si>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</si>
  <si>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</si>
  <si>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</si>
  <si>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</si>
  <si>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</si>
  <si>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</si>
  <si>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</si>
  <si>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</si>
  <si>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</si>
  <si>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</si>
  <si>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</si>
  <si>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</si>
  <si>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</si>
  <si>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</si>
  <si>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</si>
  <si>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</si>
  <si>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</si>
  <si>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</si>
  <si>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</si>
  <si>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</si>
  <si>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</si>
  <si>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</si>
  <si>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</si>
  <si>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</si>
  <si>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</si>
  <si>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</si>
  <si>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</si>
  <si>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</si>
  <si>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</si>
  <si>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</si>
  <si>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</si>
  <si>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</si>
  <si>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</si>
  <si>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</si>
  <si>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</si>
  <si>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</si>
  <si>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</si>
  <si>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</si>
  <si>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</si>
  <si>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</si>
  <si>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</si>
  <si>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</si>
  <si>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</si>
  <si>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</si>
  <si>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</si>
  <si>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</si>
  <si>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</si>
  <si>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</si>
  <si>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</si>
  <si>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</si>
  <si>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</si>
  <si>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</si>
  <si>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</si>
  <si>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</si>
  <si>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</si>
  <si>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</si>
  <si>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</si>
  <si>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</si>
  <si>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</si>
  <si>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</si>
  <si>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</si>
  <si>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</si>
  <si>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</si>
  <si>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</si>
  <si>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</si>
  <si>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</si>
  <si>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</si>
  <si>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</si>
  <si>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</si>
  <si>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</si>
  <si>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</si>
  <si>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</si>
  <si>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</si>
  <si>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</si>
  <si>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</si>
  <si>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</si>
  <si>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</si>
  <si>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</si>
  <si>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</si>
  <si>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</si>
  <si>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</si>
  <si>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</si>
  <si>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</si>
  <si>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</si>
  <si>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</si>
  <si>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</si>
  <si>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</si>
  <si>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</si>
  <si>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</si>
  <si>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</si>
  <si>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</si>
  <si>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</si>
  <si>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</si>
  <si>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</si>
  <si>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</si>
  <si>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</si>
  <si>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</si>
  <si>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</si>
  <si>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</si>
  <si>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</si>
  <si>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</si>
  <si>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</si>
  <si>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</si>
  <si>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</si>
  <si>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</si>
  <si>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</si>
  <si>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</si>
  <si>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</si>
  <si>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</si>
  <si>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</si>
  <si>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</si>
  <si>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</si>
  <si>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</si>
  <si>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</si>
  <si>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</si>
  <si>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</si>
  <si>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</si>
  <si>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</si>
  <si>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</si>
  <si>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</si>
  <si>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</si>
  <si>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</si>
  <si>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</si>
  <si>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</si>
  <si>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</si>
  <si>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</si>
  <si>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</si>
  <si>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</si>
  <si>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</si>
  <si>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</si>
  <si>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</si>
  <si>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</si>
  <si>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</si>
  <si>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</si>
  <si>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</si>
  <si>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</si>
  <si>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</si>
  <si>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</si>
  <si>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</si>
  <si>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</si>
  <si>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</si>
  <si>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</si>
  <si>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</si>
  <si>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</si>
  <si>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</si>
  <si>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</si>
  <si>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</si>
  <si>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</si>
  <si>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</si>
  <si>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</si>
  <si>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</si>
  <si>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</si>
  <si>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</si>
  <si>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</si>
  <si>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</si>
  <si>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</si>
  <si>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</si>
  <si>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</si>
  <si>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</si>
  <si>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</si>
  <si>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</si>
  <si>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</si>
  <si>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</si>
  <si>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</si>
  <si>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</si>
  <si>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</si>
  <si>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</si>
  <si>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</si>
  <si>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</si>
  <si>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</si>
  <si>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</si>
  <si>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</si>
  <si>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</si>
  <si>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</si>
  <si>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</si>
  <si>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</si>
  <si>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</si>
  <si>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</si>
  <si>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</si>
  <si>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</si>
  <si>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</si>
  <si>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</si>
  <si>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</si>
  <si>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</si>
  <si>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</si>
  <si>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</si>
  <si>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</si>
  <si>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</si>
  <si>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</si>
  <si>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</si>
  <si>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</si>
  <si>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</si>
  <si>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</si>
  <si>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</si>
  <si>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</si>
  <si>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</si>
  <si>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</si>
  <si>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</si>
  <si>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</si>
  <si>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</si>
  <si>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</si>
  <si>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</si>
  <si>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</si>
  <si>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</si>
  <si>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</si>
  <si>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</si>
  <si>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</si>
  <si>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</si>
  <si>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</si>
  <si>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</si>
  <si>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</si>
  <si>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</si>
  <si>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</si>
  <si>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</si>
  <si>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</si>
  <si>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</si>
  <si>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</si>
  <si>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</si>
  <si>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</si>
  <si>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</si>
  <si>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</si>
  <si>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</si>
  <si>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</si>
  <si>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</si>
  <si>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</si>
  <si>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</si>
  <si>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</si>
  <si>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</si>
  <si>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</si>
  <si>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</si>
  <si>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</si>
  <si>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</si>
  <si>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</si>
  <si>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</si>
  <si>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</si>
  <si>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</si>
  <si>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</si>
  <si>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</si>
  <si>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</si>
  <si>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</si>
  <si>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</si>
  <si>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</si>
  <si>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</si>
  <si>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</si>
  <si>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</si>
  <si>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</si>
  <si>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</si>
  <si>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</si>
  <si>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</si>
  <si>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</si>
  <si>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</si>
  <si>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</si>
  <si>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</si>
  <si>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</si>
  <si>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</si>
  <si>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</si>
  <si>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</si>
  <si>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</si>
  <si>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</si>
  <si>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</si>
  <si>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</si>
  <si>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</si>
  <si>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</si>
  <si>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</si>
  <si>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</si>
  <si>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</si>
  <si>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</si>
  <si>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</si>
  <si>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</si>
  <si>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</si>
  <si>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</si>
  <si>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</si>
  <si>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</si>
  <si>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</si>
  <si>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</si>
  <si>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</si>
  <si>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</si>
  <si>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</si>
  <si>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</si>
  <si>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</si>
  <si>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</si>
  <si>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</si>
  <si>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</si>
  <si>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</si>
  <si>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</si>
  <si>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</si>
  <si>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</si>
  <si>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</si>
  <si>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</si>
  <si>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</si>
  <si>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</si>
  <si>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</si>
  <si>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</si>
  <si>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</si>
  <si>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</si>
  <si>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</si>
  <si>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</si>
  <si>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</si>
  <si>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</si>
  <si>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</si>
  <si>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</si>
  <si>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</si>
  <si>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</si>
  <si>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</si>
  <si>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</si>
  <si>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</si>
  <si>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</si>
  <si>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</si>
  <si>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</si>
  <si>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</si>
  <si>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</si>
  <si>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</si>
  <si>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</si>
  <si>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</si>
  <si>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</si>
  <si>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</si>
  <si>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</si>
  <si>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</si>
  <si>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</si>
  <si>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</si>
  <si>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</si>
  <si>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</si>
  <si>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</si>
  <si>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</si>
  <si>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</si>
  <si>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</si>
  <si>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</si>
  <si>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</si>
  <si>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</si>
  <si>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</si>
  <si>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</si>
  <si>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</si>
  <si>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</si>
  <si>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</si>
  <si>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</si>
  <si>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</si>
  <si>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</si>
  <si>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</si>
  <si>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</si>
  <si>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</si>
  <si>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</si>
  <si>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</si>
  <si>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</si>
  <si>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</si>
  <si>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</si>
  <si>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</si>
  <si>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</si>
  <si>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</si>
  <si>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</si>
  <si>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</si>
  <si>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</si>
  <si>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</si>
  <si>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</si>
  <si>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</si>
  <si>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</si>
  <si>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</si>
  <si>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</si>
  <si>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</si>
  <si>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</si>
  <si>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</si>
  <si>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</si>
  <si>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</si>
  <si>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</si>
  <si>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</si>
  <si>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</si>
  <si>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</si>
  <si>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</si>
  <si>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</si>
  <si>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</si>
  <si>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</si>
  <si>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</si>
  <si>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</si>
  <si>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</si>
  <si>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</si>
  <si>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</si>
  <si>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</si>
  <si>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</si>
  <si>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</si>
  <si>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</si>
  <si>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</si>
  <si>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</si>
  <si>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</si>
  <si>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</si>
  <si>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</si>
  <si>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</si>
  <si>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</si>
  <si>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</si>
  <si>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</si>
  <si>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</si>
  <si>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</si>
  <si>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</si>
  <si>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</si>
  <si>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</si>
  <si>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</si>
  <si>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</si>
  <si>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</si>
  <si>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</si>
  <si>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</si>
  <si>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</si>
  <si>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</si>
  <si>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</si>
  <si>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</si>
  <si>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</si>
  <si>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</si>
  <si>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</si>
  <si>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</si>
  <si>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</si>
  <si>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</si>
  <si>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</si>
  <si>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</si>
  <si>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</si>
  <si>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</si>
  <si>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</si>
  <si>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</si>
  <si>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</si>
  <si>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</si>
  <si>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</si>
  <si>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</si>
  <si>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</si>
  <si>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</si>
  <si>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</si>
  <si>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</si>
  <si>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</si>
  <si>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</si>
  <si>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</si>
  <si>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</si>
  <si>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</si>
  <si>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</si>
  <si>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</si>
  <si>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</si>
  <si>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</si>
  <si>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</si>
  <si>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</si>
  <si>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</si>
  <si>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</si>
  <si>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</si>
  <si>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</si>
  <si>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</si>
  <si>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</si>
  <si>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</si>
  <si>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</si>
  <si>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</si>
  <si>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</si>
  <si>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</si>
  <si>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</si>
  <si>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</si>
  <si>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</si>
  <si>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</si>
  <si>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</si>
  <si>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</si>
  <si>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</si>
  <si>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</si>
  <si>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</si>
  <si>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</si>
  <si>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</si>
  <si>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</si>
  <si>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</si>
  <si>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</si>
  <si>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</si>
  <si>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</si>
  <si>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</si>
  <si>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</si>
  <si>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</si>
  <si>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</si>
  <si>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</si>
  <si>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</si>
  <si>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</si>
  <si>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</si>
  <si>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</si>
  <si>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</si>
  <si>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</si>
  <si>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</si>
  <si>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</si>
  <si>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</si>
  <si>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</si>
  <si>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</si>
  <si>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</si>
  <si>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</si>
  <si>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</si>
  <si>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</si>
  <si>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</si>
  <si>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</si>
  <si>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</si>
  <si>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</si>
  <si>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</si>
  <si>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</si>
  <si>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</si>
  <si>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</si>
  <si>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</si>
  <si>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</si>
  <si>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</si>
  <si>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</si>
  <si>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</si>
  <si>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</si>
  <si>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</si>
  <si>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</si>
  <si>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</si>
  <si>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</si>
  <si>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</si>
  <si>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</si>
  <si>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</si>
  <si>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</si>
  <si>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</si>
  <si>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</si>
  <si>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</si>
  <si>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</si>
  <si>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</si>
  <si>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</si>
  <si>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</si>
  <si>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</si>
  <si>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</si>
  <si>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</si>
  <si>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</si>
  <si>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</si>
  <si>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</si>
  <si>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</si>
  <si>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</si>
  <si>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</si>
  <si>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</si>
  <si>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</si>
  <si>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</si>
  <si>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</si>
  <si>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</si>
  <si>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</si>
  <si>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</si>
  <si>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</si>
  <si>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</si>
  <si>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</si>
  <si>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</si>
  <si>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</si>
  <si>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</si>
  <si>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</si>
  <si>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</si>
  <si>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</si>
  <si>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</si>
  <si>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</si>
  <si>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</si>
  <si>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</si>
  <si>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</si>
  <si>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</si>
  <si>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</si>
  <si>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</si>
  <si>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</si>
  <si>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</si>
  <si>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</si>
  <si>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</si>
  <si>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</si>
  <si>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</si>
  <si>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</si>
  <si>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</si>
  <si>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</si>
  <si>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</si>
  <si>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</si>
  <si>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</si>
  <si>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</si>
  <si>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difference, %</t>
  </si>
  <si>
    <t>Amount</t>
  </si>
  <si>
    <t>Quantity by transaction</t>
  </si>
  <si>
    <t>Gender / Product Category</t>
  </si>
  <si>
    <t>Age Group</t>
  </si>
  <si>
    <t>Հաճախումները</t>
  </si>
  <si>
    <t>By month</t>
  </si>
  <si>
    <t>By Quartar</t>
  </si>
  <si>
    <t>Առաջին քառորդ</t>
  </si>
  <si>
    <t>Երկրորդ քառորդ</t>
  </si>
  <si>
    <t>Չորրորդ քառորդ</t>
  </si>
  <si>
    <t>Երրորդ քառորդ</t>
  </si>
  <si>
    <t>for</t>
  </si>
  <si>
    <t>Attendance</t>
  </si>
  <si>
    <t>Total transaction qty</t>
  </si>
  <si>
    <t>Friday</t>
  </si>
  <si>
    <t>Monday</t>
  </si>
  <si>
    <t>Sunday</t>
  </si>
  <si>
    <t>Saturday</t>
  </si>
  <si>
    <t>Tuesday</t>
  </si>
  <si>
    <t>Wednesday</t>
  </si>
  <si>
    <t>Thursday</t>
  </si>
  <si>
    <t>by category</t>
  </si>
  <si>
    <t>Weekdays</t>
  </si>
  <si>
    <t>Product category</t>
  </si>
  <si>
    <t xml:space="preserve">            Նկար 16.1</t>
  </si>
  <si>
    <t xml:space="preserve">            Նկար 16.2</t>
  </si>
  <si>
    <t xml:space="preserve">            Նկար 16.3</t>
  </si>
  <si>
    <t xml:space="preserve">                            Նկար 10</t>
  </si>
  <si>
    <t>Նկար 10․1</t>
  </si>
  <si>
    <t>Նկար 10.2</t>
  </si>
  <si>
    <t xml:space="preserve">    Նկար 10.3</t>
  </si>
  <si>
    <t>Քառորդ/ապրանքի տեսակ</t>
  </si>
  <si>
    <t xml:space="preserve">             Նկար 15</t>
  </si>
  <si>
    <t xml:space="preserve">             Նկար 19</t>
  </si>
  <si>
    <t>* 2023թ․ խանութի հաճախորդների քանակը, վաճառքի քանակը, սեռն և եկամուտը</t>
  </si>
  <si>
    <t>Տեսակարար կշիռ, %</t>
  </si>
  <si>
    <t>* Քանակն՝ ապրանքի տեսակների վաճառքից՝ ըստ հաճախորդների սեռի</t>
  </si>
  <si>
    <t>* Ընդհանուր քանակն ըստ տարիքային խմբի՝ ապրանքի տեսակների վաճառքից</t>
  </si>
  <si>
    <t>* Եկամուտն ըստ տարիքային խմբի՝ ապրանքի կատեգորիաների վաճառքից (միայն տղամարդիկ)</t>
  </si>
  <si>
    <t>* Եկամուտն ըստ տարիքային խմբի՝ ապրանքի կատեգորիաների վաճառքից (միայն կանայք)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</si>
</sst>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0000000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Google Sans Mono"/>
    </font>
    <font>
      <sz val="11"/>
      <color rgb="FFFFFFFF"/>
      <name val="Roboto"/>
    </font>
    <font>
      <sz val="11"/>
      <color rgb="FF434343"/>
      <name val="Roboto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56854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356854"/>
      </right>
      <top style="medium">
        <color rgb="FF284E3F"/>
      </top>
      <bottom style="medium">
        <color rgb="FF284E3F"/>
      </bottom>
      <diagonal/>
    </border>
    <border>
      <left style="medium">
        <color rgb="FFCCCCCC"/>
      </left>
      <right style="medium">
        <color rgb="FF284E3F"/>
      </right>
      <top style="medium">
        <color rgb="FF284E3F"/>
      </top>
      <bottom style="medium">
        <color rgb="FF284E3F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284E3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284E3F"/>
      </bottom>
      <diagonal/>
    </border>
    <border>
      <left style="medium">
        <color rgb="FFCCCCCC"/>
      </left>
      <right style="medium">
        <color rgb="FF284E3F"/>
      </right>
      <top style="medium">
        <color rgb="FFCCCCCC"/>
      </top>
      <bottom style="medium">
        <color rgb="FF284E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0" fontId="3" fillId="2" borderId="0" xfId="0" applyFont="1" applyFill="1"/>
    <xf numFmtId="3" fontId="0" fillId="0" borderId="1" xfId="0" applyNumberFormat="1" applyFont="1" applyBorder="1" applyAlignment="1">
      <alignment horizontal="right" wrapText="1"/>
    </xf>
    <xf numFmtId="0" fontId="2" fillId="2" borderId="0" xfId="0" applyFont="1" applyFill="1"/>
    <xf numFmtId="0" fontId="0" fillId="0" borderId="1" xfId="0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10" fontId="1" fillId="0" borderId="1" xfId="2" applyNumberFormat="1" applyFont="1" applyBorder="1" applyAlignment="1">
      <alignment horizontal="right" wrapText="1"/>
    </xf>
    <xf numFmtId="10" fontId="1" fillId="3" borderId="1" xfId="2" applyNumberFormat="1" applyFont="1" applyFill="1" applyBorder="1"/>
    <xf numFmtId="164" fontId="1" fillId="0" borderId="1" xfId="1" applyNumberFormat="1" applyFont="1" applyBorder="1"/>
    <xf numFmtId="10" fontId="1" fillId="2" borderId="1" xfId="2" applyNumberFormat="1" applyFont="1" applyFill="1" applyBorder="1"/>
    <xf numFmtId="164" fontId="1" fillId="0" borderId="1" xfId="1" applyNumberFormat="1" applyFont="1" applyBorder="1" applyAlignment="1">
      <alignment horizontal="right" wrapText="1"/>
    </xf>
    <xf numFmtId="0" fontId="2" fillId="0" borderId="1" xfId="0" applyFont="1" applyBorder="1" applyAlignment="1">
      <alignment horizontal="center" vertical="center" wrapText="1"/>
    </xf>
    <xf numFmtId="3" fontId="0" fillId="2" borderId="1" xfId="0" applyNumberFormat="1" applyFill="1" applyBorder="1"/>
    <xf numFmtId="0" fontId="0" fillId="0" borderId="1" xfId="0" applyBorder="1" applyAlignment="1">
      <alignment wrapText="1"/>
    </xf>
    <xf numFmtId="164" fontId="0" fillId="0" borderId="1" xfId="1" applyNumberFormat="1" applyFont="1" applyBorder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0" fontId="2" fillId="2" borderId="1" xfId="0" applyFont="1" applyFill="1" applyBorder="1" applyAlignment="1">
      <alignment horizontal="center" vertical="center"/>
    </xf>
    <xf numFmtId="10" fontId="0" fillId="2" borderId="1" xfId="2" applyNumberFormat="1" applyFont="1" applyFill="1" applyBorder="1"/>
    <xf numFmtId="10" fontId="0" fillId="2" borderId="0" xfId="0" applyNumberFormat="1" applyFill="1"/>
    <xf numFmtId="0" fontId="0" fillId="2" borderId="0" xfId="0" applyFill="1" applyBorder="1"/>
    <xf numFmtId="9" fontId="0" fillId="2" borderId="0" xfId="0" applyNumberFormat="1" applyFill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0" fontId="0" fillId="2" borderId="1" xfId="0" applyNumberFormat="1" applyFill="1" applyBorder="1"/>
    <xf numFmtId="0" fontId="2" fillId="2" borderId="2" xfId="0" applyFont="1" applyFill="1" applyBorder="1" applyAlignment="1">
      <alignment horizontal="center" vertical="center"/>
    </xf>
    <xf numFmtId="164" fontId="1" fillId="2" borderId="1" xfId="1" applyNumberFormat="1" applyFont="1" applyFill="1" applyBorder="1"/>
    <xf numFmtId="0" fontId="2" fillId="0" borderId="1" xfId="0" applyFont="1" applyBorder="1" applyAlignment="1">
      <alignment wrapText="1"/>
    </xf>
    <xf numFmtId="0" fontId="4" fillId="2" borderId="5" xfId="0" applyFont="1" applyFill="1" applyBorder="1"/>
    <xf numFmtId="0" fontId="4" fillId="2" borderId="6" xfId="0" applyFont="1" applyFill="1" applyBorder="1"/>
    <xf numFmtId="0" fontId="4" fillId="2" borderId="3" xfId="0" applyFont="1" applyFill="1" applyBorder="1"/>
    <xf numFmtId="0" fontId="4" fillId="2" borderId="7" xfId="0" applyFont="1" applyFill="1" applyBorder="1"/>
    <xf numFmtId="0" fontId="2" fillId="0" borderId="1" xfId="0" applyFont="1" applyBorder="1" applyAlignment="1">
      <alignment horizontal="center" wrapText="1"/>
    </xf>
    <xf numFmtId="0" fontId="0" fillId="2" borderId="0" xfId="0" applyFill="1" applyAlignment="1">
      <alignment horizontal="right"/>
    </xf>
    <xf numFmtId="0" fontId="3" fillId="2" borderId="0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7" xfId="0" applyFill="1" applyBorder="1"/>
    <xf numFmtId="0" fontId="0" fillId="2" borderId="10" xfId="0" applyFill="1" applyBorder="1"/>
    <xf numFmtId="0" fontId="0" fillId="2" borderId="11" xfId="0" applyFill="1" applyBorder="1"/>
    <xf numFmtId="0" fontId="2" fillId="2" borderId="10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5" xfId="0" applyFill="1" applyBorder="1"/>
    <xf numFmtId="9" fontId="0" fillId="2" borderId="0" xfId="2" applyFont="1" applyFill="1"/>
    <xf numFmtId="0" fontId="0" fillId="2" borderId="1" xfId="0" applyFill="1" applyBorder="1" applyAlignment="1"/>
    <xf numFmtId="10" fontId="4" fillId="2" borderId="1" xfId="0" applyNumberFormat="1" applyFont="1" applyFill="1" applyBorder="1"/>
    <xf numFmtId="10" fontId="4" fillId="2" borderId="4" xfId="0" applyNumberFormat="1" applyFont="1" applyFill="1" applyBorder="1"/>
    <xf numFmtId="10" fontId="0" fillId="2" borderId="0" xfId="2" applyNumberFormat="1" applyFont="1" applyFill="1"/>
    <xf numFmtId="0" fontId="3" fillId="2" borderId="0" xfId="0" applyFont="1" applyFill="1" applyAlignment="1">
      <alignment horizontal="right"/>
    </xf>
    <xf numFmtId="164" fontId="0" fillId="2" borderId="1" xfId="0" applyNumberFormat="1" applyFill="1" applyBorder="1"/>
    <xf numFmtId="3" fontId="0" fillId="0" borderId="0" xfId="0" applyNumberFormat="1" applyBorder="1" applyAlignment="1">
      <alignment horizontal="right" wrapText="1"/>
    </xf>
    <xf numFmtId="10" fontId="0" fillId="2" borderId="0" xfId="2" applyNumberFormat="1" applyFont="1" applyFill="1" applyBorder="1"/>
    <xf numFmtId="164" fontId="0" fillId="0" borderId="0" xfId="1" applyNumberFormat="1" applyFont="1" applyBorder="1" applyAlignment="1">
      <alignment horizontal="right" wrapText="1"/>
    </xf>
    <xf numFmtId="3" fontId="0" fillId="2" borderId="0" xfId="0" applyNumberFormat="1" applyFill="1"/>
    <xf numFmtId="0" fontId="0" fillId="0" borderId="1" xfId="0" applyBorder="1"/>
    <xf numFmtId="164" fontId="0" fillId="0" borderId="1" xfId="1" applyNumberFormat="1" applyFont="1" applyBorder="1"/>
    <xf numFmtId="0" fontId="6" fillId="5" borderId="14" xfId="0" applyFont="1" applyFill="1" applyBorder="1" applyAlignment="1">
      <alignment vertical="center" wrapText="1"/>
    </xf>
    <xf numFmtId="0" fontId="6" fillId="5" borderId="15" xfId="0" applyFont="1" applyFill="1" applyBorder="1" applyAlignment="1">
      <alignment vertical="center" wrapText="1"/>
    </xf>
    <xf numFmtId="0" fontId="7" fillId="4" borderId="16" xfId="0" applyFont="1" applyFill="1" applyBorder="1" applyAlignment="1">
      <alignment horizontal="right" vertical="center" wrapText="1"/>
    </xf>
    <xf numFmtId="0" fontId="7" fillId="4" borderId="16" xfId="0" applyFont="1" applyFill="1" applyBorder="1" applyAlignment="1">
      <alignment vertical="center" wrapText="1"/>
    </xf>
    <xf numFmtId="0" fontId="7" fillId="4" borderId="17" xfId="0" applyFont="1" applyFill="1" applyBorder="1" applyAlignment="1">
      <alignment horizontal="right" vertical="center" wrapText="1"/>
    </xf>
    <xf numFmtId="0" fontId="7" fillId="6" borderId="18" xfId="0" applyFont="1" applyFill="1" applyBorder="1" applyAlignment="1">
      <alignment horizontal="right" vertical="center" wrapText="1"/>
    </xf>
    <xf numFmtId="0" fontId="7" fillId="6" borderId="18" xfId="0" applyFont="1" applyFill="1" applyBorder="1" applyAlignment="1">
      <alignment vertical="center" wrapText="1"/>
    </xf>
    <xf numFmtId="0" fontId="7" fillId="6" borderId="17" xfId="0" applyFont="1" applyFill="1" applyBorder="1" applyAlignment="1">
      <alignment horizontal="right" vertical="center" wrapText="1"/>
    </xf>
    <xf numFmtId="0" fontId="7" fillId="6" borderId="19" xfId="0" applyFont="1" applyFill="1" applyBorder="1" applyAlignment="1">
      <alignment vertical="center" wrapText="1"/>
    </xf>
    <xf numFmtId="0" fontId="7" fillId="6" borderId="19" xfId="0" applyFont="1" applyFill="1" applyBorder="1" applyAlignment="1">
      <alignment horizontal="right" vertical="center" wrapText="1"/>
    </xf>
    <xf numFmtId="0" fontId="7" fillId="6" borderId="20" xfId="0" applyFont="1" applyFill="1" applyBorder="1" applyAlignment="1">
      <alignment horizontal="right" vertical="center" wrapText="1"/>
    </xf>
    <xf numFmtId="164" fontId="0" fillId="0" borderId="0" xfId="0" applyNumberFormat="1"/>
    <xf numFmtId="0" fontId="3" fillId="2" borderId="2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21" xfId="0" applyFill="1" applyBorder="1" applyAlignment="1"/>
    <xf numFmtId="0" fontId="3" fillId="2" borderId="22" xfId="0" applyFont="1" applyFill="1" applyBorder="1" applyAlignment="1">
      <alignment horizontal="center"/>
    </xf>
    <xf numFmtId="10" fontId="0" fillId="0" borderId="0" xfId="0" applyNumberFormat="1"/>
    <xf numFmtId="3" fontId="2" fillId="0" borderId="1" xfId="0" applyNumberFormat="1" applyFont="1" applyBorder="1" applyAlignment="1">
      <alignment horizontal="right" wrapText="1"/>
    </xf>
    <xf numFmtId="10" fontId="2" fillId="0" borderId="1" xfId="0" applyNumberFormat="1" applyFont="1" applyBorder="1" applyAlignment="1">
      <alignment horizontal="right" wrapText="1"/>
    </xf>
    <xf numFmtId="14" fontId="0" fillId="2" borderId="0" xfId="0" applyNumberFormat="1" applyFill="1"/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3" fillId="2" borderId="0" xfId="0" applyFont="1" applyFill="1" applyAlignment="1"/>
    <xf numFmtId="0" fontId="2" fillId="2" borderId="1" xfId="0" applyFont="1" applyFill="1" applyBorder="1" applyAlignment="1">
      <alignment wrapText="1"/>
    </xf>
    <xf numFmtId="3" fontId="0" fillId="2" borderId="1" xfId="0" applyNumberFormat="1" applyFont="1" applyFill="1" applyBorder="1" applyAlignment="1">
      <alignment horizontal="right" wrapText="1"/>
    </xf>
    <xf numFmtId="164" fontId="0" fillId="7" borderId="1" xfId="0" applyNumberFormat="1" applyFill="1" applyBorder="1"/>
    <xf numFmtId="2" fontId="0" fillId="2" borderId="1" xfId="0" applyNumberFormat="1" applyFill="1" applyBorder="1"/>
    <xf numFmtId="0" fontId="2" fillId="2" borderId="1" xfId="0" applyFont="1" applyFill="1" applyBorder="1" applyAlignment="1">
      <alignment horizontal="center" vertical="center" wrapText="1"/>
    </xf>
    <xf numFmtId="164" fontId="0" fillId="2" borderId="1" xfId="1" applyNumberFormat="1" applyFont="1" applyFill="1" applyBorder="1"/>
    <xf numFmtId="3" fontId="0" fillId="7" borderId="1" xfId="0" applyNumberFormat="1" applyFont="1" applyFill="1" applyBorder="1" applyAlignment="1">
      <alignment horizontal="right" wrapText="1"/>
    </xf>
    <xf numFmtId="2" fontId="0" fillId="7" borderId="1" xfId="0" applyNumberFormat="1" applyFill="1" applyBorder="1"/>
    <xf numFmtId="10" fontId="0" fillId="0" borderId="0" xfId="2" applyNumberFormat="1" applyFont="1"/>
    <xf numFmtId="0" fontId="2" fillId="2" borderId="0" xfId="0" applyFont="1" applyFill="1" applyBorder="1" applyAlignment="1"/>
    <xf numFmtId="10" fontId="0" fillId="0" borderId="1" xfId="2" applyNumberFormat="1" applyFont="1" applyBorder="1"/>
    <xf numFmtId="0" fontId="3" fillId="2" borderId="0" xfId="0" applyFont="1" applyFill="1" applyBorder="1" applyAlignment="1">
      <alignment horizontal="right"/>
    </xf>
    <xf numFmtId="0" fontId="2" fillId="0" borderId="3" xfId="0" applyFont="1" applyBorder="1" applyAlignment="1">
      <alignment horizontal="center" vertical="center" wrapText="1"/>
    </xf>
    <xf numFmtId="164" fontId="0" fillId="0" borderId="3" xfId="1" applyNumberFormat="1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2" fillId="0" borderId="2" xfId="0" applyFont="1" applyBorder="1" applyAlignment="1">
      <alignment wrapText="1"/>
    </xf>
    <xf numFmtId="3" fontId="0" fillId="0" borderId="3" xfId="0" applyNumberFormat="1" applyBorder="1" applyAlignment="1">
      <alignment horizontal="right" wrapText="1"/>
    </xf>
    <xf numFmtId="0" fontId="5" fillId="4" borderId="1" xfId="0" applyFont="1" applyFill="1" applyBorder="1" applyAlignment="1">
      <alignment horizontal="right" wrapText="1"/>
    </xf>
    <xf numFmtId="0" fontId="0" fillId="2" borderId="2" xfId="0" applyFill="1" applyBorder="1"/>
    <xf numFmtId="164" fontId="0" fillId="2" borderId="3" xfId="0" applyNumberFormat="1" applyFill="1" applyBorder="1"/>
    <xf numFmtId="0" fontId="3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vertical="center" wrapText="1"/>
    </xf>
    <xf numFmtId="0" fontId="7" fillId="2" borderId="17" xfId="0" applyFont="1" applyFill="1" applyBorder="1" applyAlignment="1">
      <alignment horizontal="right" vertical="center" wrapText="1"/>
    </xf>
    <xf numFmtId="0" fontId="7" fillId="2" borderId="18" xfId="0" applyFont="1" applyFill="1" applyBorder="1" applyAlignment="1">
      <alignment vertical="center" wrapText="1"/>
    </xf>
    <xf numFmtId="0" fontId="7" fillId="2" borderId="19" xfId="0" applyFont="1" applyFill="1" applyBorder="1" applyAlignment="1">
      <alignment vertical="center" wrapText="1"/>
    </xf>
    <xf numFmtId="0" fontId="7" fillId="2" borderId="20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164" fontId="1" fillId="2" borderId="1" xfId="1" applyNumberFormat="1" applyFont="1" applyFill="1" applyBorder="1" applyAlignment="1">
      <alignment horizontal="right" wrapText="1"/>
    </xf>
    <xf numFmtId="10" fontId="1" fillId="8" borderId="1" xfId="2" applyNumberFormat="1" applyFont="1" applyFill="1" applyBorder="1"/>
    <xf numFmtId="0" fontId="2" fillId="2" borderId="1" xfId="0" applyFont="1" applyFill="1" applyBorder="1" applyAlignment="1">
      <alignment horizontal="center"/>
    </xf>
    <xf numFmtId="14" fontId="0" fillId="2" borderId="1" xfId="0" applyNumberFormat="1" applyFill="1" applyBorder="1"/>
    <xf numFmtId="0" fontId="2" fillId="2" borderId="0" xfId="0" applyFont="1" applyFill="1" applyBorder="1" applyAlignment="1">
      <alignment horizontal="center"/>
    </xf>
    <xf numFmtId="0" fontId="8" fillId="0" borderId="1" xfId="0" applyFont="1" applyBorder="1"/>
    <xf numFmtId="0" fontId="0" fillId="0" borderId="1" xfId="0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horizontal="right" wrapText="1"/>
    </xf>
    <xf numFmtId="14" fontId="0" fillId="2" borderId="2" xfId="0" applyNumberFormat="1" applyFill="1" applyBorder="1"/>
    <xf numFmtId="0" fontId="2" fillId="0" borderId="1" xfId="0" applyFont="1" applyBorder="1" applyAlignment="1">
      <alignment horizontal="center" vertical="center" wrapText="1"/>
    </xf>
    <xf numFmtId="10" fontId="5" fillId="4" borderId="1" xfId="2" applyNumberFormat="1" applyFont="1" applyFill="1" applyBorder="1" applyAlignment="1">
      <alignment horizontal="right" wrapText="1"/>
    </xf>
    <xf numFmtId="0" fontId="6" fillId="2" borderId="14" xfId="0" applyFont="1" applyFill="1" applyBorder="1" applyAlignment="1">
      <alignment vertical="center" wrapText="1"/>
    </xf>
    <xf numFmtId="0" fontId="6" fillId="2" borderId="15" xfId="0" applyFont="1" applyFill="1" applyBorder="1" applyAlignment="1">
      <alignment vertical="center" wrapText="1"/>
    </xf>
    <xf numFmtId="0" fontId="7" fillId="2" borderId="16" xfId="0" applyFont="1" applyFill="1" applyBorder="1" applyAlignment="1">
      <alignment horizontal="right" vertical="center" wrapText="1"/>
    </xf>
    <xf numFmtId="165" fontId="0" fillId="2" borderId="0" xfId="0" applyNumberFormat="1" applyFill="1"/>
    <xf numFmtId="0" fontId="7" fillId="2" borderId="18" xfId="0" applyFont="1" applyFill="1" applyBorder="1" applyAlignment="1">
      <alignment horizontal="right" vertical="center" wrapText="1"/>
    </xf>
    <xf numFmtId="0" fontId="7" fillId="2" borderId="19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7">
    <dxf>
      <numFmt numFmtId="13" formatCode="0%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8C34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Trendline-</a:t>
            </a:r>
            <a:r>
              <a:rPr lang="hy-AM" sz="1400" b="0" i="0" u="none" strike="noStrike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ը ցույց է տալիս աննշան աճ առաջինից մինչև չորրորդ քառորդ, ինչը վկայում է հաճախորդների քանակի աճի մասին:</a:t>
            </a:r>
            <a:endParaRPr lang="en-US"/>
          </a:p>
        </c:rich>
      </c:tx>
      <c:layout/>
      <c:overlay val="0"/>
      <c:spPr>
        <a:solidFill>
          <a:schemeClr val="lt1"/>
        </a:solidFill>
        <a:ln w="12700" cap="flat" cmpd="sng" algn="ctr">
          <a:solidFill>
            <a:srgbClr val="FF0000"/>
          </a:solidFill>
          <a:prstDash val="sysDot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'All_pull 2'!$V$6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'All_pull 2'!$W$5:$Z$5</c:f>
              <c:strCache>
                <c:ptCount val="4"/>
                <c:pt idx="0">
                  <c:v>Առաջին քառորդ</c:v>
                </c:pt>
                <c:pt idx="1">
                  <c:v>Երկրորդ քառորդ</c:v>
                </c:pt>
                <c:pt idx="2">
                  <c:v>Երրորդ քառորդ</c:v>
                </c:pt>
                <c:pt idx="3">
                  <c:v>Չորրորդ քառորդ</c:v>
                </c:pt>
              </c:strCache>
            </c:strRef>
          </c:cat>
          <c:val>
            <c:numRef>
              <c:f>'All_pull 2'!$W$6:$Z$6</c:f>
              <c:numCache>
                <c:formatCode>0.00%</c:formatCode>
                <c:ptCount val="4"/>
                <c:pt idx="0">
                  <c:v>0.11899999999999999</c:v>
                </c:pt>
                <c:pt idx="1">
                  <c:v>0.13400000000000001</c:v>
                </c:pt>
                <c:pt idx="2">
                  <c:v>0.109</c:v>
                </c:pt>
                <c:pt idx="3">
                  <c:v>0.128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8-4487-BB4B-65D5855456A7}"/>
            </c:ext>
          </c:extLst>
        </c:ser>
        <c:ser>
          <c:idx val="1"/>
          <c:order val="1"/>
          <c:tx>
            <c:strRef>
              <c:f>'All_pull 2'!$V$7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'All_pull 2'!$W$5:$Z$5</c:f>
              <c:strCache>
                <c:ptCount val="4"/>
                <c:pt idx="0">
                  <c:v>Առաջին քառորդ</c:v>
                </c:pt>
                <c:pt idx="1">
                  <c:v>Երկրորդ քառորդ</c:v>
                </c:pt>
                <c:pt idx="2">
                  <c:v>Երրորդ քառորդ</c:v>
                </c:pt>
                <c:pt idx="3">
                  <c:v>Չորրորդ քառորդ</c:v>
                </c:pt>
              </c:strCache>
            </c:strRef>
          </c:cat>
          <c:val>
            <c:numRef>
              <c:f>'All_pull 2'!$W$7:$Z$7</c:f>
              <c:numCache>
                <c:formatCode>0.00%</c:formatCode>
                <c:ptCount val="4"/>
                <c:pt idx="0">
                  <c:v>0.11700000000000001</c:v>
                </c:pt>
                <c:pt idx="1">
                  <c:v>0.13400000000000001</c:v>
                </c:pt>
                <c:pt idx="2">
                  <c:v>0.122</c:v>
                </c:pt>
                <c:pt idx="3">
                  <c:v>0.13700000000000001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8-4487-BB4B-65D585545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731151"/>
        <c:axId val="2099739471"/>
      </c:barChart>
      <c:lineChart>
        <c:grouping val="standard"/>
        <c:varyColors val="0"/>
        <c:ser>
          <c:idx val="2"/>
          <c:order val="2"/>
          <c:tx>
            <c:strRef>
              <c:f>'All_pull 2'!$V$8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00B050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'All_pull 2'!$W$5:$Z$5</c:f>
              <c:strCache>
                <c:ptCount val="4"/>
                <c:pt idx="0">
                  <c:v>Առաջին քառորդ</c:v>
                </c:pt>
                <c:pt idx="1">
                  <c:v>Երկրորդ քառորդ</c:v>
                </c:pt>
                <c:pt idx="2">
                  <c:v>Երրորդ քառորդ</c:v>
                </c:pt>
                <c:pt idx="3">
                  <c:v>Չորրորդ քառորդ</c:v>
                </c:pt>
              </c:strCache>
            </c:strRef>
          </c:cat>
          <c:val>
            <c:numRef>
              <c:f>'All_pull 2'!$W$8:$Z$8</c:f>
              <c:numCache>
                <c:formatCode>0.00%</c:formatCode>
                <c:ptCount val="4"/>
                <c:pt idx="0">
                  <c:v>0.23599999999999999</c:v>
                </c:pt>
                <c:pt idx="1">
                  <c:v>0.26800000000000002</c:v>
                </c:pt>
                <c:pt idx="2">
                  <c:v>0.23099999999999998</c:v>
                </c:pt>
                <c:pt idx="3">
                  <c:v>0.26500000000000001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38-4487-BB4B-65D585545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731151"/>
        <c:axId val="2099739471"/>
      </c:lineChart>
      <c:catAx>
        <c:axId val="209973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39471"/>
        <c:crosses val="autoZero"/>
        <c:auto val="1"/>
        <c:lblAlgn val="ctr"/>
        <c:lblOffset val="100"/>
        <c:noMultiLvlLbl val="0"/>
      </c:catAx>
      <c:valAx>
        <c:axId val="2099739471"/>
        <c:scaling>
          <c:orientation val="minMax"/>
          <c:max val="0.33000000000000007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31151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y-AM"/>
              <a:t>Եկամուտն</a:t>
            </a:r>
            <a:r>
              <a:rPr lang="ru-RU"/>
              <a:t> </a:t>
            </a:r>
            <a:r>
              <a:rPr lang="hy-AM"/>
              <a:t>ըստ</a:t>
            </a:r>
            <a:r>
              <a:rPr lang="hy-AM" baseline="0"/>
              <a:t> ապրանքի տեսակների</a:t>
            </a:r>
            <a:endParaRPr lang="hy-AM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Sheet1!$M$7</c:f>
              <c:strCache>
                <c:ptCount val="1"/>
                <c:pt idx="0">
                  <c:v>Եկամուտ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DE6-42EE-A2A0-0367187F7222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27-41C4-821B-4D20A1A64937}"/>
              </c:ext>
            </c:extLst>
          </c:dPt>
          <c:cat>
            <c:strRef>
              <c:f>Sheet1!$L$8:$L$10</c:f>
              <c:strCache>
                <c:ptCount val="3"/>
                <c:pt idx="0">
                  <c:v>Գեղեցկություն</c:v>
                </c:pt>
                <c:pt idx="1">
                  <c:v>Հագուստ</c:v>
                </c:pt>
                <c:pt idx="2">
                  <c:v>Էլեկտրոնիկա</c:v>
                </c:pt>
              </c:strCache>
            </c:strRef>
          </c:cat>
          <c:val>
            <c:numRef>
              <c:f>Sheet1!$M$8:$M$10</c:f>
              <c:numCache>
                <c:formatCode>0.00%</c:formatCode>
                <c:ptCount val="3"/>
                <c:pt idx="0">
                  <c:v>0.31472587719298201</c:v>
                </c:pt>
                <c:pt idx="1">
                  <c:v>0.34118421052631581</c:v>
                </c:pt>
                <c:pt idx="2">
                  <c:v>0.34408991228070174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6-42EE-A2A0-0367187F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44708272"/>
        <c:axId val="544708688"/>
      </c:barChart>
      <c:catAx>
        <c:axId val="544708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08688"/>
        <c:crosses val="autoZero"/>
        <c:auto val="1"/>
        <c:lblAlgn val="ctr"/>
        <c:lblOffset val="100"/>
        <c:noMultiLvlLbl val="0"/>
      </c:catAx>
      <c:valAx>
        <c:axId val="544708688"/>
        <c:scaling>
          <c:orientation val="minMax"/>
          <c:max val="0.4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0827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Կանանց</a:t>
            </a:r>
            <a:r>
              <a:rPr lang="hy-AM" baseline="0"/>
              <a:t> եւ տղամարդկանց նախընտրությունը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Sheet1!$M$34</c:f>
              <c:strCache>
                <c:ptCount val="1"/>
                <c:pt idx="0">
                  <c:v>Հագուստ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Sheet1!$L$35:$L$36</c:f>
              <c:strCache>
                <c:ptCount val="2"/>
                <c:pt idx="0">
                  <c:v>Տղամարդիկ</c:v>
                </c:pt>
                <c:pt idx="1">
                  <c:v>Կանայք</c:v>
                </c:pt>
              </c:strCache>
            </c:strRef>
          </c:cat>
          <c:val>
            <c:numRef>
              <c:f>Sheet1!$M$35:$M$36</c:f>
              <c:numCache>
                <c:formatCode>0.00%</c:formatCode>
                <c:ptCount val="2"/>
                <c:pt idx="0">
                  <c:v>0.33296737766624845</c:v>
                </c:pt>
                <c:pt idx="1">
                  <c:v>0.34905943995876998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B-4774-A14C-41CDEB33EAC7}"/>
            </c:ext>
          </c:extLst>
        </c:ser>
        <c:ser>
          <c:idx val="1"/>
          <c:order val="1"/>
          <c:tx>
            <c:strRef>
              <c:f>Sheet1!$N$34</c:f>
              <c:strCache>
                <c:ptCount val="1"/>
                <c:pt idx="0">
                  <c:v>Գեղեցկություն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Sheet1!$L$35:$L$36</c:f>
              <c:strCache>
                <c:ptCount val="2"/>
                <c:pt idx="0">
                  <c:v>Տղամարդիկ</c:v>
                </c:pt>
                <c:pt idx="1">
                  <c:v>Կանայք</c:v>
                </c:pt>
              </c:strCache>
            </c:strRef>
          </c:cat>
          <c:val>
            <c:numRef>
              <c:f>Sheet1!$N$35:$N$36</c:f>
              <c:numCache>
                <c:formatCode>0.00%</c:formatCode>
                <c:ptCount val="2"/>
                <c:pt idx="0">
                  <c:v>0.3077836529844058</c:v>
                </c:pt>
                <c:pt idx="1">
                  <c:v>0.32137948806047073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B-4774-A14C-41CDEB33EAC7}"/>
            </c:ext>
          </c:extLst>
        </c:ser>
        <c:ser>
          <c:idx val="2"/>
          <c:order val="2"/>
          <c:tx>
            <c:strRef>
              <c:f>Sheet1!$O$34</c:f>
              <c:strCache>
                <c:ptCount val="1"/>
                <c:pt idx="0">
                  <c:v>Էլեկտրոնիկա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Sheet1!$L$35:$L$36</c:f>
              <c:strCache>
                <c:ptCount val="2"/>
                <c:pt idx="0">
                  <c:v>Տղամարդիկ</c:v>
                </c:pt>
                <c:pt idx="1">
                  <c:v>Կանայք</c:v>
                </c:pt>
              </c:strCache>
            </c:strRef>
          </c:cat>
          <c:val>
            <c:numRef>
              <c:f>Sheet1!$O$35:$O$36</c:f>
              <c:numCache>
                <c:formatCode>0.00%</c:formatCode>
                <c:ptCount val="2"/>
                <c:pt idx="0">
                  <c:v>0.35924896934934575</c:v>
                </c:pt>
                <c:pt idx="1">
                  <c:v>0.32956107198075935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CB-4774-A14C-41CDEB33EA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90290080"/>
        <c:axId val="1890296320"/>
      </c:barChart>
      <c:catAx>
        <c:axId val="189029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96320"/>
        <c:crosses val="autoZero"/>
        <c:auto val="1"/>
        <c:lblAlgn val="ctr"/>
        <c:lblOffset val="100"/>
        <c:noMultiLvlLbl val="0"/>
      </c:catAx>
      <c:valAx>
        <c:axId val="1890296320"/>
        <c:scaling>
          <c:orientation val="minMax"/>
          <c:min val="0.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90290080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Տղամարդկանց տարիքային խմբի վիճակագրություն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Sheet1!$N$63</c:f>
              <c:strCache>
                <c:ptCount val="1"/>
                <c:pt idx="0">
                  <c:v>Հագուստ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Sheet1!$M$64:$M$67</c:f>
              <c:strCache>
                <c:ptCount val="4"/>
                <c:pt idx="0">
                  <c:v>18-30</c:v>
                </c:pt>
                <c:pt idx="1">
                  <c:v>31-41</c:v>
                </c:pt>
                <c:pt idx="2">
                  <c:v>42-52</c:v>
                </c:pt>
                <c:pt idx="3">
                  <c:v>53-64</c:v>
                </c:pt>
              </c:strCache>
            </c:strRef>
          </c:cat>
          <c:val>
            <c:numRef>
              <c:f>Sheet1!$N$64:$N$67</c:f>
              <c:numCache>
                <c:formatCode>0.00%</c:formatCode>
                <c:ptCount val="4"/>
                <c:pt idx="0">
                  <c:v>0.37301021620337371</c:v>
                </c:pt>
                <c:pt idx="1">
                  <c:v>0.38773461808692161</c:v>
                </c:pt>
                <c:pt idx="2">
                  <c:v>0.24182013230824245</c:v>
                </c:pt>
                <c:pt idx="3">
                  <c:v>0.33004789977892407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6-42BF-8BFD-917AF1FA0260}"/>
            </c:ext>
          </c:extLst>
        </c:ser>
        <c:ser>
          <c:idx val="1"/>
          <c:order val="1"/>
          <c:tx>
            <c:strRef>
              <c:f>Sheet1!$O$63</c:f>
              <c:strCache>
                <c:ptCount val="1"/>
                <c:pt idx="0">
                  <c:v>Գեղեցկություն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Sheet1!$M$64:$M$67</c:f>
              <c:strCache>
                <c:ptCount val="4"/>
                <c:pt idx="0">
                  <c:v>18-30</c:v>
                </c:pt>
                <c:pt idx="1">
                  <c:v>31-41</c:v>
                </c:pt>
                <c:pt idx="2">
                  <c:v>42-52</c:v>
                </c:pt>
                <c:pt idx="3">
                  <c:v>53-64</c:v>
                </c:pt>
              </c:strCache>
            </c:strRef>
          </c:cat>
          <c:val>
            <c:numRef>
              <c:f>Sheet1!$O$64:$O$67</c:f>
              <c:numCache>
                <c:formatCode>0.00%</c:formatCode>
                <c:ptCount val="4"/>
                <c:pt idx="0">
                  <c:v>0.36485309257939336</c:v>
                </c:pt>
                <c:pt idx="1">
                  <c:v>0.29438924018869816</c:v>
                </c:pt>
                <c:pt idx="2">
                  <c:v>0.36027176828178081</c:v>
                </c:pt>
                <c:pt idx="3">
                  <c:v>0.19961311717022845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46-42BF-8BFD-917AF1FA0260}"/>
            </c:ext>
          </c:extLst>
        </c:ser>
        <c:ser>
          <c:idx val="2"/>
          <c:order val="2"/>
          <c:tx>
            <c:strRef>
              <c:f>Sheet1!$P$63</c:f>
              <c:strCache>
                <c:ptCount val="1"/>
                <c:pt idx="0">
                  <c:v>Էլեկտրոնիկա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Sheet1!$M$64:$M$67</c:f>
              <c:strCache>
                <c:ptCount val="4"/>
                <c:pt idx="0">
                  <c:v>18-30</c:v>
                </c:pt>
                <c:pt idx="1">
                  <c:v>31-41</c:v>
                </c:pt>
                <c:pt idx="2">
                  <c:v>42-52</c:v>
                </c:pt>
                <c:pt idx="3">
                  <c:v>53-64</c:v>
                </c:pt>
              </c:strCache>
            </c:strRef>
          </c:cat>
          <c:val>
            <c:numRef>
              <c:f>Sheet1!$P$64:$P$67</c:f>
              <c:numCache>
                <c:formatCode>0.00%</c:formatCode>
                <c:ptCount val="4"/>
                <c:pt idx="0">
                  <c:v>0.26213669121723293</c:v>
                </c:pt>
                <c:pt idx="1">
                  <c:v>0.31787614172438022</c:v>
                </c:pt>
                <c:pt idx="2">
                  <c:v>0.39790809940997673</c:v>
                </c:pt>
                <c:pt idx="3">
                  <c:v>0.47033898305084748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46-42BF-8BFD-917AF1FA02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890300896"/>
        <c:axId val="1890302976"/>
      </c:barChart>
      <c:catAx>
        <c:axId val="189030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302976"/>
        <c:crosses val="autoZero"/>
        <c:auto val="1"/>
        <c:lblAlgn val="ctr"/>
        <c:lblOffset val="100"/>
        <c:noMultiLvlLbl val="0"/>
      </c:catAx>
      <c:valAx>
        <c:axId val="1890302976"/>
        <c:scaling>
          <c:orientation val="minMax"/>
          <c:min val="0.1"/>
        </c:scaling>
        <c:delete val="1"/>
        <c:axPos val="l"/>
        <c:numFmt formatCode="0%" sourceLinked="1"/>
        <c:majorTickMark val="none"/>
        <c:minorTickMark val="none"/>
        <c:tickLblPos val="nextTo"/>
        <c:crossAx val="18903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Կանանց տարիքային խմբի վիճակագրություն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Sheet1!$N$63</c:f>
              <c:strCache>
                <c:ptCount val="1"/>
                <c:pt idx="0">
                  <c:v>Հագուստ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Sheet1!$M$73:$M$76</c:f>
              <c:strCache>
                <c:ptCount val="4"/>
                <c:pt idx="0">
                  <c:v>18-30</c:v>
                </c:pt>
                <c:pt idx="1">
                  <c:v>31-41</c:v>
                </c:pt>
                <c:pt idx="2">
                  <c:v>42-52</c:v>
                </c:pt>
                <c:pt idx="3">
                  <c:v>53-64</c:v>
                </c:pt>
              </c:strCache>
            </c:strRef>
          </c:cat>
          <c:val>
            <c:numRef>
              <c:f>Sheet1!$N$73:$N$76</c:f>
              <c:numCache>
                <c:formatCode>0.00%</c:formatCode>
                <c:ptCount val="4"/>
                <c:pt idx="0">
                  <c:v>0.35983383469416991</c:v>
                </c:pt>
                <c:pt idx="1">
                  <c:v>0.27652795210968428</c:v>
                </c:pt>
                <c:pt idx="2">
                  <c:v>0.36397324656543745</c:v>
                </c:pt>
                <c:pt idx="3">
                  <c:v>0.38801966919982117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7-4EBB-BA12-ECAF69CBE486}"/>
            </c:ext>
          </c:extLst>
        </c:ser>
        <c:ser>
          <c:idx val="1"/>
          <c:order val="1"/>
          <c:tx>
            <c:strRef>
              <c:f>Sheet1!$O$63</c:f>
              <c:strCache>
                <c:ptCount val="1"/>
                <c:pt idx="0">
                  <c:v>Գեղեցկություն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Sheet1!$M$73:$M$76</c:f>
              <c:strCache>
                <c:ptCount val="4"/>
                <c:pt idx="0">
                  <c:v>18-30</c:v>
                </c:pt>
                <c:pt idx="1">
                  <c:v>31-41</c:v>
                </c:pt>
                <c:pt idx="2">
                  <c:v>42-52</c:v>
                </c:pt>
                <c:pt idx="3">
                  <c:v>53-64</c:v>
                </c:pt>
              </c:strCache>
            </c:strRef>
          </c:cat>
          <c:val>
            <c:numRef>
              <c:f>Sheet1!$O$73:$O$76</c:f>
              <c:numCache>
                <c:formatCode>0.00%</c:formatCode>
                <c:ptCount val="4"/>
                <c:pt idx="0">
                  <c:v>0.32481019911187509</c:v>
                </c:pt>
                <c:pt idx="1">
                  <c:v>0.38061214637443275</c:v>
                </c:pt>
                <c:pt idx="2">
                  <c:v>0.32935647143890096</c:v>
                </c:pt>
                <c:pt idx="3">
                  <c:v>0.25435851586946806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7-4EBB-BA12-ECAF69CBE486}"/>
            </c:ext>
          </c:extLst>
        </c:ser>
        <c:ser>
          <c:idx val="2"/>
          <c:order val="2"/>
          <c:tx>
            <c:strRef>
              <c:f>Sheet1!$P$63</c:f>
              <c:strCache>
                <c:ptCount val="1"/>
                <c:pt idx="0">
                  <c:v>Էլեկտրոնիկա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Sheet1!$M$73:$M$76</c:f>
              <c:strCache>
                <c:ptCount val="4"/>
                <c:pt idx="0">
                  <c:v>18-30</c:v>
                </c:pt>
                <c:pt idx="1">
                  <c:v>31-41</c:v>
                </c:pt>
                <c:pt idx="2">
                  <c:v>42-52</c:v>
                </c:pt>
                <c:pt idx="3">
                  <c:v>53-64</c:v>
                </c:pt>
              </c:strCache>
            </c:strRef>
          </c:cat>
          <c:val>
            <c:numRef>
              <c:f>Sheet1!$P$73:$P$76</c:f>
              <c:numCache>
                <c:formatCode>0.00%</c:formatCode>
                <c:ptCount val="4"/>
                <c:pt idx="0">
                  <c:v>0.31535596619395501</c:v>
                </c:pt>
                <c:pt idx="1">
                  <c:v>0.34285990151588297</c:v>
                </c:pt>
                <c:pt idx="2">
                  <c:v>0.3066702819956616</c:v>
                </c:pt>
                <c:pt idx="3">
                  <c:v>0.35762181493071077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7-4EBB-BA12-ECAF69CBE4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890300896"/>
        <c:axId val="1890302976"/>
      </c:barChart>
      <c:catAx>
        <c:axId val="189030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302976"/>
        <c:crosses val="autoZero"/>
        <c:auto val="1"/>
        <c:lblAlgn val="ctr"/>
        <c:lblOffset val="100"/>
        <c:noMultiLvlLbl val="0"/>
      </c:catAx>
      <c:valAx>
        <c:axId val="1890302976"/>
        <c:scaling>
          <c:orientation val="minMax"/>
          <c:min val="0.1"/>
        </c:scaling>
        <c:delete val="1"/>
        <c:axPos val="l"/>
        <c:numFmt formatCode="0%" sourceLinked="1"/>
        <c:majorTickMark val="none"/>
        <c:minorTickMark val="none"/>
        <c:tickLblPos val="nextTo"/>
        <c:crossAx val="18903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Եկամուտն ըստ սեռի և ապրանքի տեսակների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Sheet1!$L$19</c:f>
              <c:strCache>
                <c:ptCount val="1"/>
                <c:pt idx="0">
                  <c:v>Տղամարդիկ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Sheet1!$M$18:$O$18</c:f>
              <c:strCache>
                <c:ptCount val="3"/>
                <c:pt idx="0">
                  <c:v>Հագուստ</c:v>
                </c:pt>
                <c:pt idx="1">
                  <c:v>Գեղեցկություն</c:v>
                </c:pt>
                <c:pt idx="2">
                  <c:v>Էլեկտրոնիկա</c:v>
                </c:pt>
              </c:strCache>
            </c:strRef>
          </c:cat>
          <c:val>
            <c:numRef>
              <c:f>Sheet1!$M$19:$O$19</c:f>
              <c:numCache>
                <c:formatCode>0%</c:formatCode>
                <c:ptCount val="3"/>
                <c:pt idx="0">
                  <c:v>0.47759994857950894</c:v>
                </c:pt>
                <c:pt idx="1">
                  <c:v>0.47859108803957773</c:v>
                </c:pt>
                <c:pt idx="2">
                  <c:v>0.51094611389057076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6-457E-B98E-DD8E5FE3A9E8}"/>
            </c:ext>
          </c:extLst>
        </c:ser>
        <c:ser>
          <c:idx val="1"/>
          <c:order val="1"/>
          <c:tx>
            <c:strRef>
              <c:f>Sheet1!$L$20</c:f>
              <c:strCache>
                <c:ptCount val="1"/>
                <c:pt idx="0">
                  <c:v>Կանայք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Sheet1!$M$18:$O$18</c:f>
              <c:strCache>
                <c:ptCount val="3"/>
                <c:pt idx="0">
                  <c:v>Հագուստ</c:v>
                </c:pt>
                <c:pt idx="1">
                  <c:v>Գեղեցկություն</c:v>
                </c:pt>
                <c:pt idx="2">
                  <c:v>Էլեկտրոնիկա</c:v>
                </c:pt>
              </c:strCache>
            </c:strRef>
          </c:cat>
          <c:val>
            <c:numRef>
              <c:f>Sheet1!$M$20:$O$20</c:f>
              <c:numCache>
                <c:formatCode>0%</c:formatCode>
                <c:ptCount val="3"/>
                <c:pt idx="0">
                  <c:v>0.52240005142049106</c:v>
                </c:pt>
                <c:pt idx="1">
                  <c:v>0.52140891196042227</c:v>
                </c:pt>
                <c:pt idx="2">
                  <c:v>0.48905388610942929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6-457E-B98E-DD8E5FE3A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9760288"/>
        <c:axId val="1889774432"/>
      </c:barChart>
      <c:catAx>
        <c:axId val="1889760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74432"/>
        <c:crosses val="autoZero"/>
        <c:auto val="1"/>
        <c:lblAlgn val="ctr"/>
        <c:lblOffset val="100"/>
        <c:noMultiLvlLbl val="0"/>
      </c:catAx>
      <c:valAx>
        <c:axId val="1889774432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ըստ ապրանքի տեսակների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Sheet1!$L$8</c:f>
              <c:strCache>
                <c:ptCount val="1"/>
                <c:pt idx="0">
                  <c:v>Գեղեցկություն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Sheet1!$M$7</c:f>
              <c:strCache>
                <c:ptCount val="1"/>
                <c:pt idx="0">
                  <c:v>Եկամուտ</c:v>
                </c:pt>
              </c:strCache>
            </c:strRef>
          </c:cat>
          <c:val>
            <c:numRef>
              <c:f>Sheet1!$M$8</c:f>
              <c:numCache>
                <c:formatCode>0.00%</c:formatCode>
                <c:ptCount val="1"/>
                <c:pt idx="0">
                  <c:v>0.31472587719298201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0-4F27-ABAE-0B878AEAEBB0}"/>
            </c:ext>
          </c:extLst>
        </c:ser>
        <c:ser>
          <c:idx val="1"/>
          <c:order val="1"/>
          <c:tx>
            <c:strRef>
              <c:f>Sheet1!$L$9</c:f>
              <c:strCache>
                <c:ptCount val="1"/>
                <c:pt idx="0">
                  <c:v>Հագուստ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Sheet1!$M$7</c:f>
              <c:strCache>
                <c:ptCount val="1"/>
                <c:pt idx="0">
                  <c:v>Եկամուտ</c:v>
                </c:pt>
              </c:strCache>
            </c:strRef>
          </c:cat>
          <c:val>
            <c:numRef>
              <c:f>Sheet1!$M$9</c:f>
              <c:numCache>
                <c:formatCode>0.00%</c:formatCode>
                <c:ptCount val="1"/>
                <c:pt idx="0">
                  <c:v>0.34118421052631581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0-4F27-ABAE-0B878AEAEBB0}"/>
            </c:ext>
          </c:extLst>
        </c:ser>
        <c:ser>
          <c:idx val="2"/>
          <c:order val="2"/>
          <c:tx>
            <c:strRef>
              <c:f>Sheet1!$L$10</c:f>
              <c:strCache>
                <c:ptCount val="1"/>
                <c:pt idx="0">
                  <c:v>Էլեկտրոնիկա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Sheet1!$M$7</c:f>
              <c:strCache>
                <c:ptCount val="1"/>
                <c:pt idx="0">
                  <c:v>Եկամուտ</c:v>
                </c:pt>
              </c:strCache>
            </c:strRef>
          </c:cat>
          <c:val>
            <c:numRef>
              <c:f>Sheet1!$M$10</c:f>
              <c:numCache>
                <c:formatCode>0.00%</c:formatCode>
                <c:ptCount val="1"/>
                <c:pt idx="0">
                  <c:v>0.34408991228070174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0-4F27-ABAE-0B878AEAE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889774016"/>
        <c:axId val="1889774848"/>
      </c:barChart>
      <c:catAx>
        <c:axId val="188977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74848"/>
        <c:crosses val="autoZero"/>
        <c:auto val="1"/>
        <c:lblAlgn val="ctr"/>
        <c:lblOffset val="100"/>
        <c:noMultiLvlLbl val="0"/>
      </c:catAx>
      <c:valAx>
        <c:axId val="188977484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8977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 baseline="0"/>
              <a:t>Վաճառքի քանակն ըստ սեռի և քառորդների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75185275232399"/>
          <c:y val="0.15649789029535865"/>
          <c:w val="0.84811872294268487"/>
          <c:h val="0.687074321406026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Sheet1!$Q$160</c:f>
              <c:strCache>
                <c:ptCount val="1"/>
                <c:pt idx="0">
                  <c:v>Տղամարդիկ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Sheet1!$R$159:$U$159</c:f>
              <c:strCache>
                <c:ptCount val="4"/>
                <c:pt idx="0">
                  <c:v>1-ին քառորդ</c:v>
                </c:pt>
                <c:pt idx="1">
                  <c:v>2-րդ քառորդ</c:v>
                </c:pt>
                <c:pt idx="2">
                  <c:v>3-րդ քառորդ</c:v>
                </c:pt>
                <c:pt idx="3">
                  <c:v>4-րդ քառորդ</c:v>
                </c:pt>
              </c:strCache>
            </c:strRef>
          </c:cat>
          <c:val>
            <c:numRef>
              <c:f>Sheet1!$R$160:$U$160</c:f>
              <c:numCache>
                <c:formatCode>0.00%</c:formatCode>
                <c:ptCount val="4"/>
                <c:pt idx="0">
                  <c:v>0.50576606260296542</c:v>
                </c:pt>
                <c:pt idx="1">
                  <c:v>0.5</c:v>
                </c:pt>
                <c:pt idx="2">
                  <c:v>0.43455497382198954</c:v>
                </c:pt>
                <c:pt idx="3">
                  <c:v>0.48945783132530118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5-496B-86B1-AA57AB7E42E8}"/>
            </c:ext>
          </c:extLst>
        </c:ser>
        <c:ser>
          <c:idx val="1"/>
          <c:order val="1"/>
          <c:tx>
            <c:strRef>
              <c:f>Sheet1!$Q$161</c:f>
              <c:strCache>
                <c:ptCount val="1"/>
                <c:pt idx="0">
                  <c:v>Կանայք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Sheet1!$R$159:$U$159</c:f>
              <c:strCache>
                <c:ptCount val="4"/>
                <c:pt idx="0">
                  <c:v>1-ին քառորդ</c:v>
                </c:pt>
                <c:pt idx="1">
                  <c:v>2-րդ քառորդ</c:v>
                </c:pt>
                <c:pt idx="2">
                  <c:v>3-րդ քառորդ</c:v>
                </c:pt>
                <c:pt idx="3">
                  <c:v>4-րդ քառորդ</c:v>
                </c:pt>
              </c:strCache>
            </c:strRef>
          </c:cat>
          <c:val>
            <c:numRef>
              <c:f>Sheet1!$R$161:$U$161</c:f>
              <c:numCache>
                <c:formatCode>0.00%</c:formatCode>
                <c:ptCount val="4"/>
                <c:pt idx="0">
                  <c:v>0.49423393739703458</c:v>
                </c:pt>
                <c:pt idx="1">
                  <c:v>0.5</c:v>
                </c:pt>
                <c:pt idx="2">
                  <c:v>0.56544502617801051</c:v>
                </c:pt>
                <c:pt idx="3">
                  <c:v>0.51054216867469882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5-496B-86B1-AA57AB7E4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9780256"/>
        <c:axId val="1889784416"/>
      </c:barChart>
      <c:catAx>
        <c:axId val="188978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84416"/>
        <c:crosses val="autoZero"/>
        <c:auto val="1"/>
        <c:lblAlgn val="ctr"/>
        <c:lblOffset val="100"/>
        <c:noMultiLvlLbl val="0"/>
      </c:catAx>
      <c:valAx>
        <c:axId val="1889784416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8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Եկամուտն</a:t>
            </a:r>
            <a:r>
              <a:rPr lang="hy-AM" baseline="0"/>
              <a:t> ըստ սեռի և քառորդների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Sheet1!$Q$165</c:f>
              <c:strCache>
                <c:ptCount val="1"/>
                <c:pt idx="0">
                  <c:v>Տղամարդիկ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Sheet1!$R$164:$U$164</c:f>
              <c:strCache>
                <c:ptCount val="4"/>
                <c:pt idx="0">
                  <c:v>1-ին քառորդ</c:v>
                </c:pt>
                <c:pt idx="1">
                  <c:v>2-րդ քառորդ</c:v>
                </c:pt>
                <c:pt idx="2">
                  <c:v>3-րդ քառորդ</c:v>
                </c:pt>
                <c:pt idx="3">
                  <c:v>4-րդ քառորդ</c:v>
                </c:pt>
              </c:strCache>
            </c:strRef>
          </c:cat>
          <c:val>
            <c:numRef>
              <c:f>Sheet1!$R$165:$U$165</c:f>
              <c:numCache>
                <c:formatCode>0.00%</c:formatCode>
                <c:ptCount val="4"/>
                <c:pt idx="0">
                  <c:v>0.52340270835226754</c:v>
                </c:pt>
                <c:pt idx="1">
                  <c:v>0.53040772618903298</c:v>
                </c:pt>
                <c:pt idx="2">
                  <c:v>0.42214586912384822</c:v>
                </c:pt>
                <c:pt idx="3">
                  <c:v>0.4706791346382439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8-4028-AA9C-5DBF18E0460B}"/>
            </c:ext>
          </c:extLst>
        </c:ser>
        <c:ser>
          <c:idx val="1"/>
          <c:order val="1"/>
          <c:tx>
            <c:strRef>
              <c:f>Sheet1!$Q$166</c:f>
              <c:strCache>
                <c:ptCount val="1"/>
                <c:pt idx="0">
                  <c:v>Կանայք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Sheet1!$R$164:$U$164</c:f>
              <c:strCache>
                <c:ptCount val="4"/>
                <c:pt idx="0">
                  <c:v>1-ին քառորդ</c:v>
                </c:pt>
                <c:pt idx="1">
                  <c:v>2-րդ քառորդ</c:v>
                </c:pt>
                <c:pt idx="2">
                  <c:v>3-րդ քառորդ</c:v>
                </c:pt>
                <c:pt idx="3">
                  <c:v>4-րդ քառորդ</c:v>
                </c:pt>
              </c:strCache>
            </c:strRef>
          </c:cat>
          <c:val>
            <c:numRef>
              <c:f>Sheet1!$R$166:$U$166</c:f>
              <c:numCache>
                <c:formatCode>0.00%</c:formatCode>
                <c:ptCount val="4"/>
                <c:pt idx="0">
                  <c:v>0.47659729164773246</c:v>
                </c:pt>
                <c:pt idx="1">
                  <c:v>0.46959227381096696</c:v>
                </c:pt>
                <c:pt idx="2">
                  <c:v>0.57785413087615178</c:v>
                </c:pt>
                <c:pt idx="3">
                  <c:v>0.52932086536175604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8-4028-AA9C-5DBF18E04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0294656"/>
        <c:axId val="1890284256"/>
      </c:barChart>
      <c:catAx>
        <c:axId val="189029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84256"/>
        <c:crosses val="autoZero"/>
        <c:auto val="1"/>
        <c:lblAlgn val="ctr"/>
        <c:lblOffset val="100"/>
        <c:noMultiLvlLbl val="0"/>
      </c:catAx>
      <c:valAx>
        <c:axId val="1890284256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9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Հաճախումներն</a:t>
            </a:r>
            <a:r>
              <a:rPr lang="hy-AM" baseline="0"/>
              <a:t> ըստ սեռի և</a:t>
            </a:r>
            <a:r>
              <a:rPr lang="hy-AM"/>
              <a:t> քառորդների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Sheet1!$Q$171</c:f>
              <c:strCache>
                <c:ptCount val="1"/>
                <c:pt idx="0">
                  <c:v>Տղամարդիկ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Sheet1!$R$170:$U$170</c:f>
              <c:strCache>
                <c:ptCount val="4"/>
                <c:pt idx="0">
                  <c:v>1-ին քառորդ</c:v>
                </c:pt>
                <c:pt idx="1">
                  <c:v>2-րդ քառորդ</c:v>
                </c:pt>
                <c:pt idx="2">
                  <c:v>3-րդ քառորդ</c:v>
                </c:pt>
                <c:pt idx="3">
                  <c:v>4-րդ քառորդ</c:v>
                </c:pt>
              </c:strCache>
            </c:strRef>
          </c:cat>
          <c:val>
            <c:numRef>
              <c:f>Sheet1!$R$171:$U$171</c:f>
              <c:numCache>
                <c:formatCode>0.00%</c:formatCode>
                <c:ptCount val="4"/>
                <c:pt idx="0">
                  <c:v>0.50423728813559321</c:v>
                </c:pt>
                <c:pt idx="1">
                  <c:v>0.5</c:v>
                </c:pt>
                <c:pt idx="2">
                  <c:v>0.47186147186147187</c:v>
                </c:pt>
                <c:pt idx="3">
                  <c:v>0.48301886792452831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8-41A5-A751-848D4F3665BE}"/>
            </c:ext>
          </c:extLst>
        </c:ser>
        <c:ser>
          <c:idx val="1"/>
          <c:order val="1"/>
          <c:tx>
            <c:strRef>
              <c:f>Sheet1!$Q$172</c:f>
              <c:strCache>
                <c:ptCount val="1"/>
                <c:pt idx="0">
                  <c:v>Կանայք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Sheet1!$R$170:$U$170</c:f>
              <c:strCache>
                <c:ptCount val="4"/>
                <c:pt idx="0">
                  <c:v>1-ին քառորդ</c:v>
                </c:pt>
                <c:pt idx="1">
                  <c:v>2-րդ քառորդ</c:v>
                </c:pt>
                <c:pt idx="2">
                  <c:v>3-րդ քառորդ</c:v>
                </c:pt>
                <c:pt idx="3">
                  <c:v>4-րդ քառորդ</c:v>
                </c:pt>
              </c:strCache>
            </c:strRef>
          </c:cat>
          <c:val>
            <c:numRef>
              <c:f>Sheet1!$R$172:$U$172</c:f>
              <c:numCache>
                <c:formatCode>0.00%</c:formatCode>
                <c:ptCount val="4"/>
                <c:pt idx="0">
                  <c:v>0.49576271186440679</c:v>
                </c:pt>
                <c:pt idx="1">
                  <c:v>0.5</c:v>
                </c:pt>
                <c:pt idx="2">
                  <c:v>0.52813852813852813</c:v>
                </c:pt>
                <c:pt idx="3">
                  <c:v>0.51698113207547169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88-41A5-A751-848D4F366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0294240"/>
        <c:axId val="1890295488"/>
      </c:barChart>
      <c:catAx>
        <c:axId val="1890294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95488"/>
        <c:crosses val="autoZero"/>
        <c:auto val="1"/>
        <c:lblAlgn val="ctr"/>
        <c:lblOffset val="100"/>
        <c:noMultiLvlLbl val="0"/>
      </c:catAx>
      <c:valAx>
        <c:axId val="1890295488"/>
        <c:scaling>
          <c:orientation val="minMax"/>
          <c:max val="0.60000000000000009"/>
          <c:min val="0.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94240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Sheet1!$D$209</c:f>
              <c:strCache>
                <c:ptCount val="1"/>
                <c:pt idx="0">
                  <c:v>Գեղեցկություն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Sheet1!$C$210:$C$213</c:f>
              <c:strCache>
                <c:ptCount val="4"/>
                <c:pt idx="0">
                  <c:v>1-ին քառորդ</c:v>
                </c:pt>
                <c:pt idx="1">
                  <c:v>2-րդ քառորդ</c:v>
                </c:pt>
                <c:pt idx="2">
                  <c:v>3-րդ քառորդ</c:v>
                </c:pt>
                <c:pt idx="3">
                  <c:v>4-րդ քառորդ</c:v>
                </c:pt>
              </c:strCache>
            </c:strRef>
          </c:cat>
          <c:val>
            <c:numRef>
              <c:f>Sheet1!$D$210:$D$213</c:f>
              <c:numCache>
                <c:formatCode>#,##0</c:formatCode>
                <c:ptCount val="4"/>
                <c:pt idx="0">
                  <c:v>17660</c:v>
                </c:pt>
                <c:pt idx="1">
                  <c:v>14900</c:v>
                </c:pt>
                <c:pt idx="2">
                  <c:v>17135</c:v>
                </c:pt>
                <c:pt idx="3">
                  <c:v>18990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8-4222-B9D0-8B63C406A6EE}"/>
            </c:ext>
          </c:extLst>
        </c:ser>
        <c:ser>
          <c:idx val="1"/>
          <c:order val="1"/>
          <c:tx>
            <c:strRef>
              <c:f>Sheet1!$E$209</c:f>
              <c:strCache>
                <c:ptCount val="1"/>
                <c:pt idx="0">
                  <c:v>Էլեկտրոնիկա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Sheet1!$C$210:$C$213</c:f>
              <c:strCache>
                <c:ptCount val="4"/>
                <c:pt idx="0">
                  <c:v>1-ին քառորդ</c:v>
                </c:pt>
                <c:pt idx="1">
                  <c:v>2-րդ քառորդ</c:v>
                </c:pt>
                <c:pt idx="2">
                  <c:v>3-րդ քառորդ</c:v>
                </c:pt>
                <c:pt idx="3">
                  <c:v>4-րդ քառորդ</c:v>
                </c:pt>
              </c:strCache>
            </c:strRef>
          </c:cat>
          <c:val>
            <c:numRef>
              <c:f>Sheet1!$E$210:$E$213</c:f>
              <c:numCache>
                <c:formatCode>#,##0</c:formatCode>
                <c:ptCount val="4"/>
                <c:pt idx="0">
                  <c:v>13920</c:v>
                </c:pt>
                <c:pt idx="1">
                  <c:v>29130</c:v>
                </c:pt>
                <c:pt idx="2">
                  <c:v>13870</c:v>
                </c:pt>
                <c:pt idx="3">
                  <c:v>23250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8-4222-B9D0-8B63C406A6EE}"/>
            </c:ext>
          </c:extLst>
        </c:ser>
        <c:ser>
          <c:idx val="2"/>
          <c:order val="2"/>
          <c:tx>
            <c:strRef>
              <c:f>Sheet1!$F$209</c:f>
              <c:strCache>
                <c:ptCount val="1"/>
                <c:pt idx="0">
                  <c:v>Հագուստ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Sheet1!$C$210:$C$213</c:f>
              <c:strCache>
                <c:ptCount val="4"/>
                <c:pt idx="0">
                  <c:v>1-ին քառորդ</c:v>
                </c:pt>
                <c:pt idx="1">
                  <c:v>2-րդ քառորդ</c:v>
                </c:pt>
                <c:pt idx="2">
                  <c:v>3-րդ քառորդ</c:v>
                </c:pt>
                <c:pt idx="3">
                  <c:v>4-րդ քառորդ</c:v>
                </c:pt>
              </c:strCache>
            </c:strRef>
          </c:cat>
          <c:val>
            <c:numRef>
              <c:f>Sheet1!$F$210:$F$213</c:f>
              <c:numCache>
                <c:formatCode>#,##0</c:formatCode>
                <c:ptCount val="4"/>
                <c:pt idx="0">
                  <c:v>26010</c:v>
                </c:pt>
                <c:pt idx="1">
                  <c:v>21600</c:v>
                </c:pt>
                <c:pt idx="2">
                  <c:v>9540</c:v>
                </c:pt>
                <c:pt idx="3">
                  <c:v>17155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08-4222-B9D0-8B63C406A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763616"/>
        <c:axId val="1889783584"/>
      </c:barChart>
      <c:catAx>
        <c:axId val="18897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83584"/>
        <c:crosses val="autoZero"/>
        <c:auto val="1"/>
        <c:lblAlgn val="ctr"/>
        <c:lblOffset val="100"/>
        <c:noMultiLvlLbl val="0"/>
      </c:catAx>
      <c:valAx>
        <c:axId val="18897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6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Սեզոնայնության վերլուծություն ըստ շաբաթվա օրերի։</a:t>
            </a:r>
          </a:p>
          <a:p>
            <a:pPr>
              <a:defRPr/>
            </a:pPr>
            <a:r>
              <a:rPr lang="hy-AM"/>
              <a:t>Եկամուտը միջինում տատանվում է 14%-ի շուրջ: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78525898548392E-2"/>
          <c:y val="0.17427495291902076"/>
          <c:w val="0.91021399110825429"/>
          <c:h val="0.73834927413734319"/>
        </c:manualLayout>
      </c:layout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'All_pull 2.1'!$M$2:$M$8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'All_pull 2.1'!$O$2:$O$8</c:f>
              <c:numCache>
                <c:formatCode>0.00%</c:formatCode>
                <c:ptCount val="7"/>
                <c:pt idx="0">
                  <c:v>0.15405701754385964</c:v>
                </c:pt>
                <c:pt idx="1">
                  <c:v>0.15228070175438596</c:v>
                </c:pt>
                <c:pt idx="2">
                  <c:v>0.12888157894736843</c:v>
                </c:pt>
                <c:pt idx="3">
                  <c:v>0.11805921052631579</c:v>
                </c:pt>
                <c:pt idx="4">
                  <c:v>0.14537280701754385</c:v>
                </c:pt>
                <c:pt idx="5">
                  <c:v>0.17283991228070175</c:v>
                </c:pt>
                <c:pt idx="6">
                  <c:v>0.12850877192982457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D-417D-8AF9-24746ECC9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06591"/>
        <c:axId val="1807107839"/>
      </c:lineChart>
      <c:catAx>
        <c:axId val="180710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07839"/>
        <c:crosses val="autoZero"/>
        <c:auto val="1"/>
        <c:lblAlgn val="ctr"/>
        <c:lblOffset val="100"/>
        <c:noMultiLvlLbl val="0"/>
      </c:catAx>
      <c:valAx>
        <c:axId val="1807107839"/>
        <c:scaling>
          <c:orientation val="minMax"/>
          <c:max val="0.2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06591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Sheet1!$D$209</c:f>
              <c:strCache>
                <c:ptCount val="1"/>
                <c:pt idx="0">
                  <c:v>Գեղեցկություն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Sheet1!$C$238:$C$241</c:f>
              <c:strCache>
                <c:ptCount val="4"/>
                <c:pt idx="0">
                  <c:v>1-ին քառորդ</c:v>
                </c:pt>
                <c:pt idx="1">
                  <c:v>2-րդ քառորդ</c:v>
                </c:pt>
                <c:pt idx="2">
                  <c:v>3-րդ քառորդ</c:v>
                </c:pt>
                <c:pt idx="3">
                  <c:v>4-րդ քառորդ</c:v>
                </c:pt>
              </c:strCache>
            </c:strRef>
          </c:cat>
          <c:val>
            <c:numRef>
              <c:f>Sheet1!$D$238:$D$241</c:f>
              <c:numCache>
                <c:formatCode>#,##0</c:formatCode>
                <c:ptCount val="4"/>
                <c:pt idx="0">
                  <c:v>20850</c:v>
                </c:pt>
                <c:pt idx="1">
                  <c:v>20450</c:v>
                </c:pt>
                <c:pt idx="2">
                  <c:v>15065</c:v>
                </c:pt>
                <c:pt idx="3">
                  <c:v>18465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9-4701-A73C-DA5C8D9BC453}"/>
            </c:ext>
          </c:extLst>
        </c:ser>
        <c:ser>
          <c:idx val="1"/>
          <c:order val="1"/>
          <c:tx>
            <c:strRef>
              <c:f>Sheet1!$E$209</c:f>
              <c:strCache>
                <c:ptCount val="1"/>
                <c:pt idx="0">
                  <c:v>Էլեկտրոնիկա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Sheet1!$C$238:$C$241</c:f>
              <c:strCache>
                <c:ptCount val="4"/>
                <c:pt idx="0">
                  <c:v>1-ին քառորդ</c:v>
                </c:pt>
                <c:pt idx="1">
                  <c:v>2-րդ քառորդ</c:v>
                </c:pt>
                <c:pt idx="2">
                  <c:v>3-րդ քառորդ</c:v>
                </c:pt>
                <c:pt idx="3">
                  <c:v>4-րդ քառորդ</c:v>
                </c:pt>
              </c:strCache>
            </c:strRef>
          </c:cat>
          <c:val>
            <c:numRef>
              <c:f>Sheet1!$E$238:$E$241</c:f>
              <c:numCache>
                <c:formatCode>#,##0</c:formatCode>
                <c:ptCount val="4"/>
                <c:pt idx="0">
                  <c:v>14850</c:v>
                </c:pt>
                <c:pt idx="1">
                  <c:v>17690</c:v>
                </c:pt>
                <c:pt idx="2">
                  <c:v>19295</c:v>
                </c:pt>
                <c:pt idx="3">
                  <c:v>24900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9-4701-A73C-DA5C8D9BC453}"/>
            </c:ext>
          </c:extLst>
        </c:ser>
        <c:ser>
          <c:idx val="2"/>
          <c:order val="2"/>
          <c:tx>
            <c:strRef>
              <c:f>Sheet1!$F$209</c:f>
              <c:strCache>
                <c:ptCount val="1"/>
                <c:pt idx="0">
                  <c:v>Հագուստ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Sheet1!$C$238:$C$241</c:f>
              <c:strCache>
                <c:ptCount val="4"/>
                <c:pt idx="0">
                  <c:v>1-ին քառորդ</c:v>
                </c:pt>
                <c:pt idx="1">
                  <c:v>2-րդ քառորդ</c:v>
                </c:pt>
                <c:pt idx="2">
                  <c:v>3-րդ քառորդ</c:v>
                </c:pt>
                <c:pt idx="3">
                  <c:v>4-րդ քառորդ</c:v>
                </c:pt>
              </c:strCache>
            </c:strRef>
          </c:cat>
          <c:val>
            <c:numRef>
              <c:f>Sheet1!$F$238:$F$241</c:f>
              <c:numCache>
                <c:formatCode>#,##0</c:formatCode>
                <c:ptCount val="4"/>
                <c:pt idx="0">
                  <c:v>16740</c:v>
                </c:pt>
                <c:pt idx="1">
                  <c:v>19965</c:v>
                </c:pt>
                <c:pt idx="2">
                  <c:v>21140</c:v>
                </c:pt>
                <c:pt idx="3">
                  <c:v>23430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F9-4701-A73C-DA5C8D9BC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763616"/>
        <c:axId val="1889783584"/>
      </c:barChart>
      <c:catAx>
        <c:axId val="18897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83584"/>
        <c:crosses val="autoZero"/>
        <c:auto val="1"/>
        <c:lblAlgn val="ctr"/>
        <c:lblOffset val="100"/>
        <c:noMultiLvlLbl val="0"/>
      </c:catAx>
      <c:valAx>
        <c:axId val="18897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6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Եկամտի փոփոխությունն</a:t>
            </a:r>
            <a:r>
              <a:rPr lang="hy-AM" baseline="0"/>
              <a:t> ըստ ապրանքի կատեգորիաների և քառորդների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Sheet1!$L$197</c:f>
              <c:strCache>
                <c:ptCount val="1"/>
                <c:pt idx="0">
                  <c:v>Գեղեցկություն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Sheet1!$K$198:$K$201</c:f>
              <c:strCache>
                <c:ptCount val="4"/>
                <c:pt idx="0">
                  <c:v>1-ին քառորդ</c:v>
                </c:pt>
                <c:pt idx="1">
                  <c:v>2-րդ քառորդ</c:v>
                </c:pt>
                <c:pt idx="2">
                  <c:v>3-րդ քառորդ</c:v>
                </c:pt>
                <c:pt idx="3">
                  <c:v>4-րդ քառորդ</c:v>
                </c:pt>
              </c:strCache>
            </c:strRef>
          </c:cat>
          <c:val>
            <c:numRef>
              <c:f>Sheet1!$L$198:$L$201</c:f>
              <c:numCache>
                <c:formatCode>0.00%</c:formatCode>
                <c:ptCount val="4"/>
                <c:pt idx="0">
                  <c:v>8.4451754385964917E-2</c:v>
                </c:pt>
                <c:pt idx="1">
                  <c:v>7.7521929824561409E-2</c:v>
                </c:pt>
                <c:pt idx="2">
                  <c:v>7.0614035087719296E-2</c:v>
                </c:pt>
                <c:pt idx="3">
                  <c:v>8.2138157894736843E-2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B-439A-8E0F-474988019D74}"/>
            </c:ext>
          </c:extLst>
        </c:ser>
        <c:ser>
          <c:idx val="1"/>
          <c:order val="1"/>
          <c:tx>
            <c:strRef>
              <c:f>Sheet1!$M$197</c:f>
              <c:strCache>
                <c:ptCount val="1"/>
                <c:pt idx="0">
                  <c:v>Էլեկտրոնիկա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Sheet1!$K$198:$K$201</c:f>
              <c:strCache>
                <c:ptCount val="4"/>
                <c:pt idx="0">
                  <c:v>1-ին քառորդ</c:v>
                </c:pt>
                <c:pt idx="1">
                  <c:v>2-րդ քառորդ</c:v>
                </c:pt>
                <c:pt idx="2">
                  <c:v>3-րդ քառորդ</c:v>
                </c:pt>
                <c:pt idx="3">
                  <c:v>4-րդ քառորդ</c:v>
                </c:pt>
              </c:strCache>
            </c:strRef>
          </c:cat>
          <c:val>
            <c:numRef>
              <c:f>Sheet1!$M$198:$M$201</c:f>
              <c:numCache>
                <c:formatCode>0.00%</c:formatCode>
                <c:ptCount val="4"/>
                <c:pt idx="0">
                  <c:v>6.3092105263157894E-2</c:v>
                </c:pt>
                <c:pt idx="1">
                  <c:v>0.10267543859649123</c:v>
                </c:pt>
                <c:pt idx="2">
                  <c:v>7.2730263157894742E-2</c:v>
                </c:pt>
                <c:pt idx="3">
                  <c:v>0.10559210526315789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B-439A-8E0F-474988019D74}"/>
            </c:ext>
          </c:extLst>
        </c:ser>
        <c:ser>
          <c:idx val="2"/>
          <c:order val="2"/>
          <c:tx>
            <c:strRef>
              <c:f>Sheet1!$N$197</c:f>
              <c:strCache>
                <c:ptCount val="1"/>
                <c:pt idx="0">
                  <c:v>Հագուստ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Sheet1!$K$198:$K$201</c:f>
              <c:strCache>
                <c:ptCount val="4"/>
                <c:pt idx="0">
                  <c:v>1-ին քառորդ</c:v>
                </c:pt>
                <c:pt idx="1">
                  <c:v>2-րդ քառորդ</c:v>
                </c:pt>
                <c:pt idx="2">
                  <c:v>3-րդ քառորդ</c:v>
                </c:pt>
                <c:pt idx="3">
                  <c:v>4-րդ քառորդ</c:v>
                </c:pt>
              </c:strCache>
            </c:strRef>
          </c:cat>
          <c:val>
            <c:numRef>
              <c:f>Sheet1!$N$198:$N$201</c:f>
              <c:numCache>
                <c:formatCode>0.00%</c:formatCode>
                <c:ptCount val="4"/>
                <c:pt idx="0">
                  <c:v>9.375E-2</c:v>
                </c:pt>
                <c:pt idx="1">
                  <c:v>9.1151315789473678E-2</c:v>
                </c:pt>
                <c:pt idx="2">
                  <c:v>6.7280701754385969E-2</c:v>
                </c:pt>
                <c:pt idx="3">
                  <c:v>8.9002192982456138E-2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B-439A-8E0F-474988019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273856"/>
        <c:axId val="1890275104"/>
      </c:lineChart>
      <c:catAx>
        <c:axId val="18902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75104"/>
        <c:crossesAt val="0"/>
        <c:auto val="1"/>
        <c:lblAlgn val="ctr"/>
        <c:lblOffset val="100"/>
        <c:noMultiLvlLbl val="0"/>
      </c:catAx>
      <c:valAx>
        <c:axId val="1890275104"/>
        <c:scaling>
          <c:orientation val="minMax"/>
          <c:max val="0.11000000000000001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7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Ընթացիկ ամսվա եկամտի</a:t>
            </a:r>
            <a:r>
              <a:rPr lang="hy-AM" baseline="0"/>
              <a:t> համեմատումը նախորդ ամսվա եկամտի հետ</a:t>
            </a:r>
            <a:endParaRPr lang="hy-AM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Sheet1!$C$279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0359267267757332E-2"/>
                  <c:y val="-3.57880247763249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D4-4476-BA84-DFD67FEA4967}"/>
                </c:ext>
              </c:extLst>
            </c:dLbl>
            <c:dLbl>
              <c:idx val="1"/>
              <c:layout>
                <c:manualLayout>
                  <c:x val="-4.8359240069087162E-4"/>
                  <c:y val="1.10116999311768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8D4-4476-BA84-DFD67FEA4967}"/>
                </c:ext>
              </c:extLst>
            </c:dLbl>
            <c:dLbl>
              <c:idx val="2"/>
              <c:layout>
                <c:manualLayout>
                  <c:x val="-6.0756503882610502E-2"/>
                  <c:y val="-1.37646249139711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D4-4476-BA84-DFD67FEA4967}"/>
                </c:ext>
              </c:extLst>
            </c:dLbl>
            <c:dLbl>
              <c:idx val="3"/>
              <c:layout>
                <c:manualLayout>
                  <c:x val="-3.0359267267757332E-2"/>
                  <c:y val="-3.30350997935306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D4-4476-BA84-DFD67FEA4967}"/>
                </c:ext>
              </c:extLst>
            </c:dLbl>
            <c:dLbl>
              <c:idx val="4"/>
              <c:layout>
                <c:manualLayout>
                  <c:x val="-3.2262521588946512E-2"/>
                  <c:y val="3.8540949759118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8D4-4476-BA84-DFD67FEA4967}"/>
                </c:ext>
              </c:extLst>
            </c:dLbl>
            <c:dLbl>
              <c:idx val="5"/>
              <c:layout>
                <c:manualLayout>
                  <c:x val="-7.0051813471502591E-3"/>
                  <c:y val="4.67997247075016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D4-4476-BA84-DFD67FEA4967}"/>
                </c:ext>
              </c:extLst>
            </c:dLbl>
            <c:dLbl>
              <c:idx val="6"/>
              <c:layout>
                <c:manualLayout>
                  <c:x val="-2.7209008200399822E-2"/>
                  <c:y val="-2.47763248451480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D4-4476-BA84-DFD67FEA4967}"/>
                </c:ext>
              </c:extLst>
            </c:dLbl>
            <c:dLbl>
              <c:idx val="7"/>
              <c:layout>
                <c:manualLayout>
                  <c:x val="8.981001727115717E-4"/>
                  <c:y val="-5.505849965588437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8D4-4476-BA84-DFD67FEA4967}"/>
                </c:ext>
              </c:extLst>
            </c:dLbl>
            <c:dLbl>
              <c:idx val="8"/>
              <c:layout>
                <c:manualLayout>
                  <c:x val="5.5647396407055337E-3"/>
                  <c:y val="5.505849965588425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D4-4476-BA84-DFD67FEA4967}"/>
                </c:ext>
              </c:extLst>
            </c:dLbl>
            <c:dLbl>
              <c:idx val="9"/>
              <c:layout>
                <c:manualLayout>
                  <c:x val="-1.153713298791019E-2"/>
                  <c:y val="3.02821748107362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D4-4476-BA84-DFD67FEA4967}"/>
                </c:ext>
              </c:extLst>
            </c:dLbl>
            <c:dLbl>
              <c:idx val="10"/>
              <c:layout>
                <c:manualLayout>
                  <c:x val="-3.4504344987964584E-2"/>
                  <c:y val="-3.57880247763249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D4-4476-BA84-DFD67FEA49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Sheet1!$D$278:$N$278</c:f>
              <c:numCache>
                <c:formatCode>m/d/yyyy</c:formatCode>
                <c:ptCount val="11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</c:numCache>
            </c:numRef>
          </c:cat>
          <c:val>
            <c:numRef>
              <c:f>Sheet1!$D$279:$N$279</c:f>
              <c:numCache>
                <c:formatCode>0.00%</c:formatCode>
                <c:ptCount val="11"/>
                <c:pt idx="0">
                  <c:v>0.19145484045429972</c:v>
                </c:pt>
                <c:pt idx="1">
                  <c:v>-0.3420335905583296</c:v>
                </c:pt>
                <c:pt idx="2">
                  <c:v>0.16833390824422212</c:v>
                </c:pt>
                <c:pt idx="3">
                  <c:v>0.5692353114850901</c:v>
                </c:pt>
                <c:pt idx="4">
                  <c:v>-0.30921919096895578</c:v>
                </c:pt>
                <c:pt idx="5">
                  <c:v>-3.4046030232874891E-2</c:v>
                </c:pt>
                <c:pt idx="6">
                  <c:v>4.2154236571267489E-2</c:v>
                </c:pt>
                <c:pt idx="7">
                  <c:v>-0.36093073593073588</c:v>
                </c:pt>
                <c:pt idx="8">
                  <c:v>0.97205757832345463</c:v>
                </c:pt>
                <c:pt idx="9">
                  <c:v>-0.25032202662086733</c:v>
                </c:pt>
                <c:pt idx="10">
                  <c:v>0.27978235967926679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E-47DB-876F-F910EA36F0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05105487"/>
        <c:axId val="1305107983"/>
      </c:lineChart>
      <c:dateAx>
        <c:axId val="13051054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107983"/>
        <c:crosses val="autoZero"/>
        <c:auto val="1"/>
        <c:lblOffset val="100"/>
        <c:baseTimeUnit val="months"/>
      </c:dateAx>
      <c:valAx>
        <c:axId val="1305107983"/>
        <c:scaling>
          <c:orientation val="minMax"/>
          <c:max val="1"/>
          <c:min val="-0.4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10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 sz="1400" b="0" i="0" u="none" strike="noStrike" baseline="0">
                <a:effectLst/>
              </a:rPr>
              <a:t>Ընդհանուր </a:t>
            </a:r>
            <a:r>
              <a:rPr lang="hy-AM"/>
              <a:t>եկամուտն ըստ քառորդների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Sheet1!$D$135</c:f>
              <c:strCache>
                <c:ptCount val="1"/>
                <c:pt idx="0">
                  <c:v>1-ին քառորդ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Sheet1!$D$137:$G$137</c15:sqref>
                  </c15:fullRef>
                </c:ext>
              </c:extLst>
              <c:f>Sheet1!$E$137:$G$137</c:f>
              <c:numCache>
                <c:formatCode>0.00%</c:formatCode>
                <c:ptCount val="3"/>
                <c:pt idx="0">
                  <c:v>0.27134868421052633</c:v>
                </c:pt>
                <c:pt idx="1">
                  <c:v>0.21062500000000001</c:v>
                </c:pt>
                <c:pt idx="2">
                  <c:v>0.27673245614035086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Sheet1!$D$136:$D$137</c15:sqref>
                  </c15:fullRef>
                </c:ext>
              </c:extLst>
              <c:f>Sheet1!$D$137</c:f>
              <c:numCache>
                <c:formatCode>0.00%</c:formatCode>
                <c:ptCount val="1"/>
                <c:pt idx="0">
                  <c:v>0.24129385964912281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E-489F-B930-12E84A61BA03}"/>
            </c:ext>
          </c:extLst>
        </c:ser>
        <c:ser>
          <c:idx val="1"/>
          <c:order val="1"/>
          <c:tx>
            <c:strRef>
              <c:f>Sheet1!$E$135</c:f>
              <c:strCache>
                <c:ptCount val="1"/>
                <c:pt idx="0">
                  <c:v>2-րդ քառորդ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Sheet1!$D$137:$G$137</c15:sqref>
                  </c15:fullRef>
                </c:ext>
              </c:extLst>
              <c:f>Sheet1!$E$137:$G$137</c:f>
              <c:numCache>
                <c:formatCode>0.00%</c:formatCode>
                <c:ptCount val="3"/>
                <c:pt idx="0">
                  <c:v>0.27134868421052633</c:v>
                </c:pt>
                <c:pt idx="1">
                  <c:v>0.21062500000000001</c:v>
                </c:pt>
                <c:pt idx="2">
                  <c:v>0.27673245614035086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Sheet1!$E$136:$E$137</c15:sqref>
                  </c15:fullRef>
                </c:ext>
              </c:extLst>
              <c:f>Sheet1!$E$137</c:f>
              <c:numCache>
                <c:formatCode>0.00%</c:formatCode>
                <c:ptCount val="1"/>
                <c:pt idx="0">
                  <c:v>0.27134868421052633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1E-489F-B930-12E84A61BA03}"/>
            </c:ext>
          </c:extLst>
        </c:ser>
        <c:ser>
          <c:idx val="2"/>
          <c:order val="2"/>
          <c:tx>
            <c:strRef>
              <c:f>Sheet1!$F$135</c:f>
              <c:strCache>
                <c:ptCount val="1"/>
                <c:pt idx="0">
                  <c:v>3-րդ քառորդ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Sheet1!$D$137:$G$137</c15:sqref>
                  </c15:fullRef>
                </c:ext>
              </c:extLst>
              <c:f>Sheet1!$E$137:$G$137</c:f>
              <c:numCache>
                <c:formatCode>0.00%</c:formatCode>
                <c:ptCount val="3"/>
                <c:pt idx="0">
                  <c:v>0.27134868421052633</c:v>
                </c:pt>
                <c:pt idx="1">
                  <c:v>0.21062500000000001</c:v>
                </c:pt>
                <c:pt idx="2">
                  <c:v>0.27673245614035086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Sheet1!$F$136:$F$137</c15:sqref>
                  </c15:fullRef>
                </c:ext>
              </c:extLst>
              <c:f>Sheet1!$F$137</c:f>
              <c:numCache>
                <c:formatCode>0.00%</c:formatCode>
                <c:ptCount val="1"/>
                <c:pt idx="0">
                  <c:v>0.21062500000000001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1E-489F-B930-12E84A61BA03}"/>
            </c:ext>
          </c:extLst>
        </c:ser>
        <c:ser>
          <c:idx val="3"/>
          <c:order val="3"/>
          <c:tx>
            <c:strRef>
              <c:f>Sheet1!$G$135</c:f>
              <c:strCache>
                <c:ptCount val="1"/>
                <c:pt idx="0">
                  <c:v>4-րդ քառորդ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Sheet1!$D$137:$G$137</c15:sqref>
                  </c15:fullRef>
                </c:ext>
              </c:extLst>
              <c:f>Sheet1!$E$137:$G$137</c:f>
              <c:numCache>
                <c:formatCode>0.00%</c:formatCode>
                <c:ptCount val="3"/>
                <c:pt idx="0">
                  <c:v>0.27134868421052633</c:v>
                </c:pt>
                <c:pt idx="1">
                  <c:v>0.21062500000000001</c:v>
                </c:pt>
                <c:pt idx="2">
                  <c:v>0.27673245614035086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Sheet1!$G$136:$G$137</c15:sqref>
                  </c15:fullRef>
                </c:ext>
              </c:extLst>
              <c:f>Sheet1!$G$137</c:f>
              <c:numCache>
                <c:formatCode>0.00%</c:formatCode>
                <c:ptCount val="1"/>
                <c:pt idx="0">
                  <c:v>0.27673245614035086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1E-489F-B930-12E84A61B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818672"/>
        <c:axId val="1531818256"/>
      </c:barChart>
      <c:catAx>
        <c:axId val="1531818672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531818256"/>
        <c:crosses val="autoZero"/>
        <c:auto val="1"/>
        <c:lblAlgn val="ctr"/>
        <c:lblOffset val="100"/>
        <c:noMultiLvlLbl val="0"/>
      </c:catAx>
      <c:valAx>
        <c:axId val="1531818256"/>
        <c:scaling>
          <c:orientation val="minMax"/>
          <c:max val="0.30000000000000004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81867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Տարբեր</a:t>
            </a:r>
            <a:r>
              <a:rPr lang="hy-AM" baseline="0"/>
              <a:t> կատեգորիաների վերլուծության համեմատում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Sheet4!$M$18</c:f>
              <c:strCache>
                <c:ptCount val="1"/>
                <c:pt idx="0">
                  <c:v>Հագուստ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Sheet4!$N$17:$R$17</c:f>
              <c:strCache>
                <c:ptCount val="5"/>
                <c:pt idx="0">
                  <c:v>Եկամուտ</c:v>
                </c:pt>
                <c:pt idx="1">
                  <c:v>Վաճառք / ք/կ</c:v>
                </c:pt>
                <c:pt idx="2">
                  <c:v>Հաճախորդներ</c:v>
                </c:pt>
                <c:pt idx="3">
                  <c:v>1 ապրանքի միջին գինը</c:v>
                </c:pt>
                <c:pt idx="4">
                  <c:v>1 հաճախորդի հ-ր միջին գնումների քանակ</c:v>
                </c:pt>
              </c:strCache>
            </c:strRef>
          </c:cat>
          <c:val>
            <c:numRef>
              <c:f>Sheet4!$N$18:$R$18</c:f>
              <c:numCache>
                <c:formatCode>0.00%</c:formatCode>
                <c:ptCount val="5"/>
                <c:pt idx="0">
                  <c:v>0.34118421052631581</c:v>
                </c:pt>
                <c:pt idx="1">
                  <c:v>0.35560859188544153</c:v>
                </c:pt>
                <c:pt idx="2">
                  <c:v>0.35099999999999998</c:v>
                </c:pt>
                <c:pt idx="3">
                  <c:v>0.31932717011437078</c:v>
                </c:pt>
                <c:pt idx="4">
                  <c:v>0.33776077844738978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4-4595-9229-B9AB38358CDA}"/>
            </c:ext>
          </c:extLst>
        </c:ser>
        <c:ser>
          <c:idx val="1"/>
          <c:order val="1"/>
          <c:tx>
            <c:strRef>
              <c:f>Sheet4!$M$19</c:f>
              <c:strCache>
                <c:ptCount val="1"/>
                <c:pt idx="0">
                  <c:v>Գեղեցկություն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Sheet4!$N$17:$R$17</c:f>
              <c:strCache>
                <c:ptCount val="5"/>
                <c:pt idx="0">
                  <c:v>Եկամուտ</c:v>
                </c:pt>
                <c:pt idx="1">
                  <c:v>Վաճառք / ք/կ</c:v>
                </c:pt>
                <c:pt idx="2">
                  <c:v>Հաճախորդներ</c:v>
                </c:pt>
                <c:pt idx="3">
                  <c:v>1 ապրանքի միջին գինը</c:v>
                </c:pt>
                <c:pt idx="4">
                  <c:v>1 հաճախորդի հ-ր միջին գնումների քանակ</c:v>
                </c:pt>
              </c:strCache>
            </c:strRef>
          </c:cat>
          <c:val>
            <c:numRef>
              <c:f>Sheet4!$N$19:$R$19</c:f>
              <c:numCache>
                <c:formatCode>0.00%</c:formatCode>
                <c:ptCount val="5"/>
                <c:pt idx="0">
                  <c:v>0.31472587719298245</c:v>
                </c:pt>
                <c:pt idx="1">
                  <c:v>0.30668257756563244</c:v>
                </c:pt>
                <c:pt idx="2">
                  <c:v>0.307</c:v>
                </c:pt>
                <c:pt idx="3">
                  <c:v>0.34155648946233197</c:v>
                </c:pt>
                <c:pt idx="4">
                  <c:v>0.33303878780801094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4-4595-9229-B9AB38358CDA}"/>
            </c:ext>
          </c:extLst>
        </c:ser>
        <c:ser>
          <c:idx val="2"/>
          <c:order val="2"/>
          <c:tx>
            <c:strRef>
              <c:f>Sheet4!$M$20</c:f>
              <c:strCache>
                <c:ptCount val="1"/>
                <c:pt idx="0">
                  <c:v>Էլեկտրոնիկա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Sheet4!$N$17:$R$17</c:f>
              <c:strCache>
                <c:ptCount val="5"/>
                <c:pt idx="0">
                  <c:v>Եկամուտ</c:v>
                </c:pt>
                <c:pt idx="1">
                  <c:v>Վաճառք / ք/կ</c:v>
                </c:pt>
                <c:pt idx="2">
                  <c:v>Հաճախորդներ</c:v>
                </c:pt>
                <c:pt idx="3">
                  <c:v>1 ապրանքի միջին գինը</c:v>
                </c:pt>
                <c:pt idx="4">
                  <c:v>1 հաճախորդի հ-ր միջին գնումների քանակ</c:v>
                </c:pt>
              </c:strCache>
            </c:strRef>
          </c:cat>
          <c:val>
            <c:numRef>
              <c:f>Sheet4!$N$20:$R$20</c:f>
              <c:numCache>
                <c:formatCode>0.00%</c:formatCode>
                <c:ptCount val="5"/>
                <c:pt idx="0">
                  <c:v>0.34408991228070174</c:v>
                </c:pt>
                <c:pt idx="1">
                  <c:v>0.33770883054892603</c:v>
                </c:pt>
                <c:pt idx="2">
                  <c:v>0.34200000000000003</c:v>
                </c:pt>
                <c:pt idx="3">
                  <c:v>0.33911634042329725</c:v>
                </c:pt>
                <c:pt idx="4">
                  <c:v>0.32920043374459917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4-4595-9229-B9AB38358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100911"/>
        <c:axId val="1305084687"/>
      </c:barChart>
      <c:catAx>
        <c:axId val="130510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84687"/>
        <c:crosses val="autoZero"/>
        <c:auto val="1"/>
        <c:lblAlgn val="ctr"/>
        <c:lblOffset val="100"/>
        <c:noMultiLvlLbl val="0"/>
      </c:catAx>
      <c:valAx>
        <c:axId val="1305084687"/>
        <c:scaling>
          <c:orientation val="minMax"/>
          <c:max val="0.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10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  <a:r>
              <a:rPr lang="en-US" baseline="0"/>
              <a:t>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23845912376293E-2"/>
          <c:y val="0.10576574432944309"/>
          <c:w val="0.87489427015452703"/>
          <c:h val="0.7902360603094761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Total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683400209781552E-2"/>
                  <c:y val="-0.694553781153011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Sheet5!$B$2:$B$1001</c:f>
              <c:numCache>
                <c:formatCode>General</c:formatCode>
                <c:ptCount val="1000"/>
                <c:pt idx="0">
                  <c:v>34</c:v>
                </c:pt>
                <c:pt idx="1">
                  <c:v>26</c:v>
                </c:pt>
                <c:pt idx="2">
                  <c:v>50</c:v>
                </c:pt>
                <c:pt idx="3">
                  <c:v>37</c:v>
                </c:pt>
                <c:pt idx="4">
                  <c:v>30</c:v>
                </c:pt>
                <c:pt idx="5">
                  <c:v>45</c:v>
                </c:pt>
                <c:pt idx="6">
                  <c:v>46</c:v>
                </c:pt>
                <c:pt idx="7">
                  <c:v>30</c:v>
                </c:pt>
                <c:pt idx="8">
                  <c:v>63</c:v>
                </c:pt>
                <c:pt idx="9">
                  <c:v>52</c:v>
                </c:pt>
                <c:pt idx="10">
                  <c:v>23</c:v>
                </c:pt>
                <c:pt idx="11">
                  <c:v>35</c:v>
                </c:pt>
                <c:pt idx="12">
                  <c:v>22</c:v>
                </c:pt>
                <c:pt idx="13">
                  <c:v>64</c:v>
                </c:pt>
                <c:pt idx="14">
                  <c:v>42</c:v>
                </c:pt>
                <c:pt idx="15">
                  <c:v>19</c:v>
                </c:pt>
                <c:pt idx="16">
                  <c:v>27</c:v>
                </c:pt>
                <c:pt idx="17">
                  <c:v>47</c:v>
                </c:pt>
                <c:pt idx="18">
                  <c:v>62</c:v>
                </c:pt>
                <c:pt idx="19">
                  <c:v>22</c:v>
                </c:pt>
                <c:pt idx="20">
                  <c:v>50</c:v>
                </c:pt>
                <c:pt idx="21">
                  <c:v>18</c:v>
                </c:pt>
                <c:pt idx="22">
                  <c:v>35</c:v>
                </c:pt>
                <c:pt idx="23">
                  <c:v>49</c:v>
                </c:pt>
                <c:pt idx="24">
                  <c:v>64</c:v>
                </c:pt>
                <c:pt idx="25">
                  <c:v>28</c:v>
                </c:pt>
                <c:pt idx="26">
                  <c:v>38</c:v>
                </c:pt>
                <c:pt idx="27">
                  <c:v>43</c:v>
                </c:pt>
                <c:pt idx="28">
                  <c:v>42</c:v>
                </c:pt>
                <c:pt idx="29">
                  <c:v>39</c:v>
                </c:pt>
                <c:pt idx="30">
                  <c:v>44</c:v>
                </c:pt>
                <c:pt idx="31">
                  <c:v>30</c:v>
                </c:pt>
                <c:pt idx="32">
                  <c:v>50</c:v>
                </c:pt>
                <c:pt idx="33">
                  <c:v>51</c:v>
                </c:pt>
                <c:pt idx="34">
                  <c:v>58</c:v>
                </c:pt>
                <c:pt idx="35">
                  <c:v>52</c:v>
                </c:pt>
                <c:pt idx="36">
                  <c:v>18</c:v>
                </c:pt>
                <c:pt idx="37">
                  <c:v>38</c:v>
                </c:pt>
                <c:pt idx="38">
                  <c:v>23</c:v>
                </c:pt>
                <c:pt idx="39">
                  <c:v>45</c:v>
                </c:pt>
                <c:pt idx="40">
                  <c:v>34</c:v>
                </c:pt>
                <c:pt idx="41">
                  <c:v>22</c:v>
                </c:pt>
                <c:pt idx="42">
                  <c:v>48</c:v>
                </c:pt>
                <c:pt idx="43">
                  <c:v>22</c:v>
                </c:pt>
                <c:pt idx="44">
                  <c:v>55</c:v>
                </c:pt>
                <c:pt idx="45">
                  <c:v>20</c:v>
                </c:pt>
                <c:pt idx="46">
                  <c:v>40</c:v>
                </c:pt>
                <c:pt idx="47">
                  <c:v>54</c:v>
                </c:pt>
                <c:pt idx="48">
                  <c:v>54</c:v>
                </c:pt>
                <c:pt idx="49">
                  <c:v>27</c:v>
                </c:pt>
                <c:pt idx="50">
                  <c:v>27</c:v>
                </c:pt>
                <c:pt idx="51">
                  <c:v>36</c:v>
                </c:pt>
                <c:pt idx="52">
                  <c:v>34</c:v>
                </c:pt>
                <c:pt idx="53">
                  <c:v>38</c:v>
                </c:pt>
                <c:pt idx="54">
                  <c:v>31</c:v>
                </c:pt>
                <c:pt idx="55">
                  <c:v>26</c:v>
                </c:pt>
                <c:pt idx="56">
                  <c:v>63</c:v>
                </c:pt>
                <c:pt idx="57">
                  <c:v>18</c:v>
                </c:pt>
                <c:pt idx="58">
                  <c:v>62</c:v>
                </c:pt>
                <c:pt idx="59">
                  <c:v>30</c:v>
                </c:pt>
                <c:pt idx="60">
                  <c:v>21</c:v>
                </c:pt>
                <c:pt idx="61">
                  <c:v>18</c:v>
                </c:pt>
                <c:pt idx="62">
                  <c:v>57</c:v>
                </c:pt>
                <c:pt idx="63">
                  <c:v>49</c:v>
                </c:pt>
                <c:pt idx="64">
                  <c:v>51</c:v>
                </c:pt>
                <c:pt idx="65">
                  <c:v>45</c:v>
                </c:pt>
                <c:pt idx="66">
                  <c:v>48</c:v>
                </c:pt>
                <c:pt idx="67">
                  <c:v>25</c:v>
                </c:pt>
                <c:pt idx="68">
                  <c:v>56</c:v>
                </c:pt>
                <c:pt idx="69">
                  <c:v>43</c:v>
                </c:pt>
                <c:pt idx="70">
                  <c:v>51</c:v>
                </c:pt>
                <c:pt idx="71">
                  <c:v>20</c:v>
                </c:pt>
                <c:pt idx="72">
                  <c:v>29</c:v>
                </c:pt>
                <c:pt idx="73">
                  <c:v>18</c:v>
                </c:pt>
                <c:pt idx="74">
                  <c:v>61</c:v>
                </c:pt>
                <c:pt idx="75">
                  <c:v>22</c:v>
                </c:pt>
                <c:pt idx="76">
                  <c:v>47</c:v>
                </c:pt>
                <c:pt idx="77">
                  <c:v>47</c:v>
                </c:pt>
                <c:pt idx="78">
                  <c:v>34</c:v>
                </c:pt>
                <c:pt idx="79">
                  <c:v>64</c:v>
                </c:pt>
                <c:pt idx="80">
                  <c:v>40</c:v>
                </c:pt>
                <c:pt idx="81">
                  <c:v>32</c:v>
                </c:pt>
                <c:pt idx="82">
                  <c:v>54</c:v>
                </c:pt>
                <c:pt idx="83">
                  <c:v>38</c:v>
                </c:pt>
                <c:pt idx="84">
                  <c:v>31</c:v>
                </c:pt>
                <c:pt idx="85">
                  <c:v>19</c:v>
                </c:pt>
                <c:pt idx="86">
                  <c:v>28</c:v>
                </c:pt>
                <c:pt idx="87">
                  <c:v>56</c:v>
                </c:pt>
                <c:pt idx="88">
                  <c:v>55</c:v>
                </c:pt>
                <c:pt idx="89">
                  <c:v>51</c:v>
                </c:pt>
                <c:pt idx="90">
                  <c:v>55</c:v>
                </c:pt>
                <c:pt idx="91">
                  <c:v>51</c:v>
                </c:pt>
                <c:pt idx="92">
                  <c:v>35</c:v>
                </c:pt>
                <c:pt idx="93">
                  <c:v>47</c:v>
                </c:pt>
                <c:pt idx="94">
                  <c:v>32</c:v>
                </c:pt>
                <c:pt idx="95">
                  <c:v>44</c:v>
                </c:pt>
                <c:pt idx="96">
                  <c:v>51</c:v>
                </c:pt>
                <c:pt idx="97">
                  <c:v>55</c:v>
                </c:pt>
                <c:pt idx="98">
                  <c:v>50</c:v>
                </c:pt>
                <c:pt idx="99">
                  <c:v>41</c:v>
                </c:pt>
                <c:pt idx="100">
                  <c:v>32</c:v>
                </c:pt>
                <c:pt idx="101">
                  <c:v>47</c:v>
                </c:pt>
                <c:pt idx="102">
                  <c:v>59</c:v>
                </c:pt>
                <c:pt idx="103">
                  <c:v>34</c:v>
                </c:pt>
                <c:pt idx="104">
                  <c:v>22</c:v>
                </c:pt>
                <c:pt idx="105">
                  <c:v>46</c:v>
                </c:pt>
                <c:pt idx="106">
                  <c:v>21</c:v>
                </c:pt>
                <c:pt idx="107">
                  <c:v>27</c:v>
                </c:pt>
                <c:pt idx="108">
                  <c:v>34</c:v>
                </c:pt>
                <c:pt idx="109">
                  <c:v>27</c:v>
                </c:pt>
                <c:pt idx="110">
                  <c:v>34</c:v>
                </c:pt>
                <c:pt idx="111">
                  <c:v>37</c:v>
                </c:pt>
                <c:pt idx="112">
                  <c:v>41</c:v>
                </c:pt>
                <c:pt idx="113">
                  <c:v>22</c:v>
                </c:pt>
                <c:pt idx="114">
                  <c:v>51</c:v>
                </c:pt>
                <c:pt idx="115">
                  <c:v>23</c:v>
                </c:pt>
                <c:pt idx="116">
                  <c:v>19</c:v>
                </c:pt>
                <c:pt idx="117">
                  <c:v>30</c:v>
                </c:pt>
                <c:pt idx="118">
                  <c:v>60</c:v>
                </c:pt>
                <c:pt idx="119">
                  <c:v>60</c:v>
                </c:pt>
                <c:pt idx="120">
                  <c:v>28</c:v>
                </c:pt>
                <c:pt idx="121">
                  <c:v>64</c:v>
                </c:pt>
                <c:pt idx="122">
                  <c:v>40</c:v>
                </c:pt>
                <c:pt idx="123">
                  <c:v>33</c:v>
                </c:pt>
                <c:pt idx="124">
                  <c:v>48</c:v>
                </c:pt>
                <c:pt idx="125">
                  <c:v>28</c:v>
                </c:pt>
                <c:pt idx="126">
                  <c:v>33</c:v>
                </c:pt>
                <c:pt idx="127">
                  <c:v>25</c:v>
                </c:pt>
                <c:pt idx="128">
                  <c:v>21</c:v>
                </c:pt>
                <c:pt idx="129">
                  <c:v>57</c:v>
                </c:pt>
                <c:pt idx="130">
                  <c:v>21</c:v>
                </c:pt>
                <c:pt idx="131">
                  <c:v>42</c:v>
                </c:pt>
                <c:pt idx="132">
                  <c:v>20</c:v>
                </c:pt>
                <c:pt idx="133">
                  <c:v>49</c:v>
                </c:pt>
                <c:pt idx="134">
                  <c:v>20</c:v>
                </c:pt>
                <c:pt idx="135">
                  <c:v>44</c:v>
                </c:pt>
                <c:pt idx="136">
                  <c:v>46</c:v>
                </c:pt>
                <c:pt idx="137">
                  <c:v>49</c:v>
                </c:pt>
                <c:pt idx="138">
                  <c:v>36</c:v>
                </c:pt>
                <c:pt idx="139">
                  <c:v>38</c:v>
                </c:pt>
                <c:pt idx="140">
                  <c:v>22</c:v>
                </c:pt>
                <c:pt idx="141">
                  <c:v>35</c:v>
                </c:pt>
                <c:pt idx="142">
                  <c:v>45</c:v>
                </c:pt>
                <c:pt idx="143">
                  <c:v>59</c:v>
                </c:pt>
                <c:pt idx="144">
                  <c:v>39</c:v>
                </c:pt>
                <c:pt idx="145">
                  <c:v>38</c:v>
                </c:pt>
                <c:pt idx="146">
                  <c:v>23</c:v>
                </c:pt>
                <c:pt idx="147">
                  <c:v>18</c:v>
                </c:pt>
                <c:pt idx="148">
                  <c:v>22</c:v>
                </c:pt>
                <c:pt idx="149">
                  <c:v>58</c:v>
                </c:pt>
                <c:pt idx="150">
                  <c:v>29</c:v>
                </c:pt>
                <c:pt idx="151">
                  <c:v>43</c:v>
                </c:pt>
                <c:pt idx="152">
                  <c:v>63</c:v>
                </c:pt>
                <c:pt idx="153">
                  <c:v>51</c:v>
                </c:pt>
                <c:pt idx="154">
                  <c:v>31</c:v>
                </c:pt>
                <c:pt idx="155">
                  <c:v>43</c:v>
                </c:pt>
                <c:pt idx="156">
                  <c:v>62</c:v>
                </c:pt>
                <c:pt idx="157">
                  <c:v>44</c:v>
                </c:pt>
                <c:pt idx="158">
                  <c:v>26</c:v>
                </c:pt>
                <c:pt idx="159">
                  <c:v>43</c:v>
                </c:pt>
                <c:pt idx="160">
                  <c:v>64</c:v>
                </c:pt>
                <c:pt idx="161">
                  <c:v>39</c:v>
                </c:pt>
                <c:pt idx="162">
                  <c:v>64</c:v>
                </c:pt>
                <c:pt idx="163">
                  <c:v>47</c:v>
                </c:pt>
                <c:pt idx="164">
                  <c:v>60</c:v>
                </c:pt>
                <c:pt idx="165">
                  <c:v>34</c:v>
                </c:pt>
                <c:pt idx="166">
                  <c:v>43</c:v>
                </c:pt>
                <c:pt idx="167">
                  <c:v>53</c:v>
                </c:pt>
                <c:pt idx="168">
                  <c:v>18</c:v>
                </c:pt>
                <c:pt idx="169">
                  <c:v>25</c:v>
                </c:pt>
                <c:pt idx="170">
                  <c:v>52</c:v>
                </c:pt>
                <c:pt idx="171">
                  <c:v>32</c:v>
                </c:pt>
                <c:pt idx="172">
                  <c:v>64</c:v>
                </c:pt>
                <c:pt idx="173">
                  <c:v>39</c:v>
                </c:pt>
                <c:pt idx="174">
                  <c:v>31</c:v>
                </c:pt>
                <c:pt idx="175">
                  <c:v>43</c:v>
                </c:pt>
                <c:pt idx="176">
                  <c:v>45</c:v>
                </c:pt>
                <c:pt idx="177">
                  <c:v>40</c:v>
                </c:pt>
                <c:pt idx="178">
                  <c:v>31</c:v>
                </c:pt>
                <c:pt idx="179">
                  <c:v>41</c:v>
                </c:pt>
                <c:pt idx="180">
                  <c:v>19</c:v>
                </c:pt>
                <c:pt idx="181">
                  <c:v>62</c:v>
                </c:pt>
                <c:pt idx="182">
                  <c:v>43</c:v>
                </c:pt>
                <c:pt idx="183">
                  <c:v>31</c:v>
                </c:pt>
                <c:pt idx="184">
                  <c:v>24</c:v>
                </c:pt>
                <c:pt idx="185">
                  <c:v>20</c:v>
                </c:pt>
                <c:pt idx="186">
                  <c:v>64</c:v>
                </c:pt>
                <c:pt idx="187">
                  <c:v>40</c:v>
                </c:pt>
                <c:pt idx="188">
                  <c:v>63</c:v>
                </c:pt>
                <c:pt idx="189">
                  <c:v>60</c:v>
                </c:pt>
                <c:pt idx="190">
                  <c:v>64</c:v>
                </c:pt>
                <c:pt idx="191">
                  <c:v>62</c:v>
                </c:pt>
                <c:pt idx="192">
                  <c:v>35</c:v>
                </c:pt>
                <c:pt idx="193">
                  <c:v>55</c:v>
                </c:pt>
                <c:pt idx="194">
                  <c:v>52</c:v>
                </c:pt>
                <c:pt idx="195">
                  <c:v>32</c:v>
                </c:pt>
                <c:pt idx="196">
                  <c:v>42</c:v>
                </c:pt>
                <c:pt idx="197">
                  <c:v>54</c:v>
                </c:pt>
                <c:pt idx="198">
                  <c:v>45</c:v>
                </c:pt>
                <c:pt idx="199">
                  <c:v>27</c:v>
                </c:pt>
                <c:pt idx="200">
                  <c:v>56</c:v>
                </c:pt>
                <c:pt idx="201">
                  <c:v>34</c:v>
                </c:pt>
                <c:pt idx="202">
                  <c:v>56</c:v>
                </c:pt>
                <c:pt idx="203">
                  <c:v>39</c:v>
                </c:pt>
                <c:pt idx="204">
                  <c:v>43</c:v>
                </c:pt>
                <c:pt idx="205">
                  <c:v>61</c:v>
                </c:pt>
                <c:pt idx="206">
                  <c:v>42</c:v>
                </c:pt>
                <c:pt idx="207">
                  <c:v>34</c:v>
                </c:pt>
                <c:pt idx="208">
                  <c:v>30</c:v>
                </c:pt>
                <c:pt idx="209">
                  <c:v>37</c:v>
                </c:pt>
                <c:pt idx="210">
                  <c:v>42</c:v>
                </c:pt>
                <c:pt idx="211">
                  <c:v>21</c:v>
                </c:pt>
                <c:pt idx="212">
                  <c:v>27</c:v>
                </c:pt>
                <c:pt idx="213">
                  <c:v>20</c:v>
                </c:pt>
                <c:pt idx="214">
                  <c:v>58</c:v>
                </c:pt>
                <c:pt idx="215">
                  <c:v>62</c:v>
                </c:pt>
                <c:pt idx="216">
                  <c:v>35</c:v>
                </c:pt>
                <c:pt idx="217">
                  <c:v>64</c:v>
                </c:pt>
                <c:pt idx="218">
                  <c:v>53</c:v>
                </c:pt>
                <c:pt idx="219">
                  <c:v>64</c:v>
                </c:pt>
                <c:pt idx="220">
                  <c:v>39</c:v>
                </c:pt>
                <c:pt idx="221">
                  <c:v>51</c:v>
                </c:pt>
                <c:pt idx="222">
                  <c:v>64</c:v>
                </c:pt>
                <c:pt idx="223">
                  <c:v>25</c:v>
                </c:pt>
                <c:pt idx="224">
                  <c:v>57</c:v>
                </c:pt>
                <c:pt idx="225">
                  <c:v>61</c:v>
                </c:pt>
                <c:pt idx="226">
                  <c:v>36</c:v>
                </c:pt>
                <c:pt idx="227">
                  <c:v>59</c:v>
                </c:pt>
                <c:pt idx="228">
                  <c:v>58</c:v>
                </c:pt>
                <c:pt idx="229">
                  <c:v>54</c:v>
                </c:pt>
                <c:pt idx="230">
                  <c:v>23</c:v>
                </c:pt>
                <c:pt idx="231">
                  <c:v>43</c:v>
                </c:pt>
                <c:pt idx="232">
                  <c:v>51</c:v>
                </c:pt>
                <c:pt idx="233">
                  <c:v>62</c:v>
                </c:pt>
                <c:pt idx="234">
                  <c:v>23</c:v>
                </c:pt>
                <c:pt idx="235">
                  <c:v>54</c:v>
                </c:pt>
                <c:pt idx="236">
                  <c:v>50</c:v>
                </c:pt>
                <c:pt idx="237">
                  <c:v>39</c:v>
                </c:pt>
                <c:pt idx="238">
                  <c:v>38</c:v>
                </c:pt>
                <c:pt idx="239">
                  <c:v>23</c:v>
                </c:pt>
                <c:pt idx="240">
                  <c:v>23</c:v>
                </c:pt>
                <c:pt idx="241">
                  <c:v>21</c:v>
                </c:pt>
                <c:pt idx="242">
                  <c:v>47</c:v>
                </c:pt>
                <c:pt idx="243">
                  <c:v>28</c:v>
                </c:pt>
                <c:pt idx="244">
                  <c:v>47</c:v>
                </c:pt>
                <c:pt idx="245">
                  <c:v>48</c:v>
                </c:pt>
                <c:pt idx="246">
                  <c:v>41</c:v>
                </c:pt>
                <c:pt idx="247">
                  <c:v>26</c:v>
                </c:pt>
                <c:pt idx="248">
                  <c:v>20</c:v>
                </c:pt>
                <c:pt idx="249">
                  <c:v>48</c:v>
                </c:pt>
                <c:pt idx="250">
                  <c:v>57</c:v>
                </c:pt>
                <c:pt idx="251">
                  <c:v>54</c:v>
                </c:pt>
                <c:pt idx="252">
                  <c:v>53</c:v>
                </c:pt>
                <c:pt idx="253">
                  <c:v>41</c:v>
                </c:pt>
                <c:pt idx="254">
                  <c:v>48</c:v>
                </c:pt>
                <c:pt idx="255">
                  <c:v>23</c:v>
                </c:pt>
                <c:pt idx="256">
                  <c:v>19</c:v>
                </c:pt>
                <c:pt idx="257">
                  <c:v>37</c:v>
                </c:pt>
                <c:pt idx="258">
                  <c:v>45</c:v>
                </c:pt>
                <c:pt idx="259">
                  <c:v>28</c:v>
                </c:pt>
                <c:pt idx="260">
                  <c:v>21</c:v>
                </c:pt>
                <c:pt idx="261">
                  <c:v>32</c:v>
                </c:pt>
                <c:pt idx="262">
                  <c:v>23</c:v>
                </c:pt>
                <c:pt idx="263">
                  <c:v>47</c:v>
                </c:pt>
                <c:pt idx="264">
                  <c:v>55</c:v>
                </c:pt>
                <c:pt idx="265">
                  <c:v>19</c:v>
                </c:pt>
                <c:pt idx="266">
                  <c:v>32</c:v>
                </c:pt>
                <c:pt idx="267">
                  <c:v>28</c:v>
                </c:pt>
                <c:pt idx="268">
                  <c:v>25</c:v>
                </c:pt>
                <c:pt idx="269">
                  <c:v>43</c:v>
                </c:pt>
                <c:pt idx="270">
                  <c:v>62</c:v>
                </c:pt>
                <c:pt idx="271">
                  <c:v>61</c:v>
                </c:pt>
                <c:pt idx="272">
                  <c:v>22</c:v>
                </c:pt>
                <c:pt idx="273">
                  <c:v>23</c:v>
                </c:pt>
                <c:pt idx="274">
                  <c:v>43</c:v>
                </c:pt>
                <c:pt idx="275">
                  <c:v>21</c:v>
                </c:pt>
                <c:pt idx="276">
                  <c:v>36</c:v>
                </c:pt>
                <c:pt idx="277">
                  <c:v>37</c:v>
                </c:pt>
                <c:pt idx="278">
                  <c:v>50</c:v>
                </c:pt>
                <c:pt idx="279">
                  <c:v>37</c:v>
                </c:pt>
                <c:pt idx="280">
                  <c:v>29</c:v>
                </c:pt>
                <c:pt idx="281">
                  <c:v>64</c:v>
                </c:pt>
                <c:pt idx="282">
                  <c:v>18</c:v>
                </c:pt>
                <c:pt idx="283">
                  <c:v>43</c:v>
                </c:pt>
                <c:pt idx="284">
                  <c:v>31</c:v>
                </c:pt>
                <c:pt idx="285">
                  <c:v>55</c:v>
                </c:pt>
                <c:pt idx="286">
                  <c:v>54</c:v>
                </c:pt>
                <c:pt idx="287">
                  <c:v>28</c:v>
                </c:pt>
                <c:pt idx="288">
                  <c:v>53</c:v>
                </c:pt>
                <c:pt idx="289">
                  <c:v>30</c:v>
                </c:pt>
                <c:pt idx="290">
                  <c:v>60</c:v>
                </c:pt>
                <c:pt idx="291">
                  <c:v>20</c:v>
                </c:pt>
                <c:pt idx="292">
                  <c:v>50</c:v>
                </c:pt>
                <c:pt idx="293">
                  <c:v>23</c:v>
                </c:pt>
                <c:pt idx="294">
                  <c:v>27</c:v>
                </c:pt>
                <c:pt idx="295">
                  <c:v>22</c:v>
                </c:pt>
                <c:pt idx="296">
                  <c:v>40</c:v>
                </c:pt>
                <c:pt idx="297">
                  <c:v>27</c:v>
                </c:pt>
                <c:pt idx="298">
                  <c:v>61</c:v>
                </c:pt>
                <c:pt idx="299">
                  <c:v>19</c:v>
                </c:pt>
                <c:pt idx="300">
                  <c:v>30</c:v>
                </c:pt>
                <c:pt idx="301">
                  <c:v>57</c:v>
                </c:pt>
                <c:pt idx="302">
                  <c:v>19</c:v>
                </c:pt>
                <c:pt idx="303">
                  <c:v>37</c:v>
                </c:pt>
                <c:pt idx="304">
                  <c:v>18</c:v>
                </c:pt>
                <c:pt idx="305">
                  <c:v>54</c:v>
                </c:pt>
                <c:pt idx="306">
                  <c:v>26</c:v>
                </c:pt>
                <c:pt idx="307">
                  <c:v>34</c:v>
                </c:pt>
                <c:pt idx="308">
                  <c:v>26</c:v>
                </c:pt>
                <c:pt idx="309">
                  <c:v>28</c:v>
                </c:pt>
                <c:pt idx="310">
                  <c:v>32</c:v>
                </c:pt>
                <c:pt idx="311">
                  <c:v>41</c:v>
                </c:pt>
                <c:pt idx="312">
                  <c:v>55</c:v>
                </c:pt>
                <c:pt idx="313">
                  <c:v>52</c:v>
                </c:pt>
                <c:pt idx="314">
                  <c:v>47</c:v>
                </c:pt>
                <c:pt idx="315">
                  <c:v>48</c:v>
                </c:pt>
                <c:pt idx="316">
                  <c:v>22</c:v>
                </c:pt>
                <c:pt idx="317">
                  <c:v>61</c:v>
                </c:pt>
                <c:pt idx="318">
                  <c:v>31</c:v>
                </c:pt>
                <c:pt idx="319">
                  <c:v>28</c:v>
                </c:pt>
                <c:pt idx="320">
                  <c:v>26</c:v>
                </c:pt>
                <c:pt idx="321">
                  <c:v>51</c:v>
                </c:pt>
                <c:pt idx="322">
                  <c:v>29</c:v>
                </c:pt>
                <c:pt idx="323">
                  <c:v>52</c:v>
                </c:pt>
                <c:pt idx="324">
                  <c:v>52</c:v>
                </c:pt>
                <c:pt idx="325">
                  <c:v>18</c:v>
                </c:pt>
                <c:pt idx="326">
                  <c:v>57</c:v>
                </c:pt>
                <c:pt idx="327">
                  <c:v>39</c:v>
                </c:pt>
                <c:pt idx="328">
                  <c:v>46</c:v>
                </c:pt>
                <c:pt idx="329">
                  <c:v>25</c:v>
                </c:pt>
                <c:pt idx="330">
                  <c:v>28</c:v>
                </c:pt>
                <c:pt idx="331">
                  <c:v>58</c:v>
                </c:pt>
                <c:pt idx="332">
                  <c:v>54</c:v>
                </c:pt>
                <c:pt idx="333">
                  <c:v>31</c:v>
                </c:pt>
                <c:pt idx="334">
                  <c:v>47</c:v>
                </c:pt>
                <c:pt idx="335">
                  <c:v>52</c:v>
                </c:pt>
                <c:pt idx="336">
                  <c:v>38</c:v>
                </c:pt>
                <c:pt idx="337">
                  <c:v>54</c:v>
                </c:pt>
                <c:pt idx="338">
                  <c:v>22</c:v>
                </c:pt>
                <c:pt idx="339">
                  <c:v>36</c:v>
                </c:pt>
                <c:pt idx="340">
                  <c:v>31</c:v>
                </c:pt>
                <c:pt idx="341">
                  <c:v>43</c:v>
                </c:pt>
                <c:pt idx="342">
                  <c:v>21</c:v>
                </c:pt>
                <c:pt idx="343">
                  <c:v>42</c:v>
                </c:pt>
                <c:pt idx="344">
                  <c:v>62</c:v>
                </c:pt>
                <c:pt idx="345">
                  <c:v>59</c:v>
                </c:pt>
                <c:pt idx="346">
                  <c:v>42</c:v>
                </c:pt>
                <c:pt idx="347">
                  <c:v>35</c:v>
                </c:pt>
                <c:pt idx="348">
                  <c:v>57</c:v>
                </c:pt>
                <c:pt idx="349">
                  <c:v>25</c:v>
                </c:pt>
                <c:pt idx="350">
                  <c:v>56</c:v>
                </c:pt>
                <c:pt idx="351">
                  <c:v>57</c:v>
                </c:pt>
                <c:pt idx="352">
                  <c:v>31</c:v>
                </c:pt>
                <c:pt idx="353">
                  <c:v>49</c:v>
                </c:pt>
                <c:pt idx="354">
                  <c:v>55</c:v>
                </c:pt>
                <c:pt idx="355">
                  <c:v>50</c:v>
                </c:pt>
                <c:pt idx="356">
                  <c:v>40</c:v>
                </c:pt>
                <c:pt idx="357">
                  <c:v>32</c:v>
                </c:pt>
                <c:pt idx="358">
                  <c:v>50</c:v>
                </c:pt>
                <c:pt idx="359">
                  <c:v>42</c:v>
                </c:pt>
                <c:pt idx="360">
                  <c:v>34</c:v>
                </c:pt>
                <c:pt idx="361">
                  <c:v>50</c:v>
                </c:pt>
                <c:pt idx="362">
                  <c:v>64</c:v>
                </c:pt>
                <c:pt idx="363">
                  <c:v>19</c:v>
                </c:pt>
                <c:pt idx="364">
                  <c:v>31</c:v>
                </c:pt>
                <c:pt idx="365">
                  <c:v>57</c:v>
                </c:pt>
                <c:pt idx="366">
                  <c:v>57</c:v>
                </c:pt>
                <c:pt idx="367">
                  <c:v>56</c:v>
                </c:pt>
                <c:pt idx="368">
                  <c:v>23</c:v>
                </c:pt>
                <c:pt idx="369">
                  <c:v>23</c:v>
                </c:pt>
                <c:pt idx="370">
                  <c:v>20</c:v>
                </c:pt>
                <c:pt idx="371">
                  <c:v>24</c:v>
                </c:pt>
                <c:pt idx="372">
                  <c:v>25</c:v>
                </c:pt>
                <c:pt idx="373">
                  <c:v>59</c:v>
                </c:pt>
                <c:pt idx="374">
                  <c:v>32</c:v>
                </c:pt>
                <c:pt idx="375">
                  <c:v>64</c:v>
                </c:pt>
                <c:pt idx="376">
                  <c:v>46</c:v>
                </c:pt>
                <c:pt idx="377">
                  <c:v>50</c:v>
                </c:pt>
                <c:pt idx="378">
                  <c:v>47</c:v>
                </c:pt>
                <c:pt idx="379">
                  <c:v>56</c:v>
                </c:pt>
                <c:pt idx="380">
                  <c:v>44</c:v>
                </c:pt>
                <c:pt idx="381">
                  <c:v>53</c:v>
                </c:pt>
                <c:pt idx="382">
                  <c:v>46</c:v>
                </c:pt>
                <c:pt idx="383">
                  <c:v>55</c:v>
                </c:pt>
                <c:pt idx="384">
                  <c:v>50</c:v>
                </c:pt>
                <c:pt idx="385">
                  <c:v>54</c:v>
                </c:pt>
                <c:pt idx="386">
                  <c:v>44</c:v>
                </c:pt>
                <c:pt idx="387">
                  <c:v>50</c:v>
                </c:pt>
                <c:pt idx="388">
                  <c:v>21</c:v>
                </c:pt>
                <c:pt idx="389">
                  <c:v>39</c:v>
                </c:pt>
                <c:pt idx="390">
                  <c:v>19</c:v>
                </c:pt>
                <c:pt idx="391">
                  <c:v>27</c:v>
                </c:pt>
                <c:pt idx="392">
                  <c:v>22</c:v>
                </c:pt>
                <c:pt idx="393">
                  <c:v>27</c:v>
                </c:pt>
                <c:pt idx="394">
                  <c:v>50</c:v>
                </c:pt>
                <c:pt idx="395">
                  <c:v>55</c:v>
                </c:pt>
                <c:pt idx="396">
                  <c:v>30</c:v>
                </c:pt>
                <c:pt idx="397">
                  <c:v>48</c:v>
                </c:pt>
                <c:pt idx="398">
                  <c:v>64</c:v>
                </c:pt>
                <c:pt idx="399">
                  <c:v>53</c:v>
                </c:pt>
                <c:pt idx="400">
                  <c:v>62</c:v>
                </c:pt>
                <c:pt idx="401">
                  <c:v>41</c:v>
                </c:pt>
                <c:pt idx="402">
                  <c:v>32</c:v>
                </c:pt>
                <c:pt idx="403">
                  <c:v>46</c:v>
                </c:pt>
                <c:pt idx="404">
                  <c:v>25</c:v>
                </c:pt>
                <c:pt idx="405">
                  <c:v>22</c:v>
                </c:pt>
                <c:pt idx="406">
                  <c:v>46</c:v>
                </c:pt>
                <c:pt idx="407">
                  <c:v>64</c:v>
                </c:pt>
                <c:pt idx="408">
                  <c:v>21</c:v>
                </c:pt>
                <c:pt idx="409">
                  <c:v>29</c:v>
                </c:pt>
                <c:pt idx="410">
                  <c:v>62</c:v>
                </c:pt>
                <c:pt idx="411">
                  <c:v>19</c:v>
                </c:pt>
                <c:pt idx="412">
                  <c:v>44</c:v>
                </c:pt>
                <c:pt idx="413">
                  <c:v>48</c:v>
                </c:pt>
                <c:pt idx="414">
                  <c:v>53</c:v>
                </c:pt>
                <c:pt idx="415">
                  <c:v>53</c:v>
                </c:pt>
                <c:pt idx="416">
                  <c:v>43</c:v>
                </c:pt>
                <c:pt idx="417">
                  <c:v>60</c:v>
                </c:pt>
                <c:pt idx="418">
                  <c:v>44</c:v>
                </c:pt>
                <c:pt idx="419">
                  <c:v>22</c:v>
                </c:pt>
                <c:pt idx="420">
                  <c:v>37</c:v>
                </c:pt>
                <c:pt idx="421">
                  <c:v>28</c:v>
                </c:pt>
                <c:pt idx="422">
                  <c:v>27</c:v>
                </c:pt>
                <c:pt idx="423">
                  <c:v>57</c:v>
                </c:pt>
                <c:pt idx="424">
                  <c:v>55</c:v>
                </c:pt>
                <c:pt idx="425">
                  <c:v>23</c:v>
                </c:pt>
                <c:pt idx="426">
                  <c:v>25</c:v>
                </c:pt>
                <c:pt idx="427">
                  <c:v>40</c:v>
                </c:pt>
                <c:pt idx="428">
                  <c:v>64</c:v>
                </c:pt>
                <c:pt idx="429">
                  <c:v>43</c:v>
                </c:pt>
                <c:pt idx="430">
                  <c:v>63</c:v>
                </c:pt>
                <c:pt idx="431">
                  <c:v>60</c:v>
                </c:pt>
                <c:pt idx="432">
                  <c:v>29</c:v>
                </c:pt>
                <c:pt idx="433">
                  <c:v>43</c:v>
                </c:pt>
                <c:pt idx="434">
                  <c:v>30</c:v>
                </c:pt>
                <c:pt idx="435">
                  <c:v>57</c:v>
                </c:pt>
                <c:pt idx="436">
                  <c:v>35</c:v>
                </c:pt>
                <c:pt idx="437">
                  <c:v>42</c:v>
                </c:pt>
                <c:pt idx="438">
                  <c:v>50</c:v>
                </c:pt>
                <c:pt idx="439">
                  <c:v>64</c:v>
                </c:pt>
                <c:pt idx="440">
                  <c:v>57</c:v>
                </c:pt>
                <c:pt idx="441">
                  <c:v>60</c:v>
                </c:pt>
                <c:pt idx="442">
                  <c:v>29</c:v>
                </c:pt>
                <c:pt idx="443">
                  <c:v>61</c:v>
                </c:pt>
                <c:pt idx="444">
                  <c:v>53</c:v>
                </c:pt>
                <c:pt idx="445">
                  <c:v>21</c:v>
                </c:pt>
                <c:pt idx="446">
                  <c:v>22</c:v>
                </c:pt>
                <c:pt idx="447">
                  <c:v>54</c:v>
                </c:pt>
                <c:pt idx="448">
                  <c:v>25</c:v>
                </c:pt>
                <c:pt idx="449">
                  <c:v>59</c:v>
                </c:pt>
                <c:pt idx="450">
                  <c:v>45</c:v>
                </c:pt>
                <c:pt idx="451">
                  <c:v>48</c:v>
                </c:pt>
                <c:pt idx="452">
                  <c:v>26</c:v>
                </c:pt>
                <c:pt idx="453">
                  <c:v>46</c:v>
                </c:pt>
                <c:pt idx="454">
                  <c:v>31</c:v>
                </c:pt>
                <c:pt idx="455">
                  <c:v>57</c:v>
                </c:pt>
                <c:pt idx="456">
                  <c:v>58</c:v>
                </c:pt>
                <c:pt idx="457">
                  <c:v>39</c:v>
                </c:pt>
                <c:pt idx="458">
                  <c:v>28</c:v>
                </c:pt>
                <c:pt idx="459">
                  <c:v>40</c:v>
                </c:pt>
                <c:pt idx="460">
                  <c:v>18</c:v>
                </c:pt>
                <c:pt idx="461">
                  <c:v>63</c:v>
                </c:pt>
                <c:pt idx="462">
                  <c:v>54</c:v>
                </c:pt>
                <c:pt idx="463">
                  <c:v>38</c:v>
                </c:pt>
                <c:pt idx="464">
                  <c:v>43</c:v>
                </c:pt>
                <c:pt idx="465">
                  <c:v>63</c:v>
                </c:pt>
                <c:pt idx="466">
                  <c:v>53</c:v>
                </c:pt>
                <c:pt idx="467">
                  <c:v>40</c:v>
                </c:pt>
                <c:pt idx="468">
                  <c:v>18</c:v>
                </c:pt>
                <c:pt idx="469">
                  <c:v>57</c:v>
                </c:pt>
                <c:pt idx="470">
                  <c:v>32</c:v>
                </c:pt>
                <c:pt idx="471">
                  <c:v>38</c:v>
                </c:pt>
                <c:pt idx="472">
                  <c:v>64</c:v>
                </c:pt>
                <c:pt idx="473">
                  <c:v>26</c:v>
                </c:pt>
                <c:pt idx="474">
                  <c:v>26</c:v>
                </c:pt>
                <c:pt idx="475">
                  <c:v>27</c:v>
                </c:pt>
                <c:pt idx="476">
                  <c:v>43</c:v>
                </c:pt>
                <c:pt idx="477">
                  <c:v>58</c:v>
                </c:pt>
                <c:pt idx="478">
                  <c:v>52</c:v>
                </c:pt>
                <c:pt idx="479">
                  <c:v>42</c:v>
                </c:pt>
                <c:pt idx="480">
                  <c:v>43</c:v>
                </c:pt>
                <c:pt idx="481">
                  <c:v>28</c:v>
                </c:pt>
                <c:pt idx="482">
                  <c:v>55</c:v>
                </c:pt>
                <c:pt idx="483">
                  <c:v>19</c:v>
                </c:pt>
                <c:pt idx="484">
                  <c:v>24</c:v>
                </c:pt>
                <c:pt idx="485">
                  <c:v>35</c:v>
                </c:pt>
                <c:pt idx="486">
                  <c:v>44</c:v>
                </c:pt>
                <c:pt idx="487">
                  <c:v>51</c:v>
                </c:pt>
                <c:pt idx="488">
                  <c:v>44</c:v>
                </c:pt>
                <c:pt idx="489">
                  <c:v>34</c:v>
                </c:pt>
                <c:pt idx="490">
                  <c:v>60</c:v>
                </c:pt>
                <c:pt idx="491">
                  <c:v>61</c:v>
                </c:pt>
                <c:pt idx="492">
                  <c:v>41</c:v>
                </c:pt>
                <c:pt idx="493">
                  <c:v>42</c:v>
                </c:pt>
                <c:pt idx="494">
                  <c:v>24</c:v>
                </c:pt>
                <c:pt idx="495">
                  <c:v>23</c:v>
                </c:pt>
                <c:pt idx="496">
                  <c:v>41</c:v>
                </c:pt>
                <c:pt idx="497">
                  <c:v>50</c:v>
                </c:pt>
                <c:pt idx="498">
                  <c:v>46</c:v>
                </c:pt>
                <c:pt idx="499">
                  <c:v>60</c:v>
                </c:pt>
                <c:pt idx="500">
                  <c:v>39</c:v>
                </c:pt>
                <c:pt idx="501">
                  <c:v>43</c:v>
                </c:pt>
                <c:pt idx="502">
                  <c:v>45</c:v>
                </c:pt>
                <c:pt idx="503">
                  <c:v>38</c:v>
                </c:pt>
                <c:pt idx="504">
                  <c:v>24</c:v>
                </c:pt>
                <c:pt idx="505">
                  <c:v>34</c:v>
                </c:pt>
                <c:pt idx="506">
                  <c:v>37</c:v>
                </c:pt>
                <c:pt idx="507">
                  <c:v>58</c:v>
                </c:pt>
                <c:pt idx="508">
                  <c:v>37</c:v>
                </c:pt>
                <c:pt idx="509">
                  <c:v>39</c:v>
                </c:pt>
                <c:pt idx="510">
                  <c:v>45</c:v>
                </c:pt>
                <c:pt idx="511">
                  <c:v>57</c:v>
                </c:pt>
                <c:pt idx="512">
                  <c:v>24</c:v>
                </c:pt>
                <c:pt idx="513">
                  <c:v>18</c:v>
                </c:pt>
                <c:pt idx="514">
                  <c:v>49</c:v>
                </c:pt>
                <c:pt idx="515">
                  <c:v>30</c:v>
                </c:pt>
                <c:pt idx="516">
                  <c:v>47</c:v>
                </c:pt>
                <c:pt idx="517">
                  <c:v>40</c:v>
                </c:pt>
                <c:pt idx="518">
                  <c:v>36</c:v>
                </c:pt>
                <c:pt idx="519">
                  <c:v>49</c:v>
                </c:pt>
                <c:pt idx="520">
                  <c:v>47</c:v>
                </c:pt>
                <c:pt idx="521">
                  <c:v>46</c:v>
                </c:pt>
                <c:pt idx="522">
                  <c:v>62</c:v>
                </c:pt>
                <c:pt idx="523">
                  <c:v>46</c:v>
                </c:pt>
                <c:pt idx="524">
                  <c:v>47</c:v>
                </c:pt>
                <c:pt idx="525">
                  <c:v>33</c:v>
                </c:pt>
                <c:pt idx="526">
                  <c:v>57</c:v>
                </c:pt>
                <c:pt idx="527">
                  <c:v>36</c:v>
                </c:pt>
                <c:pt idx="528">
                  <c:v>35</c:v>
                </c:pt>
                <c:pt idx="529">
                  <c:v>18</c:v>
                </c:pt>
                <c:pt idx="530">
                  <c:v>31</c:v>
                </c:pt>
                <c:pt idx="531">
                  <c:v>64</c:v>
                </c:pt>
                <c:pt idx="532">
                  <c:v>19</c:v>
                </c:pt>
                <c:pt idx="533">
                  <c:v>45</c:v>
                </c:pt>
                <c:pt idx="534">
                  <c:v>47</c:v>
                </c:pt>
                <c:pt idx="535">
                  <c:v>55</c:v>
                </c:pt>
                <c:pt idx="536">
                  <c:v>21</c:v>
                </c:pt>
                <c:pt idx="537">
                  <c:v>18</c:v>
                </c:pt>
                <c:pt idx="538">
                  <c:v>25</c:v>
                </c:pt>
                <c:pt idx="539">
                  <c:v>46</c:v>
                </c:pt>
                <c:pt idx="540">
                  <c:v>56</c:v>
                </c:pt>
                <c:pt idx="541">
                  <c:v>20</c:v>
                </c:pt>
                <c:pt idx="542">
                  <c:v>49</c:v>
                </c:pt>
                <c:pt idx="543">
                  <c:v>27</c:v>
                </c:pt>
                <c:pt idx="544">
                  <c:v>27</c:v>
                </c:pt>
                <c:pt idx="545">
                  <c:v>36</c:v>
                </c:pt>
                <c:pt idx="546">
                  <c:v>63</c:v>
                </c:pt>
                <c:pt idx="547">
                  <c:v>51</c:v>
                </c:pt>
                <c:pt idx="548">
                  <c:v>50</c:v>
                </c:pt>
                <c:pt idx="549">
                  <c:v>40</c:v>
                </c:pt>
                <c:pt idx="550">
                  <c:v>45</c:v>
                </c:pt>
                <c:pt idx="551">
                  <c:v>49</c:v>
                </c:pt>
                <c:pt idx="552">
                  <c:v>24</c:v>
                </c:pt>
                <c:pt idx="553">
                  <c:v>46</c:v>
                </c:pt>
                <c:pt idx="554">
                  <c:v>25</c:v>
                </c:pt>
                <c:pt idx="555">
                  <c:v>18</c:v>
                </c:pt>
                <c:pt idx="556">
                  <c:v>20</c:v>
                </c:pt>
                <c:pt idx="557">
                  <c:v>41</c:v>
                </c:pt>
                <c:pt idx="558">
                  <c:v>40</c:v>
                </c:pt>
                <c:pt idx="559">
                  <c:v>25</c:v>
                </c:pt>
                <c:pt idx="560">
                  <c:v>64</c:v>
                </c:pt>
                <c:pt idx="561">
                  <c:v>54</c:v>
                </c:pt>
                <c:pt idx="562">
                  <c:v>20</c:v>
                </c:pt>
                <c:pt idx="563">
                  <c:v>50</c:v>
                </c:pt>
                <c:pt idx="564">
                  <c:v>45</c:v>
                </c:pt>
                <c:pt idx="565">
                  <c:v>64</c:v>
                </c:pt>
                <c:pt idx="566">
                  <c:v>25</c:v>
                </c:pt>
                <c:pt idx="567">
                  <c:v>51</c:v>
                </c:pt>
                <c:pt idx="568">
                  <c:v>52</c:v>
                </c:pt>
                <c:pt idx="569">
                  <c:v>49</c:v>
                </c:pt>
                <c:pt idx="570">
                  <c:v>41</c:v>
                </c:pt>
                <c:pt idx="571">
                  <c:v>31</c:v>
                </c:pt>
                <c:pt idx="572">
                  <c:v>49</c:v>
                </c:pt>
                <c:pt idx="573">
                  <c:v>63</c:v>
                </c:pt>
                <c:pt idx="574">
                  <c:v>60</c:v>
                </c:pt>
                <c:pt idx="575">
                  <c:v>33</c:v>
                </c:pt>
                <c:pt idx="576">
                  <c:v>21</c:v>
                </c:pt>
                <c:pt idx="577">
                  <c:v>54</c:v>
                </c:pt>
                <c:pt idx="578">
                  <c:v>38</c:v>
                </c:pt>
                <c:pt idx="579">
                  <c:v>31</c:v>
                </c:pt>
                <c:pt idx="580">
                  <c:v>48</c:v>
                </c:pt>
                <c:pt idx="581">
                  <c:v>35</c:v>
                </c:pt>
                <c:pt idx="582">
                  <c:v>24</c:v>
                </c:pt>
                <c:pt idx="583">
                  <c:v>27</c:v>
                </c:pt>
                <c:pt idx="584">
                  <c:v>24</c:v>
                </c:pt>
                <c:pt idx="585">
                  <c:v>50</c:v>
                </c:pt>
                <c:pt idx="586">
                  <c:v>40</c:v>
                </c:pt>
                <c:pt idx="587">
                  <c:v>38</c:v>
                </c:pt>
                <c:pt idx="588">
                  <c:v>36</c:v>
                </c:pt>
                <c:pt idx="589">
                  <c:v>36</c:v>
                </c:pt>
                <c:pt idx="590">
                  <c:v>53</c:v>
                </c:pt>
                <c:pt idx="591">
                  <c:v>46</c:v>
                </c:pt>
                <c:pt idx="592">
                  <c:v>35</c:v>
                </c:pt>
                <c:pt idx="593">
                  <c:v>19</c:v>
                </c:pt>
                <c:pt idx="594">
                  <c:v>18</c:v>
                </c:pt>
                <c:pt idx="595">
                  <c:v>64</c:v>
                </c:pt>
                <c:pt idx="596">
                  <c:v>22</c:v>
                </c:pt>
                <c:pt idx="597">
                  <c:v>37</c:v>
                </c:pt>
                <c:pt idx="598">
                  <c:v>28</c:v>
                </c:pt>
                <c:pt idx="599">
                  <c:v>59</c:v>
                </c:pt>
                <c:pt idx="600">
                  <c:v>19</c:v>
                </c:pt>
                <c:pt idx="601">
                  <c:v>20</c:v>
                </c:pt>
                <c:pt idx="602">
                  <c:v>40</c:v>
                </c:pt>
                <c:pt idx="603">
                  <c:v>29</c:v>
                </c:pt>
                <c:pt idx="604">
                  <c:v>37</c:v>
                </c:pt>
                <c:pt idx="605">
                  <c:v>22</c:v>
                </c:pt>
                <c:pt idx="606">
                  <c:v>54</c:v>
                </c:pt>
                <c:pt idx="607">
                  <c:v>55</c:v>
                </c:pt>
                <c:pt idx="608">
                  <c:v>47</c:v>
                </c:pt>
                <c:pt idx="609">
                  <c:v>26</c:v>
                </c:pt>
                <c:pt idx="610">
                  <c:v>51</c:v>
                </c:pt>
                <c:pt idx="611">
                  <c:v>61</c:v>
                </c:pt>
                <c:pt idx="612">
                  <c:v>52</c:v>
                </c:pt>
                <c:pt idx="613">
                  <c:v>39</c:v>
                </c:pt>
                <c:pt idx="614">
                  <c:v>61</c:v>
                </c:pt>
                <c:pt idx="615">
                  <c:v>41</c:v>
                </c:pt>
                <c:pt idx="616">
                  <c:v>34</c:v>
                </c:pt>
                <c:pt idx="617">
                  <c:v>27</c:v>
                </c:pt>
                <c:pt idx="618">
                  <c:v>47</c:v>
                </c:pt>
                <c:pt idx="619">
                  <c:v>63</c:v>
                </c:pt>
                <c:pt idx="620">
                  <c:v>40</c:v>
                </c:pt>
                <c:pt idx="621">
                  <c:v>49</c:v>
                </c:pt>
                <c:pt idx="622">
                  <c:v>34</c:v>
                </c:pt>
                <c:pt idx="623">
                  <c:v>34</c:v>
                </c:pt>
                <c:pt idx="624">
                  <c:v>31</c:v>
                </c:pt>
                <c:pt idx="625">
                  <c:v>26</c:v>
                </c:pt>
                <c:pt idx="626">
                  <c:v>57</c:v>
                </c:pt>
                <c:pt idx="627">
                  <c:v>19</c:v>
                </c:pt>
                <c:pt idx="628">
                  <c:v>62</c:v>
                </c:pt>
                <c:pt idx="629">
                  <c:v>42</c:v>
                </c:pt>
                <c:pt idx="630">
                  <c:v>56</c:v>
                </c:pt>
                <c:pt idx="631">
                  <c:v>26</c:v>
                </c:pt>
                <c:pt idx="632">
                  <c:v>39</c:v>
                </c:pt>
                <c:pt idx="633">
                  <c:v>60</c:v>
                </c:pt>
                <c:pt idx="634">
                  <c:v>63</c:v>
                </c:pt>
                <c:pt idx="635">
                  <c:v>21</c:v>
                </c:pt>
                <c:pt idx="636">
                  <c:v>43</c:v>
                </c:pt>
                <c:pt idx="637">
                  <c:v>46</c:v>
                </c:pt>
                <c:pt idx="638">
                  <c:v>62</c:v>
                </c:pt>
                <c:pt idx="639">
                  <c:v>51</c:v>
                </c:pt>
                <c:pt idx="640">
                  <c:v>40</c:v>
                </c:pt>
                <c:pt idx="641">
                  <c:v>54</c:v>
                </c:pt>
                <c:pt idx="642">
                  <c:v>28</c:v>
                </c:pt>
                <c:pt idx="643">
                  <c:v>23</c:v>
                </c:pt>
                <c:pt idx="644">
                  <c:v>35</c:v>
                </c:pt>
                <c:pt idx="645">
                  <c:v>38</c:v>
                </c:pt>
                <c:pt idx="646">
                  <c:v>59</c:v>
                </c:pt>
                <c:pt idx="647">
                  <c:v>53</c:v>
                </c:pt>
                <c:pt idx="648">
                  <c:v>58</c:v>
                </c:pt>
                <c:pt idx="649">
                  <c:v>55</c:v>
                </c:pt>
                <c:pt idx="650">
                  <c:v>51</c:v>
                </c:pt>
                <c:pt idx="651">
                  <c:v>34</c:v>
                </c:pt>
                <c:pt idx="652">
                  <c:v>54</c:v>
                </c:pt>
                <c:pt idx="653">
                  <c:v>42</c:v>
                </c:pt>
                <c:pt idx="654">
                  <c:v>55</c:v>
                </c:pt>
                <c:pt idx="655">
                  <c:v>29</c:v>
                </c:pt>
                <c:pt idx="656">
                  <c:v>40</c:v>
                </c:pt>
                <c:pt idx="657">
                  <c:v>59</c:v>
                </c:pt>
                <c:pt idx="658">
                  <c:v>39</c:v>
                </c:pt>
                <c:pt idx="659">
                  <c:v>38</c:v>
                </c:pt>
                <c:pt idx="660">
                  <c:v>44</c:v>
                </c:pt>
                <c:pt idx="661">
                  <c:v>48</c:v>
                </c:pt>
                <c:pt idx="662">
                  <c:v>23</c:v>
                </c:pt>
                <c:pt idx="663">
                  <c:v>44</c:v>
                </c:pt>
                <c:pt idx="664">
                  <c:v>57</c:v>
                </c:pt>
                <c:pt idx="665">
                  <c:v>51</c:v>
                </c:pt>
                <c:pt idx="666">
                  <c:v>29</c:v>
                </c:pt>
                <c:pt idx="667">
                  <c:v>62</c:v>
                </c:pt>
                <c:pt idx="668">
                  <c:v>24</c:v>
                </c:pt>
                <c:pt idx="669">
                  <c:v>27</c:v>
                </c:pt>
                <c:pt idx="670">
                  <c:v>62</c:v>
                </c:pt>
                <c:pt idx="671">
                  <c:v>34</c:v>
                </c:pt>
                <c:pt idx="672">
                  <c:v>43</c:v>
                </c:pt>
                <c:pt idx="673">
                  <c:v>38</c:v>
                </c:pt>
                <c:pt idx="674">
                  <c:v>45</c:v>
                </c:pt>
                <c:pt idx="675">
                  <c:v>63</c:v>
                </c:pt>
                <c:pt idx="676">
                  <c:v>19</c:v>
                </c:pt>
                <c:pt idx="677">
                  <c:v>60</c:v>
                </c:pt>
                <c:pt idx="678">
                  <c:v>18</c:v>
                </c:pt>
                <c:pt idx="679">
                  <c:v>53</c:v>
                </c:pt>
                <c:pt idx="680">
                  <c:v>43</c:v>
                </c:pt>
                <c:pt idx="681">
                  <c:v>46</c:v>
                </c:pt>
                <c:pt idx="682">
                  <c:v>38</c:v>
                </c:pt>
                <c:pt idx="683">
                  <c:v>28</c:v>
                </c:pt>
                <c:pt idx="684">
                  <c:v>57</c:v>
                </c:pt>
                <c:pt idx="685">
                  <c:v>28</c:v>
                </c:pt>
                <c:pt idx="686">
                  <c:v>53</c:v>
                </c:pt>
                <c:pt idx="687">
                  <c:v>56</c:v>
                </c:pt>
                <c:pt idx="688">
                  <c:v>57</c:v>
                </c:pt>
                <c:pt idx="689">
                  <c:v>52</c:v>
                </c:pt>
                <c:pt idx="690">
                  <c:v>51</c:v>
                </c:pt>
                <c:pt idx="691">
                  <c:v>64</c:v>
                </c:pt>
                <c:pt idx="692">
                  <c:v>41</c:v>
                </c:pt>
                <c:pt idx="693">
                  <c:v>39</c:v>
                </c:pt>
                <c:pt idx="694">
                  <c:v>22</c:v>
                </c:pt>
                <c:pt idx="695">
                  <c:v>50</c:v>
                </c:pt>
                <c:pt idx="696">
                  <c:v>53</c:v>
                </c:pt>
                <c:pt idx="697">
                  <c:v>64</c:v>
                </c:pt>
                <c:pt idx="698">
                  <c:v>37</c:v>
                </c:pt>
                <c:pt idx="699">
                  <c:v>36</c:v>
                </c:pt>
                <c:pt idx="700">
                  <c:v>52</c:v>
                </c:pt>
                <c:pt idx="701">
                  <c:v>60</c:v>
                </c:pt>
                <c:pt idx="702">
                  <c:v>34</c:v>
                </c:pt>
                <c:pt idx="703">
                  <c:v>62</c:v>
                </c:pt>
                <c:pt idx="704">
                  <c:v>60</c:v>
                </c:pt>
                <c:pt idx="705">
                  <c:v>51</c:v>
                </c:pt>
                <c:pt idx="706">
                  <c:v>26</c:v>
                </c:pt>
                <c:pt idx="707">
                  <c:v>43</c:v>
                </c:pt>
                <c:pt idx="708">
                  <c:v>19</c:v>
                </c:pt>
                <c:pt idx="709">
                  <c:v>26</c:v>
                </c:pt>
                <c:pt idx="710">
                  <c:v>26</c:v>
                </c:pt>
                <c:pt idx="711">
                  <c:v>57</c:v>
                </c:pt>
                <c:pt idx="712">
                  <c:v>34</c:v>
                </c:pt>
                <c:pt idx="713">
                  <c:v>18</c:v>
                </c:pt>
                <c:pt idx="714">
                  <c:v>42</c:v>
                </c:pt>
                <c:pt idx="715">
                  <c:v>60</c:v>
                </c:pt>
                <c:pt idx="716">
                  <c:v>57</c:v>
                </c:pt>
                <c:pt idx="717">
                  <c:v>59</c:v>
                </c:pt>
                <c:pt idx="718">
                  <c:v>42</c:v>
                </c:pt>
                <c:pt idx="719">
                  <c:v>56</c:v>
                </c:pt>
                <c:pt idx="720">
                  <c:v>52</c:v>
                </c:pt>
                <c:pt idx="721">
                  <c:v>20</c:v>
                </c:pt>
                <c:pt idx="722">
                  <c:v>54</c:v>
                </c:pt>
                <c:pt idx="723">
                  <c:v>61</c:v>
                </c:pt>
                <c:pt idx="724">
                  <c:v>61</c:v>
                </c:pt>
                <c:pt idx="725">
                  <c:v>47</c:v>
                </c:pt>
                <c:pt idx="726">
                  <c:v>55</c:v>
                </c:pt>
                <c:pt idx="727">
                  <c:v>51</c:v>
                </c:pt>
                <c:pt idx="728">
                  <c:v>29</c:v>
                </c:pt>
                <c:pt idx="729">
                  <c:v>36</c:v>
                </c:pt>
                <c:pt idx="730">
                  <c:v>54</c:v>
                </c:pt>
                <c:pt idx="731">
                  <c:v>61</c:v>
                </c:pt>
                <c:pt idx="732">
                  <c:v>34</c:v>
                </c:pt>
                <c:pt idx="733">
                  <c:v>27</c:v>
                </c:pt>
                <c:pt idx="734">
                  <c:v>64</c:v>
                </c:pt>
                <c:pt idx="735">
                  <c:v>29</c:v>
                </c:pt>
                <c:pt idx="736">
                  <c:v>33</c:v>
                </c:pt>
                <c:pt idx="737">
                  <c:v>41</c:v>
                </c:pt>
                <c:pt idx="738">
                  <c:v>36</c:v>
                </c:pt>
                <c:pt idx="739">
                  <c:v>25</c:v>
                </c:pt>
                <c:pt idx="740">
                  <c:v>48</c:v>
                </c:pt>
                <c:pt idx="741">
                  <c:v>38</c:v>
                </c:pt>
                <c:pt idx="742">
                  <c:v>34</c:v>
                </c:pt>
                <c:pt idx="743">
                  <c:v>40</c:v>
                </c:pt>
                <c:pt idx="744">
                  <c:v>54</c:v>
                </c:pt>
                <c:pt idx="745">
                  <c:v>33</c:v>
                </c:pt>
                <c:pt idx="746">
                  <c:v>23</c:v>
                </c:pt>
                <c:pt idx="747">
                  <c:v>25</c:v>
                </c:pt>
                <c:pt idx="748">
                  <c:v>42</c:v>
                </c:pt>
                <c:pt idx="749">
                  <c:v>35</c:v>
                </c:pt>
                <c:pt idx="750">
                  <c:v>42</c:v>
                </c:pt>
                <c:pt idx="751">
                  <c:v>29</c:v>
                </c:pt>
                <c:pt idx="752">
                  <c:v>32</c:v>
                </c:pt>
                <c:pt idx="753">
                  <c:v>43</c:v>
                </c:pt>
                <c:pt idx="754">
                  <c:v>58</c:v>
                </c:pt>
                <c:pt idx="755">
                  <c:v>62</c:v>
                </c:pt>
                <c:pt idx="756">
                  <c:v>43</c:v>
                </c:pt>
                <c:pt idx="757">
                  <c:v>64</c:v>
                </c:pt>
                <c:pt idx="758">
                  <c:v>49</c:v>
                </c:pt>
                <c:pt idx="759">
                  <c:v>27</c:v>
                </c:pt>
                <c:pt idx="760">
                  <c:v>33</c:v>
                </c:pt>
                <c:pt idx="761">
                  <c:v>24</c:v>
                </c:pt>
                <c:pt idx="762">
                  <c:v>34</c:v>
                </c:pt>
                <c:pt idx="763">
                  <c:v>40</c:v>
                </c:pt>
                <c:pt idx="764">
                  <c:v>43</c:v>
                </c:pt>
                <c:pt idx="765">
                  <c:v>38</c:v>
                </c:pt>
                <c:pt idx="766">
                  <c:v>39</c:v>
                </c:pt>
                <c:pt idx="767">
                  <c:v>24</c:v>
                </c:pt>
                <c:pt idx="768">
                  <c:v>31</c:v>
                </c:pt>
                <c:pt idx="769">
                  <c:v>32</c:v>
                </c:pt>
                <c:pt idx="770">
                  <c:v>24</c:v>
                </c:pt>
                <c:pt idx="771">
                  <c:v>26</c:v>
                </c:pt>
                <c:pt idx="772">
                  <c:v>25</c:v>
                </c:pt>
                <c:pt idx="773">
                  <c:v>40</c:v>
                </c:pt>
                <c:pt idx="774">
                  <c:v>46</c:v>
                </c:pt>
                <c:pt idx="775">
                  <c:v>35</c:v>
                </c:pt>
                <c:pt idx="776">
                  <c:v>48</c:v>
                </c:pt>
                <c:pt idx="777">
                  <c:v>47</c:v>
                </c:pt>
                <c:pt idx="778">
                  <c:v>56</c:v>
                </c:pt>
                <c:pt idx="779">
                  <c:v>52</c:v>
                </c:pt>
                <c:pt idx="780">
                  <c:v>35</c:v>
                </c:pt>
                <c:pt idx="781">
                  <c:v>59</c:v>
                </c:pt>
                <c:pt idx="782">
                  <c:v>56</c:v>
                </c:pt>
                <c:pt idx="783">
                  <c:v>34</c:v>
                </c:pt>
                <c:pt idx="784">
                  <c:v>31</c:v>
                </c:pt>
                <c:pt idx="785">
                  <c:v>48</c:v>
                </c:pt>
                <c:pt idx="786">
                  <c:v>41</c:v>
                </c:pt>
                <c:pt idx="787">
                  <c:v>52</c:v>
                </c:pt>
                <c:pt idx="788">
                  <c:v>61</c:v>
                </c:pt>
                <c:pt idx="789">
                  <c:v>62</c:v>
                </c:pt>
                <c:pt idx="790">
                  <c:v>51</c:v>
                </c:pt>
                <c:pt idx="791">
                  <c:v>20</c:v>
                </c:pt>
                <c:pt idx="792">
                  <c:v>54</c:v>
                </c:pt>
                <c:pt idx="793">
                  <c:v>60</c:v>
                </c:pt>
                <c:pt idx="794">
                  <c:v>57</c:v>
                </c:pt>
                <c:pt idx="795">
                  <c:v>43</c:v>
                </c:pt>
                <c:pt idx="796">
                  <c:v>40</c:v>
                </c:pt>
                <c:pt idx="797">
                  <c:v>61</c:v>
                </c:pt>
                <c:pt idx="798">
                  <c:v>56</c:v>
                </c:pt>
                <c:pt idx="799">
                  <c:v>32</c:v>
                </c:pt>
                <c:pt idx="800">
                  <c:v>21</c:v>
                </c:pt>
                <c:pt idx="801">
                  <c:v>46</c:v>
                </c:pt>
                <c:pt idx="802">
                  <c:v>39</c:v>
                </c:pt>
                <c:pt idx="803">
                  <c:v>42</c:v>
                </c:pt>
                <c:pt idx="804">
                  <c:v>30</c:v>
                </c:pt>
                <c:pt idx="805">
                  <c:v>35</c:v>
                </c:pt>
                <c:pt idx="806">
                  <c:v>50</c:v>
                </c:pt>
                <c:pt idx="807">
                  <c:v>33</c:v>
                </c:pt>
                <c:pt idx="808">
                  <c:v>62</c:v>
                </c:pt>
                <c:pt idx="809">
                  <c:v>59</c:v>
                </c:pt>
                <c:pt idx="810">
                  <c:v>61</c:v>
                </c:pt>
                <c:pt idx="811">
                  <c:v>19</c:v>
                </c:pt>
                <c:pt idx="812">
                  <c:v>52</c:v>
                </c:pt>
                <c:pt idx="813">
                  <c:v>59</c:v>
                </c:pt>
                <c:pt idx="814">
                  <c:v>51</c:v>
                </c:pt>
                <c:pt idx="815">
                  <c:v>47</c:v>
                </c:pt>
                <c:pt idx="816">
                  <c:v>30</c:v>
                </c:pt>
                <c:pt idx="817">
                  <c:v>30</c:v>
                </c:pt>
                <c:pt idx="818">
                  <c:v>35</c:v>
                </c:pt>
                <c:pt idx="819">
                  <c:v>49</c:v>
                </c:pt>
                <c:pt idx="820">
                  <c:v>49</c:v>
                </c:pt>
                <c:pt idx="821">
                  <c:v>52</c:v>
                </c:pt>
                <c:pt idx="822">
                  <c:v>56</c:v>
                </c:pt>
                <c:pt idx="823">
                  <c:v>63</c:v>
                </c:pt>
                <c:pt idx="824">
                  <c:v>46</c:v>
                </c:pt>
                <c:pt idx="825">
                  <c:v>46</c:v>
                </c:pt>
                <c:pt idx="826">
                  <c:v>61</c:v>
                </c:pt>
                <c:pt idx="827">
                  <c:v>33</c:v>
                </c:pt>
                <c:pt idx="828">
                  <c:v>61</c:v>
                </c:pt>
                <c:pt idx="829">
                  <c:v>64</c:v>
                </c:pt>
                <c:pt idx="830">
                  <c:v>27</c:v>
                </c:pt>
                <c:pt idx="831">
                  <c:v>47</c:v>
                </c:pt>
                <c:pt idx="832">
                  <c:v>42</c:v>
                </c:pt>
                <c:pt idx="833">
                  <c:v>56</c:v>
                </c:pt>
                <c:pt idx="834">
                  <c:v>37</c:v>
                </c:pt>
                <c:pt idx="835">
                  <c:v>22</c:v>
                </c:pt>
                <c:pt idx="836">
                  <c:v>18</c:v>
                </c:pt>
                <c:pt idx="837">
                  <c:v>47</c:v>
                </c:pt>
                <c:pt idx="838">
                  <c:v>20</c:v>
                </c:pt>
                <c:pt idx="839">
                  <c:v>62</c:v>
                </c:pt>
                <c:pt idx="840">
                  <c:v>31</c:v>
                </c:pt>
                <c:pt idx="841">
                  <c:v>47</c:v>
                </c:pt>
                <c:pt idx="842">
                  <c:v>21</c:v>
                </c:pt>
                <c:pt idx="843">
                  <c:v>35</c:v>
                </c:pt>
                <c:pt idx="844">
                  <c:v>54</c:v>
                </c:pt>
                <c:pt idx="845">
                  <c:v>42</c:v>
                </c:pt>
                <c:pt idx="846">
                  <c:v>18</c:v>
                </c:pt>
                <c:pt idx="847">
                  <c:v>63</c:v>
                </c:pt>
                <c:pt idx="848">
                  <c:v>32</c:v>
                </c:pt>
                <c:pt idx="849">
                  <c:v>26</c:v>
                </c:pt>
                <c:pt idx="850">
                  <c:v>32</c:v>
                </c:pt>
                <c:pt idx="851">
                  <c:v>41</c:v>
                </c:pt>
                <c:pt idx="852">
                  <c:v>21</c:v>
                </c:pt>
                <c:pt idx="853">
                  <c:v>29</c:v>
                </c:pt>
                <c:pt idx="854">
                  <c:v>54</c:v>
                </c:pt>
                <c:pt idx="855">
                  <c:v>54</c:v>
                </c:pt>
                <c:pt idx="856">
                  <c:v>60</c:v>
                </c:pt>
                <c:pt idx="857">
                  <c:v>23</c:v>
                </c:pt>
                <c:pt idx="858">
                  <c:v>56</c:v>
                </c:pt>
                <c:pt idx="859">
                  <c:v>63</c:v>
                </c:pt>
                <c:pt idx="860">
                  <c:v>41</c:v>
                </c:pt>
                <c:pt idx="861">
                  <c:v>28</c:v>
                </c:pt>
                <c:pt idx="862">
                  <c:v>30</c:v>
                </c:pt>
                <c:pt idx="863">
                  <c:v>51</c:v>
                </c:pt>
                <c:pt idx="864">
                  <c:v>42</c:v>
                </c:pt>
                <c:pt idx="865">
                  <c:v>24</c:v>
                </c:pt>
                <c:pt idx="866">
                  <c:v>21</c:v>
                </c:pt>
                <c:pt idx="867">
                  <c:v>25</c:v>
                </c:pt>
                <c:pt idx="868">
                  <c:v>37</c:v>
                </c:pt>
                <c:pt idx="869">
                  <c:v>46</c:v>
                </c:pt>
                <c:pt idx="870">
                  <c:v>62</c:v>
                </c:pt>
                <c:pt idx="871">
                  <c:v>63</c:v>
                </c:pt>
                <c:pt idx="872">
                  <c:v>27</c:v>
                </c:pt>
                <c:pt idx="873">
                  <c:v>60</c:v>
                </c:pt>
                <c:pt idx="874">
                  <c:v>51</c:v>
                </c:pt>
                <c:pt idx="875">
                  <c:v>43</c:v>
                </c:pt>
                <c:pt idx="876">
                  <c:v>58</c:v>
                </c:pt>
                <c:pt idx="877">
                  <c:v>20</c:v>
                </c:pt>
                <c:pt idx="878">
                  <c:v>23</c:v>
                </c:pt>
                <c:pt idx="879">
                  <c:v>22</c:v>
                </c:pt>
                <c:pt idx="880">
                  <c:v>22</c:v>
                </c:pt>
                <c:pt idx="881">
                  <c:v>64</c:v>
                </c:pt>
                <c:pt idx="882">
                  <c:v>40</c:v>
                </c:pt>
                <c:pt idx="883">
                  <c:v>26</c:v>
                </c:pt>
                <c:pt idx="884">
                  <c:v>52</c:v>
                </c:pt>
                <c:pt idx="885">
                  <c:v>37</c:v>
                </c:pt>
                <c:pt idx="886">
                  <c:v>59</c:v>
                </c:pt>
                <c:pt idx="887">
                  <c:v>52</c:v>
                </c:pt>
                <c:pt idx="888">
                  <c:v>35</c:v>
                </c:pt>
                <c:pt idx="889">
                  <c:v>34</c:v>
                </c:pt>
                <c:pt idx="890">
                  <c:v>41</c:v>
                </c:pt>
                <c:pt idx="891">
                  <c:v>20</c:v>
                </c:pt>
                <c:pt idx="892">
                  <c:v>49</c:v>
                </c:pt>
                <c:pt idx="893">
                  <c:v>52</c:v>
                </c:pt>
                <c:pt idx="894">
                  <c:v>55</c:v>
                </c:pt>
                <c:pt idx="895">
                  <c:v>30</c:v>
                </c:pt>
                <c:pt idx="896">
                  <c:v>64</c:v>
                </c:pt>
                <c:pt idx="897">
                  <c:v>42</c:v>
                </c:pt>
                <c:pt idx="898">
                  <c:v>26</c:v>
                </c:pt>
                <c:pt idx="899">
                  <c:v>21</c:v>
                </c:pt>
                <c:pt idx="900">
                  <c:v>31</c:v>
                </c:pt>
                <c:pt idx="901">
                  <c:v>54</c:v>
                </c:pt>
                <c:pt idx="902">
                  <c:v>51</c:v>
                </c:pt>
                <c:pt idx="903">
                  <c:v>28</c:v>
                </c:pt>
                <c:pt idx="904">
                  <c:v>58</c:v>
                </c:pt>
                <c:pt idx="905">
                  <c:v>20</c:v>
                </c:pt>
                <c:pt idx="906">
                  <c:v>45</c:v>
                </c:pt>
                <c:pt idx="907">
                  <c:v>46</c:v>
                </c:pt>
                <c:pt idx="908">
                  <c:v>26</c:v>
                </c:pt>
                <c:pt idx="909">
                  <c:v>20</c:v>
                </c:pt>
                <c:pt idx="910">
                  <c:v>42</c:v>
                </c:pt>
                <c:pt idx="911">
                  <c:v>51</c:v>
                </c:pt>
                <c:pt idx="912">
                  <c:v>29</c:v>
                </c:pt>
                <c:pt idx="913">
                  <c:v>59</c:v>
                </c:pt>
                <c:pt idx="914">
                  <c:v>26</c:v>
                </c:pt>
                <c:pt idx="915">
                  <c:v>32</c:v>
                </c:pt>
                <c:pt idx="916">
                  <c:v>57</c:v>
                </c:pt>
                <c:pt idx="917">
                  <c:v>42</c:v>
                </c:pt>
                <c:pt idx="918">
                  <c:v>22</c:v>
                </c:pt>
                <c:pt idx="919">
                  <c:v>28</c:v>
                </c:pt>
                <c:pt idx="920">
                  <c:v>51</c:v>
                </c:pt>
                <c:pt idx="921">
                  <c:v>41</c:v>
                </c:pt>
                <c:pt idx="922">
                  <c:v>32</c:v>
                </c:pt>
                <c:pt idx="923">
                  <c:v>55</c:v>
                </c:pt>
                <c:pt idx="924">
                  <c:v>25</c:v>
                </c:pt>
                <c:pt idx="925">
                  <c:v>22</c:v>
                </c:pt>
                <c:pt idx="926">
                  <c:v>43</c:v>
                </c:pt>
                <c:pt idx="927">
                  <c:v>35</c:v>
                </c:pt>
                <c:pt idx="928">
                  <c:v>23</c:v>
                </c:pt>
                <c:pt idx="929">
                  <c:v>54</c:v>
                </c:pt>
                <c:pt idx="930">
                  <c:v>30</c:v>
                </c:pt>
                <c:pt idx="931">
                  <c:v>45</c:v>
                </c:pt>
                <c:pt idx="932">
                  <c:v>22</c:v>
                </c:pt>
                <c:pt idx="933">
                  <c:v>30</c:v>
                </c:pt>
                <c:pt idx="934">
                  <c:v>34</c:v>
                </c:pt>
                <c:pt idx="935">
                  <c:v>57</c:v>
                </c:pt>
                <c:pt idx="936">
                  <c:v>62</c:v>
                </c:pt>
                <c:pt idx="937">
                  <c:v>49</c:v>
                </c:pt>
                <c:pt idx="938">
                  <c:v>46</c:v>
                </c:pt>
                <c:pt idx="939">
                  <c:v>20</c:v>
                </c:pt>
                <c:pt idx="940">
                  <c:v>57</c:v>
                </c:pt>
                <c:pt idx="941">
                  <c:v>51</c:v>
                </c:pt>
                <c:pt idx="942">
                  <c:v>57</c:v>
                </c:pt>
                <c:pt idx="943">
                  <c:v>44</c:v>
                </c:pt>
                <c:pt idx="944">
                  <c:v>30</c:v>
                </c:pt>
                <c:pt idx="945">
                  <c:v>62</c:v>
                </c:pt>
                <c:pt idx="946">
                  <c:v>50</c:v>
                </c:pt>
                <c:pt idx="947">
                  <c:v>23</c:v>
                </c:pt>
                <c:pt idx="948">
                  <c:v>41</c:v>
                </c:pt>
                <c:pt idx="949">
                  <c:v>36</c:v>
                </c:pt>
                <c:pt idx="950">
                  <c:v>33</c:v>
                </c:pt>
                <c:pt idx="951">
                  <c:v>57</c:v>
                </c:pt>
                <c:pt idx="952">
                  <c:v>45</c:v>
                </c:pt>
                <c:pt idx="953">
                  <c:v>50</c:v>
                </c:pt>
                <c:pt idx="954">
                  <c:v>58</c:v>
                </c:pt>
                <c:pt idx="955">
                  <c:v>30</c:v>
                </c:pt>
                <c:pt idx="956">
                  <c:v>60</c:v>
                </c:pt>
                <c:pt idx="957">
                  <c:v>62</c:v>
                </c:pt>
                <c:pt idx="958">
                  <c:v>42</c:v>
                </c:pt>
                <c:pt idx="959">
                  <c:v>59</c:v>
                </c:pt>
                <c:pt idx="960">
                  <c:v>53</c:v>
                </c:pt>
                <c:pt idx="961">
                  <c:v>44</c:v>
                </c:pt>
                <c:pt idx="962">
                  <c:v>55</c:v>
                </c:pt>
                <c:pt idx="963">
                  <c:v>24</c:v>
                </c:pt>
                <c:pt idx="964">
                  <c:v>22</c:v>
                </c:pt>
                <c:pt idx="965">
                  <c:v>60</c:v>
                </c:pt>
                <c:pt idx="966">
                  <c:v>62</c:v>
                </c:pt>
                <c:pt idx="967">
                  <c:v>48</c:v>
                </c:pt>
                <c:pt idx="968">
                  <c:v>40</c:v>
                </c:pt>
                <c:pt idx="969">
                  <c:v>59</c:v>
                </c:pt>
                <c:pt idx="970">
                  <c:v>27</c:v>
                </c:pt>
                <c:pt idx="971">
                  <c:v>49</c:v>
                </c:pt>
                <c:pt idx="972">
                  <c:v>60</c:v>
                </c:pt>
                <c:pt idx="973">
                  <c:v>47</c:v>
                </c:pt>
                <c:pt idx="974">
                  <c:v>56</c:v>
                </c:pt>
                <c:pt idx="975">
                  <c:v>48</c:v>
                </c:pt>
                <c:pt idx="976">
                  <c:v>35</c:v>
                </c:pt>
                <c:pt idx="977">
                  <c:v>53</c:v>
                </c:pt>
                <c:pt idx="978">
                  <c:v>19</c:v>
                </c:pt>
                <c:pt idx="979">
                  <c:v>31</c:v>
                </c:pt>
                <c:pt idx="980">
                  <c:v>30</c:v>
                </c:pt>
                <c:pt idx="981">
                  <c:v>46</c:v>
                </c:pt>
                <c:pt idx="982">
                  <c:v>29</c:v>
                </c:pt>
                <c:pt idx="983">
                  <c:v>56</c:v>
                </c:pt>
                <c:pt idx="984">
                  <c:v>19</c:v>
                </c:pt>
                <c:pt idx="985">
                  <c:v>49</c:v>
                </c:pt>
                <c:pt idx="986">
                  <c:v>30</c:v>
                </c:pt>
                <c:pt idx="987">
                  <c:v>63</c:v>
                </c:pt>
                <c:pt idx="988">
                  <c:v>44</c:v>
                </c:pt>
                <c:pt idx="989">
                  <c:v>58</c:v>
                </c:pt>
                <c:pt idx="990">
                  <c:v>34</c:v>
                </c:pt>
                <c:pt idx="991">
                  <c:v>57</c:v>
                </c:pt>
                <c:pt idx="992">
                  <c:v>48</c:v>
                </c:pt>
                <c:pt idx="993">
                  <c:v>51</c:v>
                </c:pt>
                <c:pt idx="994">
                  <c:v>41</c:v>
                </c:pt>
                <c:pt idx="995">
                  <c:v>62</c:v>
                </c:pt>
                <c:pt idx="996">
                  <c:v>52</c:v>
                </c:pt>
                <c:pt idx="997">
                  <c:v>23</c:v>
                </c:pt>
                <c:pt idx="998">
                  <c:v>36</c:v>
                </c:pt>
                <c:pt idx="999">
                  <c:v>47</c:v>
                </c:pt>
              </c:numCache>
            </c:numRef>
          </c:xVal>
          <c:yVal>
            <c:numRef>
              <c:f>Sheet5!$C$2:$C$1001</c:f>
              <c:numCache>
                <c:formatCode>General</c:formatCode>
                <c:ptCount val="1000"/>
                <c:pt idx="0">
                  <c:v>150</c:v>
                </c:pt>
                <c:pt idx="1">
                  <c:v>1000</c:v>
                </c:pt>
                <c:pt idx="2">
                  <c:v>30</c:v>
                </c:pt>
                <c:pt idx="3">
                  <c:v>500</c:v>
                </c:pt>
                <c:pt idx="4">
                  <c:v>100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600</c:v>
                </c:pt>
                <c:pt idx="9">
                  <c:v>200</c:v>
                </c:pt>
                <c:pt idx="10">
                  <c:v>100</c:v>
                </c:pt>
                <c:pt idx="11">
                  <c:v>75</c:v>
                </c:pt>
                <c:pt idx="12">
                  <c:v>1500</c:v>
                </c:pt>
                <c:pt idx="13">
                  <c:v>120</c:v>
                </c:pt>
                <c:pt idx="14">
                  <c:v>2000</c:v>
                </c:pt>
                <c:pt idx="15">
                  <c:v>1500</c:v>
                </c:pt>
                <c:pt idx="16">
                  <c:v>100</c:v>
                </c:pt>
                <c:pt idx="17">
                  <c:v>50</c:v>
                </c:pt>
                <c:pt idx="18">
                  <c:v>50</c:v>
                </c:pt>
                <c:pt idx="19">
                  <c:v>900</c:v>
                </c:pt>
                <c:pt idx="20">
                  <c:v>500</c:v>
                </c:pt>
                <c:pt idx="21">
                  <c:v>100</c:v>
                </c:pt>
                <c:pt idx="22">
                  <c:v>120</c:v>
                </c:pt>
                <c:pt idx="23">
                  <c:v>300</c:v>
                </c:pt>
                <c:pt idx="24">
                  <c:v>50</c:v>
                </c:pt>
                <c:pt idx="25">
                  <c:v>1000</c:v>
                </c:pt>
                <c:pt idx="26">
                  <c:v>50</c:v>
                </c:pt>
                <c:pt idx="27">
                  <c:v>500</c:v>
                </c:pt>
                <c:pt idx="28">
                  <c:v>30</c:v>
                </c:pt>
                <c:pt idx="29">
                  <c:v>900</c:v>
                </c:pt>
                <c:pt idx="30">
                  <c:v>1200</c:v>
                </c:pt>
                <c:pt idx="31">
                  <c:v>90</c:v>
                </c:pt>
                <c:pt idx="32">
                  <c:v>100</c:v>
                </c:pt>
                <c:pt idx="33">
                  <c:v>150</c:v>
                </c:pt>
                <c:pt idx="34">
                  <c:v>900</c:v>
                </c:pt>
                <c:pt idx="35">
                  <c:v>900</c:v>
                </c:pt>
                <c:pt idx="36">
                  <c:v>75</c:v>
                </c:pt>
                <c:pt idx="37">
                  <c:v>200</c:v>
                </c:pt>
                <c:pt idx="38">
                  <c:v>120</c:v>
                </c:pt>
                <c:pt idx="39">
                  <c:v>50</c:v>
                </c:pt>
                <c:pt idx="40">
                  <c:v>50</c:v>
                </c:pt>
                <c:pt idx="41">
                  <c:v>900</c:v>
                </c:pt>
                <c:pt idx="42">
                  <c:v>300</c:v>
                </c:pt>
                <c:pt idx="43">
                  <c:v>25</c:v>
                </c:pt>
                <c:pt idx="44">
                  <c:v>30</c:v>
                </c:pt>
                <c:pt idx="45">
                  <c:v>1200</c:v>
                </c:pt>
                <c:pt idx="46">
                  <c:v>1500</c:v>
                </c:pt>
                <c:pt idx="47">
                  <c:v>900</c:v>
                </c:pt>
                <c:pt idx="48">
                  <c:v>1000</c:v>
                </c:pt>
                <c:pt idx="49">
                  <c:v>75</c:v>
                </c:pt>
                <c:pt idx="50">
                  <c:v>75</c:v>
                </c:pt>
                <c:pt idx="51">
                  <c:v>300</c:v>
                </c:pt>
                <c:pt idx="52">
                  <c:v>100</c:v>
                </c:pt>
                <c:pt idx="53">
                  <c:v>1500</c:v>
                </c:pt>
                <c:pt idx="54">
                  <c:v>120</c:v>
                </c:pt>
                <c:pt idx="55">
                  <c:v>900</c:v>
                </c:pt>
                <c:pt idx="56">
                  <c:v>30</c:v>
                </c:pt>
                <c:pt idx="57">
                  <c:v>1200</c:v>
                </c:pt>
                <c:pt idx="58">
                  <c:v>50</c:v>
                </c:pt>
                <c:pt idx="59">
                  <c:v>150</c:v>
                </c:pt>
                <c:pt idx="60">
                  <c:v>200</c:v>
                </c:pt>
                <c:pt idx="61">
                  <c:v>100</c:v>
                </c:pt>
                <c:pt idx="62">
                  <c:v>50</c:v>
                </c:pt>
                <c:pt idx="63">
                  <c:v>100</c:v>
                </c:pt>
                <c:pt idx="64">
                  <c:v>2000</c:v>
                </c:pt>
                <c:pt idx="65">
                  <c:v>30</c:v>
                </c:pt>
                <c:pt idx="66">
                  <c:v>1200</c:v>
                </c:pt>
                <c:pt idx="67">
                  <c:v>300</c:v>
                </c:pt>
                <c:pt idx="68">
                  <c:v>75</c:v>
                </c:pt>
                <c:pt idx="69">
                  <c:v>300</c:v>
                </c:pt>
                <c:pt idx="70">
                  <c:v>100</c:v>
                </c:pt>
                <c:pt idx="71">
                  <c:v>2000</c:v>
                </c:pt>
                <c:pt idx="72">
                  <c:v>90</c:v>
                </c:pt>
                <c:pt idx="73">
                  <c:v>2000</c:v>
                </c:pt>
                <c:pt idx="74">
                  <c:v>200</c:v>
                </c:pt>
                <c:pt idx="75">
                  <c:v>100</c:v>
                </c:pt>
                <c:pt idx="76">
                  <c:v>100</c:v>
                </c:pt>
                <c:pt idx="77">
                  <c:v>1500</c:v>
                </c:pt>
                <c:pt idx="78">
                  <c:v>300</c:v>
                </c:pt>
                <c:pt idx="79">
                  <c:v>60</c:v>
                </c:pt>
                <c:pt idx="80">
                  <c:v>50</c:v>
                </c:pt>
                <c:pt idx="81">
                  <c:v>200</c:v>
                </c:pt>
                <c:pt idx="82">
                  <c:v>100</c:v>
                </c:pt>
                <c:pt idx="83">
                  <c:v>90</c:v>
                </c:pt>
                <c:pt idx="84">
                  <c:v>150</c:v>
                </c:pt>
                <c:pt idx="85">
                  <c:v>90</c:v>
                </c:pt>
                <c:pt idx="86">
                  <c:v>100</c:v>
                </c:pt>
                <c:pt idx="87">
                  <c:v>500</c:v>
                </c:pt>
                <c:pt idx="88">
                  <c:v>2000</c:v>
                </c:pt>
                <c:pt idx="89">
                  <c:v>30</c:v>
                </c:pt>
                <c:pt idx="90">
                  <c:v>500</c:v>
                </c:pt>
                <c:pt idx="91">
                  <c:v>120</c:v>
                </c:pt>
                <c:pt idx="92">
                  <c:v>2000</c:v>
                </c:pt>
                <c:pt idx="93">
                  <c:v>1000</c:v>
                </c:pt>
                <c:pt idx="94">
                  <c:v>60</c:v>
                </c:pt>
                <c:pt idx="95">
                  <c:v>600</c:v>
                </c:pt>
                <c:pt idx="96">
                  <c:v>1000</c:v>
                </c:pt>
                <c:pt idx="97">
                  <c:v>100</c:v>
                </c:pt>
                <c:pt idx="98">
                  <c:v>1200</c:v>
                </c:pt>
                <c:pt idx="99">
                  <c:v>30</c:v>
                </c:pt>
                <c:pt idx="100">
                  <c:v>600</c:v>
                </c:pt>
                <c:pt idx="101">
                  <c:v>50</c:v>
                </c:pt>
                <c:pt idx="102">
                  <c:v>25</c:v>
                </c:pt>
                <c:pt idx="103">
                  <c:v>1000</c:v>
                </c:pt>
                <c:pt idx="104">
                  <c:v>500</c:v>
                </c:pt>
                <c:pt idx="105">
                  <c:v>50</c:v>
                </c:pt>
                <c:pt idx="106">
                  <c:v>1200</c:v>
                </c:pt>
                <c:pt idx="107">
                  <c:v>75</c:v>
                </c:pt>
                <c:pt idx="108">
                  <c:v>2000</c:v>
                </c:pt>
                <c:pt idx="109">
                  <c:v>900</c:v>
                </c:pt>
                <c:pt idx="110">
                  <c:v>1500</c:v>
                </c:pt>
                <c:pt idx="111">
                  <c:v>1500</c:v>
                </c:pt>
                <c:pt idx="112">
                  <c:v>50</c:v>
                </c:pt>
                <c:pt idx="113">
                  <c:v>100</c:v>
                </c:pt>
                <c:pt idx="114">
                  <c:v>1500</c:v>
                </c:pt>
                <c:pt idx="115">
                  <c:v>30</c:v>
                </c:pt>
                <c:pt idx="116">
                  <c:v>1000</c:v>
                </c:pt>
                <c:pt idx="117">
                  <c:v>2000</c:v>
                </c:pt>
                <c:pt idx="118">
                  <c:v>150</c:v>
                </c:pt>
                <c:pt idx="119">
                  <c:v>50</c:v>
                </c:pt>
                <c:pt idx="120">
                  <c:v>200</c:v>
                </c:pt>
                <c:pt idx="121">
                  <c:v>120</c:v>
                </c:pt>
                <c:pt idx="122">
                  <c:v>60</c:v>
                </c:pt>
                <c:pt idx="123">
                  <c:v>2000</c:v>
                </c:pt>
                <c:pt idx="124">
                  <c:v>100</c:v>
                </c:pt>
                <c:pt idx="125">
                  <c:v>90</c:v>
                </c:pt>
                <c:pt idx="126">
                  <c:v>50</c:v>
                </c:pt>
                <c:pt idx="127">
                  <c:v>500</c:v>
                </c:pt>
                <c:pt idx="128">
                  <c:v>600</c:v>
                </c:pt>
                <c:pt idx="129">
                  <c:v>500</c:v>
                </c:pt>
                <c:pt idx="130">
                  <c:v>600</c:v>
                </c:pt>
                <c:pt idx="131">
                  <c:v>200</c:v>
                </c:pt>
                <c:pt idx="132">
                  <c:v>900</c:v>
                </c:pt>
                <c:pt idx="133">
                  <c:v>50</c:v>
                </c:pt>
                <c:pt idx="134">
                  <c:v>50</c:v>
                </c:pt>
                <c:pt idx="135">
                  <c:v>600</c:v>
                </c:pt>
                <c:pt idx="136">
                  <c:v>1000</c:v>
                </c:pt>
                <c:pt idx="137">
                  <c:v>200</c:v>
                </c:pt>
                <c:pt idx="138">
                  <c:v>2000</c:v>
                </c:pt>
                <c:pt idx="139">
                  <c:v>30</c:v>
                </c:pt>
                <c:pt idx="140">
                  <c:v>50</c:v>
                </c:pt>
                <c:pt idx="141">
                  <c:v>1200</c:v>
                </c:pt>
                <c:pt idx="142">
                  <c:v>50</c:v>
                </c:pt>
                <c:pt idx="143">
                  <c:v>1500</c:v>
                </c:pt>
                <c:pt idx="144">
                  <c:v>75</c:v>
                </c:pt>
                <c:pt idx="145">
                  <c:v>200</c:v>
                </c:pt>
                <c:pt idx="146">
                  <c:v>300</c:v>
                </c:pt>
                <c:pt idx="147">
                  <c:v>60</c:v>
                </c:pt>
                <c:pt idx="148">
                  <c:v>75</c:v>
                </c:pt>
                <c:pt idx="149">
                  <c:v>120</c:v>
                </c:pt>
                <c:pt idx="150">
                  <c:v>50</c:v>
                </c:pt>
                <c:pt idx="151">
                  <c:v>2000</c:v>
                </c:pt>
                <c:pt idx="152">
                  <c:v>1000</c:v>
                </c:pt>
                <c:pt idx="153">
                  <c:v>900</c:v>
                </c:pt>
                <c:pt idx="154">
                  <c:v>2000</c:v>
                </c:pt>
                <c:pt idx="155">
                  <c:v>100</c:v>
                </c:pt>
                <c:pt idx="156">
                  <c:v>2000</c:v>
                </c:pt>
                <c:pt idx="157">
                  <c:v>600</c:v>
                </c:pt>
                <c:pt idx="158">
                  <c:v>200</c:v>
                </c:pt>
                <c:pt idx="159">
                  <c:v>100</c:v>
                </c:pt>
                <c:pt idx="160">
                  <c:v>1000</c:v>
                </c:pt>
                <c:pt idx="161">
                  <c:v>60</c:v>
                </c:pt>
                <c:pt idx="162">
                  <c:v>150</c:v>
                </c:pt>
                <c:pt idx="163">
                  <c:v>1500</c:v>
                </c:pt>
                <c:pt idx="164">
                  <c:v>1200</c:v>
                </c:pt>
                <c:pt idx="165">
                  <c:v>2000</c:v>
                </c:pt>
                <c:pt idx="166">
                  <c:v>150</c:v>
                </c:pt>
                <c:pt idx="167">
                  <c:v>300</c:v>
                </c:pt>
                <c:pt idx="168">
                  <c:v>1500</c:v>
                </c:pt>
                <c:pt idx="169">
                  <c:v>50</c:v>
                </c:pt>
                <c:pt idx="170">
                  <c:v>900</c:v>
                </c:pt>
                <c:pt idx="171">
                  <c:v>50</c:v>
                </c:pt>
                <c:pt idx="172">
                  <c:v>120</c:v>
                </c:pt>
                <c:pt idx="173">
                  <c:v>300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60</c:v>
                </c:pt>
                <c:pt idx="178">
                  <c:v>300</c:v>
                </c:pt>
                <c:pt idx="179">
                  <c:v>900</c:v>
                </c:pt>
                <c:pt idx="180">
                  <c:v>1200</c:v>
                </c:pt>
                <c:pt idx="181">
                  <c:v>120</c:v>
                </c:pt>
                <c:pt idx="182">
                  <c:v>900</c:v>
                </c:pt>
                <c:pt idx="183">
                  <c:v>200</c:v>
                </c:pt>
                <c:pt idx="184">
                  <c:v>25</c:v>
                </c:pt>
                <c:pt idx="185">
                  <c:v>200</c:v>
                </c:pt>
                <c:pt idx="186">
                  <c:v>100</c:v>
                </c:pt>
                <c:pt idx="187">
                  <c:v>75</c:v>
                </c:pt>
                <c:pt idx="188">
                  <c:v>50</c:v>
                </c:pt>
                <c:pt idx="189">
                  <c:v>90</c:v>
                </c:pt>
                <c:pt idx="190">
                  <c:v>25</c:v>
                </c:pt>
                <c:pt idx="191">
                  <c:v>100</c:v>
                </c:pt>
                <c:pt idx="192">
                  <c:v>1500</c:v>
                </c:pt>
                <c:pt idx="193">
                  <c:v>200</c:v>
                </c:pt>
                <c:pt idx="194">
                  <c:v>30</c:v>
                </c:pt>
                <c:pt idx="195">
                  <c:v>900</c:v>
                </c:pt>
                <c:pt idx="196">
                  <c:v>200</c:v>
                </c:pt>
                <c:pt idx="197">
                  <c:v>900</c:v>
                </c:pt>
                <c:pt idx="198">
                  <c:v>1500</c:v>
                </c:pt>
                <c:pt idx="199">
                  <c:v>150</c:v>
                </c:pt>
                <c:pt idx="200">
                  <c:v>25</c:v>
                </c:pt>
                <c:pt idx="201">
                  <c:v>1200</c:v>
                </c:pt>
                <c:pt idx="202">
                  <c:v>1000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50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1500</c:v>
                </c:pt>
                <c:pt idx="211">
                  <c:v>1500</c:v>
                </c:pt>
                <c:pt idx="212">
                  <c:v>1500</c:v>
                </c:pt>
                <c:pt idx="213">
                  <c:v>60</c:v>
                </c:pt>
                <c:pt idx="214">
                  <c:v>1500</c:v>
                </c:pt>
                <c:pt idx="215">
                  <c:v>100</c:v>
                </c:pt>
                <c:pt idx="216">
                  <c:v>200</c:v>
                </c:pt>
                <c:pt idx="217">
                  <c:v>90</c:v>
                </c:pt>
                <c:pt idx="218">
                  <c:v>90</c:v>
                </c:pt>
                <c:pt idx="219">
                  <c:v>500</c:v>
                </c:pt>
                <c:pt idx="220">
                  <c:v>600</c:v>
                </c:pt>
                <c:pt idx="221">
                  <c:v>120</c:v>
                </c:pt>
                <c:pt idx="222">
                  <c:v>25</c:v>
                </c:pt>
                <c:pt idx="223">
                  <c:v>50</c:v>
                </c:pt>
                <c:pt idx="224">
                  <c:v>100</c:v>
                </c:pt>
                <c:pt idx="225">
                  <c:v>50</c:v>
                </c:pt>
                <c:pt idx="226">
                  <c:v>100</c:v>
                </c:pt>
                <c:pt idx="227">
                  <c:v>60</c:v>
                </c:pt>
                <c:pt idx="228">
                  <c:v>90</c:v>
                </c:pt>
                <c:pt idx="229">
                  <c:v>25</c:v>
                </c:pt>
                <c:pt idx="230">
                  <c:v>150</c:v>
                </c:pt>
                <c:pt idx="231">
                  <c:v>25</c:v>
                </c:pt>
                <c:pt idx="232">
                  <c:v>600</c:v>
                </c:pt>
                <c:pt idx="233">
                  <c:v>50</c:v>
                </c:pt>
                <c:pt idx="234">
                  <c:v>1000</c:v>
                </c:pt>
                <c:pt idx="235">
                  <c:v>25</c:v>
                </c:pt>
                <c:pt idx="236">
                  <c:v>1000</c:v>
                </c:pt>
                <c:pt idx="237">
                  <c:v>500</c:v>
                </c:pt>
                <c:pt idx="238">
                  <c:v>1500</c:v>
                </c:pt>
                <c:pt idx="239">
                  <c:v>300</c:v>
                </c:pt>
                <c:pt idx="240">
                  <c:v>75</c:v>
                </c:pt>
                <c:pt idx="241">
                  <c:v>25</c:v>
                </c:pt>
                <c:pt idx="242">
                  <c:v>900</c:v>
                </c:pt>
                <c:pt idx="243">
                  <c:v>100</c:v>
                </c:pt>
                <c:pt idx="244">
                  <c:v>90</c:v>
                </c:pt>
                <c:pt idx="245">
                  <c:v>50</c:v>
                </c:pt>
                <c:pt idx="246">
                  <c:v>60</c:v>
                </c:pt>
                <c:pt idx="247">
                  <c:v>900</c:v>
                </c:pt>
                <c:pt idx="248">
                  <c:v>50</c:v>
                </c:pt>
                <c:pt idx="249">
                  <c:v>50</c:v>
                </c:pt>
                <c:pt idx="250">
                  <c:v>200</c:v>
                </c:pt>
                <c:pt idx="251">
                  <c:v>300</c:v>
                </c:pt>
                <c:pt idx="252">
                  <c:v>2000</c:v>
                </c:pt>
                <c:pt idx="253">
                  <c:v>500</c:v>
                </c:pt>
                <c:pt idx="254">
                  <c:v>30</c:v>
                </c:pt>
                <c:pt idx="255">
                  <c:v>1000</c:v>
                </c:pt>
                <c:pt idx="256">
                  <c:v>2000</c:v>
                </c:pt>
                <c:pt idx="257">
                  <c:v>50</c:v>
                </c:pt>
                <c:pt idx="258">
                  <c:v>200</c:v>
                </c:pt>
                <c:pt idx="259">
                  <c:v>60</c:v>
                </c:pt>
                <c:pt idx="260">
                  <c:v>50</c:v>
                </c:pt>
                <c:pt idx="261">
                  <c:v>120</c:v>
                </c:pt>
                <c:pt idx="262">
                  <c:v>60</c:v>
                </c:pt>
                <c:pt idx="263">
                  <c:v>900</c:v>
                </c:pt>
                <c:pt idx="264">
                  <c:v>900</c:v>
                </c:pt>
                <c:pt idx="265">
                  <c:v>60</c:v>
                </c:pt>
                <c:pt idx="266">
                  <c:v>90</c:v>
                </c:pt>
                <c:pt idx="267">
                  <c:v>30</c:v>
                </c:pt>
                <c:pt idx="268">
                  <c:v>2000</c:v>
                </c:pt>
                <c:pt idx="269">
                  <c:v>300</c:v>
                </c:pt>
                <c:pt idx="270">
                  <c:v>120</c:v>
                </c:pt>
                <c:pt idx="271">
                  <c:v>100</c:v>
                </c:pt>
                <c:pt idx="272">
                  <c:v>50</c:v>
                </c:pt>
                <c:pt idx="273">
                  <c:v>1000</c:v>
                </c:pt>
                <c:pt idx="274">
                  <c:v>1000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500</c:v>
                </c:pt>
                <c:pt idx="279">
                  <c:v>1500</c:v>
                </c:pt>
                <c:pt idx="280">
                  <c:v>2000</c:v>
                </c:pt>
                <c:pt idx="281">
                  <c:v>200</c:v>
                </c:pt>
                <c:pt idx="282">
                  <c:v>500</c:v>
                </c:pt>
                <c:pt idx="283">
                  <c:v>200</c:v>
                </c:pt>
                <c:pt idx="284">
                  <c:v>25</c:v>
                </c:pt>
                <c:pt idx="285">
                  <c:v>50</c:v>
                </c:pt>
                <c:pt idx="286">
                  <c:v>100</c:v>
                </c:pt>
                <c:pt idx="287">
                  <c:v>120</c:v>
                </c:pt>
                <c:pt idx="288">
                  <c:v>60</c:v>
                </c:pt>
                <c:pt idx="289">
                  <c:v>600</c:v>
                </c:pt>
                <c:pt idx="290">
                  <c:v>600</c:v>
                </c:pt>
                <c:pt idx="291">
                  <c:v>1200</c:v>
                </c:pt>
                <c:pt idx="292">
                  <c:v>90</c:v>
                </c:pt>
                <c:pt idx="293">
                  <c:v>90</c:v>
                </c:pt>
                <c:pt idx="294">
                  <c:v>900</c:v>
                </c:pt>
                <c:pt idx="295">
                  <c:v>1200</c:v>
                </c:pt>
                <c:pt idx="296">
                  <c:v>1000</c:v>
                </c:pt>
                <c:pt idx="297">
                  <c:v>1200</c:v>
                </c:pt>
                <c:pt idx="298">
                  <c:v>1000</c:v>
                </c:pt>
                <c:pt idx="299">
                  <c:v>200</c:v>
                </c:pt>
                <c:pt idx="300">
                  <c:v>120</c:v>
                </c:pt>
                <c:pt idx="301">
                  <c:v>600</c:v>
                </c:pt>
                <c:pt idx="302">
                  <c:v>90</c:v>
                </c:pt>
                <c:pt idx="303">
                  <c:v>60</c:v>
                </c:pt>
                <c:pt idx="304">
                  <c:v>30</c:v>
                </c:pt>
                <c:pt idx="305">
                  <c:v>50</c:v>
                </c:pt>
                <c:pt idx="306">
                  <c:v>50</c:v>
                </c:pt>
                <c:pt idx="307">
                  <c:v>1200</c:v>
                </c:pt>
                <c:pt idx="308">
                  <c:v>25</c:v>
                </c:pt>
                <c:pt idx="309">
                  <c:v>25</c:v>
                </c:pt>
                <c:pt idx="310">
                  <c:v>100</c:v>
                </c:pt>
                <c:pt idx="311">
                  <c:v>120</c:v>
                </c:pt>
                <c:pt idx="312">
                  <c:v>1500</c:v>
                </c:pt>
                <c:pt idx="313">
                  <c:v>120</c:v>
                </c:pt>
                <c:pt idx="314">
                  <c:v>60</c:v>
                </c:pt>
                <c:pt idx="315">
                  <c:v>50</c:v>
                </c:pt>
                <c:pt idx="316">
                  <c:v>90</c:v>
                </c:pt>
                <c:pt idx="317">
                  <c:v>25</c:v>
                </c:pt>
                <c:pt idx="318">
                  <c:v>500</c:v>
                </c:pt>
                <c:pt idx="319">
                  <c:v>1200</c:v>
                </c:pt>
                <c:pt idx="320">
                  <c:v>50</c:v>
                </c:pt>
                <c:pt idx="321">
                  <c:v>500</c:v>
                </c:pt>
                <c:pt idx="322">
                  <c:v>900</c:v>
                </c:pt>
                <c:pt idx="323">
                  <c:v>150</c:v>
                </c:pt>
                <c:pt idx="324">
                  <c:v>50</c:v>
                </c:pt>
                <c:pt idx="325">
                  <c:v>75</c:v>
                </c:pt>
                <c:pt idx="326">
                  <c:v>150</c:v>
                </c:pt>
                <c:pt idx="327">
                  <c:v>100</c:v>
                </c:pt>
                <c:pt idx="328">
                  <c:v>100</c:v>
                </c:pt>
                <c:pt idx="329">
                  <c:v>200</c:v>
                </c:pt>
                <c:pt idx="330">
                  <c:v>90</c:v>
                </c:pt>
                <c:pt idx="331">
                  <c:v>1200</c:v>
                </c:pt>
                <c:pt idx="332">
                  <c:v>1200</c:v>
                </c:pt>
                <c:pt idx="333">
                  <c:v>900</c:v>
                </c:pt>
                <c:pt idx="334">
                  <c:v>120</c:v>
                </c:pt>
                <c:pt idx="335">
                  <c:v>150</c:v>
                </c:pt>
                <c:pt idx="336">
                  <c:v>500</c:v>
                </c:pt>
                <c:pt idx="337">
                  <c:v>100</c:v>
                </c:pt>
                <c:pt idx="338">
                  <c:v>50</c:v>
                </c:pt>
                <c:pt idx="339">
                  <c:v>1200</c:v>
                </c:pt>
                <c:pt idx="340">
                  <c:v>200</c:v>
                </c:pt>
                <c:pt idx="341">
                  <c:v>2000</c:v>
                </c:pt>
                <c:pt idx="342">
                  <c:v>50</c:v>
                </c:pt>
                <c:pt idx="343">
                  <c:v>30</c:v>
                </c:pt>
                <c:pt idx="344">
                  <c:v>30</c:v>
                </c:pt>
                <c:pt idx="345">
                  <c:v>1000</c:v>
                </c:pt>
                <c:pt idx="346">
                  <c:v>25</c:v>
                </c:pt>
                <c:pt idx="347">
                  <c:v>600</c:v>
                </c:pt>
                <c:pt idx="348">
                  <c:v>50</c:v>
                </c:pt>
                <c:pt idx="349">
                  <c:v>75</c:v>
                </c:pt>
                <c:pt idx="350">
                  <c:v>90</c:v>
                </c:pt>
                <c:pt idx="351">
                  <c:v>1000</c:v>
                </c:pt>
                <c:pt idx="352">
                  <c:v>500</c:v>
                </c:pt>
                <c:pt idx="353">
                  <c:v>200</c:v>
                </c:pt>
                <c:pt idx="354">
                  <c:v>500</c:v>
                </c:pt>
                <c:pt idx="355">
                  <c:v>1500</c:v>
                </c:pt>
                <c:pt idx="356">
                  <c:v>75</c:v>
                </c:pt>
                <c:pt idx="357">
                  <c:v>300</c:v>
                </c:pt>
                <c:pt idx="358">
                  <c:v>50</c:v>
                </c:pt>
                <c:pt idx="359">
                  <c:v>100</c:v>
                </c:pt>
                <c:pt idx="360">
                  <c:v>1200</c:v>
                </c:pt>
                <c:pt idx="361">
                  <c:v>25</c:v>
                </c:pt>
                <c:pt idx="362">
                  <c:v>25</c:v>
                </c:pt>
                <c:pt idx="363">
                  <c:v>500</c:v>
                </c:pt>
                <c:pt idx="364">
                  <c:v>300</c:v>
                </c:pt>
                <c:pt idx="365">
                  <c:v>100</c:v>
                </c:pt>
                <c:pt idx="366">
                  <c:v>50</c:v>
                </c:pt>
                <c:pt idx="367">
                  <c:v>1200</c:v>
                </c:pt>
                <c:pt idx="368">
                  <c:v>1500</c:v>
                </c:pt>
                <c:pt idx="369">
                  <c:v>60</c:v>
                </c:pt>
                <c:pt idx="370">
                  <c:v>25</c:v>
                </c:pt>
                <c:pt idx="371">
                  <c:v>1500</c:v>
                </c:pt>
                <c:pt idx="372">
                  <c:v>600</c:v>
                </c:pt>
                <c:pt idx="373">
                  <c:v>75</c:v>
                </c:pt>
                <c:pt idx="374">
                  <c:v>50</c:v>
                </c:pt>
                <c:pt idx="375">
                  <c:v>30</c:v>
                </c:pt>
                <c:pt idx="376">
                  <c:v>200</c:v>
                </c:pt>
                <c:pt idx="377">
                  <c:v>300</c:v>
                </c:pt>
                <c:pt idx="378">
                  <c:v>25</c:v>
                </c:pt>
                <c:pt idx="379">
                  <c:v>600</c:v>
                </c:pt>
                <c:pt idx="380">
                  <c:v>100</c:v>
                </c:pt>
                <c:pt idx="381">
                  <c:v>1000</c:v>
                </c:pt>
                <c:pt idx="382">
                  <c:v>90</c:v>
                </c:pt>
                <c:pt idx="383">
                  <c:v>500</c:v>
                </c:pt>
                <c:pt idx="384">
                  <c:v>1500</c:v>
                </c:pt>
                <c:pt idx="385">
                  <c:v>600</c:v>
                </c:pt>
                <c:pt idx="386">
                  <c:v>30</c:v>
                </c:pt>
                <c:pt idx="387">
                  <c:v>25</c:v>
                </c:pt>
                <c:pt idx="388">
                  <c:v>50</c:v>
                </c:pt>
                <c:pt idx="389">
                  <c:v>100</c:v>
                </c:pt>
                <c:pt idx="390">
                  <c:v>50</c:v>
                </c:pt>
                <c:pt idx="391">
                  <c:v>600</c:v>
                </c:pt>
                <c:pt idx="392">
                  <c:v>1000</c:v>
                </c:pt>
                <c:pt idx="393">
                  <c:v>500</c:v>
                </c:pt>
                <c:pt idx="394">
                  <c:v>1000</c:v>
                </c:pt>
                <c:pt idx="395">
                  <c:v>30</c:v>
                </c:pt>
                <c:pt idx="396">
                  <c:v>25</c:v>
                </c:pt>
                <c:pt idx="397">
                  <c:v>600</c:v>
                </c:pt>
                <c:pt idx="398">
                  <c:v>60</c:v>
                </c:pt>
                <c:pt idx="399">
                  <c:v>200</c:v>
                </c:pt>
                <c:pt idx="400">
                  <c:v>300</c:v>
                </c:pt>
                <c:pt idx="401">
                  <c:v>600</c:v>
                </c:pt>
                <c:pt idx="402">
                  <c:v>600</c:v>
                </c:pt>
                <c:pt idx="403">
                  <c:v>1000</c:v>
                </c:pt>
                <c:pt idx="404">
                  <c:v>1200</c:v>
                </c:pt>
                <c:pt idx="405">
                  <c:v>100</c:v>
                </c:pt>
                <c:pt idx="406">
                  <c:v>900</c:v>
                </c:pt>
                <c:pt idx="407">
                  <c:v>500</c:v>
                </c:pt>
                <c:pt idx="408">
                  <c:v>900</c:v>
                </c:pt>
                <c:pt idx="409">
                  <c:v>100</c:v>
                </c:pt>
                <c:pt idx="410">
                  <c:v>200</c:v>
                </c:pt>
                <c:pt idx="411">
                  <c:v>2000</c:v>
                </c:pt>
                <c:pt idx="412">
                  <c:v>75</c:v>
                </c:pt>
                <c:pt idx="413">
                  <c:v>100</c:v>
                </c:pt>
                <c:pt idx="414">
                  <c:v>60</c:v>
                </c:pt>
                <c:pt idx="415">
                  <c:v>2000</c:v>
                </c:pt>
                <c:pt idx="416">
                  <c:v>900</c:v>
                </c:pt>
                <c:pt idx="417">
                  <c:v>1000</c:v>
                </c:pt>
                <c:pt idx="418">
                  <c:v>90</c:v>
                </c:pt>
                <c:pt idx="419">
                  <c:v>2000</c:v>
                </c:pt>
                <c:pt idx="420">
                  <c:v>1500</c:v>
                </c:pt>
                <c:pt idx="421">
                  <c:v>90</c:v>
                </c:pt>
                <c:pt idx="422">
                  <c:v>25</c:v>
                </c:pt>
                <c:pt idx="423">
                  <c:v>1200</c:v>
                </c:pt>
                <c:pt idx="424">
                  <c:v>120</c:v>
                </c:pt>
                <c:pt idx="425">
                  <c:v>150</c:v>
                </c:pt>
                <c:pt idx="426">
                  <c:v>25</c:v>
                </c:pt>
                <c:pt idx="427">
                  <c:v>200</c:v>
                </c:pt>
                <c:pt idx="428">
                  <c:v>50</c:v>
                </c:pt>
                <c:pt idx="429">
                  <c:v>900</c:v>
                </c:pt>
                <c:pt idx="430">
                  <c:v>1200</c:v>
                </c:pt>
                <c:pt idx="431">
                  <c:v>1000</c:v>
                </c:pt>
                <c:pt idx="432">
                  <c:v>200</c:v>
                </c:pt>
                <c:pt idx="433">
                  <c:v>50</c:v>
                </c:pt>
                <c:pt idx="434">
                  <c:v>900</c:v>
                </c:pt>
                <c:pt idx="435">
                  <c:v>120</c:v>
                </c:pt>
                <c:pt idx="436">
                  <c:v>1200</c:v>
                </c:pt>
                <c:pt idx="437">
                  <c:v>30</c:v>
                </c:pt>
                <c:pt idx="438">
                  <c:v>75</c:v>
                </c:pt>
                <c:pt idx="439">
                  <c:v>600</c:v>
                </c:pt>
                <c:pt idx="440">
                  <c:v>1200</c:v>
                </c:pt>
                <c:pt idx="441">
                  <c:v>100</c:v>
                </c:pt>
                <c:pt idx="442">
                  <c:v>600</c:v>
                </c:pt>
                <c:pt idx="443">
                  <c:v>90</c:v>
                </c:pt>
                <c:pt idx="444">
                  <c:v>300</c:v>
                </c:pt>
                <c:pt idx="445">
                  <c:v>50</c:v>
                </c:pt>
                <c:pt idx="446">
                  <c:v>2000</c:v>
                </c:pt>
                <c:pt idx="447">
                  <c:v>60</c:v>
                </c:pt>
                <c:pt idx="448">
                  <c:v>200</c:v>
                </c:pt>
                <c:pt idx="449">
                  <c:v>50</c:v>
                </c:pt>
                <c:pt idx="450">
                  <c:v>30</c:v>
                </c:pt>
                <c:pt idx="451">
                  <c:v>1500</c:v>
                </c:pt>
                <c:pt idx="452">
                  <c:v>1000</c:v>
                </c:pt>
                <c:pt idx="453">
                  <c:v>25</c:v>
                </c:pt>
                <c:pt idx="454">
                  <c:v>100</c:v>
                </c:pt>
                <c:pt idx="455">
                  <c:v>60</c:v>
                </c:pt>
                <c:pt idx="456">
                  <c:v>900</c:v>
                </c:pt>
                <c:pt idx="457">
                  <c:v>100</c:v>
                </c:pt>
                <c:pt idx="458">
                  <c:v>1200</c:v>
                </c:pt>
                <c:pt idx="459">
                  <c:v>50</c:v>
                </c:pt>
                <c:pt idx="460">
                  <c:v>1000</c:v>
                </c:pt>
                <c:pt idx="461">
                  <c:v>1200</c:v>
                </c:pt>
                <c:pt idx="462">
                  <c:v>1500</c:v>
                </c:pt>
                <c:pt idx="463">
                  <c:v>600</c:v>
                </c:pt>
                <c:pt idx="464">
                  <c:v>150</c:v>
                </c:pt>
                <c:pt idx="465">
                  <c:v>100</c:v>
                </c:pt>
                <c:pt idx="466">
                  <c:v>150</c:v>
                </c:pt>
                <c:pt idx="467">
                  <c:v>25</c:v>
                </c:pt>
                <c:pt idx="468">
                  <c:v>75</c:v>
                </c:pt>
                <c:pt idx="469">
                  <c:v>1000</c:v>
                </c:pt>
                <c:pt idx="470">
                  <c:v>150</c:v>
                </c:pt>
                <c:pt idx="471">
                  <c:v>900</c:v>
                </c:pt>
                <c:pt idx="472">
                  <c:v>50</c:v>
                </c:pt>
                <c:pt idx="473">
                  <c:v>1500</c:v>
                </c:pt>
                <c:pt idx="474">
                  <c:v>75</c:v>
                </c:pt>
                <c:pt idx="475">
                  <c:v>2000</c:v>
                </c:pt>
                <c:pt idx="476">
                  <c:v>120</c:v>
                </c:pt>
                <c:pt idx="477">
                  <c:v>60</c:v>
                </c:pt>
                <c:pt idx="478">
                  <c:v>1200</c:v>
                </c:pt>
                <c:pt idx="479">
                  <c:v>2000</c:v>
                </c:pt>
                <c:pt idx="480">
                  <c:v>1200</c:v>
                </c:pt>
                <c:pt idx="481">
                  <c:v>1200</c:v>
                </c:pt>
                <c:pt idx="482">
                  <c:v>30</c:v>
                </c:pt>
                <c:pt idx="483">
                  <c:v>1200</c:v>
                </c:pt>
                <c:pt idx="484">
                  <c:v>30</c:v>
                </c:pt>
                <c:pt idx="485">
                  <c:v>25</c:v>
                </c:pt>
                <c:pt idx="486">
                  <c:v>2000</c:v>
                </c:pt>
                <c:pt idx="487">
                  <c:v>900</c:v>
                </c:pt>
                <c:pt idx="488">
                  <c:v>30</c:v>
                </c:pt>
                <c:pt idx="489">
                  <c:v>150</c:v>
                </c:pt>
                <c:pt idx="490">
                  <c:v>900</c:v>
                </c:pt>
                <c:pt idx="491">
                  <c:v>100</c:v>
                </c:pt>
                <c:pt idx="492">
                  <c:v>50</c:v>
                </c:pt>
                <c:pt idx="493">
                  <c:v>200</c:v>
                </c:pt>
                <c:pt idx="494">
                  <c:v>60</c:v>
                </c:pt>
                <c:pt idx="495">
                  <c:v>600</c:v>
                </c:pt>
                <c:pt idx="496">
                  <c:v>120</c:v>
                </c:pt>
                <c:pt idx="497">
                  <c:v>100</c:v>
                </c:pt>
                <c:pt idx="498">
                  <c:v>60</c:v>
                </c:pt>
                <c:pt idx="499">
                  <c:v>100</c:v>
                </c:pt>
                <c:pt idx="500">
                  <c:v>60</c:v>
                </c:pt>
                <c:pt idx="501">
                  <c:v>150</c:v>
                </c:pt>
                <c:pt idx="502">
                  <c:v>2000</c:v>
                </c:pt>
                <c:pt idx="503">
                  <c:v>150</c:v>
                </c:pt>
                <c:pt idx="504">
                  <c:v>50</c:v>
                </c:pt>
                <c:pt idx="505">
                  <c:v>1500</c:v>
                </c:pt>
                <c:pt idx="506">
                  <c:v>1500</c:v>
                </c:pt>
                <c:pt idx="507">
                  <c:v>600</c:v>
                </c:pt>
                <c:pt idx="508">
                  <c:v>900</c:v>
                </c:pt>
                <c:pt idx="509">
                  <c:v>200</c:v>
                </c:pt>
                <c:pt idx="510">
                  <c:v>100</c:v>
                </c:pt>
                <c:pt idx="511">
                  <c:v>25</c:v>
                </c:pt>
                <c:pt idx="512">
                  <c:v>100</c:v>
                </c:pt>
                <c:pt idx="513">
                  <c:v>300</c:v>
                </c:pt>
                <c:pt idx="514">
                  <c:v>900</c:v>
                </c:pt>
                <c:pt idx="515">
                  <c:v>100</c:v>
                </c:pt>
                <c:pt idx="516">
                  <c:v>100</c:v>
                </c:pt>
                <c:pt idx="517">
                  <c:v>30</c:v>
                </c:pt>
                <c:pt idx="518">
                  <c:v>120</c:v>
                </c:pt>
                <c:pt idx="519">
                  <c:v>100</c:v>
                </c:pt>
                <c:pt idx="520">
                  <c:v>120</c:v>
                </c:pt>
                <c:pt idx="521">
                  <c:v>1500</c:v>
                </c:pt>
                <c:pt idx="522">
                  <c:v>300</c:v>
                </c:pt>
                <c:pt idx="523">
                  <c:v>1200</c:v>
                </c:pt>
                <c:pt idx="524">
                  <c:v>50</c:v>
                </c:pt>
                <c:pt idx="525">
                  <c:v>100</c:v>
                </c:pt>
                <c:pt idx="526">
                  <c:v>50</c:v>
                </c:pt>
                <c:pt idx="527">
                  <c:v>60</c:v>
                </c:pt>
                <c:pt idx="528">
                  <c:v>150</c:v>
                </c:pt>
                <c:pt idx="529">
                  <c:v>120</c:v>
                </c:pt>
                <c:pt idx="530">
                  <c:v>500</c:v>
                </c:pt>
                <c:pt idx="531">
                  <c:v>120</c:v>
                </c:pt>
                <c:pt idx="532">
                  <c:v>1500</c:v>
                </c:pt>
                <c:pt idx="533">
                  <c:v>1000</c:v>
                </c:pt>
                <c:pt idx="534">
                  <c:v>90</c:v>
                </c:pt>
                <c:pt idx="535">
                  <c:v>120</c:v>
                </c:pt>
                <c:pt idx="536">
                  <c:v>500</c:v>
                </c:pt>
                <c:pt idx="537">
                  <c:v>150</c:v>
                </c:pt>
                <c:pt idx="538">
                  <c:v>500</c:v>
                </c:pt>
                <c:pt idx="539">
                  <c:v>900</c:v>
                </c:pt>
                <c:pt idx="540">
                  <c:v>500</c:v>
                </c:pt>
                <c:pt idx="541">
                  <c:v>50</c:v>
                </c:pt>
                <c:pt idx="542">
                  <c:v>600</c:v>
                </c:pt>
                <c:pt idx="543">
                  <c:v>25</c:v>
                </c:pt>
                <c:pt idx="544">
                  <c:v>50</c:v>
                </c:pt>
                <c:pt idx="545">
                  <c:v>200</c:v>
                </c:pt>
                <c:pt idx="546">
                  <c:v>2000</c:v>
                </c:pt>
                <c:pt idx="547">
                  <c:v>60</c:v>
                </c:pt>
                <c:pt idx="548">
                  <c:v>100</c:v>
                </c:pt>
                <c:pt idx="549">
                  <c:v>900</c:v>
                </c:pt>
                <c:pt idx="550">
                  <c:v>900</c:v>
                </c:pt>
                <c:pt idx="551">
                  <c:v>75</c:v>
                </c:pt>
                <c:pt idx="552">
                  <c:v>1200</c:v>
                </c:pt>
                <c:pt idx="553">
                  <c:v>150</c:v>
                </c:pt>
                <c:pt idx="554">
                  <c:v>300</c:v>
                </c:pt>
                <c:pt idx="555">
                  <c:v>50</c:v>
                </c:pt>
                <c:pt idx="556">
                  <c:v>90</c:v>
                </c:pt>
                <c:pt idx="557">
                  <c:v>25</c:v>
                </c:pt>
                <c:pt idx="558">
                  <c:v>1200</c:v>
                </c:pt>
                <c:pt idx="559">
                  <c:v>50</c:v>
                </c:pt>
                <c:pt idx="560">
                  <c:v>2000</c:v>
                </c:pt>
                <c:pt idx="561">
                  <c:v>50</c:v>
                </c:pt>
                <c:pt idx="562">
                  <c:v>60</c:v>
                </c:pt>
                <c:pt idx="563">
                  <c:v>100</c:v>
                </c:pt>
                <c:pt idx="564">
                  <c:v>60</c:v>
                </c:pt>
                <c:pt idx="565">
                  <c:v>30</c:v>
                </c:pt>
                <c:pt idx="566">
                  <c:v>900</c:v>
                </c:pt>
                <c:pt idx="567">
                  <c:v>300</c:v>
                </c:pt>
                <c:pt idx="568">
                  <c:v>200</c:v>
                </c:pt>
                <c:pt idx="569">
                  <c:v>500</c:v>
                </c:pt>
                <c:pt idx="570">
                  <c:v>50</c:v>
                </c:pt>
                <c:pt idx="571">
                  <c:v>2000</c:v>
                </c:pt>
                <c:pt idx="572">
                  <c:v>60</c:v>
                </c:pt>
                <c:pt idx="573">
                  <c:v>50</c:v>
                </c:pt>
                <c:pt idx="574">
                  <c:v>100</c:v>
                </c:pt>
                <c:pt idx="575">
                  <c:v>150</c:v>
                </c:pt>
                <c:pt idx="576">
                  <c:v>2000</c:v>
                </c:pt>
                <c:pt idx="577">
                  <c:v>120</c:v>
                </c:pt>
                <c:pt idx="578">
                  <c:v>30</c:v>
                </c:pt>
                <c:pt idx="579">
                  <c:v>1500</c:v>
                </c:pt>
                <c:pt idx="580">
                  <c:v>60</c:v>
                </c:pt>
                <c:pt idx="581">
                  <c:v>900</c:v>
                </c:pt>
                <c:pt idx="582">
                  <c:v>100</c:v>
                </c:pt>
                <c:pt idx="583">
                  <c:v>200</c:v>
                </c:pt>
                <c:pt idx="584">
                  <c:v>25</c:v>
                </c:pt>
                <c:pt idx="585">
                  <c:v>50</c:v>
                </c:pt>
                <c:pt idx="586">
                  <c:v>1200</c:v>
                </c:pt>
                <c:pt idx="587">
                  <c:v>60</c:v>
                </c:pt>
                <c:pt idx="588">
                  <c:v>1000</c:v>
                </c:pt>
                <c:pt idx="589">
                  <c:v>900</c:v>
                </c:pt>
                <c:pt idx="590">
                  <c:v>100</c:v>
                </c:pt>
                <c:pt idx="591">
                  <c:v>2000</c:v>
                </c:pt>
                <c:pt idx="592">
                  <c:v>60</c:v>
                </c:pt>
                <c:pt idx="593">
                  <c:v>600</c:v>
                </c:pt>
                <c:pt idx="594">
                  <c:v>2000</c:v>
                </c:pt>
                <c:pt idx="595">
                  <c:v>300</c:v>
                </c:pt>
                <c:pt idx="596">
                  <c:v>1200</c:v>
                </c:pt>
                <c:pt idx="597">
                  <c:v>120</c:v>
                </c:pt>
                <c:pt idx="598">
                  <c:v>100</c:v>
                </c:pt>
                <c:pt idx="599">
                  <c:v>1000</c:v>
                </c:pt>
                <c:pt idx="600">
                  <c:v>30</c:v>
                </c:pt>
                <c:pt idx="601">
                  <c:v>300</c:v>
                </c:pt>
                <c:pt idx="602">
                  <c:v>90</c:v>
                </c:pt>
                <c:pt idx="603">
                  <c:v>200</c:v>
                </c:pt>
                <c:pt idx="604">
                  <c:v>1000</c:v>
                </c:pt>
                <c:pt idx="605">
                  <c:v>50</c:v>
                </c:pt>
                <c:pt idx="606">
                  <c:v>75</c:v>
                </c:pt>
                <c:pt idx="607">
                  <c:v>1500</c:v>
                </c:pt>
                <c:pt idx="608">
                  <c:v>100</c:v>
                </c:pt>
                <c:pt idx="609">
                  <c:v>600</c:v>
                </c:pt>
                <c:pt idx="610">
                  <c:v>1500</c:v>
                </c:pt>
                <c:pt idx="611">
                  <c:v>500</c:v>
                </c:pt>
                <c:pt idx="612">
                  <c:v>90</c:v>
                </c:pt>
                <c:pt idx="613">
                  <c:v>1200</c:v>
                </c:pt>
                <c:pt idx="614">
                  <c:v>100</c:v>
                </c:pt>
                <c:pt idx="615">
                  <c:v>100</c:v>
                </c:pt>
                <c:pt idx="616">
                  <c:v>30</c:v>
                </c:pt>
                <c:pt idx="617">
                  <c:v>50</c:v>
                </c:pt>
                <c:pt idx="618">
                  <c:v>100</c:v>
                </c:pt>
                <c:pt idx="619">
                  <c:v>75</c:v>
                </c:pt>
                <c:pt idx="620">
                  <c:v>1000</c:v>
                </c:pt>
                <c:pt idx="621">
                  <c:v>75</c:v>
                </c:pt>
                <c:pt idx="622">
                  <c:v>150</c:v>
                </c:pt>
                <c:pt idx="623">
                  <c:v>900</c:v>
                </c:pt>
                <c:pt idx="624">
                  <c:v>300</c:v>
                </c:pt>
                <c:pt idx="625">
                  <c:v>2000</c:v>
                </c:pt>
                <c:pt idx="626">
                  <c:v>50</c:v>
                </c:pt>
                <c:pt idx="627">
                  <c:v>200</c:v>
                </c:pt>
                <c:pt idx="628">
                  <c:v>50</c:v>
                </c:pt>
                <c:pt idx="629">
                  <c:v>100</c:v>
                </c:pt>
                <c:pt idx="630">
                  <c:v>90</c:v>
                </c:pt>
                <c:pt idx="631">
                  <c:v>100</c:v>
                </c:pt>
                <c:pt idx="632">
                  <c:v>120</c:v>
                </c:pt>
                <c:pt idx="633">
                  <c:v>2000</c:v>
                </c:pt>
                <c:pt idx="634">
                  <c:v>900</c:v>
                </c:pt>
                <c:pt idx="635">
                  <c:v>1500</c:v>
                </c:pt>
                <c:pt idx="636">
                  <c:v>600</c:v>
                </c:pt>
                <c:pt idx="637">
                  <c:v>500</c:v>
                </c:pt>
                <c:pt idx="638">
                  <c:v>200</c:v>
                </c:pt>
                <c:pt idx="639">
                  <c:v>120</c:v>
                </c:pt>
                <c:pt idx="640">
                  <c:v>300</c:v>
                </c:pt>
                <c:pt idx="641">
                  <c:v>100</c:v>
                </c:pt>
                <c:pt idx="642">
                  <c:v>90</c:v>
                </c:pt>
                <c:pt idx="643">
                  <c:v>75</c:v>
                </c:pt>
                <c:pt idx="644">
                  <c:v>120</c:v>
                </c:pt>
                <c:pt idx="645">
                  <c:v>90</c:v>
                </c:pt>
                <c:pt idx="646">
                  <c:v>1500</c:v>
                </c:pt>
                <c:pt idx="647">
                  <c:v>1200</c:v>
                </c:pt>
                <c:pt idx="648">
                  <c:v>600</c:v>
                </c:pt>
                <c:pt idx="649">
                  <c:v>30</c:v>
                </c:pt>
                <c:pt idx="650">
                  <c:v>150</c:v>
                </c:pt>
                <c:pt idx="651">
                  <c:v>100</c:v>
                </c:pt>
                <c:pt idx="652">
                  <c:v>75</c:v>
                </c:pt>
                <c:pt idx="653">
                  <c:v>75</c:v>
                </c:pt>
                <c:pt idx="654">
                  <c:v>500</c:v>
                </c:pt>
                <c:pt idx="655">
                  <c:v>90</c:v>
                </c:pt>
                <c:pt idx="656">
                  <c:v>25</c:v>
                </c:pt>
                <c:pt idx="657">
                  <c:v>25</c:v>
                </c:pt>
                <c:pt idx="658">
                  <c:v>30</c:v>
                </c:pt>
                <c:pt idx="659">
                  <c:v>1000</c:v>
                </c:pt>
                <c:pt idx="660">
                  <c:v>100</c:v>
                </c:pt>
                <c:pt idx="661">
                  <c:v>1000</c:v>
                </c:pt>
                <c:pt idx="662">
                  <c:v>1200</c:v>
                </c:pt>
                <c:pt idx="663">
                  <c:v>2000</c:v>
                </c:pt>
                <c:pt idx="664">
                  <c:v>50</c:v>
                </c:pt>
                <c:pt idx="665">
                  <c:v>150</c:v>
                </c:pt>
                <c:pt idx="666">
                  <c:v>500</c:v>
                </c:pt>
                <c:pt idx="667">
                  <c:v>150</c:v>
                </c:pt>
                <c:pt idx="668">
                  <c:v>1200</c:v>
                </c:pt>
                <c:pt idx="669">
                  <c:v>30</c:v>
                </c:pt>
                <c:pt idx="670">
                  <c:v>150</c:v>
                </c:pt>
                <c:pt idx="671">
                  <c:v>100</c:v>
                </c:pt>
                <c:pt idx="672">
                  <c:v>1500</c:v>
                </c:pt>
                <c:pt idx="673">
                  <c:v>300</c:v>
                </c:pt>
                <c:pt idx="674">
                  <c:v>60</c:v>
                </c:pt>
                <c:pt idx="675">
                  <c:v>1500</c:v>
                </c:pt>
                <c:pt idx="676">
                  <c:v>1500</c:v>
                </c:pt>
                <c:pt idx="677">
                  <c:v>900</c:v>
                </c:pt>
                <c:pt idx="678">
                  <c:v>90</c:v>
                </c:pt>
                <c:pt idx="679">
                  <c:v>900</c:v>
                </c:pt>
                <c:pt idx="680">
                  <c:v>60</c:v>
                </c:pt>
                <c:pt idx="681">
                  <c:v>1200</c:v>
                </c:pt>
                <c:pt idx="682">
                  <c:v>1000</c:v>
                </c:pt>
                <c:pt idx="683">
                  <c:v>1000</c:v>
                </c:pt>
                <c:pt idx="684">
                  <c:v>50</c:v>
                </c:pt>
                <c:pt idx="685">
                  <c:v>200</c:v>
                </c:pt>
                <c:pt idx="686">
                  <c:v>300</c:v>
                </c:pt>
                <c:pt idx="687">
                  <c:v>100</c:v>
                </c:pt>
                <c:pt idx="688">
                  <c:v>100</c:v>
                </c:pt>
                <c:pt idx="689">
                  <c:v>900</c:v>
                </c:pt>
                <c:pt idx="690">
                  <c:v>90</c:v>
                </c:pt>
                <c:pt idx="691">
                  <c:v>100</c:v>
                </c:pt>
                <c:pt idx="692">
                  <c:v>1500</c:v>
                </c:pt>
                <c:pt idx="693">
                  <c:v>50</c:v>
                </c:pt>
                <c:pt idx="694">
                  <c:v>150</c:v>
                </c:pt>
                <c:pt idx="695">
                  <c:v>200</c:v>
                </c:pt>
                <c:pt idx="696">
                  <c:v>500</c:v>
                </c:pt>
                <c:pt idx="697">
                  <c:v>300</c:v>
                </c:pt>
                <c:pt idx="698">
                  <c:v>120</c:v>
                </c:pt>
                <c:pt idx="699">
                  <c:v>2000</c:v>
                </c:pt>
                <c:pt idx="700">
                  <c:v>60</c:v>
                </c:pt>
                <c:pt idx="701">
                  <c:v>600</c:v>
                </c:pt>
                <c:pt idx="702">
                  <c:v>100</c:v>
                </c:pt>
                <c:pt idx="703">
                  <c:v>90</c:v>
                </c:pt>
                <c:pt idx="704">
                  <c:v>50</c:v>
                </c:pt>
                <c:pt idx="705">
                  <c:v>100</c:v>
                </c:pt>
                <c:pt idx="706">
                  <c:v>500</c:v>
                </c:pt>
                <c:pt idx="707">
                  <c:v>900</c:v>
                </c:pt>
                <c:pt idx="708">
                  <c:v>1000</c:v>
                </c:pt>
                <c:pt idx="709">
                  <c:v>1500</c:v>
                </c:pt>
                <c:pt idx="710">
                  <c:v>1500</c:v>
                </c:pt>
                <c:pt idx="711">
                  <c:v>50</c:v>
                </c:pt>
                <c:pt idx="712">
                  <c:v>75</c:v>
                </c:pt>
                <c:pt idx="713">
                  <c:v>500</c:v>
                </c:pt>
                <c:pt idx="714">
                  <c:v>100</c:v>
                </c:pt>
                <c:pt idx="715">
                  <c:v>1200</c:v>
                </c:pt>
                <c:pt idx="716">
                  <c:v>500</c:v>
                </c:pt>
                <c:pt idx="717">
                  <c:v>75</c:v>
                </c:pt>
                <c:pt idx="718">
                  <c:v>60</c:v>
                </c:pt>
                <c:pt idx="719">
                  <c:v>1500</c:v>
                </c:pt>
                <c:pt idx="720">
                  <c:v>500</c:v>
                </c:pt>
                <c:pt idx="721">
                  <c:v>900</c:v>
                </c:pt>
                <c:pt idx="722">
                  <c:v>200</c:v>
                </c:pt>
                <c:pt idx="723">
                  <c:v>150</c:v>
                </c:pt>
                <c:pt idx="724">
                  <c:v>300</c:v>
                </c:pt>
                <c:pt idx="725">
                  <c:v>1200</c:v>
                </c:pt>
                <c:pt idx="726">
                  <c:v>900</c:v>
                </c:pt>
                <c:pt idx="727">
                  <c:v>150</c:v>
                </c:pt>
                <c:pt idx="728">
                  <c:v>1200</c:v>
                </c:pt>
                <c:pt idx="729">
                  <c:v>50</c:v>
                </c:pt>
                <c:pt idx="730">
                  <c:v>2000</c:v>
                </c:pt>
                <c:pt idx="731">
                  <c:v>1000</c:v>
                </c:pt>
                <c:pt idx="732">
                  <c:v>30</c:v>
                </c:pt>
                <c:pt idx="733">
                  <c:v>30</c:v>
                </c:pt>
                <c:pt idx="734">
                  <c:v>2000</c:v>
                </c:pt>
                <c:pt idx="735">
                  <c:v>100</c:v>
                </c:pt>
                <c:pt idx="736">
                  <c:v>50</c:v>
                </c:pt>
                <c:pt idx="737">
                  <c:v>100</c:v>
                </c:pt>
                <c:pt idx="738">
                  <c:v>25</c:v>
                </c:pt>
                <c:pt idx="739">
                  <c:v>200</c:v>
                </c:pt>
                <c:pt idx="740">
                  <c:v>300</c:v>
                </c:pt>
                <c:pt idx="741">
                  <c:v>2000</c:v>
                </c:pt>
                <c:pt idx="742">
                  <c:v>2000</c:v>
                </c:pt>
                <c:pt idx="743">
                  <c:v>25</c:v>
                </c:pt>
                <c:pt idx="744">
                  <c:v>100</c:v>
                </c:pt>
                <c:pt idx="745">
                  <c:v>90</c:v>
                </c:pt>
                <c:pt idx="746">
                  <c:v>30</c:v>
                </c:pt>
                <c:pt idx="747">
                  <c:v>150</c:v>
                </c:pt>
                <c:pt idx="748">
                  <c:v>30</c:v>
                </c:pt>
                <c:pt idx="749">
                  <c:v>75</c:v>
                </c:pt>
                <c:pt idx="750">
                  <c:v>50</c:v>
                </c:pt>
                <c:pt idx="751">
                  <c:v>100</c:v>
                </c:pt>
                <c:pt idx="752">
                  <c:v>30</c:v>
                </c:pt>
                <c:pt idx="753">
                  <c:v>100</c:v>
                </c:pt>
                <c:pt idx="754">
                  <c:v>75</c:v>
                </c:pt>
                <c:pt idx="755">
                  <c:v>1200</c:v>
                </c:pt>
                <c:pt idx="756">
                  <c:v>1200</c:v>
                </c:pt>
                <c:pt idx="757">
                  <c:v>100</c:v>
                </c:pt>
                <c:pt idx="758">
                  <c:v>100</c:v>
                </c:pt>
                <c:pt idx="759">
                  <c:v>500</c:v>
                </c:pt>
                <c:pt idx="760">
                  <c:v>500</c:v>
                </c:pt>
                <c:pt idx="761">
                  <c:v>50</c:v>
                </c:pt>
                <c:pt idx="762">
                  <c:v>50</c:v>
                </c:pt>
                <c:pt idx="763">
                  <c:v>25</c:v>
                </c:pt>
                <c:pt idx="764">
                  <c:v>200</c:v>
                </c:pt>
                <c:pt idx="765">
                  <c:v>900</c:v>
                </c:pt>
                <c:pt idx="766">
                  <c:v>75</c:v>
                </c:pt>
                <c:pt idx="767">
                  <c:v>75</c:v>
                </c:pt>
                <c:pt idx="768">
                  <c:v>120</c:v>
                </c:pt>
                <c:pt idx="769">
                  <c:v>50</c:v>
                </c:pt>
                <c:pt idx="770">
                  <c:v>50</c:v>
                </c:pt>
                <c:pt idx="771">
                  <c:v>30</c:v>
                </c:pt>
                <c:pt idx="772">
                  <c:v>2000</c:v>
                </c:pt>
                <c:pt idx="773">
                  <c:v>50</c:v>
                </c:pt>
                <c:pt idx="774">
                  <c:v>100</c:v>
                </c:pt>
                <c:pt idx="775">
                  <c:v>90</c:v>
                </c:pt>
                <c:pt idx="776">
                  <c:v>150</c:v>
                </c:pt>
                <c:pt idx="777">
                  <c:v>100</c:v>
                </c:pt>
                <c:pt idx="778">
                  <c:v>1000</c:v>
                </c:pt>
                <c:pt idx="779">
                  <c:v>50</c:v>
                </c:pt>
                <c:pt idx="780">
                  <c:v>500</c:v>
                </c:pt>
                <c:pt idx="781">
                  <c:v>900</c:v>
                </c:pt>
                <c:pt idx="782">
                  <c:v>300</c:v>
                </c:pt>
                <c:pt idx="783">
                  <c:v>500</c:v>
                </c:pt>
                <c:pt idx="784">
                  <c:v>200</c:v>
                </c:pt>
                <c:pt idx="785">
                  <c:v>100</c:v>
                </c:pt>
                <c:pt idx="786">
                  <c:v>25</c:v>
                </c:pt>
                <c:pt idx="787">
                  <c:v>900</c:v>
                </c:pt>
                <c:pt idx="788">
                  <c:v>2000</c:v>
                </c:pt>
                <c:pt idx="789">
                  <c:v>25</c:v>
                </c:pt>
                <c:pt idx="790">
                  <c:v>25</c:v>
                </c:pt>
                <c:pt idx="791">
                  <c:v>50</c:v>
                </c:pt>
                <c:pt idx="792">
                  <c:v>30</c:v>
                </c:pt>
                <c:pt idx="793">
                  <c:v>300</c:v>
                </c:pt>
                <c:pt idx="794">
                  <c:v>300</c:v>
                </c:pt>
                <c:pt idx="795">
                  <c:v>120</c:v>
                </c:pt>
                <c:pt idx="796">
                  <c:v>75</c:v>
                </c:pt>
                <c:pt idx="797">
                  <c:v>50</c:v>
                </c:pt>
                <c:pt idx="798">
                  <c:v>100</c:v>
                </c:pt>
                <c:pt idx="799">
                  <c:v>1200</c:v>
                </c:pt>
                <c:pt idx="800">
                  <c:v>200</c:v>
                </c:pt>
                <c:pt idx="801">
                  <c:v>30</c:v>
                </c:pt>
                <c:pt idx="802">
                  <c:v>100</c:v>
                </c:pt>
                <c:pt idx="803">
                  <c:v>30</c:v>
                </c:pt>
                <c:pt idx="804">
                  <c:v>1500</c:v>
                </c:pt>
                <c:pt idx="805">
                  <c:v>900</c:v>
                </c:pt>
                <c:pt idx="806">
                  <c:v>200</c:v>
                </c:pt>
                <c:pt idx="807">
                  <c:v>2000</c:v>
                </c:pt>
                <c:pt idx="808">
                  <c:v>100</c:v>
                </c:pt>
                <c:pt idx="809">
                  <c:v>100</c:v>
                </c:pt>
                <c:pt idx="810">
                  <c:v>50</c:v>
                </c:pt>
                <c:pt idx="811">
                  <c:v>75</c:v>
                </c:pt>
                <c:pt idx="812">
                  <c:v>150</c:v>
                </c:pt>
                <c:pt idx="813">
                  <c:v>500</c:v>
                </c:pt>
                <c:pt idx="814">
                  <c:v>75</c:v>
                </c:pt>
                <c:pt idx="815">
                  <c:v>1000</c:v>
                </c:pt>
                <c:pt idx="816">
                  <c:v>200</c:v>
                </c:pt>
                <c:pt idx="817">
                  <c:v>500</c:v>
                </c:pt>
                <c:pt idx="818">
                  <c:v>100</c:v>
                </c:pt>
                <c:pt idx="819">
                  <c:v>200</c:v>
                </c:pt>
                <c:pt idx="820">
                  <c:v>300</c:v>
                </c:pt>
                <c:pt idx="821">
                  <c:v>150</c:v>
                </c:pt>
                <c:pt idx="822">
                  <c:v>100</c:v>
                </c:pt>
                <c:pt idx="823">
                  <c:v>120</c:v>
                </c:pt>
                <c:pt idx="824">
                  <c:v>25</c:v>
                </c:pt>
                <c:pt idx="825">
                  <c:v>300</c:v>
                </c:pt>
                <c:pt idx="826">
                  <c:v>900</c:v>
                </c:pt>
                <c:pt idx="827">
                  <c:v>1200</c:v>
                </c:pt>
                <c:pt idx="828">
                  <c:v>90</c:v>
                </c:pt>
                <c:pt idx="829">
                  <c:v>150</c:v>
                </c:pt>
                <c:pt idx="830">
                  <c:v>100</c:v>
                </c:pt>
                <c:pt idx="831">
                  <c:v>2000</c:v>
                </c:pt>
                <c:pt idx="832">
                  <c:v>200</c:v>
                </c:pt>
                <c:pt idx="833">
                  <c:v>60</c:v>
                </c:pt>
                <c:pt idx="834">
                  <c:v>200</c:v>
                </c:pt>
                <c:pt idx="835">
                  <c:v>50</c:v>
                </c:pt>
                <c:pt idx="836">
                  <c:v>90</c:v>
                </c:pt>
                <c:pt idx="837">
                  <c:v>600</c:v>
                </c:pt>
                <c:pt idx="838">
                  <c:v>1200</c:v>
                </c:pt>
                <c:pt idx="839">
                  <c:v>50</c:v>
                </c:pt>
                <c:pt idx="840">
                  <c:v>100</c:v>
                </c:pt>
                <c:pt idx="841">
                  <c:v>600</c:v>
                </c:pt>
                <c:pt idx="842">
                  <c:v>1500</c:v>
                </c:pt>
                <c:pt idx="843">
                  <c:v>150</c:v>
                </c:pt>
                <c:pt idx="844">
                  <c:v>500</c:v>
                </c:pt>
                <c:pt idx="845">
                  <c:v>50</c:v>
                </c:pt>
                <c:pt idx="846">
                  <c:v>1200</c:v>
                </c:pt>
                <c:pt idx="847">
                  <c:v>75</c:v>
                </c:pt>
                <c:pt idx="848">
                  <c:v>50</c:v>
                </c:pt>
                <c:pt idx="849">
                  <c:v>1000</c:v>
                </c:pt>
                <c:pt idx="850">
                  <c:v>50</c:v>
                </c:pt>
                <c:pt idx="851">
                  <c:v>300</c:v>
                </c:pt>
                <c:pt idx="852">
                  <c:v>1000</c:v>
                </c:pt>
                <c:pt idx="853">
                  <c:v>50</c:v>
                </c:pt>
                <c:pt idx="854">
                  <c:v>25</c:v>
                </c:pt>
                <c:pt idx="855">
                  <c:v>120</c:v>
                </c:pt>
                <c:pt idx="856">
                  <c:v>50</c:v>
                </c:pt>
                <c:pt idx="857">
                  <c:v>100</c:v>
                </c:pt>
                <c:pt idx="858">
                  <c:v>1500</c:v>
                </c:pt>
                <c:pt idx="859">
                  <c:v>200</c:v>
                </c:pt>
                <c:pt idx="860">
                  <c:v>90</c:v>
                </c:pt>
                <c:pt idx="861">
                  <c:v>1200</c:v>
                </c:pt>
                <c:pt idx="862">
                  <c:v>50</c:v>
                </c:pt>
                <c:pt idx="863">
                  <c:v>500</c:v>
                </c:pt>
                <c:pt idx="864">
                  <c:v>300</c:v>
                </c:pt>
                <c:pt idx="865">
                  <c:v>50</c:v>
                </c:pt>
                <c:pt idx="866">
                  <c:v>500</c:v>
                </c:pt>
                <c:pt idx="867">
                  <c:v>300</c:v>
                </c:pt>
                <c:pt idx="868">
                  <c:v>1500</c:v>
                </c:pt>
                <c:pt idx="869">
                  <c:v>120</c:v>
                </c:pt>
                <c:pt idx="870">
                  <c:v>60</c:v>
                </c:pt>
                <c:pt idx="871">
                  <c:v>75</c:v>
                </c:pt>
                <c:pt idx="872">
                  <c:v>100</c:v>
                </c:pt>
                <c:pt idx="873">
                  <c:v>30</c:v>
                </c:pt>
                <c:pt idx="874">
                  <c:v>2000</c:v>
                </c:pt>
                <c:pt idx="875">
                  <c:v>120</c:v>
                </c:pt>
                <c:pt idx="876">
                  <c:v>25</c:v>
                </c:pt>
                <c:pt idx="877">
                  <c:v>30</c:v>
                </c:pt>
                <c:pt idx="878">
                  <c:v>30</c:v>
                </c:pt>
                <c:pt idx="879">
                  <c:v>1000</c:v>
                </c:pt>
                <c:pt idx="880">
                  <c:v>300</c:v>
                </c:pt>
                <c:pt idx="881">
                  <c:v>50</c:v>
                </c:pt>
                <c:pt idx="882">
                  <c:v>500</c:v>
                </c:pt>
                <c:pt idx="883">
                  <c:v>60</c:v>
                </c:pt>
                <c:pt idx="884">
                  <c:v>120</c:v>
                </c:pt>
                <c:pt idx="885">
                  <c:v>900</c:v>
                </c:pt>
                <c:pt idx="886">
                  <c:v>100</c:v>
                </c:pt>
                <c:pt idx="887">
                  <c:v>100</c:v>
                </c:pt>
                <c:pt idx="888">
                  <c:v>50</c:v>
                </c:pt>
                <c:pt idx="889">
                  <c:v>50</c:v>
                </c:pt>
                <c:pt idx="890">
                  <c:v>900</c:v>
                </c:pt>
                <c:pt idx="891">
                  <c:v>50</c:v>
                </c:pt>
                <c:pt idx="892">
                  <c:v>50</c:v>
                </c:pt>
                <c:pt idx="893">
                  <c:v>30</c:v>
                </c:pt>
                <c:pt idx="894">
                  <c:v>120</c:v>
                </c:pt>
                <c:pt idx="895">
                  <c:v>50</c:v>
                </c:pt>
                <c:pt idx="896">
                  <c:v>100</c:v>
                </c:pt>
                <c:pt idx="897">
                  <c:v>90</c:v>
                </c:pt>
                <c:pt idx="898">
                  <c:v>600</c:v>
                </c:pt>
                <c:pt idx="899">
                  <c:v>60</c:v>
                </c:pt>
                <c:pt idx="900">
                  <c:v>30</c:v>
                </c:pt>
                <c:pt idx="901">
                  <c:v>50</c:v>
                </c:pt>
                <c:pt idx="902">
                  <c:v>200</c:v>
                </c:pt>
                <c:pt idx="903">
                  <c:v>500</c:v>
                </c:pt>
                <c:pt idx="904">
                  <c:v>300</c:v>
                </c:pt>
                <c:pt idx="905">
                  <c:v>50</c:v>
                </c:pt>
                <c:pt idx="906">
                  <c:v>25</c:v>
                </c:pt>
                <c:pt idx="907">
                  <c:v>1200</c:v>
                </c:pt>
                <c:pt idx="908">
                  <c:v>300</c:v>
                </c:pt>
                <c:pt idx="909">
                  <c:v>150</c:v>
                </c:pt>
                <c:pt idx="910">
                  <c:v>900</c:v>
                </c:pt>
                <c:pt idx="911">
                  <c:v>150</c:v>
                </c:pt>
                <c:pt idx="912">
                  <c:v>90</c:v>
                </c:pt>
                <c:pt idx="913">
                  <c:v>500</c:v>
                </c:pt>
                <c:pt idx="914">
                  <c:v>90</c:v>
                </c:pt>
                <c:pt idx="915">
                  <c:v>50</c:v>
                </c:pt>
                <c:pt idx="916">
                  <c:v>200</c:v>
                </c:pt>
                <c:pt idx="917">
                  <c:v>90</c:v>
                </c:pt>
                <c:pt idx="918">
                  <c:v>50</c:v>
                </c:pt>
                <c:pt idx="919">
                  <c:v>75</c:v>
                </c:pt>
                <c:pt idx="920">
                  <c:v>75</c:v>
                </c:pt>
                <c:pt idx="921">
                  <c:v>50</c:v>
                </c:pt>
                <c:pt idx="922">
                  <c:v>900</c:v>
                </c:pt>
                <c:pt idx="923">
                  <c:v>100</c:v>
                </c:pt>
                <c:pt idx="924">
                  <c:v>300</c:v>
                </c:pt>
                <c:pt idx="925">
                  <c:v>30</c:v>
                </c:pt>
                <c:pt idx="926">
                  <c:v>2000</c:v>
                </c:pt>
                <c:pt idx="927">
                  <c:v>1200</c:v>
                </c:pt>
                <c:pt idx="928">
                  <c:v>75</c:v>
                </c:pt>
                <c:pt idx="929">
                  <c:v>200</c:v>
                </c:pt>
                <c:pt idx="930">
                  <c:v>120</c:v>
                </c:pt>
                <c:pt idx="931">
                  <c:v>100</c:v>
                </c:pt>
                <c:pt idx="932">
                  <c:v>30</c:v>
                </c:pt>
                <c:pt idx="933">
                  <c:v>500</c:v>
                </c:pt>
                <c:pt idx="934">
                  <c:v>50</c:v>
                </c:pt>
                <c:pt idx="935">
                  <c:v>200</c:v>
                </c:pt>
                <c:pt idx="936">
                  <c:v>500</c:v>
                </c:pt>
                <c:pt idx="937">
                  <c:v>200</c:v>
                </c:pt>
                <c:pt idx="938">
                  <c:v>300</c:v>
                </c:pt>
                <c:pt idx="939">
                  <c:v>30</c:v>
                </c:pt>
                <c:pt idx="940">
                  <c:v>50</c:v>
                </c:pt>
                <c:pt idx="941">
                  <c:v>1500</c:v>
                </c:pt>
                <c:pt idx="942">
                  <c:v>1200</c:v>
                </c:pt>
                <c:pt idx="943">
                  <c:v>50</c:v>
                </c:pt>
                <c:pt idx="944">
                  <c:v>25</c:v>
                </c:pt>
                <c:pt idx="945">
                  <c:v>2000</c:v>
                </c:pt>
                <c:pt idx="946">
                  <c:v>300</c:v>
                </c:pt>
                <c:pt idx="947">
                  <c:v>75</c:v>
                </c:pt>
                <c:pt idx="948">
                  <c:v>50</c:v>
                </c:pt>
                <c:pt idx="949">
                  <c:v>900</c:v>
                </c:pt>
                <c:pt idx="950">
                  <c:v>100</c:v>
                </c:pt>
                <c:pt idx="951">
                  <c:v>25</c:v>
                </c:pt>
                <c:pt idx="952">
                  <c:v>90</c:v>
                </c:pt>
                <c:pt idx="953">
                  <c:v>900</c:v>
                </c:pt>
                <c:pt idx="954">
                  <c:v>25</c:v>
                </c:pt>
                <c:pt idx="955">
                  <c:v>1500</c:v>
                </c:pt>
                <c:pt idx="956">
                  <c:v>120</c:v>
                </c:pt>
                <c:pt idx="957">
                  <c:v>50</c:v>
                </c:pt>
                <c:pt idx="958">
                  <c:v>60</c:v>
                </c:pt>
                <c:pt idx="959">
                  <c:v>60</c:v>
                </c:pt>
                <c:pt idx="960">
                  <c:v>200</c:v>
                </c:pt>
                <c:pt idx="961">
                  <c:v>60</c:v>
                </c:pt>
                <c:pt idx="962">
                  <c:v>50</c:v>
                </c:pt>
                <c:pt idx="963">
                  <c:v>900</c:v>
                </c:pt>
                <c:pt idx="964">
                  <c:v>200</c:v>
                </c:pt>
                <c:pt idx="965">
                  <c:v>1000</c:v>
                </c:pt>
                <c:pt idx="966">
                  <c:v>25</c:v>
                </c:pt>
                <c:pt idx="967">
                  <c:v>900</c:v>
                </c:pt>
                <c:pt idx="968">
                  <c:v>900</c:v>
                </c:pt>
                <c:pt idx="969">
                  <c:v>2000</c:v>
                </c:pt>
                <c:pt idx="970">
                  <c:v>200</c:v>
                </c:pt>
                <c:pt idx="971">
                  <c:v>100</c:v>
                </c:pt>
                <c:pt idx="972">
                  <c:v>50</c:v>
                </c:pt>
                <c:pt idx="973">
                  <c:v>30</c:v>
                </c:pt>
                <c:pt idx="974">
                  <c:v>200</c:v>
                </c:pt>
                <c:pt idx="975">
                  <c:v>600</c:v>
                </c:pt>
                <c:pt idx="976">
                  <c:v>75</c:v>
                </c:pt>
                <c:pt idx="977">
                  <c:v>150</c:v>
                </c:pt>
                <c:pt idx="978">
                  <c:v>25</c:v>
                </c:pt>
                <c:pt idx="979">
                  <c:v>75</c:v>
                </c:pt>
                <c:pt idx="980">
                  <c:v>60</c:v>
                </c:pt>
                <c:pt idx="981">
                  <c:v>90</c:v>
                </c:pt>
                <c:pt idx="982">
                  <c:v>300</c:v>
                </c:pt>
                <c:pt idx="983">
                  <c:v>500</c:v>
                </c:pt>
                <c:pt idx="984">
                  <c:v>50</c:v>
                </c:pt>
                <c:pt idx="985">
                  <c:v>1000</c:v>
                </c:pt>
                <c:pt idx="986">
                  <c:v>900</c:v>
                </c:pt>
                <c:pt idx="987">
                  <c:v>75</c:v>
                </c:pt>
                <c:pt idx="988">
                  <c:v>25</c:v>
                </c:pt>
                <c:pt idx="989">
                  <c:v>1000</c:v>
                </c:pt>
                <c:pt idx="990">
                  <c:v>100</c:v>
                </c:pt>
                <c:pt idx="991">
                  <c:v>60</c:v>
                </c:pt>
                <c:pt idx="992">
                  <c:v>150</c:v>
                </c:pt>
                <c:pt idx="993">
                  <c:v>1000</c:v>
                </c:pt>
                <c:pt idx="994">
                  <c:v>30</c:v>
                </c:pt>
                <c:pt idx="995">
                  <c:v>50</c:v>
                </c:pt>
                <c:pt idx="996">
                  <c:v>90</c:v>
                </c:pt>
                <c:pt idx="997">
                  <c:v>100</c:v>
                </c:pt>
                <c:pt idx="998">
                  <c:v>150</c:v>
                </c:pt>
                <c:pt idx="999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6-4884-A72E-68F59295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100079"/>
        <c:axId val="1305098831"/>
      </c:scatterChart>
      <c:valAx>
        <c:axId val="1305100079"/>
        <c:scaling>
          <c:orientation val="minMax"/>
          <c:max val="65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98831"/>
        <c:crosses val="autoZero"/>
        <c:crossBetween val="midCat"/>
      </c:valAx>
      <c:valAx>
        <c:axId val="1305098831"/>
        <c:scaling>
          <c:orientation val="minMax"/>
          <c:max val="2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100079"/>
        <c:crosses val="autoZero"/>
        <c:crossBetween val="midCat"/>
        <c:majorUnit val="200"/>
      </c:valAx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Ընդհանուր եկամուտն</a:t>
            </a:r>
            <a:r>
              <a:rPr lang="hy-AM" baseline="0"/>
              <a:t> ըստ սեռի՝ շաբաթվա օրերին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'All_pull 2.1'!$S$11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'All_pull 2.1'!$R$12:$R$18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'All_pull 2.1'!$S$12:$S$18</c:f>
              <c:numCache>
                <c:formatCode>0.00%</c:formatCode>
                <c:ptCount val="7"/>
                <c:pt idx="0">
                  <c:v>7.470394736842105E-2</c:v>
                </c:pt>
                <c:pt idx="1">
                  <c:v>6.6732456140350879E-2</c:v>
                </c:pt>
                <c:pt idx="2">
                  <c:v>6.2938596491228072E-2</c:v>
                </c:pt>
                <c:pt idx="3">
                  <c:v>5.8026315789473683E-2</c:v>
                </c:pt>
                <c:pt idx="4">
                  <c:v>7.7247807017543857E-2</c:v>
                </c:pt>
                <c:pt idx="5">
                  <c:v>8.4758771929824561E-2</c:v>
                </c:pt>
                <c:pt idx="6">
                  <c:v>6.4978070175438593E-2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A-431A-9980-E82DEFDF9E1F}"/>
            </c:ext>
          </c:extLst>
        </c:ser>
        <c:ser>
          <c:idx val="1"/>
          <c:order val="1"/>
          <c:tx>
            <c:strRef>
              <c:f>'All_pull 2.1'!$T$11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'All_pull 2.1'!$R$12:$R$18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'All_pull 2.1'!$T$12:$T$18</c:f>
              <c:numCache>
                <c:formatCode>0.00%</c:formatCode>
                <c:ptCount val="7"/>
                <c:pt idx="0">
                  <c:v>7.9353070175438592E-2</c:v>
                </c:pt>
                <c:pt idx="1">
                  <c:v>8.5548245614035082E-2</c:v>
                </c:pt>
                <c:pt idx="2">
                  <c:v>6.5942982456140345E-2</c:v>
                </c:pt>
                <c:pt idx="3">
                  <c:v>6.0032894736842105E-2</c:v>
                </c:pt>
                <c:pt idx="4">
                  <c:v>6.8125000000000005E-2</c:v>
                </c:pt>
                <c:pt idx="5">
                  <c:v>8.8081140350877191E-2</c:v>
                </c:pt>
                <c:pt idx="6">
                  <c:v>6.3530701754385965E-2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A-431A-9980-E82DEFDF9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146719"/>
        <c:axId val="2026151295"/>
      </c:barChart>
      <c:catAx>
        <c:axId val="202614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151295"/>
        <c:crosses val="autoZero"/>
        <c:auto val="1"/>
        <c:lblAlgn val="ctr"/>
        <c:lblOffset val="100"/>
        <c:noMultiLvlLbl val="0"/>
      </c:catAx>
      <c:valAx>
        <c:axId val="2026151295"/>
        <c:scaling>
          <c:orientation val="minMax"/>
          <c:max val="0.11000000000000001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146719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Ընդհանուր</a:t>
            </a:r>
            <a:r>
              <a:rPr lang="hy-AM" baseline="0"/>
              <a:t> եկամտի բաշխվածությունն ըստ ապրանքի կատեգորիաների և սեռի՝ շաբաթվա օրերին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'All_pull 2.1'!$AF$32:$AF$33</c:f>
              <c:strCache>
                <c:ptCount val="2"/>
                <c:pt idx="0">
                  <c:v>Beauty</c:v>
                </c:pt>
                <c:pt idx="1">
                  <c:v>Male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strRef>
              <c:f>'All_pull 2.1'!$AE$34:$AE$41</c:f>
              <c:strCache>
                <c:ptCount val="8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  <c:pt idx="7">
                  <c:v>Total</c:v>
                </c:pt>
              </c:strCache>
            </c:strRef>
          </c:cat>
          <c:val>
            <c:numRef>
              <c:f>'All_pull 2.1'!$AF$34:$AF$40</c:f>
              <c:numCache>
                <c:formatCode>0.00%</c:formatCode>
                <c:ptCount val="7"/>
                <c:pt idx="0">
                  <c:v>3.6063596491228068E-2</c:v>
                </c:pt>
                <c:pt idx="1">
                  <c:v>1.3333333333333334E-2</c:v>
                </c:pt>
                <c:pt idx="2">
                  <c:v>1.7247807017543859E-2</c:v>
                </c:pt>
                <c:pt idx="3">
                  <c:v>2.0032894736842104E-2</c:v>
                </c:pt>
                <c:pt idx="4">
                  <c:v>2.8673245614035087E-2</c:v>
                </c:pt>
                <c:pt idx="5">
                  <c:v>2.1030701754385966E-2</c:v>
                </c:pt>
                <c:pt idx="6">
                  <c:v>1.4243421052631579E-2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B-48AD-B127-621A0232427B}"/>
            </c:ext>
          </c:extLst>
        </c:ser>
        <c:ser>
          <c:idx val="2"/>
          <c:order val="2"/>
          <c:tx>
            <c:strRef>
              <c:f>'All_pull 2.1'!$AH$32:$AH$33</c:f>
              <c:strCache>
                <c:ptCount val="2"/>
                <c:pt idx="0">
                  <c:v>Clothing</c:v>
                </c:pt>
                <c:pt idx="1">
                  <c:v>Male</c:v>
                </c:pt>
              </c:strCache>
            </c:strRef>
          </c:tx>
          <c:spPr>
            <a:solidFill>
              <a:schemeClr val="accent2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'All_pull 2.1'!$AE$34:$AE$41</c:f>
              <c:strCache>
                <c:ptCount val="8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  <c:pt idx="7">
                  <c:v>Total</c:v>
                </c:pt>
              </c:strCache>
            </c:strRef>
          </c:cat>
          <c:val>
            <c:numRef>
              <c:f>'All_pull 2.1'!$AH$34:$AH$40</c:f>
              <c:numCache>
                <c:formatCode>0.00%</c:formatCode>
                <c:ptCount val="7"/>
                <c:pt idx="0">
                  <c:v>1.5789473684210527E-2</c:v>
                </c:pt>
                <c:pt idx="1">
                  <c:v>2.4506578947368421E-2</c:v>
                </c:pt>
                <c:pt idx="2">
                  <c:v>1.917763157894737E-2</c:v>
                </c:pt>
                <c:pt idx="3">
                  <c:v>1.7785087719298244E-2</c:v>
                </c:pt>
                <c:pt idx="4">
                  <c:v>2.8563596491228069E-2</c:v>
                </c:pt>
                <c:pt idx="5">
                  <c:v>2.8618421052631578E-2</c:v>
                </c:pt>
                <c:pt idx="6">
                  <c:v>2.850877192982456E-2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B-48AD-B127-621A0232427B}"/>
            </c:ext>
          </c:extLst>
        </c:ser>
        <c:ser>
          <c:idx val="4"/>
          <c:order val="4"/>
          <c:tx>
            <c:strRef>
              <c:f>'All_pull 2.1'!$AJ$32:$AJ$33</c:f>
              <c:strCache>
                <c:ptCount val="2"/>
                <c:pt idx="0">
                  <c:v>Electronics</c:v>
                </c:pt>
                <c:pt idx="1">
                  <c:v>Male</c:v>
                </c:pt>
              </c:strCache>
            </c:strRef>
          </c:tx>
          <c:spPr>
            <a:solidFill>
              <a:schemeClr val="accent2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'All_pull 2.1'!$AE$34:$AE$41</c:f>
              <c:strCache>
                <c:ptCount val="8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  <c:pt idx="7">
                  <c:v>Total</c:v>
                </c:pt>
              </c:strCache>
            </c:strRef>
          </c:cat>
          <c:val>
            <c:numRef>
              <c:f>'All_pull 2.1'!$AJ$34:$AJ$40</c:f>
              <c:numCache>
                <c:formatCode>0.00%</c:formatCode>
                <c:ptCount val="7"/>
                <c:pt idx="0">
                  <c:v>2.2850877192982455E-2</c:v>
                </c:pt>
                <c:pt idx="1">
                  <c:v>2.8892543859649122E-2</c:v>
                </c:pt>
                <c:pt idx="2">
                  <c:v>2.6513157894736843E-2</c:v>
                </c:pt>
                <c:pt idx="3">
                  <c:v>2.0208333333333332E-2</c:v>
                </c:pt>
                <c:pt idx="4">
                  <c:v>2.0010964912280702E-2</c:v>
                </c:pt>
                <c:pt idx="5">
                  <c:v>3.5109649122807014E-2</c:v>
                </c:pt>
                <c:pt idx="6">
                  <c:v>2.2225877192982454E-2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BB-48AD-B127-621A02324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872838943"/>
        <c:axId val="1872840607"/>
      </c:barChart>
      <c:lineChart>
        <c:grouping val="standard"/>
        <c:varyColors val="0"/>
        <c:ser>
          <c:idx val="1"/>
          <c:order val="1"/>
          <c:tx>
            <c:strRef>
              <c:f>'All_pull 2.1'!$AG$32:$AG$33</c:f>
              <c:strCache>
                <c:ptCount val="2"/>
                <c:pt idx="0">
                  <c:v>Beauty</c:v>
                </c:pt>
                <c:pt idx="1">
                  <c:v>Female</c:v>
                </c:pt>
              </c:strCache>
            </c:strRef>
          </c:tx>
          <c:spPr>
            <a:ln w="28575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'All_pull 2.1'!$AE$34:$AE$40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'All_pull 2.1'!$AG$34:$AG$40</c:f>
              <c:numCache>
                <c:formatCode>0.00%</c:formatCode>
                <c:ptCount val="7"/>
                <c:pt idx="0">
                  <c:v>2.6842105263157896E-2</c:v>
                </c:pt>
                <c:pt idx="1">
                  <c:v>3.1304824561403509E-2</c:v>
                </c:pt>
                <c:pt idx="2">
                  <c:v>1.6271929824561403E-2</c:v>
                </c:pt>
                <c:pt idx="3">
                  <c:v>2.0274122807017545E-2</c:v>
                </c:pt>
                <c:pt idx="4">
                  <c:v>2.7017543859649124E-2</c:v>
                </c:pt>
                <c:pt idx="5">
                  <c:v>2.9857456140350878E-2</c:v>
                </c:pt>
                <c:pt idx="6">
                  <c:v>1.2532894736842106E-2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B-48AD-B127-621A0232427B}"/>
            </c:ext>
          </c:extLst>
        </c:ser>
        <c:ser>
          <c:idx val="3"/>
          <c:order val="3"/>
          <c:tx>
            <c:strRef>
              <c:f>'All_pull 2.1'!$AI$32:$AI$33</c:f>
              <c:strCache>
                <c:ptCount val="2"/>
                <c:pt idx="0">
                  <c:v>Clothing</c:v>
                </c:pt>
                <c:pt idx="1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'All_pull 2.1'!$AE$34:$AE$40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'All_pull 2.1'!$AI$34:$AI$40</c:f>
              <c:numCache>
                <c:formatCode>0.00%</c:formatCode>
                <c:ptCount val="7"/>
                <c:pt idx="0">
                  <c:v>2.4287280701754385E-2</c:v>
                </c:pt>
                <c:pt idx="1">
                  <c:v>2.7521929824561402E-2</c:v>
                </c:pt>
                <c:pt idx="2">
                  <c:v>3.1831140350877196E-2</c:v>
                </c:pt>
                <c:pt idx="3">
                  <c:v>2.8684210526315788E-2</c:v>
                </c:pt>
                <c:pt idx="4">
                  <c:v>2.2872807017543861E-2</c:v>
                </c:pt>
                <c:pt idx="5">
                  <c:v>2.2872807017543861E-2</c:v>
                </c:pt>
                <c:pt idx="6">
                  <c:v>2.0164473684210527E-2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B-48AD-B127-621A0232427B}"/>
            </c:ext>
          </c:extLst>
        </c:ser>
        <c:ser>
          <c:idx val="5"/>
          <c:order val="5"/>
          <c:tx>
            <c:strRef>
              <c:f>'All_pull 2.1'!$AK$32:$AK$33</c:f>
              <c:strCache>
                <c:ptCount val="2"/>
                <c:pt idx="0">
                  <c:v>Electronics</c:v>
                </c:pt>
                <c:pt idx="1">
                  <c:v>Female</c:v>
                </c:pt>
              </c:strCache>
            </c:strRef>
          </c:tx>
          <c:spPr>
            <a:ln w="28575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'All_pull 2.1'!$AE$34:$AE$40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'All_pull 2.1'!$AK$34:$AK$40</c:f>
              <c:numCache>
                <c:formatCode>0.00%</c:formatCode>
                <c:ptCount val="7"/>
                <c:pt idx="0">
                  <c:v>2.8223684210526317E-2</c:v>
                </c:pt>
                <c:pt idx="1">
                  <c:v>2.6721491228070174E-2</c:v>
                </c:pt>
                <c:pt idx="2">
                  <c:v>1.7839912280701753E-2</c:v>
                </c:pt>
                <c:pt idx="3">
                  <c:v>1.1074561403508772E-2</c:v>
                </c:pt>
                <c:pt idx="4">
                  <c:v>1.8234649122807017E-2</c:v>
                </c:pt>
                <c:pt idx="5">
                  <c:v>3.5350877192982459E-2</c:v>
                </c:pt>
                <c:pt idx="6">
                  <c:v>3.0833333333333334E-2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BB-48AD-B127-621A02324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831039"/>
        <c:axId val="1872840191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'All_pull 2.1'!$AE$41:$AK$41</c15:sqref>
                        </c15:formulaRef>
                      </c:ext>
                    </c:extLst>
                    <c:strCache>
                      <c:ptCount val="1"/>
                      <c:pt idx="0">
                        <c:v>Total 15.06% 16.41% 16.29% 17.82% 17.58% 16.83%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4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>
                          <a:shade val="4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0-7E21-4583-9A6B-CA3C210F4395}"/>
                  </c:ext>
                </c:extLst>
              </c15:ser>
            </c15:filteredLineSeries>
          </c:ext>
        </c:extLst>
      </c:lineChart>
      <c:catAx>
        <c:axId val="187283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40607"/>
        <c:crosses val="autoZero"/>
        <c:auto val="1"/>
        <c:lblAlgn val="ctr"/>
        <c:lblOffset val="100"/>
        <c:noMultiLvlLbl val="0"/>
      </c:catAx>
      <c:valAx>
        <c:axId val="1872840607"/>
        <c:scaling>
          <c:orientation val="minMax"/>
          <c:max val="5.000000000000001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38943"/>
        <c:crosses val="autoZero"/>
        <c:crossBetween val="between"/>
      </c:valAx>
      <c:valAx>
        <c:axId val="1872840191"/>
        <c:scaling>
          <c:orientation val="minMax"/>
        </c:scaling>
        <c:delete val="1"/>
        <c:axPos val="r"/>
        <c:numFmt formatCode="0.00%" sourceLinked="1"/>
        <c:majorTickMark val="none"/>
        <c:minorTickMark val="none"/>
        <c:tickLblPos val="nextTo"/>
        <c:crossAx val="1872831039"/>
        <c:crosses val="max"/>
        <c:crossBetween val="between"/>
      </c:valAx>
      <c:catAx>
        <c:axId val="18728310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72840191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Sheet1!$B$103</c:f>
              <c:strCache>
                <c:ptCount val="1"/>
                <c:pt idx="0">
                  <c:v>53-64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Sheet1!$C$99:$I$99</c:f>
              <c:strCache>
                <c:ptCount val="7"/>
                <c:pt idx="1">
                  <c:v>Հագուստ (Male)</c:v>
                </c:pt>
                <c:pt idx="2">
                  <c:v>Հագուստ (Female)</c:v>
                </c:pt>
                <c:pt idx="3">
                  <c:v>Գեղեցկություն (Male)</c:v>
                </c:pt>
                <c:pt idx="4">
                  <c:v>Գեղեցկություն (Female)</c:v>
                </c:pt>
                <c:pt idx="5">
                  <c:v>Էլեկտրոնիկա (Male)</c:v>
                </c:pt>
                <c:pt idx="6">
                  <c:v>Էլեկտրոնիկա (Female)</c:v>
                </c:pt>
              </c:strCache>
            </c:strRef>
          </c:cat>
          <c:val>
            <c:numRef>
              <c:f>Sheet1!$C$103:$I$103</c:f>
              <c:numCache>
                <c:formatCode>#,##0</c:formatCode>
                <c:ptCount val="7"/>
                <c:pt idx="1">
                  <c:v>17915</c:v>
                </c:pt>
                <c:pt idx="2">
                  <c:v>21700</c:v>
                </c:pt>
                <c:pt idx="3">
                  <c:v>10835</c:v>
                </c:pt>
                <c:pt idx="4">
                  <c:v>14225</c:v>
                </c:pt>
                <c:pt idx="5">
                  <c:v>25530</c:v>
                </c:pt>
                <c:pt idx="6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75-40F4-A7DA-39FCF48F14A7}"/>
            </c:ext>
          </c:extLst>
        </c:ser>
        <c:ser>
          <c:idx val="2"/>
          <c:order val="1"/>
          <c:tx>
            <c:strRef>
              <c:f>Sheet1!$B$102</c:f>
              <c:strCache>
                <c:ptCount val="1"/>
                <c:pt idx="0">
                  <c:v>42-52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Sheet1!$C$99:$I$99</c:f>
              <c:strCache>
                <c:ptCount val="7"/>
                <c:pt idx="1">
                  <c:v>Հագուստ (Male)</c:v>
                </c:pt>
                <c:pt idx="2">
                  <c:v>Հագուստ (Female)</c:v>
                </c:pt>
                <c:pt idx="3">
                  <c:v>Գեղեցկություն (Male)</c:v>
                </c:pt>
                <c:pt idx="4">
                  <c:v>Գեղեցկություն (Female)</c:v>
                </c:pt>
                <c:pt idx="5">
                  <c:v>Էլեկտրոնիկա (Male)</c:v>
                </c:pt>
                <c:pt idx="6">
                  <c:v>Էլեկտրոնիկա (Female)</c:v>
                </c:pt>
              </c:strCache>
            </c:strRef>
          </c:cat>
          <c:val>
            <c:numRef>
              <c:f>Sheet1!$C$102:$I$102</c:f>
              <c:numCache>
                <c:formatCode>#,##0</c:formatCode>
                <c:ptCount val="7"/>
                <c:pt idx="1">
                  <c:v>13525</c:v>
                </c:pt>
                <c:pt idx="2">
                  <c:v>20135</c:v>
                </c:pt>
                <c:pt idx="3">
                  <c:v>20150</c:v>
                </c:pt>
                <c:pt idx="4">
                  <c:v>18220</c:v>
                </c:pt>
                <c:pt idx="5">
                  <c:v>22255</c:v>
                </c:pt>
                <c:pt idx="6">
                  <c:v>16965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75-40F4-A7DA-39FCF48F14A7}"/>
            </c:ext>
          </c:extLst>
        </c:ser>
        <c:ser>
          <c:idx val="1"/>
          <c:order val="2"/>
          <c:tx>
            <c:strRef>
              <c:f>Sheet1!$B$101</c:f>
              <c:strCache>
                <c:ptCount val="1"/>
                <c:pt idx="0">
                  <c:v>31-41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Sheet1!$C$99:$I$99</c:f>
              <c:strCache>
                <c:ptCount val="7"/>
                <c:pt idx="1">
                  <c:v>Հագուստ (Male)</c:v>
                </c:pt>
                <c:pt idx="2">
                  <c:v>Հագուստ (Female)</c:v>
                </c:pt>
                <c:pt idx="3">
                  <c:v>Գեղեցկություն (Male)</c:v>
                </c:pt>
                <c:pt idx="4">
                  <c:v>Գեղեցկություն (Female)</c:v>
                </c:pt>
                <c:pt idx="5">
                  <c:v>Էլեկտրոնիկա (Male)</c:v>
                </c:pt>
                <c:pt idx="6">
                  <c:v>Էլեկտրոնիկա (Female)</c:v>
                </c:pt>
              </c:strCache>
            </c:strRef>
          </c:cat>
          <c:val>
            <c:numRef>
              <c:f>Sheet1!$C$101:$I$101</c:f>
              <c:numCache>
                <c:formatCode>#,##0</c:formatCode>
                <c:ptCount val="7"/>
                <c:pt idx="1">
                  <c:v>19315</c:v>
                </c:pt>
                <c:pt idx="2">
                  <c:v>14320</c:v>
                </c:pt>
                <c:pt idx="3">
                  <c:v>14665</c:v>
                </c:pt>
                <c:pt idx="4">
                  <c:v>19710</c:v>
                </c:pt>
                <c:pt idx="5">
                  <c:v>15835</c:v>
                </c:pt>
                <c:pt idx="6">
                  <c:v>17755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5-40F4-A7DA-39FCF48F14A7}"/>
            </c:ext>
          </c:extLst>
        </c:ser>
        <c:ser>
          <c:idx val="0"/>
          <c:order val="3"/>
          <c:tx>
            <c:strRef>
              <c:f>Sheet1!$B$100</c:f>
              <c:strCache>
                <c:ptCount val="1"/>
                <c:pt idx="0">
                  <c:v>18-30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Sheet1!$C$99:$I$99</c:f>
              <c:strCache>
                <c:ptCount val="7"/>
                <c:pt idx="1">
                  <c:v>Հագուստ (Male)</c:v>
                </c:pt>
                <c:pt idx="2">
                  <c:v>Հագուստ (Female)</c:v>
                </c:pt>
                <c:pt idx="3">
                  <c:v>Գեղեցկություն (Male)</c:v>
                </c:pt>
                <c:pt idx="4">
                  <c:v>Գեղեցկություն (Female)</c:v>
                </c:pt>
                <c:pt idx="5">
                  <c:v>Էլեկտրոնիկա (Male)</c:v>
                </c:pt>
                <c:pt idx="6">
                  <c:v>Էլեկտրոնիկա (Female)</c:v>
                </c:pt>
              </c:strCache>
            </c:strRef>
          </c:cat>
          <c:val>
            <c:numRef>
              <c:f>Sheet1!$C$100:$I$100</c:f>
              <c:numCache>
                <c:formatCode>#,##0</c:formatCode>
                <c:ptCount val="7"/>
                <c:pt idx="1">
                  <c:v>23550</c:v>
                </c:pt>
                <c:pt idx="2">
                  <c:v>25120</c:v>
                </c:pt>
                <c:pt idx="3">
                  <c:v>23035</c:v>
                </c:pt>
                <c:pt idx="4">
                  <c:v>22675</c:v>
                </c:pt>
                <c:pt idx="5">
                  <c:v>16550</c:v>
                </c:pt>
                <c:pt idx="6">
                  <c:v>22015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5-40F4-A7DA-39FCF48F1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4380816"/>
        <c:axId val="1144370416"/>
      </c:barChart>
      <c:catAx>
        <c:axId val="114438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370416"/>
        <c:crosses val="autoZero"/>
        <c:auto val="1"/>
        <c:lblAlgn val="ctr"/>
        <c:lblOffset val="100"/>
        <c:noMultiLvlLbl val="0"/>
      </c:catAx>
      <c:valAx>
        <c:axId val="114437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3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 sz="1400" b="0" i="0" u="none" strike="noStrike" baseline="0">
                <a:effectLst/>
              </a:rPr>
              <a:t>Եկամուտն ըստ սեռի և </a:t>
            </a:r>
            <a:r>
              <a:rPr lang="hy-AM" baseline="0"/>
              <a:t>քառորդների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Sheet1!$C$176</c:f>
              <c:strCache>
                <c:ptCount val="1"/>
                <c:pt idx="0">
                  <c:v>Տղամարդիկ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Sheet1!$D$175:$G$175</c:f>
              <c:strCache>
                <c:ptCount val="4"/>
                <c:pt idx="0">
                  <c:v>1-ին քառորդ</c:v>
                </c:pt>
                <c:pt idx="1">
                  <c:v>2-րդ քառորդ</c:v>
                </c:pt>
                <c:pt idx="2">
                  <c:v>3-րդ քառորդ</c:v>
                </c:pt>
                <c:pt idx="3">
                  <c:v>4-րդ քառորդ</c:v>
                </c:pt>
              </c:strCache>
            </c:strRef>
          </c:cat>
          <c:val>
            <c:numRef>
              <c:f>Sheet1!$D$176:$G$176</c:f>
              <c:numCache>
                <c:formatCode>0.00%</c:formatCode>
                <c:ptCount val="4"/>
                <c:pt idx="0">
                  <c:v>0.52340270835226754</c:v>
                </c:pt>
                <c:pt idx="1">
                  <c:v>0.53040772618903298</c:v>
                </c:pt>
                <c:pt idx="2">
                  <c:v>0.42214586912384822</c:v>
                </c:pt>
                <c:pt idx="3">
                  <c:v>0.4706791346382439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E-4DF9-A39B-C5EAE2179BCC}"/>
            </c:ext>
          </c:extLst>
        </c:ser>
        <c:ser>
          <c:idx val="1"/>
          <c:order val="1"/>
          <c:tx>
            <c:strRef>
              <c:f>Sheet1!$C$177</c:f>
              <c:strCache>
                <c:ptCount val="1"/>
                <c:pt idx="0">
                  <c:v>Կանայք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Sheet1!$D$175:$G$175</c:f>
              <c:strCache>
                <c:ptCount val="4"/>
                <c:pt idx="0">
                  <c:v>1-ին քառորդ</c:v>
                </c:pt>
                <c:pt idx="1">
                  <c:v>2-րդ քառորդ</c:v>
                </c:pt>
                <c:pt idx="2">
                  <c:v>3-րդ քառորդ</c:v>
                </c:pt>
                <c:pt idx="3">
                  <c:v>4-րդ քառորդ</c:v>
                </c:pt>
              </c:strCache>
            </c:strRef>
          </c:cat>
          <c:val>
            <c:numRef>
              <c:f>Sheet1!$D$177:$G$177</c:f>
              <c:numCache>
                <c:formatCode>0.00%</c:formatCode>
                <c:ptCount val="4"/>
                <c:pt idx="0">
                  <c:v>0.47659729164773246</c:v>
                </c:pt>
                <c:pt idx="1">
                  <c:v>0.46959227381096696</c:v>
                </c:pt>
                <c:pt idx="2">
                  <c:v>0.57785413087615178</c:v>
                </c:pt>
                <c:pt idx="3">
                  <c:v>0.52932086536175604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E-4DF9-A39B-C5EAE2179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450944"/>
        <c:axId val="1305451360"/>
      </c:lineChart>
      <c:catAx>
        <c:axId val="13054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51360"/>
        <c:crosses val="autoZero"/>
        <c:auto val="1"/>
        <c:lblAlgn val="ctr"/>
        <c:lblOffset val="100"/>
        <c:noMultiLvlLbl val="0"/>
      </c:catAx>
      <c:valAx>
        <c:axId val="1305451360"/>
        <c:scaling>
          <c:orientation val="minMax"/>
          <c:max val="0.70000000000000007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50944"/>
        <c:crosses val="autoZero"/>
        <c:crossBetween val="between"/>
        <c:majorUnit val="0.1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Ապրանքի կատեգորիաներից ստացված եկամուտն ըստ քառորդների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Sheet1!$C$185</c:f>
              <c:strCache>
                <c:ptCount val="1"/>
                <c:pt idx="0">
                  <c:v>Գեղեցկություն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Sheet1!$B$186:$B$189</c:f>
              <c:strCache>
                <c:ptCount val="4"/>
                <c:pt idx="0">
                  <c:v>1-ին քառորդ</c:v>
                </c:pt>
                <c:pt idx="1">
                  <c:v>2-րդ քառորդ</c:v>
                </c:pt>
                <c:pt idx="2">
                  <c:v>3-րդ քառորդ</c:v>
                </c:pt>
                <c:pt idx="3">
                  <c:v>4-րդ քառորդ</c:v>
                </c:pt>
              </c:strCache>
            </c:strRef>
          </c:cat>
          <c:val>
            <c:numRef>
              <c:f>Sheet1!$C$186:$C$189</c:f>
              <c:numCache>
                <c:formatCode>#,##0</c:formatCode>
                <c:ptCount val="4"/>
                <c:pt idx="0">
                  <c:v>38510</c:v>
                </c:pt>
                <c:pt idx="1">
                  <c:v>35350</c:v>
                </c:pt>
                <c:pt idx="2">
                  <c:v>32200</c:v>
                </c:pt>
                <c:pt idx="3">
                  <c:v>37455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C-42A4-8BE1-8970933408B1}"/>
            </c:ext>
          </c:extLst>
        </c:ser>
        <c:ser>
          <c:idx val="1"/>
          <c:order val="1"/>
          <c:tx>
            <c:strRef>
              <c:f>Sheet1!$D$185</c:f>
              <c:strCache>
                <c:ptCount val="1"/>
                <c:pt idx="0">
                  <c:v>Էլեկտրոնիկա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Sheet1!$B$186:$B$189</c:f>
              <c:strCache>
                <c:ptCount val="4"/>
                <c:pt idx="0">
                  <c:v>1-ին քառորդ</c:v>
                </c:pt>
                <c:pt idx="1">
                  <c:v>2-րդ քառորդ</c:v>
                </c:pt>
                <c:pt idx="2">
                  <c:v>3-րդ քառորդ</c:v>
                </c:pt>
                <c:pt idx="3">
                  <c:v>4-րդ քառորդ</c:v>
                </c:pt>
              </c:strCache>
            </c:strRef>
          </c:cat>
          <c:val>
            <c:numRef>
              <c:f>Sheet1!$D$186:$D$189</c:f>
              <c:numCache>
                <c:formatCode>#,##0</c:formatCode>
                <c:ptCount val="4"/>
                <c:pt idx="0">
                  <c:v>28770</c:v>
                </c:pt>
                <c:pt idx="1">
                  <c:v>46820</c:v>
                </c:pt>
                <c:pt idx="2">
                  <c:v>33165</c:v>
                </c:pt>
                <c:pt idx="3">
                  <c:v>48150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C-42A4-8BE1-8970933408B1}"/>
            </c:ext>
          </c:extLst>
        </c:ser>
        <c:ser>
          <c:idx val="2"/>
          <c:order val="2"/>
          <c:tx>
            <c:strRef>
              <c:f>Sheet1!$E$185</c:f>
              <c:strCache>
                <c:ptCount val="1"/>
                <c:pt idx="0">
                  <c:v>Հագուստ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Sheet1!$B$186:$B$189</c:f>
              <c:strCache>
                <c:ptCount val="4"/>
                <c:pt idx="0">
                  <c:v>1-ին քառորդ</c:v>
                </c:pt>
                <c:pt idx="1">
                  <c:v>2-րդ քառորդ</c:v>
                </c:pt>
                <c:pt idx="2">
                  <c:v>3-րդ քառորդ</c:v>
                </c:pt>
                <c:pt idx="3">
                  <c:v>4-րդ քառորդ</c:v>
                </c:pt>
              </c:strCache>
            </c:strRef>
          </c:cat>
          <c:val>
            <c:numRef>
              <c:f>Sheet1!$E$186:$E$189</c:f>
              <c:numCache>
                <c:formatCode>#,##0</c:formatCode>
                <c:ptCount val="4"/>
                <c:pt idx="0">
                  <c:v>42750</c:v>
                </c:pt>
                <c:pt idx="1">
                  <c:v>41565</c:v>
                </c:pt>
                <c:pt idx="2">
                  <c:v>30680</c:v>
                </c:pt>
                <c:pt idx="3">
                  <c:v>40585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EC-42A4-8BE1-89709334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701088"/>
        <c:axId val="130670358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Sheet1!$F$185</c15:sqref>
                        </c15:formulaRef>
                      </c:ext>
                    </c:extLst>
                    <c:strCache>
                      <c:ptCount val="1"/>
                      <c:pt idx="0">
                        <c:v>Ընդհանուր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Sheet1!$B$186:$B$189</c15:sqref>
                        </c15:formulaRef>
                      </c:ext>
                    </c:extLst>
                    <c:strCache>
                      <c:ptCount val="4"/>
                      <c:pt idx="0">
                        <c:v>1-ին քառորդ</c:v>
                      </c:pt>
                      <c:pt idx="1">
                        <c:v>2-րդ քառորդ</c:v>
                      </c:pt>
                      <c:pt idx="2">
                        <c:v>3-րդ քառորդ</c:v>
                      </c:pt>
                      <c:pt idx="3">
                        <c:v>4-րդ քառորդ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Sheet1!$F$186:$F$189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110030</c:v>
                      </c:pt>
                      <c:pt idx="1">
                        <c:v>123735</c:v>
                      </c:pt>
                      <c:pt idx="2">
                        <c:v>96045</c:v>
                      </c:pt>
                      <c:pt idx="3">
                        <c:v>126190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AEC-42A4-8BE1-8970933408B1}"/>
                  </c:ext>
                </c:extLst>
              </c15:ser>
            </c15:filteredBarSeries>
          </c:ext>
        </c:extLst>
      </c:barChart>
      <c:catAx>
        <c:axId val="13067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03584"/>
        <c:crosses val="autoZero"/>
        <c:auto val="1"/>
        <c:lblAlgn val="ctr"/>
        <c:lblOffset val="100"/>
        <c:noMultiLvlLbl val="0"/>
      </c:catAx>
      <c:valAx>
        <c:axId val="1306703584"/>
        <c:scaling>
          <c:orientation val="minMax"/>
          <c:max val="5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0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y-AM"/>
              <a:t>Ըստ սեռի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Տղամարդիկ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Sheet1!$M$1:$O$1</c:f>
              <c:strCache>
                <c:ptCount val="3"/>
                <c:pt idx="0">
                  <c:v>Քանակ</c:v>
                </c:pt>
                <c:pt idx="1">
                  <c:v>Եկամուտ</c:v>
                </c:pt>
                <c:pt idx="2">
                  <c:v>Վաճառք / ք/կ</c:v>
                </c:pt>
              </c:strCache>
            </c:strRef>
          </c:cat>
          <c:val>
            <c:numRef>
              <c:f>Sheet1!$M$2:$O$2</c:f>
              <c:numCache>
                <c:formatCode>0%</c:formatCode>
                <c:ptCount val="3"/>
                <c:pt idx="0">
                  <c:v>0.49</c:v>
                </c:pt>
                <c:pt idx="1">
                  <c:v>0.4893859649122807</c:v>
                </c:pt>
                <c:pt idx="2">
                  <c:v>0.48369132856006364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6-45FE-8AE4-4DC7EE650D6F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Կանայք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Sheet1!$M$1:$O$1</c:f>
              <c:strCache>
                <c:ptCount val="3"/>
                <c:pt idx="0">
                  <c:v>Քանակ</c:v>
                </c:pt>
                <c:pt idx="1">
                  <c:v>Եկամուտ</c:v>
                </c:pt>
                <c:pt idx="2">
                  <c:v>Վաճառք / ք/կ</c:v>
                </c:pt>
              </c:strCache>
            </c:strRef>
          </c:cat>
          <c:val>
            <c:numRef>
              <c:f>Sheet1!$M$3:$O$3</c:f>
              <c:numCache>
                <c:formatCode>0%</c:formatCode>
                <c:ptCount val="3"/>
                <c:pt idx="0">
                  <c:v>0.51</c:v>
                </c:pt>
                <c:pt idx="1">
                  <c:v>0.5106140350877193</c:v>
                </c:pt>
                <c:pt idx="2">
                  <c:v>0.51630867143993631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6-45FE-8AE4-4DC7EE650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44876624"/>
        <c:axId val="1244877040"/>
      </c:barChart>
      <c:catAx>
        <c:axId val="124487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77040"/>
        <c:crosses val="autoZero"/>
        <c:auto val="1"/>
        <c:lblAlgn val="ctr"/>
        <c:lblOffset val="100"/>
        <c:noMultiLvlLbl val="0"/>
      </c:catAx>
      <c:valAx>
        <c:axId val="1244877040"/>
        <c:scaling>
          <c:orientation val="minMax"/>
          <c:max val="0.60000000000000009"/>
          <c:min val="0.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7662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y-AM"/>
              <a:t>Եկամտի համեմատումն ըստ սեռի եւ ապրանքի տեսակների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Sheet1!$L$19</c:f>
              <c:strCache>
                <c:ptCount val="1"/>
                <c:pt idx="0">
                  <c:v>Տղամարդիկ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Sheet1!$M$18:$O$18</c:f>
              <c:strCache>
                <c:ptCount val="3"/>
                <c:pt idx="0">
                  <c:v>Հագուստ</c:v>
                </c:pt>
                <c:pt idx="1">
                  <c:v>Գեղեցկություն</c:v>
                </c:pt>
                <c:pt idx="2">
                  <c:v>Էլեկտրոնիկա</c:v>
                </c:pt>
              </c:strCache>
            </c:strRef>
          </c:cat>
          <c:val>
            <c:numRef>
              <c:f>Sheet1!$M$19:$O$19</c:f>
              <c:numCache>
                <c:formatCode>0%</c:formatCode>
                <c:ptCount val="3"/>
                <c:pt idx="0">
                  <c:v>0.47759994857950894</c:v>
                </c:pt>
                <c:pt idx="1">
                  <c:v>0.47859108803957773</c:v>
                </c:pt>
                <c:pt idx="2">
                  <c:v>0.51094611389057076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E-47DA-98C3-B87F4E412D22}"/>
            </c:ext>
          </c:extLst>
        </c:ser>
        <c:ser>
          <c:idx val="1"/>
          <c:order val="1"/>
          <c:tx>
            <c:strRef>
              <c:f>Sheet1!$L$20</c:f>
              <c:strCache>
                <c:ptCount val="1"/>
                <c:pt idx="0">
                  <c:v>Կանայք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Sheet1!$M$18:$O$18</c:f>
              <c:strCache>
                <c:ptCount val="3"/>
                <c:pt idx="0">
                  <c:v>Հագուստ</c:v>
                </c:pt>
                <c:pt idx="1">
                  <c:v>Գեղեցկություն</c:v>
                </c:pt>
                <c:pt idx="2">
                  <c:v>Էլեկտրոնիկա</c:v>
                </c:pt>
              </c:strCache>
            </c:strRef>
          </c:cat>
          <c:val>
            <c:numRef>
              <c:f>Sheet1!$M$20:$O$20</c:f>
              <c:numCache>
                <c:formatCode>0%</c:formatCode>
                <c:ptCount val="3"/>
                <c:pt idx="0">
                  <c:v>0.52240005142049106</c:v>
                </c:pt>
                <c:pt idx="1">
                  <c:v>0.52140891196042227</c:v>
                </c:pt>
                <c:pt idx="2">
                  <c:v>0.48905388610942929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E-47DA-98C3-B87F4E412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50141184"/>
        <c:axId val="125014076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Sheet1!$L$21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Sheet1!$M$18:$O$18</c15:sqref>
                        </c15:formulaRef>
                      </c:ext>
                    </c:extLst>
                    <c:strCache>
                      <c:ptCount val="3"/>
                      <c:pt idx="0">
                        <c:v>Հագուստ</c:v>
                      </c:pt>
                      <c:pt idx="1">
                        <c:v>Գեղեցկություն</c:v>
                      </c:pt>
                      <c:pt idx="2">
                        <c:v>Էլեկտրոնիկա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Sheet1!$M$21:$O$21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E7E-47DA-98C3-B87F4E412D22}"/>
                  </c:ext>
                </c:extLst>
              </c15:ser>
            </c15:filteredBarSeries>
          </c:ext>
        </c:extLst>
      </c:barChart>
      <c:catAx>
        <c:axId val="125014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140768"/>
        <c:crosses val="autoZero"/>
        <c:auto val="1"/>
        <c:lblAlgn val="ctr"/>
        <c:lblOffset val="100"/>
        <c:noMultiLvlLbl val="0"/>
      </c:catAx>
      <c:valAx>
        <c:axId val="1250140768"/>
        <c:scaling>
          <c:orientation val="minMax"/>
          <c:max val="0.60000000000000009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14118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rgbClr val="FF00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b="1"/>
              <a:t>Box Plot Analysis</a:t>
            </a:r>
          </a:p>
        </cx:rich>
      </cx:tx>
    </cx:title>
    <cx:plotArea>
      <cx:plotAreaRegion>
        <cx:series layoutId="boxWhisker" uniqueId="{BA0E1AE5-C775-436B-81BD-DF2A9E3B28EF}">
          <cx:tx>
            <cx:txData>
              <cx:f>_xlchart.v1.1</cx:f>
              <cx:v/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Labels>
            <cx:visibility seriesName="0" categoryName="0" value="1"/>
            <cx:dataLabel idx="310">
              <cx:numFmt formatCode="#,##0.00" sourceLinked="0"/>
              <cx:separator>, </cx:separator>
            </cx:dataLabel>
            <cx:dataLabel idx="665">
              <cx:numFmt formatCode="#,##0.00" sourceLinked="0"/>
              <cx:separator>, </cx:separator>
            </cx:dataLabel>
            <cx:dataLabel idx="1011">
              <cx:numFmt formatCode="#,##0.00" sourceLinked="0"/>
              <cx:separator>, </cx:separator>
            </cx:dataLabel>
          </cx:dataLabels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100"/>
                </a:pPr>
                <a:r>
                  <a:rPr lang="en-US" sz="1100" b="1"/>
                  <a:t>Product Category</a:t>
                </a:r>
                <a:endParaRPr lang="en-US" b="1"/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100"/>
                </a:pPr>
                <a:r>
                  <a:rPr lang="en-US" sz="1100" b="1"/>
                  <a:t>Price per unit</a:t>
                </a:r>
                <a:endParaRPr lang="en-US" b="1"/>
              </a:p>
            </cx:rich>
          </cx:tx>
        </cx:title>
        <cx:majorGridlines/>
        <cx:tickLabels/>
      </cx:axis>
    </cx:plotArea>
  </cx:chart>
  <cx:spPr>
    <a:ln>
      <a:solidFill>
        <a:srgbClr val="00B0F0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771525</xdr:colOff>
      <xdr:row>9</xdr:row>
      <xdr:rowOff>85724</xdr:rowOff>
    </xdr:from>
    <xdr:to>
      <xdr:col>30</xdr:col>
      <xdr:colOff>171450</xdr:colOff>
      <xdr:row>27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552450</xdr:colOff>
      <xdr:row>1</xdr:row>
      <xdr:rowOff>9525</xdr:rowOff>
    </xdr:from>
    <xdr:to>
      <xdr:col>33</xdr:col>
      <xdr:colOff>419100</xdr:colOff>
      <xdr:row>19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552450</xdr:colOff>
      <xdr:row>1</xdr:row>
      <xdr:rowOff>19050</xdr:rowOff>
    </xdr:from>
    <xdr:to>
      <xdr:col>45</xdr:col>
      <xdr:colOff>409575</xdr:colOff>
      <xdr:row>19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114299</xdr:colOff>
      <xdr:row>28</xdr:row>
      <xdr:rowOff>104774</xdr:rowOff>
    </xdr:from>
    <xdr:to>
      <xdr:col>49</xdr:col>
      <xdr:colOff>381000</xdr:colOff>
      <xdr:row>50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584197</xdr:colOff>
      <xdr:row>96</xdr:row>
      <xdr:rowOff>152400</xdr:rowOff>
    </xdr:from>
    <xdr:to>
      <xdr:col>25</xdr:col>
      <xdr:colOff>304800</xdr:colOff>
      <xdr:row>112</xdr:row>
      <xdr:rowOff>67028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758824</xdr:colOff>
      <xdr:row>156</xdr:row>
      <xdr:rowOff>131233</xdr:rowOff>
    </xdr:from>
    <xdr:to>
      <xdr:col>8</xdr:col>
      <xdr:colOff>676274</xdr:colOff>
      <xdr:row>171</xdr:row>
      <xdr:rowOff>152399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23282</xdr:colOff>
      <xdr:row>190</xdr:row>
      <xdr:rowOff>129116</xdr:rowOff>
    </xdr:from>
    <xdr:to>
      <xdr:col>7</xdr:col>
      <xdr:colOff>28575</xdr:colOff>
      <xdr:row>205</xdr:row>
      <xdr:rowOff>14816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139700</xdr:colOff>
      <xdr:row>11</xdr:row>
      <xdr:rowOff>58207</xdr:rowOff>
    </xdr:from>
    <xdr:to>
      <xdr:col>22</xdr:col>
      <xdr:colOff>66675</xdr:colOff>
      <xdr:row>22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177797</xdr:colOff>
      <xdr:row>2</xdr:row>
      <xdr:rowOff>173565</xdr:rowOff>
    </xdr:from>
    <xdr:to>
      <xdr:col>33</xdr:col>
      <xdr:colOff>571500</xdr:colOff>
      <xdr:row>18</xdr:row>
      <xdr:rowOff>179916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146049</xdr:colOff>
      <xdr:row>2</xdr:row>
      <xdr:rowOff>79375</xdr:rowOff>
    </xdr:from>
    <xdr:to>
      <xdr:col>22</xdr:col>
      <xdr:colOff>66675</xdr:colOff>
      <xdr:row>10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66674</xdr:colOff>
      <xdr:row>34</xdr:row>
      <xdr:rowOff>66675</xdr:rowOff>
    </xdr:from>
    <xdr:to>
      <xdr:col>29</xdr:col>
      <xdr:colOff>904875</xdr:colOff>
      <xdr:row>51</xdr:row>
      <xdr:rowOff>171451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623887</xdr:colOff>
      <xdr:row>61</xdr:row>
      <xdr:rowOff>28575</xdr:rowOff>
    </xdr:from>
    <xdr:to>
      <xdr:col>23</xdr:col>
      <xdr:colOff>357187</xdr:colOff>
      <xdr:row>76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485774</xdr:colOff>
      <xdr:row>61</xdr:row>
      <xdr:rowOff>28575</xdr:rowOff>
    </xdr:from>
    <xdr:to>
      <xdr:col>28</xdr:col>
      <xdr:colOff>323849</xdr:colOff>
      <xdr:row>76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728661</xdr:colOff>
      <xdr:row>39</xdr:row>
      <xdr:rowOff>9525</xdr:rowOff>
    </xdr:from>
    <xdr:to>
      <xdr:col>22</xdr:col>
      <xdr:colOff>333374</xdr:colOff>
      <xdr:row>57</xdr:row>
      <xdr:rowOff>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519112</xdr:colOff>
      <xdr:row>39</xdr:row>
      <xdr:rowOff>19050</xdr:rowOff>
    </xdr:from>
    <xdr:to>
      <xdr:col>15</xdr:col>
      <xdr:colOff>552450</xdr:colOff>
      <xdr:row>57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828675</xdr:colOff>
      <xdr:row>139</xdr:row>
      <xdr:rowOff>95250</xdr:rowOff>
    </xdr:from>
    <xdr:to>
      <xdr:col>22</xdr:col>
      <xdr:colOff>838200</xdr:colOff>
      <xdr:row>156</xdr:row>
      <xdr:rowOff>120650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0</xdr:colOff>
      <xdr:row>139</xdr:row>
      <xdr:rowOff>82550</xdr:rowOff>
    </xdr:from>
    <xdr:to>
      <xdr:col>30</xdr:col>
      <xdr:colOff>0</xdr:colOff>
      <xdr:row>156</xdr:row>
      <xdr:rowOff>120650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511176</xdr:colOff>
      <xdr:row>141</xdr:row>
      <xdr:rowOff>114300</xdr:rowOff>
    </xdr:from>
    <xdr:to>
      <xdr:col>10</xdr:col>
      <xdr:colOff>76201</xdr:colOff>
      <xdr:row>155</xdr:row>
      <xdr:rowOff>171450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990600</xdr:colOff>
      <xdr:row>213</xdr:row>
      <xdr:rowOff>161925</xdr:rowOff>
    </xdr:from>
    <xdr:to>
      <xdr:col>8</xdr:col>
      <xdr:colOff>19049</xdr:colOff>
      <xdr:row>228</xdr:row>
      <xdr:rowOff>47625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241</xdr:row>
      <xdr:rowOff>114299</xdr:rowOff>
    </xdr:from>
    <xdr:to>
      <xdr:col>8</xdr:col>
      <xdr:colOff>0</xdr:colOff>
      <xdr:row>256</xdr:row>
      <xdr:rowOff>85724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533399</xdr:colOff>
      <xdr:row>201</xdr:row>
      <xdr:rowOff>114300</xdr:rowOff>
    </xdr:from>
    <xdr:to>
      <xdr:col>15</xdr:col>
      <xdr:colOff>368300</xdr:colOff>
      <xdr:row>216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495300</xdr:colOff>
      <xdr:row>241</xdr:row>
      <xdr:rowOff>57150</xdr:rowOff>
    </xdr:from>
    <xdr:to>
      <xdr:col>18</xdr:col>
      <xdr:colOff>333375</xdr:colOff>
      <xdr:row>265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266700</xdr:colOff>
      <xdr:row>157</xdr:row>
      <xdr:rowOff>104775</xdr:rowOff>
    </xdr:from>
    <xdr:to>
      <xdr:col>15</xdr:col>
      <xdr:colOff>733424</xdr:colOff>
      <xdr:row>172</xdr:row>
      <xdr:rowOff>117475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21</xdr:row>
      <xdr:rowOff>76200</xdr:rowOff>
    </xdr:from>
    <xdr:to>
      <xdr:col>8</xdr:col>
      <xdr:colOff>381000</xdr:colOff>
      <xdr:row>37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229395</xdr:colOff>
      <xdr:row>3</xdr:row>
      <xdr:rowOff>12698</xdr:rowOff>
    </xdr:from>
    <xdr:to>
      <xdr:col>20</xdr:col>
      <xdr:colOff>342901</xdr:colOff>
      <xdr:row>28</xdr:row>
      <xdr:rowOff>11906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149930</xdr:colOff>
      <xdr:row>3</xdr:row>
      <xdr:rowOff>88899</xdr:rowOff>
    </xdr:from>
    <xdr:to>
      <xdr:col>18</xdr:col>
      <xdr:colOff>352425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L7:N10" totalsRowShown="0" headerRowDxfId="6" headerRowBorderDxfId="5" tableBorderDxfId="4" totalsRowBorderDxfId="3">
  <autoFilter ref="L7:N10"/>
  <sortState ref="L8:N10">
    <sortCondition ref="M7:M10"/>
  </sortState>
  <tableColumns count="3">
    <tableColumn id="1" name="Column1" dataDxfId="2"/>
    <tableColumn id="2" name="Եկամուտ" dataDxfId="1"/>
    <tableColumn id="3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zoomScaleNormal="100" workbookViewId="0">
      <selection activeCell="H1" sqref="H1:H1048576"/>
    </sheetView>
  </sheetViews>
  <sheetFormatPr defaultColWidth="9.1796875" defaultRowHeight="14.5"/>
  <cols>
    <col min="1" max="1" width="13.54296875" style="1" bestFit="1" customWidth="1"/>
    <col min="2" max="2" width="10.7265625" style="1" bestFit="1" customWidth="1"/>
    <col min="3" max="3" width="11.81640625" style="1" bestFit="1" customWidth="1"/>
    <col min="4" max="4" width="7.54296875" style="1" bestFit="1" customWidth="1"/>
    <col min="5" max="5" width="4.453125" style="1" bestFit="1" customWidth="1"/>
    <col min="6" max="6" width="16.26953125" style="1" bestFit="1" customWidth="1"/>
    <col min="7" max="7" width="8.7265625" style="1" bestFit="1" customWidth="1"/>
    <col min="8" max="9" width="13.1796875" style="1" bestFit="1" customWidth="1"/>
    <col min="10" max="10" width="9.1796875" style="1"/>
    <col min="11" max="11" width="25" style="1" bestFit="1" customWidth="1"/>
    <col min="12" max="12" width="10" style="1" bestFit="1" customWidth="1"/>
    <col min="13" max="13" width="18.7265625" style="1" bestFit="1" customWidth="1"/>
    <col min="14" max="14" width="22" style="1" bestFit="1" customWidth="1"/>
    <col min="15" max="15" width="18.7265625" style="1" bestFit="1" customWidth="1"/>
    <col min="16" max="16" width="22" style="1" bestFit="1" customWidth="1"/>
    <col min="17" max="17" width="13.81640625" style="1" customWidth="1"/>
    <col min="18" max="18" width="17.7265625" style="1" bestFit="1" customWidth="1"/>
    <col min="19" max="19" width="11.81640625" style="1" bestFit="1" customWidth="1"/>
    <col min="20" max="20" width="17.7265625" style="1" bestFit="1" customWidth="1"/>
    <col min="21" max="16384" width="9.1796875" style="1"/>
  </cols>
  <sheetData>
    <row r="1" spans="1:17">
      <c r="A1" s="109" t="s">
        <v>117</v>
      </c>
      <c r="B1" s="109" t="s">
        <v>118</v>
      </c>
      <c r="C1" s="109" t="s">
        <v>119</v>
      </c>
      <c r="D1" s="109" t="s">
        <v>120</v>
      </c>
      <c r="E1" s="109" t="s">
        <v>57</v>
      </c>
      <c r="F1" s="109" t="s">
        <v>58</v>
      </c>
      <c r="G1" s="109" t="s">
        <v>121</v>
      </c>
      <c r="H1" s="109" t="s">
        <v>122</v>
      </c>
      <c r="I1" s="109" t="s">
        <v>59</v>
      </c>
    </row>
    <row r="2" spans="1:17">
      <c r="A2" s="3">
        <v>1</v>
      </c>
      <c r="B2" s="121">
        <v>45254</v>
      </c>
      <c r="C2" s="3" t="s">
        <v>123</v>
      </c>
      <c r="D2" s="3" t="s">
        <v>124</v>
      </c>
      <c r="E2" s="3">
        <v>34</v>
      </c>
      <c r="F2" s="3" t="s">
        <v>19</v>
      </c>
      <c r="G2" s="3">
        <v>3</v>
      </c>
      <c r="H2" s="3">
        <v>50</v>
      </c>
      <c r="I2" s="3">
        <v>150</v>
      </c>
    </row>
    <row r="3" spans="1:17">
      <c r="A3" s="3">
        <v>2</v>
      </c>
      <c r="B3" s="121">
        <v>44984</v>
      </c>
      <c r="C3" s="3" t="s">
        <v>125</v>
      </c>
      <c r="D3" s="3" t="s">
        <v>126</v>
      </c>
      <c r="E3" s="3">
        <v>26</v>
      </c>
      <c r="F3" s="3" t="s">
        <v>21</v>
      </c>
      <c r="G3" s="3">
        <v>2</v>
      </c>
      <c r="H3" s="3">
        <v>500</v>
      </c>
      <c r="I3" s="3">
        <v>1000</v>
      </c>
      <c r="K3" s="21" t="s">
        <v>120</v>
      </c>
      <c r="L3" s="21" t="s">
        <v>121</v>
      </c>
      <c r="M3" s="21" t="s">
        <v>1125</v>
      </c>
      <c r="N3" s="21" t="s">
        <v>1126</v>
      </c>
      <c r="O3" s="21" t="s">
        <v>1125</v>
      </c>
      <c r="P3" s="21" t="s">
        <v>1127</v>
      </c>
      <c r="Q3" s="21" t="s">
        <v>1125</v>
      </c>
    </row>
    <row r="4" spans="1:17">
      <c r="A4" s="3">
        <v>3</v>
      </c>
      <c r="B4" s="121">
        <v>44939</v>
      </c>
      <c r="C4" s="3" t="s">
        <v>127</v>
      </c>
      <c r="D4" s="3" t="s">
        <v>124</v>
      </c>
      <c r="E4" s="3">
        <v>50</v>
      </c>
      <c r="F4" s="3" t="s">
        <v>20</v>
      </c>
      <c r="G4" s="3">
        <v>1</v>
      </c>
      <c r="H4" s="3">
        <v>30</v>
      </c>
      <c r="I4" s="3">
        <v>30</v>
      </c>
      <c r="K4" s="27" t="s">
        <v>124</v>
      </c>
      <c r="L4" s="34">
        <f>COUNTIFS(D:D,K4)</f>
        <v>490</v>
      </c>
      <c r="M4" s="14">
        <f>L4/$L$6</f>
        <v>0.49</v>
      </c>
      <c r="N4" s="34">
        <f>SUMIFS(I:I,D:D,K4)</f>
        <v>223160</v>
      </c>
      <c r="O4" s="14">
        <f>N4/$N$6</f>
        <v>0.4893859649122807</v>
      </c>
      <c r="P4" s="34">
        <f>SUMIFS(G:G,D:D,K4)</f>
        <v>1216</v>
      </c>
      <c r="Q4" s="14">
        <f>P4/$P$6</f>
        <v>0.48369132856006364</v>
      </c>
    </row>
    <row r="5" spans="1:17">
      <c r="A5" s="3">
        <v>4</v>
      </c>
      <c r="B5" s="121">
        <v>45067</v>
      </c>
      <c r="C5" s="3" t="s">
        <v>128</v>
      </c>
      <c r="D5" s="3" t="s">
        <v>124</v>
      </c>
      <c r="E5" s="3">
        <v>37</v>
      </c>
      <c r="F5" s="3" t="s">
        <v>21</v>
      </c>
      <c r="G5" s="3">
        <v>1</v>
      </c>
      <c r="H5" s="3">
        <v>500</v>
      </c>
      <c r="I5" s="3">
        <v>500</v>
      </c>
      <c r="K5" s="27" t="s">
        <v>126</v>
      </c>
      <c r="L5" s="34">
        <f>COUNTIFS(D:D,K5)</f>
        <v>510</v>
      </c>
      <c r="M5" s="14">
        <f>L5/$L$6</f>
        <v>0.51</v>
      </c>
      <c r="N5" s="34">
        <f>SUMIFS(I:I,D:D,K5)</f>
        <v>232840</v>
      </c>
      <c r="O5" s="14">
        <f>N5/$N$6</f>
        <v>0.5106140350877193</v>
      </c>
      <c r="P5" s="34">
        <f>SUMIFS(G:G,D:D,K5)</f>
        <v>1298</v>
      </c>
      <c r="Q5" s="14">
        <f>P5/$P$6</f>
        <v>0.51630867143993631</v>
      </c>
    </row>
    <row r="6" spans="1:17">
      <c r="A6" s="3">
        <v>5</v>
      </c>
      <c r="B6" s="121">
        <v>45052</v>
      </c>
      <c r="C6" s="3" t="s">
        <v>129</v>
      </c>
      <c r="D6" s="3" t="s">
        <v>124</v>
      </c>
      <c r="E6" s="3">
        <v>30</v>
      </c>
      <c r="F6" s="3" t="s">
        <v>19</v>
      </c>
      <c r="G6" s="3">
        <v>2</v>
      </c>
      <c r="H6" s="3">
        <v>50</v>
      </c>
      <c r="I6" s="3">
        <v>100</v>
      </c>
      <c r="K6" s="117" t="s">
        <v>70</v>
      </c>
      <c r="L6" s="34">
        <f>SUM(L4:L5)</f>
        <v>1000</v>
      </c>
      <c r="M6" s="119"/>
      <c r="N6" s="34">
        <f>SUM(N4:N5)</f>
        <v>456000</v>
      </c>
      <c r="O6" s="119"/>
      <c r="P6" s="34">
        <f>SUM(P4:P5)</f>
        <v>2514</v>
      </c>
      <c r="Q6" s="119"/>
    </row>
    <row r="7" spans="1:17">
      <c r="A7" s="3">
        <v>6</v>
      </c>
      <c r="B7" s="121">
        <v>45041</v>
      </c>
      <c r="C7" s="3" t="s">
        <v>130</v>
      </c>
      <c r="D7" s="3" t="s">
        <v>126</v>
      </c>
      <c r="E7" s="3">
        <v>45</v>
      </c>
      <c r="F7" s="3" t="s">
        <v>19</v>
      </c>
      <c r="G7" s="3">
        <v>1</v>
      </c>
      <c r="H7" s="3">
        <v>30</v>
      </c>
      <c r="I7" s="3">
        <v>30</v>
      </c>
      <c r="K7" s="4" t="s">
        <v>31</v>
      </c>
    </row>
    <row r="8" spans="1:17">
      <c r="A8" s="3">
        <v>7</v>
      </c>
      <c r="B8" s="121">
        <v>44998</v>
      </c>
      <c r="C8" s="3" t="s">
        <v>131</v>
      </c>
      <c r="D8" s="3" t="s">
        <v>124</v>
      </c>
      <c r="E8" s="3">
        <v>46</v>
      </c>
      <c r="F8" s="3" t="s">
        <v>21</v>
      </c>
      <c r="G8" s="3">
        <v>2</v>
      </c>
      <c r="H8" s="3">
        <v>25</v>
      </c>
      <c r="I8" s="3">
        <v>50</v>
      </c>
    </row>
    <row r="9" spans="1:17">
      <c r="A9" s="3">
        <v>8</v>
      </c>
      <c r="B9" s="121">
        <v>44979</v>
      </c>
      <c r="C9" s="3" t="s">
        <v>132</v>
      </c>
      <c r="D9" s="3" t="s">
        <v>124</v>
      </c>
      <c r="E9" s="3">
        <v>30</v>
      </c>
      <c r="F9" s="3" t="s">
        <v>20</v>
      </c>
      <c r="G9" s="3">
        <v>4</v>
      </c>
      <c r="H9" s="3">
        <v>25</v>
      </c>
      <c r="I9" s="3">
        <v>100</v>
      </c>
    </row>
    <row r="10" spans="1:17">
      <c r="A10" s="3">
        <v>9</v>
      </c>
      <c r="B10" s="121">
        <v>45273</v>
      </c>
      <c r="C10" s="3" t="s">
        <v>133</v>
      </c>
      <c r="D10" s="3" t="s">
        <v>124</v>
      </c>
      <c r="E10" s="3">
        <v>63</v>
      </c>
      <c r="F10" s="3" t="s">
        <v>20</v>
      </c>
      <c r="G10" s="3">
        <v>2</v>
      </c>
      <c r="H10" s="3">
        <v>300</v>
      </c>
      <c r="I10" s="3">
        <v>600</v>
      </c>
    </row>
    <row r="11" spans="1:17">
      <c r="A11" s="3">
        <v>10</v>
      </c>
      <c r="B11" s="121">
        <v>45206</v>
      </c>
      <c r="C11" s="3" t="s">
        <v>134</v>
      </c>
      <c r="D11" s="3" t="s">
        <v>126</v>
      </c>
      <c r="E11" s="3">
        <v>52</v>
      </c>
      <c r="F11" s="3" t="s">
        <v>21</v>
      </c>
      <c r="G11" s="3">
        <v>4</v>
      </c>
      <c r="H11" s="3">
        <v>50</v>
      </c>
      <c r="I11" s="3">
        <v>200</v>
      </c>
      <c r="K11" s="116" t="s">
        <v>58</v>
      </c>
      <c r="L11" s="21" t="s">
        <v>1126</v>
      </c>
      <c r="M11" s="21" t="s">
        <v>1125</v>
      </c>
      <c r="N11" s="21" t="s">
        <v>1127</v>
      </c>
      <c r="O11" s="21" t="s">
        <v>1125</v>
      </c>
    </row>
    <row r="12" spans="1:17">
      <c r="A12" s="3">
        <v>11</v>
      </c>
      <c r="B12" s="121">
        <v>44971</v>
      </c>
      <c r="C12" s="3" t="s">
        <v>135</v>
      </c>
      <c r="D12" s="3" t="s">
        <v>124</v>
      </c>
      <c r="E12" s="3">
        <v>23</v>
      </c>
      <c r="F12" s="3" t="s">
        <v>21</v>
      </c>
      <c r="G12" s="3">
        <v>2</v>
      </c>
      <c r="H12" s="3">
        <v>50</v>
      </c>
      <c r="I12" s="3">
        <v>100</v>
      </c>
      <c r="K12" s="116" t="s">
        <v>21</v>
      </c>
      <c r="L12" s="89">
        <f>SUMIFS(I:I,F:F,K12)</f>
        <v>155580</v>
      </c>
      <c r="M12" s="14">
        <f>L12/$L$15</f>
        <v>0.34118421052631581</v>
      </c>
      <c r="N12" s="34">
        <f>SUMIFS(G:G,F:F,K12)</f>
        <v>894</v>
      </c>
      <c r="O12" s="14">
        <f>N12/$N$15</f>
        <v>0.35560859188544153</v>
      </c>
    </row>
    <row r="13" spans="1:17">
      <c r="A13" s="3">
        <v>12</v>
      </c>
      <c r="B13" s="121">
        <v>45229</v>
      </c>
      <c r="C13" s="3" t="s">
        <v>136</v>
      </c>
      <c r="D13" s="3" t="s">
        <v>124</v>
      </c>
      <c r="E13" s="3">
        <v>35</v>
      </c>
      <c r="F13" s="3" t="s">
        <v>19</v>
      </c>
      <c r="G13" s="3">
        <v>3</v>
      </c>
      <c r="H13" s="3">
        <v>25</v>
      </c>
      <c r="I13" s="3">
        <v>75</v>
      </c>
      <c r="K13" s="116" t="s">
        <v>19</v>
      </c>
      <c r="L13" s="89">
        <f t="shared" ref="L13:L14" si="0">SUMIFS(I:I,F:F,K13)</f>
        <v>143515</v>
      </c>
      <c r="M13" s="14">
        <f t="shared" ref="M13:M14" si="1">L13/$L$15</f>
        <v>0.31472587719298245</v>
      </c>
      <c r="N13" s="34">
        <f t="shared" ref="N13:N14" si="2">SUMIFS(G:G,F:F,K13)</f>
        <v>771</v>
      </c>
      <c r="O13" s="14">
        <f t="shared" ref="O13:O14" si="3">N13/$N$15</f>
        <v>0.30668257756563244</v>
      </c>
    </row>
    <row r="14" spans="1:17">
      <c r="A14" s="3">
        <v>13</v>
      </c>
      <c r="B14" s="121">
        <v>45143</v>
      </c>
      <c r="C14" s="3" t="s">
        <v>137</v>
      </c>
      <c r="D14" s="3" t="s">
        <v>124</v>
      </c>
      <c r="E14" s="3">
        <v>22</v>
      </c>
      <c r="F14" s="3" t="s">
        <v>20</v>
      </c>
      <c r="G14" s="3">
        <v>3</v>
      </c>
      <c r="H14" s="3">
        <v>500</v>
      </c>
      <c r="I14" s="3">
        <v>1500</v>
      </c>
      <c r="K14" s="116" t="s">
        <v>20</v>
      </c>
      <c r="L14" s="89">
        <f t="shared" si="0"/>
        <v>156905</v>
      </c>
      <c r="M14" s="14">
        <f t="shared" si="1"/>
        <v>0.34408991228070174</v>
      </c>
      <c r="N14" s="34">
        <f t="shared" si="2"/>
        <v>849</v>
      </c>
      <c r="O14" s="14">
        <f t="shared" si="3"/>
        <v>0.33770883054892603</v>
      </c>
    </row>
    <row r="15" spans="1:17">
      <c r="A15" s="3">
        <v>14</v>
      </c>
      <c r="B15" s="121">
        <v>44943</v>
      </c>
      <c r="C15" s="3" t="s">
        <v>138</v>
      </c>
      <c r="D15" s="3" t="s">
        <v>124</v>
      </c>
      <c r="E15" s="3">
        <v>64</v>
      </c>
      <c r="F15" s="3" t="s">
        <v>21</v>
      </c>
      <c r="G15" s="3">
        <v>4</v>
      </c>
      <c r="H15" s="3">
        <v>30</v>
      </c>
      <c r="I15" s="3">
        <v>120</v>
      </c>
      <c r="K15" s="117" t="s">
        <v>70</v>
      </c>
      <c r="L15" s="89">
        <f>SUM(L12:L14)</f>
        <v>456000</v>
      </c>
      <c r="M15" s="119"/>
      <c r="N15" s="34">
        <f>SUM(N12:N14)</f>
        <v>2514</v>
      </c>
      <c r="O15" s="119"/>
    </row>
    <row r="16" spans="1:17">
      <c r="A16" s="3">
        <v>15</v>
      </c>
      <c r="B16" s="121">
        <v>44942</v>
      </c>
      <c r="C16" s="3" t="s">
        <v>139</v>
      </c>
      <c r="D16" s="3" t="s">
        <v>126</v>
      </c>
      <c r="E16" s="3">
        <v>42</v>
      </c>
      <c r="F16" s="3" t="s">
        <v>20</v>
      </c>
      <c r="G16" s="3">
        <v>4</v>
      </c>
      <c r="H16" s="3">
        <v>500</v>
      </c>
      <c r="I16" s="3">
        <v>2000</v>
      </c>
      <c r="K16" s="4" t="s">
        <v>30</v>
      </c>
    </row>
    <row r="17" spans="1:17">
      <c r="A17" s="3">
        <v>16</v>
      </c>
      <c r="B17" s="121">
        <v>44974</v>
      </c>
      <c r="C17" s="3" t="s">
        <v>140</v>
      </c>
      <c r="D17" s="3" t="s">
        <v>124</v>
      </c>
      <c r="E17" s="3">
        <v>19</v>
      </c>
      <c r="F17" s="3" t="s">
        <v>21</v>
      </c>
      <c r="G17" s="3">
        <v>3</v>
      </c>
      <c r="H17" s="3">
        <v>500</v>
      </c>
      <c r="I17" s="3">
        <v>1500</v>
      </c>
    </row>
    <row r="18" spans="1:17">
      <c r="A18" s="3">
        <v>17</v>
      </c>
      <c r="B18" s="121">
        <v>45038</v>
      </c>
      <c r="C18" s="3" t="s">
        <v>141</v>
      </c>
      <c r="D18" s="3" t="s">
        <v>126</v>
      </c>
      <c r="E18" s="3">
        <v>27</v>
      </c>
      <c r="F18" s="3" t="s">
        <v>21</v>
      </c>
      <c r="G18" s="3">
        <v>4</v>
      </c>
      <c r="H18" s="3">
        <v>25</v>
      </c>
      <c r="I18" s="3">
        <v>100</v>
      </c>
    </row>
    <row r="19" spans="1:17">
      <c r="A19" s="3">
        <v>18</v>
      </c>
      <c r="B19" s="121">
        <v>45046</v>
      </c>
      <c r="C19" s="3" t="s">
        <v>142</v>
      </c>
      <c r="D19" s="3" t="s">
        <v>126</v>
      </c>
      <c r="E19" s="3">
        <v>47</v>
      </c>
      <c r="F19" s="3" t="s">
        <v>20</v>
      </c>
      <c r="G19" s="3">
        <v>2</v>
      </c>
      <c r="H19" s="3">
        <v>25</v>
      </c>
      <c r="I19" s="3">
        <v>50</v>
      </c>
      <c r="K19" s="116" t="s">
        <v>1128</v>
      </c>
      <c r="L19" s="116" t="s">
        <v>21</v>
      </c>
      <c r="M19" s="21" t="s">
        <v>1125</v>
      </c>
      <c r="N19" s="116" t="s">
        <v>19</v>
      </c>
      <c r="O19" s="21" t="s">
        <v>1125</v>
      </c>
      <c r="P19" s="116" t="s">
        <v>20</v>
      </c>
      <c r="Q19" s="21" t="s">
        <v>1125</v>
      </c>
    </row>
    <row r="20" spans="1:17">
      <c r="A20" s="3">
        <v>19</v>
      </c>
      <c r="B20" s="121">
        <v>45185</v>
      </c>
      <c r="C20" s="3" t="s">
        <v>143</v>
      </c>
      <c r="D20" s="3" t="s">
        <v>126</v>
      </c>
      <c r="E20" s="3">
        <v>62</v>
      </c>
      <c r="F20" s="3" t="s">
        <v>21</v>
      </c>
      <c r="G20" s="3">
        <v>2</v>
      </c>
      <c r="H20" s="3">
        <v>25</v>
      </c>
      <c r="I20" s="3">
        <v>50</v>
      </c>
      <c r="K20" s="27" t="s">
        <v>124</v>
      </c>
      <c r="L20" s="89">
        <f>SUMIFS($I:$I,$D:$D,K20,$F:$F,$L$19)</f>
        <v>74305</v>
      </c>
      <c r="M20" s="14">
        <f>L20/$L$22</f>
        <v>0.47759994857950894</v>
      </c>
      <c r="N20" s="89">
        <f>SUMIFS($I:$I,$D:$D,K20,$F:$F,$N$19)</f>
        <v>68685</v>
      </c>
      <c r="O20" s="14">
        <f>N20/$N$22</f>
        <v>0.47859108803957773</v>
      </c>
      <c r="P20" s="89">
        <f>SUMIFS($I:$I,$D:$D,K20,$F:$F,$P$19)</f>
        <v>80170</v>
      </c>
      <c r="Q20" s="14">
        <f>P20/$P$22</f>
        <v>0.51094611389057076</v>
      </c>
    </row>
    <row r="21" spans="1:17">
      <c r="A21" s="3">
        <v>20</v>
      </c>
      <c r="B21" s="121">
        <v>45235</v>
      </c>
      <c r="C21" s="3" t="s">
        <v>144</v>
      </c>
      <c r="D21" s="3" t="s">
        <v>124</v>
      </c>
      <c r="E21" s="3">
        <v>22</v>
      </c>
      <c r="F21" s="3" t="s">
        <v>21</v>
      </c>
      <c r="G21" s="3">
        <v>3</v>
      </c>
      <c r="H21" s="3">
        <v>300</v>
      </c>
      <c r="I21" s="3">
        <v>900</v>
      </c>
      <c r="K21" s="27" t="s">
        <v>126</v>
      </c>
      <c r="L21" s="89">
        <f>SUMIFS($I:$I,$D:$D,K21,$F:$F,$L$19)</f>
        <v>81275</v>
      </c>
      <c r="M21" s="14">
        <f>L21/$L$22</f>
        <v>0.52240005142049106</v>
      </c>
      <c r="N21" s="89">
        <f>SUMIFS($I:$I,$D:$D,K21,$F:$F,$N$19)</f>
        <v>74830</v>
      </c>
      <c r="O21" s="14">
        <f>N21/$N$22</f>
        <v>0.52140891196042227</v>
      </c>
      <c r="P21" s="89">
        <f>SUMIFS($I:$I,$D:$D,K21,$F:$F,$P$19)</f>
        <v>76735</v>
      </c>
      <c r="Q21" s="14">
        <f>P21/$P$22</f>
        <v>0.48905388610942929</v>
      </c>
    </row>
    <row r="22" spans="1:17">
      <c r="A22" s="3">
        <v>21</v>
      </c>
      <c r="B22" s="121">
        <v>44940</v>
      </c>
      <c r="C22" s="3" t="s">
        <v>145</v>
      </c>
      <c r="D22" s="3" t="s">
        <v>126</v>
      </c>
      <c r="E22" s="3">
        <v>50</v>
      </c>
      <c r="F22" s="3" t="s">
        <v>19</v>
      </c>
      <c r="G22" s="3">
        <v>1</v>
      </c>
      <c r="H22" s="3">
        <v>500</v>
      </c>
      <c r="I22" s="3">
        <v>500</v>
      </c>
      <c r="K22" s="117" t="s">
        <v>70</v>
      </c>
      <c r="L22" s="89">
        <f>SUM(L20:L21)</f>
        <v>155580</v>
      </c>
      <c r="M22" s="119"/>
      <c r="N22" s="89">
        <f>SUM(N20:N21)</f>
        <v>143515</v>
      </c>
      <c r="O22" s="119"/>
      <c r="P22" s="89">
        <f>SUM(P20:P21)</f>
        <v>156905</v>
      </c>
      <c r="Q22" s="119"/>
    </row>
    <row r="23" spans="1:17">
      <c r="A23" s="3">
        <v>22</v>
      </c>
      <c r="B23" s="121">
        <v>45214</v>
      </c>
      <c r="C23" s="3" t="s">
        <v>146</v>
      </c>
      <c r="D23" s="3" t="s">
        <v>124</v>
      </c>
      <c r="E23" s="3">
        <v>18</v>
      </c>
      <c r="F23" s="3" t="s">
        <v>21</v>
      </c>
      <c r="G23" s="3">
        <v>2</v>
      </c>
      <c r="H23" s="3">
        <v>50</v>
      </c>
      <c r="I23" s="3">
        <v>100</v>
      </c>
      <c r="K23" s="42" t="s">
        <v>36</v>
      </c>
    </row>
    <row r="24" spans="1:17">
      <c r="A24" s="3">
        <v>23</v>
      </c>
      <c r="B24" s="121">
        <v>45028</v>
      </c>
      <c r="C24" s="3" t="s">
        <v>147</v>
      </c>
      <c r="D24" s="3" t="s">
        <v>126</v>
      </c>
      <c r="E24" s="3">
        <v>35</v>
      </c>
      <c r="F24" s="3" t="s">
        <v>21</v>
      </c>
      <c r="G24" s="3">
        <v>4</v>
      </c>
      <c r="H24" s="3">
        <v>30</v>
      </c>
      <c r="I24" s="3">
        <v>120</v>
      </c>
    </row>
    <row r="25" spans="1:17">
      <c r="A25" s="3">
        <v>24</v>
      </c>
      <c r="B25" s="121">
        <v>45259</v>
      </c>
      <c r="C25" s="3" t="s">
        <v>148</v>
      </c>
      <c r="D25" s="3" t="s">
        <v>126</v>
      </c>
      <c r="E25" s="3">
        <v>49</v>
      </c>
      <c r="F25" s="3" t="s">
        <v>21</v>
      </c>
      <c r="G25" s="3">
        <v>1</v>
      </c>
      <c r="H25" s="3">
        <v>300</v>
      </c>
      <c r="I25" s="3">
        <v>300</v>
      </c>
    </row>
    <row r="26" spans="1:17">
      <c r="A26" s="3">
        <v>25</v>
      </c>
      <c r="B26" s="121">
        <v>45286</v>
      </c>
      <c r="C26" s="3" t="s">
        <v>149</v>
      </c>
      <c r="D26" s="3" t="s">
        <v>126</v>
      </c>
      <c r="E26" s="3">
        <v>64</v>
      </c>
      <c r="F26" s="3" t="s">
        <v>19</v>
      </c>
      <c r="G26" s="3">
        <v>1</v>
      </c>
      <c r="H26" s="3">
        <v>50</v>
      </c>
      <c r="I26" s="3">
        <v>50</v>
      </c>
      <c r="K26" s="116" t="s">
        <v>1128</v>
      </c>
      <c r="L26" s="116" t="s">
        <v>21</v>
      </c>
      <c r="M26" s="21" t="s">
        <v>1125</v>
      </c>
      <c r="N26" s="116" t="s">
        <v>19</v>
      </c>
      <c r="O26" s="21" t="s">
        <v>1125</v>
      </c>
      <c r="P26" s="116" t="s">
        <v>20</v>
      </c>
      <c r="Q26" s="21" t="s">
        <v>1125</v>
      </c>
    </row>
    <row r="27" spans="1:17">
      <c r="A27" s="3">
        <v>26</v>
      </c>
      <c r="B27" s="121">
        <v>45206</v>
      </c>
      <c r="C27" s="3" t="s">
        <v>150</v>
      </c>
      <c r="D27" s="3" t="s">
        <v>126</v>
      </c>
      <c r="E27" s="3">
        <v>28</v>
      </c>
      <c r="F27" s="3" t="s">
        <v>20</v>
      </c>
      <c r="G27" s="3">
        <v>2</v>
      </c>
      <c r="H27" s="3">
        <v>500</v>
      </c>
      <c r="I27" s="3">
        <v>1000</v>
      </c>
      <c r="K27" s="27" t="s">
        <v>124</v>
      </c>
      <c r="L27" s="34">
        <f>SUMIFS($G:$G,$D:$D,K27,$F:$F,$L$26)</f>
        <v>453</v>
      </c>
      <c r="M27" s="14">
        <f>L27/$L$29</f>
        <v>0.50671140939597314</v>
      </c>
      <c r="N27" s="34">
        <f>SUMIFS($G:$G,$D:$D,K27,$F:$F,$N$26)</f>
        <v>353</v>
      </c>
      <c r="O27" s="14">
        <f>N27/$N$29</f>
        <v>0.45784695201037612</v>
      </c>
      <c r="P27" s="34">
        <f>SUMIFS($G:$G,$D:$D,K27,$F:$F,$P$26)</f>
        <v>410</v>
      </c>
      <c r="Q27" s="14">
        <f>P27/$P$29</f>
        <v>0.4829210836277974</v>
      </c>
    </row>
    <row r="28" spans="1:17">
      <c r="A28" s="3">
        <v>27</v>
      </c>
      <c r="B28" s="121">
        <v>45141</v>
      </c>
      <c r="C28" s="3" t="s">
        <v>151</v>
      </c>
      <c r="D28" s="3" t="s">
        <v>126</v>
      </c>
      <c r="E28" s="3">
        <v>38</v>
      </c>
      <c r="F28" s="3" t="s">
        <v>19</v>
      </c>
      <c r="G28" s="3">
        <v>2</v>
      </c>
      <c r="H28" s="3">
        <v>25</v>
      </c>
      <c r="I28" s="3">
        <v>50</v>
      </c>
      <c r="K28" s="27" t="s">
        <v>126</v>
      </c>
      <c r="L28" s="34">
        <f>SUMIFS($G:$G,$D:$D,K28,$F:$F,$L$26)</f>
        <v>441</v>
      </c>
      <c r="M28" s="14">
        <f>L28/$L$29</f>
        <v>0.49328859060402686</v>
      </c>
      <c r="N28" s="34">
        <f>SUMIFS($G:$G,$D:$D,K28,$F:$F,$N$26)</f>
        <v>418</v>
      </c>
      <c r="O28" s="14">
        <f>N28/$N$29</f>
        <v>0.54215304798962383</v>
      </c>
      <c r="P28" s="34">
        <f>SUMIFS($G:$G,$D:$D,K28,$F:$F,$P$26)</f>
        <v>439</v>
      </c>
      <c r="Q28" s="14">
        <f>P28/$P$29</f>
        <v>0.5170789163722026</v>
      </c>
    </row>
    <row r="29" spans="1:17">
      <c r="A29" s="3">
        <v>28</v>
      </c>
      <c r="B29" s="121">
        <v>45039</v>
      </c>
      <c r="C29" s="3" t="s">
        <v>152</v>
      </c>
      <c r="D29" s="3" t="s">
        <v>126</v>
      </c>
      <c r="E29" s="3">
        <v>43</v>
      </c>
      <c r="F29" s="3" t="s">
        <v>19</v>
      </c>
      <c r="G29" s="3">
        <v>1</v>
      </c>
      <c r="H29" s="3">
        <v>500</v>
      </c>
      <c r="I29" s="3">
        <v>500</v>
      </c>
      <c r="K29" s="117" t="s">
        <v>70</v>
      </c>
      <c r="L29" s="118">
        <f>SUM(L27:L28)</f>
        <v>894</v>
      </c>
      <c r="M29" s="119"/>
      <c r="N29" s="118">
        <f>SUM(N27:N28)</f>
        <v>771</v>
      </c>
      <c r="O29" s="119"/>
      <c r="P29" s="118">
        <f>SUM(P27:P28)</f>
        <v>849</v>
      </c>
      <c r="Q29" s="119"/>
    </row>
    <row r="30" spans="1:17">
      <c r="A30" s="3">
        <v>29</v>
      </c>
      <c r="B30" s="121">
        <v>45156</v>
      </c>
      <c r="C30" s="3" t="s">
        <v>153</v>
      </c>
      <c r="D30" s="3" t="s">
        <v>126</v>
      </c>
      <c r="E30" s="3">
        <v>42</v>
      </c>
      <c r="F30" s="3" t="s">
        <v>20</v>
      </c>
      <c r="G30" s="3">
        <v>1</v>
      </c>
      <c r="H30" s="3">
        <v>30</v>
      </c>
      <c r="I30" s="3">
        <v>30</v>
      </c>
      <c r="K30" s="42" t="s">
        <v>37</v>
      </c>
    </row>
    <row r="31" spans="1:17">
      <c r="A31" s="3">
        <v>30</v>
      </c>
      <c r="B31" s="121">
        <v>45228</v>
      </c>
      <c r="C31" s="3" t="s">
        <v>154</v>
      </c>
      <c r="D31" s="3" t="s">
        <v>126</v>
      </c>
      <c r="E31" s="3">
        <v>39</v>
      </c>
      <c r="F31" s="3" t="s">
        <v>19</v>
      </c>
      <c r="G31" s="3">
        <v>3</v>
      </c>
      <c r="H31" s="3">
        <v>300</v>
      </c>
      <c r="I31" s="3">
        <v>900</v>
      </c>
    </row>
    <row r="32" spans="1:17">
      <c r="A32" s="3">
        <v>31</v>
      </c>
      <c r="B32" s="121">
        <v>45069</v>
      </c>
      <c r="C32" s="3" t="s">
        <v>155</v>
      </c>
      <c r="D32" s="3" t="s">
        <v>124</v>
      </c>
      <c r="E32" s="3">
        <v>44</v>
      </c>
      <c r="F32" s="3" t="s">
        <v>20</v>
      </c>
      <c r="G32" s="3">
        <v>4</v>
      </c>
      <c r="H32" s="3">
        <v>300</v>
      </c>
      <c r="I32" s="3">
        <v>1200</v>
      </c>
    </row>
    <row r="33" spans="1:20">
      <c r="A33" s="3">
        <v>32</v>
      </c>
      <c r="B33" s="121">
        <v>44930</v>
      </c>
      <c r="C33" s="3" t="s">
        <v>156</v>
      </c>
      <c r="D33" s="3" t="s">
        <v>124</v>
      </c>
      <c r="E33" s="3">
        <v>30</v>
      </c>
      <c r="F33" s="3" t="s">
        <v>19</v>
      </c>
      <c r="G33" s="3">
        <v>3</v>
      </c>
      <c r="H33" s="3">
        <v>30</v>
      </c>
      <c r="I33" s="3">
        <v>90</v>
      </c>
      <c r="K33" s="141" t="s">
        <v>1129</v>
      </c>
      <c r="L33" s="141"/>
      <c r="M33" s="116" t="s">
        <v>21</v>
      </c>
      <c r="N33" s="21" t="s">
        <v>1125</v>
      </c>
      <c r="O33" s="116" t="s">
        <v>19</v>
      </c>
      <c r="P33" s="21" t="s">
        <v>1125</v>
      </c>
      <c r="Q33" s="116" t="s">
        <v>20</v>
      </c>
      <c r="R33" s="21" t="s">
        <v>1125</v>
      </c>
      <c r="S33" s="117" t="s">
        <v>70</v>
      </c>
      <c r="T33" s="21" t="s">
        <v>1125</v>
      </c>
    </row>
    <row r="34" spans="1:20">
      <c r="A34" s="3">
        <v>33</v>
      </c>
      <c r="B34" s="121">
        <v>45008</v>
      </c>
      <c r="C34" s="3" t="s">
        <v>157</v>
      </c>
      <c r="D34" s="3" t="s">
        <v>126</v>
      </c>
      <c r="E34" s="3">
        <v>50</v>
      </c>
      <c r="F34" s="3" t="s">
        <v>20</v>
      </c>
      <c r="G34" s="3">
        <v>2</v>
      </c>
      <c r="H34" s="3">
        <v>50</v>
      </c>
      <c r="I34" s="3">
        <v>100</v>
      </c>
      <c r="K34" s="141" t="s">
        <v>6</v>
      </c>
      <c r="L34" s="141"/>
      <c r="M34" s="5">
        <f>SUMIFS($I:$I,$F:$F,$M$33,$E:$E,"&gt;=18",$E:$E,"&lt;=30")</f>
        <v>48670</v>
      </c>
      <c r="N34" s="11">
        <f>M34/$M$38</f>
        <v>0.31282941252088958</v>
      </c>
      <c r="O34" s="5">
        <f>SUMIFS($I:$I,$F:$F,$O$33,$E:$E,"&gt;=18",$E:$E,"&lt;=30")</f>
        <v>45710</v>
      </c>
      <c r="P34" s="11">
        <f>O34/$O$38</f>
        <v>0.31850329233877994</v>
      </c>
      <c r="Q34" s="5">
        <f>SUMIFS($I:$I,$F:$F,Q$33,$E:$E,"&gt;=18",$E:$E,"&lt;=30")</f>
        <v>38565</v>
      </c>
      <c r="R34" s="11">
        <f>Q34/$Q$38</f>
        <v>0.24578566648609032</v>
      </c>
      <c r="S34" s="5">
        <f>M34+O34+Q34</f>
        <v>132945</v>
      </c>
      <c r="T34" s="11">
        <f>S34/$S$38</f>
        <v>0.29154605263157896</v>
      </c>
    </row>
    <row r="35" spans="1:20">
      <c r="A35" s="3">
        <v>34</v>
      </c>
      <c r="B35" s="121">
        <v>45284</v>
      </c>
      <c r="C35" s="3" t="s">
        <v>158</v>
      </c>
      <c r="D35" s="3" t="s">
        <v>126</v>
      </c>
      <c r="E35" s="3">
        <v>51</v>
      </c>
      <c r="F35" s="3" t="s">
        <v>21</v>
      </c>
      <c r="G35" s="3">
        <v>3</v>
      </c>
      <c r="H35" s="3">
        <v>50</v>
      </c>
      <c r="I35" s="3">
        <v>150</v>
      </c>
      <c r="K35" s="141" t="s">
        <v>7</v>
      </c>
      <c r="L35" s="141"/>
      <c r="M35" s="5">
        <f>SUMIFS($I:$I,$F:$F,$M$33,$E:$E,"&gt;=31",$E:$E,"&lt;=41")</f>
        <v>33635</v>
      </c>
      <c r="N35" s="11">
        <f>M35/$M$38</f>
        <v>0.21619102712430904</v>
      </c>
      <c r="O35" s="5">
        <f>SUMIFS($I:$I,$F:$F,$O$33,$E:$E,"&gt;=31",$E:$E,"&lt;=41")</f>
        <v>34375</v>
      </c>
      <c r="P35" s="11">
        <f>O35/$O$38</f>
        <v>0.23952200118454517</v>
      </c>
      <c r="Q35" s="5">
        <f>SUMIFS($I:$I,$F:$F,$Q$33,$E:$E,"&gt;=31",$E:$E,"&lt;=41")</f>
        <v>33590</v>
      </c>
      <c r="R35" s="11">
        <f>Q35/$Q$38</f>
        <v>0.21407858258181703</v>
      </c>
      <c r="S35" s="5">
        <f>M35+O35+Q35</f>
        <v>101600</v>
      </c>
      <c r="T35" s="11">
        <f>S35/$S$38</f>
        <v>0.22280701754385965</v>
      </c>
    </row>
    <row r="36" spans="1:20">
      <c r="A36" s="3">
        <v>35</v>
      </c>
      <c r="B36" s="121">
        <v>45143</v>
      </c>
      <c r="C36" s="3" t="s">
        <v>159</v>
      </c>
      <c r="D36" s="3" t="s">
        <v>126</v>
      </c>
      <c r="E36" s="3">
        <v>58</v>
      </c>
      <c r="F36" s="3" t="s">
        <v>19</v>
      </c>
      <c r="G36" s="3">
        <v>3</v>
      </c>
      <c r="H36" s="3">
        <v>300</v>
      </c>
      <c r="I36" s="3">
        <v>900</v>
      </c>
      <c r="K36" s="141" t="s">
        <v>8</v>
      </c>
      <c r="L36" s="141"/>
      <c r="M36" s="5">
        <f>SUMIFS($I:$I,$F:$F,$M$33,$E:$E,"&gt;=42",$E:$E,"&lt;=52")</f>
        <v>33660</v>
      </c>
      <c r="N36" s="11">
        <f t="shared" ref="N36:N37" si="4">M36/$M$38</f>
        <v>0.21635171615888932</v>
      </c>
      <c r="O36" s="5">
        <f>SUMIFS($I:$I,$F:$F,$O$33,$E:$E,"&gt;=42",$E:$E,"&lt;=52")</f>
        <v>38370</v>
      </c>
      <c r="P36" s="11">
        <f>O36/$O$38</f>
        <v>0.26735881266766542</v>
      </c>
      <c r="Q36" s="5">
        <f>SUMIFS($I:$I,$F:$F,$Q$33,$E:$E,"&gt;=42",$E:$E,"&lt;=52")</f>
        <v>39220</v>
      </c>
      <c r="R36" s="11">
        <f>Q36/$Q$38</f>
        <v>0.24996016698001974</v>
      </c>
      <c r="S36" s="5">
        <f>M36+O36+Q36</f>
        <v>111250</v>
      </c>
      <c r="T36" s="11">
        <f>S36/$S$38</f>
        <v>0.24396929824561403</v>
      </c>
    </row>
    <row r="37" spans="1:20">
      <c r="A37" s="3">
        <v>36</v>
      </c>
      <c r="B37" s="121">
        <v>45101</v>
      </c>
      <c r="C37" s="3" t="s">
        <v>160</v>
      </c>
      <c r="D37" s="3" t="s">
        <v>124</v>
      </c>
      <c r="E37" s="3">
        <v>52</v>
      </c>
      <c r="F37" s="3" t="s">
        <v>19</v>
      </c>
      <c r="G37" s="3">
        <v>3</v>
      </c>
      <c r="H37" s="3">
        <v>300</v>
      </c>
      <c r="I37" s="3">
        <v>900</v>
      </c>
      <c r="K37" s="141" t="s">
        <v>9</v>
      </c>
      <c r="L37" s="141"/>
      <c r="M37" s="5">
        <f>SUMIFS($I:$I,$F:$F,$M$33,$E:$E,"&gt;=53",$E:$E,"&lt;=64")</f>
        <v>39615</v>
      </c>
      <c r="N37" s="11">
        <f t="shared" si="4"/>
        <v>0.25462784419591206</v>
      </c>
      <c r="O37" s="5">
        <f>SUMIFS($I:$I,$F:$F,$O$33,$E:$E,"&gt;=53",$E:$E,"&lt;=64")</f>
        <v>25060</v>
      </c>
      <c r="P37" s="11">
        <f>O37/$O$38</f>
        <v>0.17461589380900952</v>
      </c>
      <c r="Q37" s="5">
        <f>SUMIFS($I:$I,$F:$F,$Q$33,$E:$E,"&gt;=53",$E:$E,"&lt;=64")</f>
        <v>45530</v>
      </c>
      <c r="R37" s="11">
        <f>Q37/$Q$38</f>
        <v>0.29017558395207294</v>
      </c>
      <c r="S37" s="5">
        <f>M37+O37+Q37</f>
        <v>110205</v>
      </c>
      <c r="T37" s="11">
        <f>S37/$S$38</f>
        <v>0.24167763157894737</v>
      </c>
    </row>
    <row r="38" spans="1:20">
      <c r="A38" s="3">
        <v>37</v>
      </c>
      <c r="B38" s="121">
        <v>45069</v>
      </c>
      <c r="C38" s="3" t="s">
        <v>161</v>
      </c>
      <c r="D38" s="3" t="s">
        <v>126</v>
      </c>
      <c r="E38" s="3">
        <v>18</v>
      </c>
      <c r="F38" s="3" t="s">
        <v>19</v>
      </c>
      <c r="G38" s="3">
        <v>3</v>
      </c>
      <c r="H38" s="3">
        <v>25</v>
      </c>
      <c r="I38" s="3">
        <v>75</v>
      </c>
      <c r="K38" s="139" t="s">
        <v>70</v>
      </c>
      <c r="L38" s="140"/>
      <c r="M38" s="5">
        <f>SUM(M34:M37)</f>
        <v>155580</v>
      </c>
      <c r="N38" s="12"/>
      <c r="O38" s="5">
        <f>SUM(O34:O37)</f>
        <v>143515</v>
      </c>
      <c r="P38" s="12"/>
      <c r="Q38" s="5">
        <f>SUM(Q34:Q37)</f>
        <v>156905</v>
      </c>
      <c r="R38" s="12"/>
      <c r="S38" s="5">
        <f>SUM(S34:S37)</f>
        <v>456000</v>
      </c>
      <c r="T38" s="12"/>
    </row>
    <row r="39" spans="1:20">
      <c r="A39" s="3">
        <v>38</v>
      </c>
      <c r="B39" s="121">
        <v>45006</v>
      </c>
      <c r="C39" s="3" t="s">
        <v>162</v>
      </c>
      <c r="D39" s="3" t="s">
        <v>124</v>
      </c>
      <c r="E39" s="3">
        <v>38</v>
      </c>
      <c r="F39" s="3" t="s">
        <v>19</v>
      </c>
      <c r="G39" s="3">
        <v>4</v>
      </c>
      <c r="H39" s="3">
        <v>50</v>
      </c>
      <c r="I39" s="3">
        <v>200</v>
      </c>
      <c r="K39" s="4" t="s">
        <v>42</v>
      </c>
    </row>
    <row r="40" spans="1:20">
      <c r="A40" s="3">
        <v>39</v>
      </c>
      <c r="B40" s="121">
        <v>45037</v>
      </c>
      <c r="C40" s="3" t="s">
        <v>163</v>
      </c>
      <c r="D40" s="3" t="s">
        <v>124</v>
      </c>
      <c r="E40" s="3">
        <v>23</v>
      </c>
      <c r="F40" s="3" t="s">
        <v>21</v>
      </c>
      <c r="G40" s="3">
        <v>4</v>
      </c>
      <c r="H40" s="3">
        <v>30</v>
      </c>
      <c r="I40" s="3">
        <v>120</v>
      </c>
    </row>
    <row r="41" spans="1:20">
      <c r="A41" s="3">
        <v>40</v>
      </c>
      <c r="B41" s="121">
        <v>45099</v>
      </c>
      <c r="C41" s="3" t="s">
        <v>164</v>
      </c>
      <c r="D41" s="3" t="s">
        <v>124</v>
      </c>
      <c r="E41" s="3">
        <v>45</v>
      </c>
      <c r="F41" s="3" t="s">
        <v>19</v>
      </c>
      <c r="G41" s="3">
        <v>1</v>
      </c>
      <c r="H41" s="3">
        <v>50</v>
      </c>
      <c r="I41" s="3">
        <v>50</v>
      </c>
      <c r="K41" s="141" t="s">
        <v>1129</v>
      </c>
      <c r="L41" s="141"/>
      <c r="M41" s="116" t="s">
        <v>21</v>
      </c>
      <c r="N41" s="21" t="s">
        <v>1125</v>
      </c>
      <c r="O41" s="116" t="s">
        <v>19</v>
      </c>
      <c r="P41" s="21" t="s">
        <v>1125</v>
      </c>
      <c r="Q41" s="116" t="s">
        <v>20</v>
      </c>
      <c r="R41" s="21" t="s">
        <v>1125</v>
      </c>
      <c r="S41" s="117" t="s">
        <v>70</v>
      </c>
      <c r="T41" s="21" t="s">
        <v>1125</v>
      </c>
    </row>
    <row r="42" spans="1:20">
      <c r="A42" s="3">
        <v>41</v>
      </c>
      <c r="B42" s="121">
        <v>44979</v>
      </c>
      <c r="C42" s="3" t="s">
        <v>165</v>
      </c>
      <c r="D42" s="3" t="s">
        <v>124</v>
      </c>
      <c r="E42" s="3">
        <v>34</v>
      </c>
      <c r="F42" s="3" t="s">
        <v>21</v>
      </c>
      <c r="G42" s="3">
        <v>2</v>
      </c>
      <c r="H42" s="3">
        <v>25</v>
      </c>
      <c r="I42" s="3">
        <v>50</v>
      </c>
      <c r="K42" s="141" t="s">
        <v>6</v>
      </c>
      <c r="L42" s="141"/>
      <c r="M42" s="5">
        <f>SUMIFS($G:$G,$F:$F,$M$41,$E:$E,"&gt;=18",$E:$E,"&lt;=30")</f>
        <v>224</v>
      </c>
      <c r="N42" s="11">
        <f>M42/$M$46</f>
        <v>0.2505592841163311</v>
      </c>
      <c r="O42" s="5">
        <f>SUMIFS($G:$G,$F:$F,$O$41,$E:$E,"&gt;=18",$E:$E,"&lt;=30")</f>
        <v>246</v>
      </c>
      <c r="P42" s="11">
        <f>O42/$O$46</f>
        <v>0.31906614785992216</v>
      </c>
      <c r="Q42" s="5">
        <f>SUMIFS($G:$G,$F:$F,Q$41,$E:$E,"&gt;=18",$E:$E,"&lt;=30")</f>
        <v>215</v>
      </c>
      <c r="R42" s="11">
        <f>Q42/$Q$46</f>
        <v>0.25323910482921086</v>
      </c>
      <c r="S42" s="5">
        <f>M42+O42+Q42</f>
        <v>685</v>
      </c>
      <c r="T42" s="11">
        <f>S42/$S$46</f>
        <v>0.27247414478918058</v>
      </c>
    </row>
    <row r="43" spans="1:20">
      <c r="A43" s="3">
        <v>42</v>
      </c>
      <c r="B43" s="121">
        <v>44974</v>
      </c>
      <c r="C43" s="3" t="s">
        <v>166</v>
      </c>
      <c r="D43" s="3" t="s">
        <v>124</v>
      </c>
      <c r="E43" s="3">
        <v>22</v>
      </c>
      <c r="F43" s="3" t="s">
        <v>21</v>
      </c>
      <c r="G43" s="3">
        <v>3</v>
      </c>
      <c r="H43" s="3">
        <v>300</v>
      </c>
      <c r="I43" s="3">
        <v>900</v>
      </c>
      <c r="K43" s="141" t="s">
        <v>7</v>
      </c>
      <c r="L43" s="141"/>
      <c r="M43" s="5">
        <f>SUMIFS($G:$G,$F:$F,$M$41,$E:$E,"&gt;=31",$E:$E,"&lt;=41")</f>
        <v>202</v>
      </c>
      <c r="N43" s="11">
        <f t="shared" ref="N43:N45" si="5">M43/$M$46</f>
        <v>0.22595078299776286</v>
      </c>
      <c r="O43" s="5">
        <f>SUMIFS($G:$G,$F:$F,$O$41,$E:$E,"&gt;=31",$E:$E,"&lt;=41")</f>
        <v>154</v>
      </c>
      <c r="P43" s="11">
        <f t="shared" ref="P43:P45" si="6">O43/$O$46</f>
        <v>0.19974059662775617</v>
      </c>
      <c r="Q43" s="5">
        <f>SUMIFS($G:$G,$F:$F,$Q$41,$E:$E,"&gt;=31",$E:$E,"&lt;=41")</f>
        <v>187</v>
      </c>
      <c r="R43" s="11">
        <f t="shared" ref="R43:R45" si="7">Q43/$Q$46</f>
        <v>0.22025912838633688</v>
      </c>
      <c r="S43" s="5">
        <f>M43+O43+Q43</f>
        <v>543</v>
      </c>
      <c r="T43" s="11">
        <f t="shared" ref="T43:T45" si="8">S43/$S$46</f>
        <v>0.21599045346062051</v>
      </c>
    </row>
    <row r="44" spans="1:20">
      <c r="A44" s="3">
        <v>43</v>
      </c>
      <c r="B44" s="121">
        <v>45121</v>
      </c>
      <c r="C44" s="3" t="s">
        <v>167</v>
      </c>
      <c r="D44" s="3" t="s">
        <v>126</v>
      </c>
      <c r="E44" s="3">
        <v>48</v>
      </c>
      <c r="F44" s="3" t="s">
        <v>21</v>
      </c>
      <c r="G44" s="3">
        <v>1</v>
      </c>
      <c r="H44" s="3">
        <v>300</v>
      </c>
      <c r="I44" s="3">
        <v>300</v>
      </c>
      <c r="K44" s="141" t="s">
        <v>8</v>
      </c>
      <c r="L44" s="141"/>
      <c r="M44" s="5">
        <f>SUMIFS($G:$G,$F:$F,$M$41,$E:$E,"&gt;=42",$E:$E,"&lt;=52")</f>
        <v>231</v>
      </c>
      <c r="N44" s="11">
        <f t="shared" si="5"/>
        <v>0.25838926174496646</v>
      </c>
      <c r="O44" s="5">
        <f>SUMIFS($G:$G,$F:$F,$O$41,$E:$E,"&gt;=42",$E:$E,"&lt;=52")</f>
        <v>200</v>
      </c>
      <c r="P44" s="11">
        <f t="shared" si="6"/>
        <v>0.25940337224383919</v>
      </c>
      <c r="Q44" s="5">
        <f>SUMIFS($G:$G,$F:$F,$Q$41,$E:$E,"&gt;=42",$E:$E,"&lt;=52")</f>
        <v>225</v>
      </c>
      <c r="R44" s="11">
        <f t="shared" si="7"/>
        <v>0.26501766784452296</v>
      </c>
      <c r="S44" s="5">
        <f>M44+O44+Q44</f>
        <v>656</v>
      </c>
      <c r="T44" s="11">
        <f t="shared" si="8"/>
        <v>0.26093874303898168</v>
      </c>
    </row>
    <row r="45" spans="1:20">
      <c r="A45" s="3">
        <v>44</v>
      </c>
      <c r="B45" s="121">
        <v>44976</v>
      </c>
      <c r="C45" s="3" t="s">
        <v>168</v>
      </c>
      <c r="D45" s="3" t="s">
        <v>126</v>
      </c>
      <c r="E45" s="3">
        <v>22</v>
      </c>
      <c r="F45" s="3" t="s">
        <v>21</v>
      </c>
      <c r="G45" s="3">
        <v>1</v>
      </c>
      <c r="H45" s="3">
        <v>25</v>
      </c>
      <c r="I45" s="3">
        <v>25</v>
      </c>
      <c r="K45" s="141" t="s">
        <v>9</v>
      </c>
      <c r="L45" s="141"/>
      <c r="M45" s="5">
        <f>SUMIFS($G:$G,$F:$F,$M$41,$E:$E,"&gt;=53",$E:$E,"&lt;=64")</f>
        <v>237</v>
      </c>
      <c r="N45" s="11">
        <f t="shared" si="5"/>
        <v>0.2651006711409396</v>
      </c>
      <c r="O45" s="5">
        <f>SUMIFS($G:$G,$F:$F,$O$41,$E:$E,"&gt;=53",$E:$E,"&lt;=64")</f>
        <v>171</v>
      </c>
      <c r="P45" s="11">
        <f t="shared" si="6"/>
        <v>0.22178988326848248</v>
      </c>
      <c r="Q45" s="5">
        <f>SUMIFS($G:$G,$F:$F,$Q$41,$E:$E,"&gt;=53",$E:$E,"&lt;=64")</f>
        <v>222</v>
      </c>
      <c r="R45" s="11">
        <f t="shared" si="7"/>
        <v>0.26148409893992935</v>
      </c>
      <c r="S45" s="5">
        <f>M45+O45+Q45</f>
        <v>630</v>
      </c>
      <c r="T45" s="11">
        <f t="shared" si="8"/>
        <v>0.25059665871121717</v>
      </c>
    </row>
    <row r="46" spans="1:20">
      <c r="A46" s="3">
        <v>45</v>
      </c>
      <c r="B46" s="121">
        <v>45110</v>
      </c>
      <c r="C46" s="3" t="s">
        <v>169</v>
      </c>
      <c r="D46" s="3" t="s">
        <v>126</v>
      </c>
      <c r="E46" s="3">
        <v>55</v>
      </c>
      <c r="F46" s="3" t="s">
        <v>20</v>
      </c>
      <c r="G46" s="3">
        <v>1</v>
      </c>
      <c r="H46" s="3">
        <v>30</v>
      </c>
      <c r="I46" s="3">
        <v>30</v>
      </c>
      <c r="K46" s="139" t="s">
        <v>70</v>
      </c>
      <c r="L46" s="140"/>
      <c r="M46" s="5">
        <f>SUM(M42:M45)</f>
        <v>894</v>
      </c>
      <c r="N46" s="12"/>
      <c r="O46" s="5">
        <f>SUM(O42:O45)</f>
        <v>771</v>
      </c>
      <c r="P46" s="12"/>
      <c r="Q46" s="5">
        <f>SUM(Q42:Q45)</f>
        <v>849</v>
      </c>
      <c r="R46" s="12"/>
      <c r="S46" s="5">
        <f>SUM(S42:S45)</f>
        <v>2514</v>
      </c>
      <c r="T46" s="12"/>
    </row>
    <row r="47" spans="1:20">
      <c r="A47" s="3">
        <v>46</v>
      </c>
      <c r="B47" s="121">
        <v>45103</v>
      </c>
      <c r="C47" s="3" t="s">
        <v>170</v>
      </c>
      <c r="D47" s="3" t="s">
        <v>126</v>
      </c>
      <c r="E47" s="3">
        <v>20</v>
      </c>
      <c r="F47" s="3" t="s">
        <v>20</v>
      </c>
      <c r="G47" s="3">
        <v>4</v>
      </c>
      <c r="H47" s="3">
        <v>300</v>
      </c>
      <c r="I47" s="3">
        <v>1200</v>
      </c>
      <c r="K47" s="4" t="s">
        <v>41</v>
      </c>
    </row>
    <row r="48" spans="1:20">
      <c r="A48" s="3">
        <v>47</v>
      </c>
      <c r="B48" s="121">
        <v>45236</v>
      </c>
      <c r="C48" s="3" t="s">
        <v>171</v>
      </c>
      <c r="D48" s="3" t="s">
        <v>126</v>
      </c>
      <c r="E48" s="3">
        <v>40</v>
      </c>
      <c r="F48" s="3" t="s">
        <v>19</v>
      </c>
      <c r="G48" s="3">
        <v>3</v>
      </c>
      <c r="H48" s="3">
        <v>500</v>
      </c>
      <c r="I48" s="3">
        <v>1500</v>
      </c>
      <c r="K48" s="1" t="s">
        <v>124</v>
      </c>
    </row>
    <row r="49" spans="1:20">
      <c r="A49" s="3">
        <v>48</v>
      </c>
      <c r="B49" s="121">
        <v>45062</v>
      </c>
      <c r="C49" s="3" t="s">
        <v>172</v>
      </c>
      <c r="D49" s="3" t="s">
        <v>124</v>
      </c>
      <c r="E49" s="3">
        <v>54</v>
      </c>
      <c r="F49" s="3" t="s">
        <v>20</v>
      </c>
      <c r="G49" s="3">
        <v>3</v>
      </c>
      <c r="H49" s="3">
        <v>300</v>
      </c>
      <c r="I49" s="3">
        <v>900</v>
      </c>
      <c r="K49" s="141" t="s">
        <v>1129</v>
      </c>
      <c r="L49" s="141"/>
      <c r="M49" s="116" t="s">
        <v>21</v>
      </c>
      <c r="N49" s="21" t="s">
        <v>1125</v>
      </c>
      <c r="O49" s="116" t="s">
        <v>19</v>
      </c>
      <c r="P49" s="21" t="s">
        <v>1125</v>
      </c>
      <c r="Q49" s="116" t="s">
        <v>20</v>
      </c>
      <c r="R49" s="21" t="s">
        <v>1125</v>
      </c>
      <c r="S49" s="117" t="s">
        <v>70</v>
      </c>
      <c r="T49" s="21" t="s">
        <v>1125</v>
      </c>
    </row>
    <row r="50" spans="1:20">
      <c r="A50" s="3">
        <v>49</v>
      </c>
      <c r="B50" s="121">
        <v>44949</v>
      </c>
      <c r="C50" s="3" t="s">
        <v>173</v>
      </c>
      <c r="D50" s="3" t="s">
        <v>126</v>
      </c>
      <c r="E50" s="3">
        <v>54</v>
      </c>
      <c r="F50" s="3" t="s">
        <v>20</v>
      </c>
      <c r="G50" s="3">
        <v>2</v>
      </c>
      <c r="H50" s="3">
        <v>500</v>
      </c>
      <c r="I50" s="3">
        <v>1000</v>
      </c>
      <c r="K50" s="141" t="s">
        <v>6</v>
      </c>
      <c r="L50" s="141"/>
      <c r="M50" s="5">
        <f>SUMIFS($I:$I,$F:$F,$M$49,$D:$D,$K$48, $E:$E,"&gt;=18",$E:$E,"&lt;=30")</f>
        <v>23550</v>
      </c>
      <c r="N50" s="11">
        <f>M50/$S50</f>
        <v>0.37301021620337371</v>
      </c>
      <c r="O50" s="5">
        <f>SUMIFS($I:$I,$F:$F,$O$49,$D:$D,$K$48, $E:$E,"&gt;=18",$E:$E,"&lt;=30")</f>
        <v>23035</v>
      </c>
      <c r="P50" s="11">
        <f>O50/$S50</f>
        <v>0.36485309257939336</v>
      </c>
      <c r="Q50" s="5">
        <f>SUMIFS($I:$I,$F:$F,$Q$49,$D:$D,$K$48, $E:$E,"&gt;=18",$E:$E,"&lt;=30")</f>
        <v>16550</v>
      </c>
      <c r="R50" s="11">
        <f>Q50/$S50</f>
        <v>0.26213669121723293</v>
      </c>
      <c r="S50" s="5">
        <f>M50+O50+Q50</f>
        <v>63135</v>
      </c>
      <c r="T50" s="11">
        <f>S50/$S$54</f>
        <v>0.28291360458863596</v>
      </c>
    </row>
    <row r="51" spans="1:20">
      <c r="A51" s="3">
        <v>50</v>
      </c>
      <c r="B51" s="121">
        <v>45162</v>
      </c>
      <c r="C51" s="3" t="s">
        <v>174</v>
      </c>
      <c r="D51" s="3" t="s">
        <v>126</v>
      </c>
      <c r="E51" s="3">
        <v>27</v>
      </c>
      <c r="F51" s="3" t="s">
        <v>19</v>
      </c>
      <c r="G51" s="3">
        <v>3</v>
      </c>
      <c r="H51" s="3">
        <v>25</v>
      </c>
      <c r="I51" s="3">
        <v>75</v>
      </c>
      <c r="K51" s="141" t="s">
        <v>7</v>
      </c>
      <c r="L51" s="141"/>
      <c r="M51" s="5">
        <f>SUMIFS($I:$I,$F:$F,$M$49,$D:$D,$K$48, $E:$E,"&gt;=31",$E:$E,"&lt;=41")</f>
        <v>19315</v>
      </c>
      <c r="N51" s="11">
        <f t="shared" ref="N51:N53" si="9">M51/$S51</f>
        <v>0.38773461808692161</v>
      </c>
      <c r="O51" s="5">
        <f>SUMIFS($I:$I,$F:$F,$O$49,$D:$D,$K$48, $E:$E,"&gt;=31",$E:$E,"&lt;=41")</f>
        <v>14665</v>
      </c>
      <c r="P51" s="11">
        <f t="shared" ref="P51:P53" si="10">O51/$S51</f>
        <v>0.29438924018869816</v>
      </c>
      <c r="Q51" s="5">
        <f>SUMIFS($I:$I,$F:$F,$Q$49,$D:$D,$K$48, $E:$E,"&gt;=31",$E:$E,"&lt;=41")</f>
        <v>15835</v>
      </c>
      <c r="R51" s="11">
        <f t="shared" ref="R51:R53" si="11">Q51/$S51</f>
        <v>0.31787614172438022</v>
      </c>
      <c r="S51" s="5">
        <f t="shared" ref="S51:S53" si="12">M51+O51+Q51</f>
        <v>49815</v>
      </c>
      <c r="T51" s="11">
        <f t="shared" ref="T51:T53" si="13">S51/$S$54</f>
        <v>0.22322548843878831</v>
      </c>
    </row>
    <row r="52" spans="1:20">
      <c r="A52" s="3">
        <v>51</v>
      </c>
      <c r="B52" s="121">
        <v>45201</v>
      </c>
      <c r="C52" s="3" t="s">
        <v>175</v>
      </c>
      <c r="D52" s="3" t="s">
        <v>124</v>
      </c>
      <c r="E52" s="3">
        <v>27</v>
      </c>
      <c r="F52" s="3" t="s">
        <v>19</v>
      </c>
      <c r="G52" s="3">
        <v>3</v>
      </c>
      <c r="H52" s="3">
        <v>25</v>
      </c>
      <c r="I52" s="3">
        <v>75</v>
      </c>
      <c r="K52" s="141" t="s">
        <v>8</v>
      </c>
      <c r="L52" s="141"/>
      <c r="M52" s="5">
        <f>SUMIFS($I:$I,$F:$F,$M$49,$D:$D,$K$48, $E:$E,"&gt;=42",$E:$E,"&lt;=52")</f>
        <v>13525</v>
      </c>
      <c r="N52" s="11">
        <f>M52/$S52</f>
        <v>0.24182013230824245</v>
      </c>
      <c r="O52" s="5">
        <f>SUMIFS($I:$I,$F:$F,$O$49,$D:$D,$K$48, $E:$E,"&gt;=42",$E:$E,"&lt;=52")</f>
        <v>20150</v>
      </c>
      <c r="P52" s="11">
        <f t="shared" si="10"/>
        <v>0.36027176828178081</v>
      </c>
      <c r="Q52" s="5">
        <f>SUMIFS($I:$I,$F:$F,$Q$49,$D:$D,$K$48, $E:$E,"&gt;=42",$E:$E,"&lt;=52")</f>
        <v>22255</v>
      </c>
      <c r="R52" s="11">
        <f t="shared" si="11"/>
        <v>0.39790809940997673</v>
      </c>
      <c r="S52" s="5">
        <f t="shared" si="12"/>
        <v>55930</v>
      </c>
      <c r="T52" s="11">
        <f t="shared" si="13"/>
        <v>0.25062735257214552</v>
      </c>
    </row>
    <row r="53" spans="1:20">
      <c r="A53" s="3">
        <v>52</v>
      </c>
      <c r="B53" s="121">
        <v>44990</v>
      </c>
      <c r="C53" s="3" t="s">
        <v>176</v>
      </c>
      <c r="D53" s="3" t="s">
        <v>126</v>
      </c>
      <c r="E53" s="3">
        <v>36</v>
      </c>
      <c r="F53" s="3" t="s">
        <v>19</v>
      </c>
      <c r="G53" s="3">
        <v>1</v>
      </c>
      <c r="H53" s="3">
        <v>300</v>
      </c>
      <c r="I53" s="3">
        <v>300</v>
      </c>
      <c r="K53" s="141" t="s">
        <v>9</v>
      </c>
      <c r="L53" s="141"/>
      <c r="M53" s="5">
        <f>SUMIFS($I:$I,$F:$F,$M$49,$D:$D,$K$48, $E:$E,"&gt;=53",$E:$E,"&lt;=64")</f>
        <v>17915</v>
      </c>
      <c r="N53" s="11">
        <f t="shared" si="9"/>
        <v>0.33004789977892407</v>
      </c>
      <c r="O53" s="5">
        <f>SUMIFS($I:$I,$F:$F,$O$49,$D:$D,$K$48, $E:$E,"&gt;=53",$E:$E,"&lt;=64")</f>
        <v>10835</v>
      </c>
      <c r="P53" s="11">
        <f t="shared" si="10"/>
        <v>0.19961311717022845</v>
      </c>
      <c r="Q53" s="5">
        <f>SUMIFS($I:$I,$F:$F,$Q$49,$D:$D,$K$48, $E:$E,"&gt;=53",$E:$E,"&lt;=64")</f>
        <v>25530</v>
      </c>
      <c r="R53" s="11">
        <f t="shared" si="11"/>
        <v>0.47033898305084748</v>
      </c>
      <c r="S53" s="5">
        <f t="shared" si="12"/>
        <v>54280</v>
      </c>
      <c r="T53" s="11">
        <f t="shared" si="13"/>
        <v>0.24323355440043018</v>
      </c>
    </row>
    <row r="54" spans="1:20">
      <c r="A54" s="3">
        <v>53</v>
      </c>
      <c r="B54" s="121">
        <v>45120</v>
      </c>
      <c r="C54" s="3" t="s">
        <v>177</v>
      </c>
      <c r="D54" s="3" t="s">
        <v>124</v>
      </c>
      <c r="E54" s="3">
        <v>34</v>
      </c>
      <c r="F54" s="3" t="s">
        <v>20</v>
      </c>
      <c r="G54" s="3">
        <v>2</v>
      </c>
      <c r="H54" s="3">
        <v>50</v>
      </c>
      <c r="I54" s="3">
        <v>100</v>
      </c>
      <c r="K54" s="139" t="s">
        <v>70</v>
      </c>
      <c r="L54" s="140"/>
      <c r="M54" s="5">
        <f>SUM(M50:M53)</f>
        <v>74305</v>
      </c>
      <c r="N54" s="12"/>
      <c r="O54" s="5">
        <f>SUM(O50:O53)</f>
        <v>68685</v>
      </c>
      <c r="P54" s="12"/>
      <c r="Q54" s="5">
        <f>SUM(Q50:Q53)</f>
        <v>80170</v>
      </c>
      <c r="R54" s="12"/>
      <c r="S54" s="5">
        <f>SUM(S50:S53)</f>
        <v>223160</v>
      </c>
      <c r="T54" s="12"/>
    </row>
    <row r="55" spans="1:20">
      <c r="A55" s="3">
        <v>54</v>
      </c>
      <c r="B55" s="121">
        <v>44967</v>
      </c>
      <c r="C55" s="3" t="s">
        <v>178</v>
      </c>
      <c r="D55" s="3" t="s">
        <v>126</v>
      </c>
      <c r="E55" s="3">
        <v>38</v>
      </c>
      <c r="F55" s="3" t="s">
        <v>20</v>
      </c>
      <c r="G55" s="3">
        <v>3</v>
      </c>
      <c r="H55" s="3">
        <v>500</v>
      </c>
      <c r="I55" s="3">
        <v>1500</v>
      </c>
      <c r="K55" s="4" t="s">
        <v>46</v>
      </c>
    </row>
    <row r="56" spans="1:20">
      <c r="A56" s="3">
        <v>55</v>
      </c>
      <c r="B56" s="121">
        <v>45209</v>
      </c>
      <c r="C56" s="3" t="s">
        <v>179</v>
      </c>
      <c r="D56" s="3" t="s">
        <v>124</v>
      </c>
      <c r="E56" s="3">
        <v>31</v>
      </c>
      <c r="F56" s="3" t="s">
        <v>19</v>
      </c>
      <c r="G56" s="3">
        <v>4</v>
      </c>
      <c r="H56" s="3">
        <v>30</v>
      </c>
      <c r="I56" s="3">
        <v>120</v>
      </c>
    </row>
    <row r="57" spans="1:20">
      <c r="A57" s="3">
        <v>56</v>
      </c>
      <c r="B57" s="121">
        <v>45077</v>
      </c>
      <c r="C57" s="3" t="s">
        <v>180</v>
      </c>
      <c r="D57" s="3" t="s">
        <v>126</v>
      </c>
      <c r="E57" s="3">
        <v>26</v>
      </c>
      <c r="F57" s="3" t="s">
        <v>21</v>
      </c>
      <c r="G57" s="3">
        <v>3</v>
      </c>
      <c r="H57" s="3">
        <v>300</v>
      </c>
      <c r="I57" s="3">
        <v>900</v>
      </c>
      <c r="K57" s="1" t="s">
        <v>126</v>
      </c>
    </row>
    <row r="58" spans="1:20">
      <c r="A58" s="3">
        <v>57</v>
      </c>
      <c r="B58" s="121">
        <v>45248</v>
      </c>
      <c r="C58" s="3" t="s">
        <v>181</v>
      </c>
      <c r="D58" s="3" t="s">
        <v>126</v>
      </c>
      <c r="E58" s="3">
        <v>63</v>
      </c>
      <c r="F58" s="3" t="s">
        <v>19</v>
      </c>
      <c r="G58" s="3">
        <v>1</v>
      </c>
      <c r="H58" s="3">
        <v>30</v>
      </c>
      <c r="I58" s="3">
        <v>30</v>
      </c>
      <c r="K58" s="141" t="s">
        <v>1129</v>
      </c>
      <c r="L58" s="141"/>
      <c r="M58" s="116" t="s">
        <v>21</v>
      </c>
      <c r="N58" s="21" t="s">
        <v>1125</v>
      </c>
      <c r="O58" s="116" t="s">
        <v>19</v>
      </c>
      <c r="P58" s="21" t="s">
        <v>1125</v>
      </c>
      <c r="Q58" s="116" t="s">
        <v>20</v>
      </c>
      <c r="R58" s="21" t="s">
        <v>1125</v>
      </c>
      <c r="S58" s="117" t="s">
        <v>70</v>
      </c>
      <c r="T58" s="21" t="s">
        <v>1125</v>
      </c>
    </row>
    <row r="59" spans="1:20">
      <c r="A59" s="3">
        <v>58</v>
      </c>
      <c r="B59" s="121">
        <v>45243</v>
      </c>
      <c r="C59" s="3" t="s">
        <v>182</v>
      </c>
      <c r="D59" s="3" t="s">
        <v>124</v>
      </c>
      <c r="E59" s="3">
        <v>18</v>
      </c>
      <c r="F59" s="3" t="s">
        <v>21</v>
      </c>
      <c r="G59" s="3">
        <v>4</v>
      </c>
      <c r="H59" s="3">
        <v>300</v>
      </c>
      <c r="I59" s="3">
        <v>1200</v>
      </c>
      <c r="K59" s="141" t="s">
        <v>6</v>
      </c>
      <c r="L59" s="141"/>
      <c r="M59" s="5">
        <f>SUMIFS($I:$I,$F:$F,$M$58,$D:$D,$K$57, $E:$E,"&gt;=18",$E:$E,"&lt;=30")</f>
        <v>25120</v>
      </c>
      <c r="N59" s="11">
        <f>M59/$S59</f>
        <v>0.35983383469416991</v>
      </c>
      <c r="O59" s="5">
        <f>SUMIFS($I:$I,$F:$F,$O$58,$D:$D,$K$57, $E:$E,"&gt;=18",$E:$E,"&lt;=30")</f>
        <v>22675</v>
      </c>
      <c r="P59" s="11">
        <f>O59/$S59</f>
        <v>0.32481019911187509</v>
      </c>
      <c r="Q59" s="5">
        <f>SUMIFS($I:$I,$F:$F,$Q$58,$D:$D,$K$57, $E:$E,"&gt;=18",$E:$E,"&lt;=30")</f>
        <v>22015</v>
      </c>
      <c r="R59" s="11">
        <f>Q59/$S59</f>
        <v>0.31535596619395501</v>
      </c>
      <c r="S59" s="5">
        <f>M59+O59+Q59</f>
        <v>69810</v>
      </c>
      <c r="T59" s="11">
        <f>S59/$S$63</f>
        <v>0.29981961862222983</v>
      </c>
    </row>
    <row r="60" spans="1:20">
      <c r="A60" s="3">
        <v>59</v>
      </c>
      <c r="B60" s="121">
        <v>45112</v>
      </c>
      <c r="C60" s="3" t="s">
        <v>183</v>
      </c>
      <c r="D60" s="3" t="s">
        <v>124</v>
      </c>
      <c r="E60" s="3">
        <v>62</v>
      </c>
      <c r="F60" s="3" t="s">
        <v>21</v>
      </c>
      <c r="G60" s="3">
        <v>1</v>
      </c>
      <c r="H60" s="3">
        <v>50</v>
      </c>
      <c r="I60" s="3">
        <v>50</v>
      </c>
      <c r="K60" s="141" t="s">
        <v>7</v>
      </c>
      <c r="L60" s="141"/>
      <c r="M60" s="5">
        <f>SUMIFS($I:$I,$F:$F,$M$58,$D:$D,$K$57, $E:$E,"&gt;=31",$E:$E,"&lt;=41")</f>
        <v>14320</v>
      </c>
      <c r="N60" s="11">
        <f t="shared" ref="N60:N62" si="14">M60/$S60</f>
        <v>0.27652795210968428</v>
      </c>
      <c r="O60" s="5">
        <f>SUMIFS($I:$I,$F:$F,$O$58,$D:$D,$K$57, $E:$E,"&gt;=31",$E:$E,"&lt;=41")</f>
        <v>19710</v>
      </c>
      <c r="P60" s="11">
        <f t="shared" ref="P60:P62" si="15">O60/$S60</f>
        <v>0.38061214637443275</v>
      </c>
      <c r="Q60" s="5">
        <f>SUMIFS($I:$I,$F:$F,$Q$58,$D:$D,$K$57, $E:$E,"&gt;=31",$E:$E,"&lt;=41")</f>
        <v>17755</v>
      </c>
      <c r="R60" s="11">
        <f t="shared" ref="R60:R62" si="16">Q60/$S60</f>
        <v>0.34285990151588297</v>
      </c>
      <c r="S60" s="5">
        <f t="shared" ref="S60:S62" si="17">M60+O60+Q60</f>
        <v>51785</v>
      </c>
      <c r="T60" s="11">
        <f t="shared" ref="T60:T62" si="18">S60/$S$63</f>
        <v>0.22240594399587699</v>
      </c>
    </row>
    <row r="61" spans="1:20">
      <c r="A61" s="3">
        <v>60</v>
      </c>
      <c r="B61" s="121">
        <v>45222</v>
      </c>
      <c r="C61" s="3" t="s">
        <v>184</v>
      </c>
      <c r="D61" s="3" t="s">
        <v>124</v>
      </c>
      <c r="E61" s="3">
        <v>30</v>
      </c>
      <c r="F61" s="3" t="s">
        <v>19</v>
      </c>
      <c r="G61" s="3">
        <v>3</v>
      </c>
      <c r="H61" s="3">
        <v>50</v>
      </c>
      <c r="I61" s="3">
        <v>150</v>
      </c>
      <c r="K61" s="141" t="s">
        <v>8</v>
      </c>
      <c r="L61" s="141"/>
      <c r="M61" s="5">
        <f>SUMIFS($I:$I,$F:$F,$M$58,$D:$D,$K$57, $E:$E,"&gt;=42",$E:$E,"&lt;=52")</f>
        <v>20135</v>
      </c>
      <c r="N61" s="11">
        <f t="shared" si="14"/>
        <v>0.36397324656543745</v>
      </c>
      <c r="O61" s="5">
        <f>SUMIFS($I:$I,$F:$F,$O$58,$D:$D,$K$57, $E:$E,"&gt;=42",$E:$E,"&lt;=52")</f>
        <v>18220</v>
      </c>
      <c r="P61" s="11">
        <f t="shared" si="15"/>
        <v>0.32935647143890096</v>
      </c>
      <c r="Q61" s="5">
        <f>SUMIFS($I:$I,$F:$F,$Q$58,$D:$D,$K$57, $E:$E,"&gt;=42",$E:$E,"&lt;=52")</f>
        <v>16965</v>
      </c>
      <c r="R61" s="11">
        <f t="shared" si="16"/>
        <v>0.3066702819956616</v>
      </c>
      <c r="S61" s="5">
        <f t="shared" si="17"/>
        <v>55320</v>
      </c>
      <c r="T61" s="11">
        <f t="shared" si="18"/>
        <v>0.23758804329153066</v>
      </c>
    </row>
    <row r="62" spans="1:20">
      <c r="A62" s="3">
        <v>61</v>
      </c>
      <c r="B62" s="121">
        <v>45025</v>
      </c>
      <c r="C62" s="3" t="s">
        <v>185</v>
      </c>
      <c r="D62" s="3" t="s">
        <v>124</v>
      </c>
      <c r="E62" s="3">
        <v>21</v>
      </c>
      <c r="F62" s="3" t="s">
        <v>19</v>
      </c>
      <c r="G62" s="3">
        <v>4</v>
      </c>
      <c r="H62" s="3">
        <v>50</v>
      </c>
      <c r="I62" s="3">
        <v>200</v>
      </c>
      <c r="K62" s="141" t="s">
        <v>9</v>
      </c>
      <c r="L62" s="141"/>
      <c r="M62" s="5">
        <f>SUMIFS($I:$I,$F:$F,$M$58,$D:$D,$K$57, $E:$E,"&gt;=53",$E:$E,"&lt;=64")</f>
        <v>21700</v>
      </c>
      <c r="N62" s="11">
        <f t="shared" si="14"/>
        <v>0.38801966919982117</v>
      </c>
      <c r="O62" s="5">
        <f>SUMIFS($I:$I,$F:$F,$O$58,$D:$D,$K$57, $E:$E,"&gt;=53",$E:$E,"&lt;=64")</f>
        <v>14225</v>
      </c>
      <c r="P62" s="11">
        <f t="shared" si="15"/>
        <v>0.25435851586946806</v>
      </c>
      <c r="Q62" s="5">
        <f>SUMIFS($I:$I,$F:$F,$Q$58,$D:$D,$K$57, $E:$E,"&gt;=53",$E:$E,"&lt;=64")</f>
        <v>20000</v>
      </c>
      <c r="R62" s="11">
        <f t="shared" si="16"/>
        <v>0.35762181493071077</v>
      </c>
      <c r="S62" s="5">
        <f t="shared" si="17"/>
        <v>55925</v>
      </c>
      <c r="T62" s="11">
        <f t="shared" si="18"/>
        <v>0.24018639409036249</v>
      </c>
    </row>
    <row r="63" spans="1:20">
      <c r="A63" s="3">
        <v>62</v>
      </c>
      <c r="B63" s="121">
        <v>45287</v>
      </c>
      <c r="C63" s="3" t="s">
        <v>186</v>
      </c>
      <c r="D63" s="3" t="s">
        <v>124</v>
      </c>
      <c r="E63" s="3">
        <v>18</v>
      </c>
      <c r="F63" s="3" t="s">
        <v>19</v>
      </c>
      <c r="G63" s="3">
        <v>2</v>
      </c>
      <c r="H63" s="3">
        <v>50</v>
      </c>
      <c r="I63" s="3">
        <v>100</v>
      </c>
      <c r="K63" s="139" t="s">
        <v>70</v>
      </c>
      <c r="L63" s="140"/>
      <c r="M63" s="5">
        <f>SUM(M59:M62)</f>
        <v>81275</v>
      </c>
      <c r="N63" s="12"/>
      <c r="O63" s="5">
        <f>SUM(O59:O62)</f>
        <v>74830</v>
      </c>
      <c r="P63" s="12"/>
      <c r="Q63" s="5">
        <f>SUM(Q59:Q62)</f>
        <v>76735</v>
      </c>
      <c r="R63" s="12"/>
      <c r="S63" s="5">
        <f>SUM(S59:S62)</f>
        <v>232840</v>
      </c>
      <c r="T63" s="12"/>
    </row>
    <row r="64" spans="1:20">
      <c r="A64" s="3">
        <v>63</v>
      </c>
      <c r="B64" s="121">
        <v>44962</v>
      </c>
      <c r="C64" s="3" t="s">
        <v>187</v>
      </c>
      <c r="D64" s="3" t="s">
        <v>124</v>
      </c>
      <c r="E64" s="3">
        <v>57</v>
      </c>
      <c r="F64" s="3" t="s">
        <v>20</v>
      </c>
      <c r="G64" s="3">
        <v>2</v>
      </c>
      <c r="H64" s="3">
        <v>25</v>
      </c>
      <c r="I64" s="3">
        <v>50</v>
      </c>
      <c r="K64" s="4" t="s">
        <v>47</v>
      </c>
    </row>
    <row r="65" spans="1:20">
      <c r="A65" s="3">
        <v>64</v>
      </c>
      <c r="B65" s="121">
        <v>44950</v>
      </c>
      <c r="C65" s="3" t="s">
        <v>188</v>
      </c>
      <c r="D65" s="3" t="s">
        <v>124</v>
      </c>
      <c r="E65" s="3">
        <v>49</v>
      </c>
      <c r="F65" s="3" t="s">
        <v>21</v>
      </c>
      <c r="G65" s="3">
        <v>4</v>
      </c>
      <c r="H65" s="3">
        <v>25</v>
      </c>
      <c r="I65" s="3">
        <v>100</v>
      </c>
    </row>
    <row r="66" spans="1:20">
      <c r="A66" s="3">
        <v>65</v>
      </c>
      <c r="B66" s="121">
        <v>45265</v>
      </c>
      <c r="C66" s="3" t="s">
        <v>189</v>
      </c>
      <c r="D66" s="3" t="s">
        <v>124</v>
      </c>
      <c r="E66" s="3">
        <v>51</v>
      </c>
      <c r="F66" s="3" t="s">
        <v>20</v>
      </c>
      <c r="G66" s="3">
        <v>4</v>
      </c>
      <c r="H66" s="3">
        <v>500</v>
      </c>
      <c r="I66" s="3">
        <v>2000</v>
      </c>
    </row>
    <row r="67" spans="1:20">
      <c r="A67" s="3">
        <v>66</v>
      </c>
      <c r="B67" s="121">
        <v>45043</v>
      </c>
      <c r="C67" s="3" t="s">
        <v>190</v>
      </c>
      <c r="D67" s="3" t="s">
        <v>126</v>
      </c>
      <c r="E67" s="3">
        <v>45</v>
      </c>
      <c r="F67" s="3" t="s">
        <v>20</v>
      </c>
      <c r="G67" s="3">
        <v>1</v>
      </c>
      <c r="H67" s="3">
        <v>30</v>
      </c>
      <c r="I67" s="3">
        <v>30</v>
      </c>
      <c r="K67" s="1" t="s">
        <v>124</v>
      </c>
    </row>
    <row r="68" spans="1:20">
      <c r="A68" s="3">
        <v>67</v>
      </c>
      <c r="B68" s="121">
        <v>45075</v>
      </c>
      <c r="C68" s="3" t="s">
        <v>191</v>
      </c>
      <c r="D68" s="3" t="s">
        <v>126</v>
      </c>
      <c r="E68" s="3">
        <v>48</v>
      </c>
      <c r="F68" s="3" t="s">
        <v>19</v>
      </c>
      <c r="G68" s="3">
        <v>4</v>
      </c>
      <c r="H68" s="3">
        <v>300</v>
      </c>
      <c r="I68" s="3">
        <v>1200</v>
      </c>
      <c r="K68" s="141" t="s">
        <v>1129</v>
      </c>
      <c r="L68" s="141"/>
      <c r="M68" s="116" t="s">
        <v>21</v>
      </c>
      <c r="N68" s="21" t="s">
        <v>1125</v>
      </c>
      <c r="O68" s="116" t="s">
        <v>19</v>
      </c>
      <c r="P68" s="21" t="s">
        <v>1125</v>
      </c>
      <c r="Q68" s="116" t="s">
        <v>20</v>
      </c>
      <c r="R68" s="21" t="s">
        <v>1125</v>
      </c>
      <c r="S68" s="117" t="s">
        <v>70</v>
      </c>
      <c r="T68" s="21" t="s">
        <v>1125</v>
      </c>
    </row>
    <row r="69" spans="1:20">
      <c r="A69" s="3">
        <v>68</v>
      </c>
      <c r="B69" s="121">
        <v>44967</v>
      </c>
      <c r="C69" s="3" t="s">
        <v>192</v>
      </c>
      <c r="D69" s="3" t="s">
        <v>124</v>
      </c>
      <c r="E69" s="3">
        <v>25</v>
      </c>
      <c r="F69" s="3" t="s">
        <v>20</v>
      </c>
      <c r="G69" s="3">
        <v>1</v>
      </c>
      <c r="H69" s="3">
        <v>300</v>
      </c>
      <c r="I69" s="3">
        <v>300</v>
      </c>
      <c r="K69" s="141" t="s">
        <v>6</v>
      </c>
      <c r="L69" s="141"/>
      <c r="M69" s="5">
        <f>SUMIFS($G:$G,$F:$F,$M$49,$D:$D,$K$48, $E:$E,"&gt;=18",$E:$E,"&lt;=30")</f>
        <v>130</v>
      </c>
      <c r="N69" s="11">
        <f>M69/$S69</f>
        <v>0.38348082595870209</v>
      </c>
      <c r="O69" s="5">
        <f>SUMIFS($G:$G,$F:$F,$O$49,$D:$D,$K$48, $E:$E,"&gt;=18",$E:$E,"&lt;=30")</f>
        <v>120</v>
      </c>
      <c r="P69" s="11">
        <f>O69/$S69</f>
        <v>0.35398230088495575</v>
      </c>
      <c r="Q69" s="5">
        <f>SUMIFS($G:$G,$F:$F,$Q$49,$D:$D,$K$48, $E:$E,"&gt;=18",$E:$E,"&lt;=30")</f>
        <v>89</v>
      </c>
      <c r="R69" s="11">
        <f>Q69/$S69</f>
        <v>0.26253687315634217</v>
      </c>
      <c r="S69" s="5">
        <f>M69+O69+Q69</f>
        <v>339</v>
      </c>
      <c r="T69" s="11">
        <f>S69/$S$73</f>
        <v>0.27878289473684209</v>
      </c>
    </row>
    <row r="70" spans="1:20">
      <c r="A70" s="3">
        <v>69</v>
      </c>
      <c r="B70" s="121">
        <v>45046</v>
      </c>
      <c r="C70" s="3" t="s">
        <v>193</v>
      </c>
      <c r="D70" s="3" t="s">
        <v>126</v>
      </c>
      <c r="E70" s="3">
        <v>56</v>
      </c>
      <c r="F70" s="3" t="s">
        <v>19</v>
      </c>
      <c r="G70" s="3">
        <v>3</v>
      </c>
      <c r="H70" s="3">
        <v>25</v>
      </c>
      <c r="I70" s="3">
        <v>75</v>
      </c>
      <c r="K70" s="141" t="s">
        <v>7</v>
      </c>
      <c r="L70" s="141"/>
      <c r="M70" s="5">
        <f>SUMIFS($G:$G,$F:$F,$M$49,$D:$D,$K$48, $E:$E,"&gt;=31",$E:$E,"&lt;=41")</f>
        <v>117</v>
      </c>
      <c r="N70" s="11">
        <f t="shared" ref="N70:N72" si="19">M70/$S70</f>
        <v>0.43820224719101125</v>
      </c>
      <c r="O70" s="5">
        <f>SUMIFS($G:$G,$F:$F,$O$49,$D:$D,$K$48, $E:$E,"&gt;=31",$E:$E,"&lt;=41")</f>
        <v>69</v>
      </c>
      <c r="P70" s="11">
        <f>O70/$S70</f>
        <v>0.25842696629213485</v>
      </c>
      <c r="Q70" s="5">
        <f>SUMIFS($G:$G,$F:$F,$Q$49,$D:$D,$K$48, $E:$E,"&gt;=31",$E:$E,"&lt;=41")</f>
        <v>81</v>
      </c>
      <c r="R70" s="11">
        <f t="shared" ref="R70:R72" si="20">Q70/$S70</f>
        <v>0.30337078651685395</v>
      </c>
      <c r="S70" s="5">
        <f t="shared" ref="S70:S72" si="21">M70+O70+Q70</f>
        <v>267</v>
      </c>
      <c r="T70" s="11">
        <f t="shared" ref="T70:T72" si="22">S70/$S$73</f>
        <v>0.21957236842105263</v>
      </c>
    </row>
    <row r="71" spans="1:20">
      <c r="A71" s="3">
        <v>70</v>
      </c>
      <c r="B71" s="121">
        <v>44978</v>
      </c>
      <c r="C71" s="3" t="s">
        <v>194</v>
      </c>
      <c r="D71" s="3" t="s">
        <v>126</v>
      </c>
      <c r="E71" s="3">
        <v>43</v>
      </c>
      <c r="F71" s="3" t="s">
        <v>21</v>
      </c>
      <c r="G71" s="3">
        <v>1</v>
      </c>
      <c r="H71" s="3">
        <v>300</v>
      </c>
      <c r="I71" s="3">
        <v>300</v>
      </c>
      <c r="K71" s="141" t="s">
        <v>8</v>
      </c>
      <c r="L71" s="141"/>
      <c r="M71" s="5">
        <f>SUMIFS($G:$G,$F:$F,$M$49,$D:$D,$K$48, $E:$E,"&gt;=42",$E:$E,"&lt;=52")</f>
        <v>98</v>
      </c>
      <c r="N71" s="11">
        <f>M71/$S71</f>
        <v>0.33220338983050846</v>
      </c>
      <c r="O71" s="5">
        <f>SUMIFS($G:$G,$F:$F,$O$49,$D:$D,$K$48, $E:$E,"&gt;=42",$E:$E,"&lt;=52")</f>
        <v>86</v>
      </c>
      <c r="P71" s="11">
        <f>O71/$S71</f>
        <v>0.29152542372881357</v>
      </c>
      <c r="Q71" s="5">
        <f>SUMIFS($G:$G,$F:$F,$Q$49,$D:$D,$K$48, $E:$E,"&gt;=42",$E:$E,"&lt;=52")</f>
        <v>111</v>
      </c>
      <c r="R71" s="11">
        <f t="shared" si="20"/>
        <v>0.37627118644067797</v>
      </c>
      <c r="S71" s="5">
        <f t="shared" si="21"/>
        <v>295</v>
      </c>
      <c r="T71" s="11">
        <f t="shared" si="22"/>
        <v>0.24259868421052633</v>
      </c>
    </row>
    <row r="72" spans="1:20">
      <c r="A72" s="3">
        <v>71</v>
      </c>
      <c r="B72" s="121">
        <v>45121</v>
      </c>
      <c r="C72" s="3" t="s">
        <v>195</v>
      </c>
      <c r="D72" s="3" t="s">
        <v>126</v>
      </c>
      <c r="E72" s="3">
        <v>51</v>
      </c>
      <c r="F72" s="3" t="s">
        <v>19</v>
      </c>
      <c r="G72" s="3">
        <v>4</v>
      </c>
      <c r="H72" s="3">
        <v>25</v>
      </c>
      <c r="I72" s="3">
        <v>100</v>
      </c>
      <c r="K72" s="141" t="s">
        <v>9</v>
      </c>
      <c r="L72" s="141"/>
      <c r="M72" s="5">
        <f>SUMIFS($G:$G,$F:$F,$M$49,$D:$D,$K$48, $E:$E,"&gt;=53",$E:$E,"&lt;=64")</f>
        <v>108</v>
      </c>
      <c r="N72" s="11">
        <f t="shared" si="19"/>
        <v>0.34285714285714286</v>
      </c>
      <c r="O72" s="5">
        <f>SUMIFS($G:$G,$F:$F,$O$49,$D:$D,$K$48, $E:$E,"&gt;=53",$E:$E,"&lt;=64")</f>
        <v>78</v>
      </c>
      <c r="P72" s="11">
        <f t="shared" ref="P72" si="23">O72/$S72</f>
        <v>0.24761904761904763</v>
      </c>
      <c r="Q72" s="5">
        <f>SUMIFS($G:$G,$F:$F,$Q$49,$D:$D,$K$48, $E:$E,"&gt;=53",$E:$E,"&lt;=64")</f>
        <v>129</v>
      </c>
      <c r="R72" s="11">
        <f t="shared" si="20"/>
        <v>0.40952380952380951</v>
      </c>
      <c r="S72" s="5">
        <f t="shared" si="21"/>
        <v>315</v>
      </c>
      <c r="T72" s="11">
        <f t="shared" si="22"/>
        <v>0.25904605263157893</v>
      </c>
    </row>
    <row r="73" spans="1:20">
      <c r="A73" s="3">
        <v>72</v>
      </c>
      <c r="B73" s="121">
        <v>45069</v>
      </c>
      <c r="C73" s="3" t="s">
        <v>196</v>
      </c>
      <c r="D73" s="3" t="s">
        <v>126</v>
      </c>
      <c r="E73" s="3">
        <v>20</v>
      </c>
      <c r="F73" s="3" t="s">
        <v>20</v>
      </c>
      <c r="G73" s="3">
        <v>4</v>
      </c>
      <c r="H73" s="3">
        <v>500</v>
      </c>
      <c r="I73" s="3">
        <v>2000</v>
      </c>
      <c r="K73" s="139" t="s">
        <v>70</v>
      </c>
      <c r="L73" s="140"/>
      <c r="M73" s="5">
        <f>SUM(M69:M72)</f>
        <v>453</v>
      </c>
      <c r="N73" s="12"/>
      <c r="O73" s="5">
        <f>SUM(O69:O72)</f>
        <v>353</v>
      </c>
      <c r="P73" s="12"/>
      <c r="Q73" s="5">
        <f>SUM(Q69:Q72)</f>
        <v>410</v>
      </c>
      <c r="R73" s="12"/>
      <c r="S73" s="5">
        <f>SUM(S69:S72)</f>
        <v>1216</v>
      </c>
      <c r="T73" s="12"/>
    </row>
    <row r="74" spans="1:20">
      <c r="A74" s="3">
        <v>73</v>
      </c>
      <c r="B74" s="121">
        <v>45159</v>
      </c>
      <c r="C74" s="3" t="s">
        <v>197</v>
      </c>
      <c r="D74" s="3" t="s">
        <v>124</v>
      </c>
      <c r="E74" s="3">
        <v>29</v>
      </c>
      <c r="F74" s="3" t="s">
        <v>20</v>
      </c>
      <c r="G74" s="3">
        <v>3</v>
      </c>
      <c r="H74" s="3">
        <v>30</v>
      </c>
      <c r="I74" s="3">
        <v>90</v>
      </c>
      <c r="K74" s="4" t="s">
        <v>29</v>
      </c>
    </row>
    <row r="75" spans="1:20">
      <c r="A75" s="3">
        <v>74</v>
      </c>
      <c r="B75" s="121">
        <v>45252</v>
      </c>
      <c r="C75" s="3" t="s">
        <v>198</v>
      </c>
      <c r="D75" s="3" t="s">
        <v>126</v>
      </c>
      <c r="E75" s="3">
        <v>18</v>
      </c>
      <c r="F75" s="3" t="s">
        <v>19</v>
      </c>
      <c r="G75" s="3">
        <v>4</v>
      </c>
      <c r="H75" s="3">
        <v>500</v>
      </c>
      <c r="I75" s="3">
        <v>2000</v>
      </c>
    </row>
    <row r="76" spans="1:20">
      <c r="A76" s="3">
        <v>75</v>
      </c>
      <c r="B76" s="121">
        <v>45113</v>
      </c>
      <c r="C76" s="3" t="s">
        <v>199</v>
      </c>
      <c r="D76" s="3" t="s">
        <v>124</v>
      </c>
      <c r="E76" s="3">
        <v>61</v>
      </c>
      <c r="F76" s="3" t="s">
        <v>19</v>
      </c>
      <c r="G76" s="3">
        <v>4</v>
      </c>
      <c r="H76" s="3">
        <v>50</v>
      </c>
      <c r="I76" s="3">
        <v>200</v>
      </c>
      <c r="K76" s="1" t="s">
        <v>126</v>
      </c>
    </row>
    <row r="77" spans="1:20">
      <c r="A77" s="3">
        <v>76</v>
      </c>
      <c r="B77" s="121">
        <v>45010</v>
      </c>
      <c r="C77" s="3" t="s">
        <v>200</v>
      </c>
      <c r="D77" s="3" t="s">
        <v>126</v>
      </c>
      <c r="E77" s="3">
        <v>22</v>
      </c>
      <c r="F77" s="3" t="s">
        <v>20</v>
      </c>
      <c r="G77" s="3">
        <v>2</v>
      </c>
      <c r="H77" s="3">
        <v>50</v>
      </c>
      <c r="I77" s="3">
        <v>100</v>
      </c>
      <c r="K77" s="141" t="s">
        <v>1129</v>
      </c>
      <c r="L77" s="141"/>
      <c r="M77" s="116" t="s">
        <v>21</v>
      </c>
      <c r="N77" s="21" t="s">
        <v>1125</v>
      </c>
      <c r="O77" s="116" t="s">
        <v>19</v>
      </c>
      <c r="P77" s="21" t="s">
        <v>1125</v>
      </c>
      <c r="Q77" s="116" t="s">
        <v>20</v>
      </c>
      <c r="R77" s="21" t="s">
        <v>1125</v>
      </c>
      <c r="S77" s="117" t="s">
        <v>70</v>
      </c>
      <c r="T77" s="21" t="s">
        <v>1125</v>
      </c>
    </row>
    <row r="78" spans="1:20">
      <c r="A78" s="3">
        <v>77</v>
      </c>
      <c r="B78" s="121">
        <v>45116</v>
      </c>
      <c r="C78" s="3" t="s">
        <v>201</v>
      </c>
      <c r="D78" s="3" t="s">
        <v>126</v>
      </c>
      <c r="E78" s="3">
        <v>47</v>
      </c>
      <c r="F78" s="3" t="s">
        <v>21</v>
      </c>
      <c r="G78" s="3">
        <v>2</v>
      </c>
      <c r="H78" s="3">
        <v>50</v>
      </c>
      <c r="I78" s="3">
        <v>100</v>
      </c>
      <c r="K78" s="141" t="s">
        <v>6</v>
      </c>
      <c r="L78" s="141"/>
      <c r="M78" s="5">
        <f>SUMIFS($G:$G,$F:$F,$M$58,$D:$D,$K$57, $E:$E,"&gt;=18",$E:$E,"&lt;=30")</f>
        <v>94</v>
      </c>
      <c r="N78" s="11">
        <f>M78/$S78</f>
        <v>0.27167630057803466</v>
      </c>
      <c r="O78" s="5">
        <f>SUMIFS($G:$G,$F:$F,$O$58,$D:$D,$K$57, $E:$E,"&gt;=18",$E:$E,"&lt;=30")</f>
        <v>126</v>
      </c>
      <c r="P78" s="11">
        <f>O78/$S78</f>
        <v>0.36416184971098264</v>
      </c>
      <c r="Q78" s="5">
        <f>SUMIFS($G:$G,$F:$F,$Q$58,$D:$D,$K$57, $E:$E,"&gt;=18",$E:$E,"&lt;=30")</f>
        <v>126</v>
      </c>
      <c r="R78" s="11">
        <f>Q78/$S78</f>
        <v>0.36416184971098264</v>
      </c>
      <c r="S78" s="5">
        <f>M78+O78+Q78</f>
        <v>346</v>
      </c>
      <c r="T78" s="11">
        <f>S78/$S$82</f>
        <v>0.26656394453004623</v>
      </c>
    </row>
    <row r="79" spans="1:20">
      <c r="A79" s="3">
        <v>78</v>
      </c>
      <c r="B79" s="121">
        <v>45108</v>
      </c>
      <c r="C79" s="3" t="s">
        <v>202</v>
      </c>
      <c r="D79" s="3" t="s">
        <v>126</v>
      </c>
      <c r="E79" s="3">
        <v>47</v>
      </c>
      <c r="F79" s="3" t="s">
        <v>21</v>
      </c>
      <c r="G79" s="3">
        <v>3</v>
      </c>
      <c r="H79" s="3">
        <v>500</v>
      </c>
      <c r="I79" s="3">
        <v>1500</v>
      </c>
      <c r="K79" s="141" t="s">
        <v>7</v>
      </c>
      <c r="L79" s="141"/>
      <c r="M79" s="5">
        <f>SUMIFS($G:$G,$F:$F,$M$58,$D:$D,$K$57, $E:$E,"&gt;=31",$E:$E,"&lt;=41")</f>
        <v>85</v>
      </c>
      <c r="N79" s="11">
        <f>M79/$S79</f>
        <v>0.3079710144927536</v>
      </c>
      <c r="O79" s="5">
        <f>SUMIFS($G:$G,$F:$F,$O$58,$D:$D,$K$57, $E:$E,"&gt;=31",$E:$E,"&lt;=41")</f>
        <v>85</v>
      </c>
      <c r="P79" s="11">
        <f t="shared" ref="P79:P81" si="24">O79/$S79</f>
        <v>0.3079710144927536</v>
      </c>
      <c r="Q79" s="5">
        <f>SUMIFS($G:$G,$F:$F,$Q$58,$D:$D,$K$57, $E:$E,"&gt;=31",$E:$E,"&lt;=41")</f>
        <v>106</v>
      </c>
      <c r="R79" s="11">
        <f t="shared" ref="R79:R81" si="25">Q79/$S79</f>
        <v>0.38405797101449274</v>
      </c>
      <c r="S79" s="5">
        <f t="shared" ref="S79:S80" si="26">M79+O79+Q79</f>
        <v>276</v>
      </c>
      <c r="T79" s="11">
        <f t="shared" ref="T79:T81" si="27">S79/$S$82</f>
        <v>0.21263482280431434</v>
      </c>
    </row>
    <row r="80" spans="1:20">
      <c r="A80" s="3">
        <v>79</v>
      </c>
      <c r="B80" s="121">
        <v>45034</v>
      </c>
      <c r="C80" s="3" t="s">
        <v>203</v>
      </c>
      <c r="D80" s="3" t="s">
        <v>124</v>
      </c>
      <c r="E80" s="3">
        <v>34</v>
      </c>
      <c r="F80" s="3" t="s">
        <v>19</v>
      </c>
      <c r="G80" s="3">
        <v>1</v>
      </c>
      <c r="H80" s="3">
        <v>300</v>
      </c>
      <c r="I80" s="3">
        <v>300</v>
      </c>
      <c r="K80" s="141" t="s">
        <v>8</v>
      </c>
      <c r="L80" s="141"/>
      <c r="M80" s="5">
        <f>SUMIFS($G:$G,$F:$F,$M$58,$D:$D,$K$57, $E:$E,"&gt;=42",$E:$E,"&lt;=52")</f>
        <v>133</v>
      </c>
      <c r="N80" s="11">
        <f t="shared" ref="N80:N81" si="28">M80/$S80</f>
        <v>0.36842105263157893</v>
      </c>
      <c r="O80" s="5">
        <f>SUMIFS($G:$G,$F:$F,$O$58,$D:$D,$K$57, $E:$E,"&gt;=42",$E:$E,"&lt;=52")</f>
        <v>114</v>
      </c>
      <c r="P80" s="11">
        <f>O80/$S80</f>
        <v>0.31578947368421051</v>
      </c>
      <c r="Q80" s="5">
        <f>SUMIFS($G:$G,$F:$F,$Q$58,$D:$D,$K$57, $E:$E,"&gt;=42",$E:$E,"&lt;=52")</f>
        <v>114</v>
      </c>
      <c r="R80" s="11">
        <f t="shared" si="25"/>
        <v>0.31578947368421051</v>
      </c>
      <c r="S80" s="5">
        <f t="shared" si="26"/>
        <v>361</v>
      </c>
      <c r="T80" s="11">
        <f t="shared" si="27"/>
        <v>0.27812018489984591</v>
      </c>
    </row>
    <row r="81" spans="1:20">
      <c r="A81" s="3">
        <v>80</v>
      </c>
      <c r="B81" s="121">
        <v>45270</v>
      </c>
      <c r="C81" s="3" t="s">
        <v>204</v>
      </c>
      <c r="D81" s="3" t="s">
        <v>126</v>
      </c>
      <c r="E81" s="3">
        <v>64</v>
      </c>
      <c r="F81" s="3" t="s">
        <v>21</v>
      </c>
      <c r="G81" s="3">
        <v>2</v>
      </c>
      <c r="H81" s="3">
        <v>30</v>
      </c>
      <c r="I81" s="3">
        <v>60</v>
      </c>
      <c r="K81" s="141" t="s">
        <v>9</v>
      </c>
      <c r="L81" s="141"/>
      <c r="M81" s="5">
        <f>SUMIFS($G:$G,$F:$F,$M$58,$D:$D,$K$57, $E:$E,"&gt;=53",$E:$E,"&lt;=64")</f>
        <v>129</v>
      </c>
      <c r="N81" s="11">
        <f t="shared" si="28"/>
        <v>0.40952380952380951</v>
      </c>
      <c r="O81" s="5">
        <f>SUMIFS($G:$G,$F:$F,$O$58,$D:$D,$K$57, $E:$E,"&gt;=53",$E:$E,"&lt;=64")</f>
        <v>93</v>
      </c>
      <c r="P81" s="11">
        <f t="shared" si="24"/>
        <v>0.29523809523809524</v>
      </c>
      <c r="Q81" s="5">
        <f>SUMIFS($G:$G,$F:$F,$Q$58,$D:$D,$K$57, $E:$E,"&gt;=53",$E:$E,"&lt;=64")</f>
        <v>93</v>
      </c>
      <c r="R81" s="11">
        <f t="shared" si="25"/>
        <v>0.29523809523809524</v>
      </c>
      <c r="S81" s="5">
        <f>M81+O81+Q81</f>
        <v>315</v>
      </c>
      <c r="T81" s="11">
        <f t="shared" si="27"/>
        <v>0.24268104776579352</v>
      </c>
    </row>
    <row r="82" spans="1:20">
      <c r="A82" s="3">
        <v>81</v>
      </c>
      <c r="B82" s="121">
        <v>45063</v>
      </c>
      <c r="C82" s="3" t="s">
        <v>205</v>
      </c>
      <c r="D82" s="3" t="s">
        <v>124</v>
      </c>
      <c r="E82" s="3">
        <v>40</v>
      </c>
      <c r="F82" s="3" t="s">
        <v>20</v>
      </c>
      <c r="G82" s="3">
        <v>1</v>
      </c>
      <c r="H82" s="3">
        <v>50</v>
      </c>
      <c r="I82" s="3">
        <v>50</v>
      </c>
      <c r="K82" s="139" t="s">
        <v>70</v>
      </c>
      <c r="L82" s="140"/>
      <c r="M82" s="5">
        <f>SUM(M78:M81)</f>
        <v>441</v>
      </c>
      <c r="N82" s="12"/>
      <c r="O82" s="5">
        <f>SUM(O78:O81)</f>
        <v>418</v>
      </c>
      <c r="P82" s="12"/>
      <c r="Q82" s="5">
        <f>SUM(Q78:Q81)</f>
        <v>439</v>
      </c>
      <c r="R82" s="12"/>
      <c r="S82" s="5">
        <f>SUM(S78:S81)</f>
        <v>1298</v>
      </c>
      <c r="T82" s="12"/>
    </row>
    <row r="83" spans="1:20">
      <c r="A83" s="3">
        <v>82</v>
      </c>
      <c r="B83" s="121">
        <v>45286</v>
      </c>
      <c r="C83" s="3" t="s">
        <v>206</v>
      </c>
      <c r="D83" s="3" t="s">
        <v>126</v>
      </c>
      <c r="E83" s="3">
        <v>32</v>
      </c>
      <c r="F83" s="3" t="s">
        <v>19</v>
      </c>
      <c r="G83" s="3">
        <v>4</v>
      </c>
      <c r="H83" s="3">
        <v>50</v>
      </c>
      <c r="I83" s="3">
        <v>200</v>
      </c>
      <c r="K83" s="4" t="s">
        <v>11</v>
      </c>
    </row>
    <row r="84" spans="1:20">
      <c r="A84" s="3">
        <v>83</v>
      </c>
      <c r="B84" s="121">
        <v>45276</v>
      </c>
      <c r="C84" s="3" t="s">
        <v>207</v>
      </c>
      <c r="D84" s="3" t="s">
        <v>124</v>
      </c>
      <c r="E84" s="3">
        <v>54</v>
      </c>
      <c r="F84" s="3" t="s">
        <v>20</v>
      </c>
      <c r="G84" s="3">
        <v>2</v>
      </c>
      <c r="H84" s="3">
        <v>50</v>
      </c>
      <c r="I84" s="3">
        <v>100</v>
      </c>
    </row>
    <row r="85" spans="1:20">
      <c r="A85" s="3">
        <v>84</v>
      </c>
      <c r="B85" s="121">
        <v>45258</v>
      </c>
      <c r="C85" s="3" t="s">
        <v>208</v>
      </c>
      <c r="D85" s="3" t="s">
        <v>126</v>
      </c>
      <c r="E85" s="3">
        <v>38</v>
      </c>
      <c r="F85" s="3" t="s">
        <v>20</v>
      </c>
      <c r="G85" s="3">
        <v>3</v>
      </c>
      <c r="H85" s="3">
        <v>30</v>
      </c>
      <c r="I85" s="3">
        <v>90</v>
      </c>
    </row>
    <row r="86" spans="1:20">
      <c r="A86" s="3">
        <v>85</v>
      </c>
      <c r="B86" s="121">
        <v>44963</v>
      </c>
      <c r="C86" s="3" t="s">
        <v>209</v>
      </c>
      <c r="D86" s="3" t="s">
        <v>124</v>
      </c>
      <c r="E86" s="3">
        <v>31</v>
      </c>
      <c r="F86" s="3" t="s">
        <v>21</v>
      </c>
      <c r="G86" s="3">
        <v>3</v>
      </c>
      <c r="H86" s="3">
        <v>50</v>
      </c>
      <c r="I86" s="3">
        <v>150</v>
      </c>
    </row>
    <row r="87" spans="1:20">
      <c r="A87" s="3">
        <v>86</v>
      </c>
      <c r="B87" s="121">
        <v>45238</v>
      </c>
      <c r="C87" s="3" t="s">
        <v>210</v>
      </c>
      <c r="D87" s="3" t="s">
        <v>124</v>
      </c>
      <c r="E87" s="3">
        <v>19</v>
      </c>
      <c r="F87" s="3" t="s">
        <v>19</v>
      </c>
      <c r="G87" s="3">
        <v>3</v>
      </c>
      <c r="H87" s="3">
        <v>30</v>
      </c>
      <c r="I87" s="3">
        <v>90</v>
      </c>
    </row>
    <row r="88" spans="1:20">
      <c r="A88" s="3">
        <v>87</v>
      </c>
      <c r="B88" s="121">
        <v>45252</v>
      </c>
      <c r="C88" s="3" t="s">
        <v>211</v>
      </c>
      <c r="D88" s="3" t="s">
        <v>126</v>
      </c>
      <c r="E88" s="3">
        <v>28</v>
      </c>
      <c r="F88" s="3" t="s">
        <v>19</v>
      </c>
      <c r="G88" s="3">
        <v>2</v>
      </c>
      <c r="H88" s="3">
        <v>50</v>
      </c>
      <c r="I88" s="3">
        <v>100</v>
      </c>
    </row>
    <row r="89" spans="1:20">
      <c r="A89" s="3">
        <v>88</v>
      </c>
      <c r="B89" s="121">
        <v>45014</v>
      </c>
      <c r="C89" s="3" t="s">
        <v>212</v>
      </c>
      <c r="D89" s="3" t="s">
        <v>124</v>
      </c>
      <c r="E89" s="3">
        <v>56</v>
      </c>
      <c r="F89" s="3" t="s">
        <v>21</v>
      </c>
      <c r="G89" s="3">
        <v>1</v>
      </c>
      <c r="H89" s="3">
        <v>500</v>
      </c>
      <c r="I89" s="3">
        <v>500</v>
      </c>
    </row>
    <row r="90" spans="1:20">
      <c r="A90" s="3">
        <v>89</v>
      </c>
      <c r="B90" s="121">
        <v>45200</v>
      </c>
      <c r="C90" s="3" t="s">
        <v>213</v>
      </c>
      <c r="D90" s="3" t="s">
        <v>126</v>
      </c>
      <c r="E90" s="3">
        <v>55</v>
      </c>
      <c r="F90" s="3" t="s">
        <v>20</v>
      </c>
      <c r="G90" s="3">
        <v>4</v>
      </c>
      <c r="H90" s="3">
        <v>500</v>
      </c>
      <c r="I90" s="3">
        <v>2000</v>
      </c>
    </row>
    <row r="91" spans="1:20">
      <c r="A91" s="3">
        <v>90</v>
      </c>
      <c r="B91" s="121">
        <v>45052</v>
      </c>
      <c r="C91" s="3" t="s">
        <v>214</v>
      </c>
      <c r="D91" s="3" t="s">
        <v>126</v>
      </c>
      <c r="E91" s="3">
        <v>51</v>
      </c>
      <c r="F91" s="3" t="s">
        <v>20</v>
      </c>
      <c r="G91" s="3">
        <v>1</v>
      </c>
      <c r="H91" s="3">
        <v>30</v>
      </c>
      <c r="I91" s="3">
        <v>30</v>
      </c>
    </row>
    <row r="92" spans="1:20">
      <c r="A92" s="3">
        <v>91</v>
      </c>
      <c r="B92" s="121">
        <v>45010</v>
      </c>
      <c r="C92" s="3" t="s">
        <v>215</v>
      </c>
      <c r="D92" s="3" t="s">
        <v>126</v>
      </c>
      <c r="E92" s="3">
        <v>55</v>
      </c>
      <c r="F92" s="3" t="s">
        <v>20</v>
      </c>
      <c r="G92" s="3">
        <v>1</v>
      </c>
      <c r="H92" s="3">
        <v>500</v>
      </c>
      <c r="I92" s="3">
        <v>500</v>
      </c>
    </row>
    <row r="93" spans="1:20">
      <c r="A93" s="3">
        <v>92</v>
      </c>
      <c r="B93" s="121">
        <v>45163</v>
      </c>
      <c r="C93" s="3" t="s">
        <v>216</v>
      </c>
      <c r="D93" s="3" t="s">
        <v>126</v>
      </c>
      <c r="E93" s="3">
        <v>51</v>
      </c>
      <c r="F93" s="3" t="s">
        <v>20</v>
      </c>
      <c r="G93" s="3">
        <v>4</v>
      </c>
      <c r="H93" s="3">
        <v>30</v>
      </c>
      <c r="I93" s="3">
        <v>120</v>
      </c>
    </row>
    <row r="94" spans="1:20">
      <c r="A94" s="3">
        <v>93</v>
      </c>
      <c r="B94" s="121">
        <v>45121</v>
      </c>
      <c r="C94" s="3" t="s">
        <v>217</v>
      </c>
      <c r="D94" s="3" t="s">
        <v>126</v>
      </c>
      <c r="E94" s="3">
        <v>35</v>
      </c>
      <c r="F94" s="3" t="s">
        <v>19</v>
      </c>
      <c r="G94" s="3">
        <v>4</v>
      </c>
      <c r="H94" s="3">
        <v>500</v>
      </c>
      <c r="I94" s="3">
        <v>2000</v>
      </c>
    </row>
    <row r="95" spans="1:20">
      <c r="A95" s="3">
        <v>94</v>
      </c>
      <c r="B95" s="121">
        <v>45065</v>
      </c>
      <c r="C95" s="3" t="s">
        <v>218</v>
      </c>
      <c r="D95" s="3" t="s">
        <v>126</v>
      </c>
      <c r="E95" s="3">
        <v>47</v>
      </c>
      <c r="F95" s="3" t="s">
        <v>19</v>
      </c>
      <c r="G95" s="3">
        <v>2</v>
      </c>
      <c r="H95" s="3">
        <v>500</v>
      </c>
      <c r="I95" s="3">
        <v>1000</v>
      </c>
    </row>
    <row r="96" spans="1:20">
      <c r="A96" s="3">
        <v>95</v>
      </c>
      <c r="B96" s="121">
        <v>45254</v>
      </c>
      <c r="C96" s="3" t="s">
        <v>219</v>
      </c>
      <c r="D96" s="3" t="s">
        <v>126</v>
      </c>
      <c r="E96" s="3">
        <v>32</v>
      </c>
      <c r="F96" s="3" t="s">
        <v>21</v>
      </c>
      <c r="G96" s="3">
        <v>2</v>
      </c>
      <c r="H96" s="3">
        <v>30</v>
      </c>
      <c r="I96" s="3">
        <v>60</v>
      </c>
    </row>
    <row r="97" spans="1:9">
      <c r="A97" s="3">
        <v>96</v>
      </c>
      <c r="B97" s="121">
        <v>45279</v>
      </c>
      <c r="C97" s="3" t="s">
        <v>220</v>
      </c>
      <c r="D97" s="3" t="s">
        <v>126</v>
      </c>
      <c r="E97" s="3">
        <v>44</v>
      </c>
      <c r="F97" s="3" t="s">
        <v>21</v>
      </c>
      <c r="G97" s="3">
        <v>2</v>
      </c>
      <c r="H97" s="3">
        <v>300</v>
      </c>
      <c r="I97" s="3">
        <v>600</v>
      </c>
    </row>
    <row r="98" spans="1:9">
      <c r="A98" s="3">
        <v>97</v>
      </c>
      <c r="B98" s="121">
        <v>45212</v>
      </c>
      <c r="C98" s="3" t="s">
        <v>221</v>
      </c>
      <c r="D98" s="3" t="s">
        <v>126</v>
      </c>
      <c r="E98" s="3">
        <v>51</v>
      </c>
      <c r="F98" s="3" t="s">
        <v>19</v>
      </c>
      <c r="G98" s="3">
        <v>2</v>
      </c>
      <c r="H98" s="3">
        <v>500</v>
      </c>
      <c r="I98" s="3">
        <v>1000</v>
      </c>
    </row>
    <row r="99" spans="1:9">
      <c r="A99" s="3">
        <v>98</v>
      </c>
      <c r="B99" s="121">
        <v>45039</v>
      </c>
      <c r="C99" s="3" t="s">
        <v>222</v>
      </c>
      <c r="D99" s="3" t="s">
        <v>126</v>
      </c>
      <c r="E99" s="3">
        <v>55</v>
      </c>
      <c r="F99" s="3" t="s">
        <v>19</v>
      </c>
      <c r="G99" s="3">
        <v>2</v>
      </c>
      <c r="H99" s="3">
        <v>50</v>
      </c>
      <c r="I99" s="3">
        <v>100</v>
      </c>
    </row>
    <row r="100" spans="1:9">
      <c r="A100" s="3">
        <v>99</v>
      </c>
      <c r="B100" s="121">
        <v>45277</v>
      </c>
      <c r="C100" s="3" t="s">
        <v>223</v>
      </c>
      <c r="D100" s="3" t="s">
        <v>126</v>
      </c>
      <c r="E100" s="3">
        <v>50</v>
      </c>
      <c r="F100" s="3" t="s">
        <v>20</v>
      </c>
      <c r="G100" s="3">
        <v>4</v>
      </c>
      <c r="H100" s="3">
        <v>300</v>
      </c>
      <c r="I100" s="3">
        <v>1200</v>
      </c>
    </row>
    <row r="101" spans="1:9">
      <c r="A101" s="3">
        <v>100</v>
      </c>
      <c r="B101" s="121">
        <v>45093</v>
      </c>
      <c r="C101" s="3" t="s">
        <v>224</v>
      </c>
      <c r="D101" s="3" t="s">
        <v>124</v>
      </c>
      <c r="E101" s="3">
        <v>41</v>
      </c>
      <c r="F101" s="3" t="s">
        <v>20</v>
      </c>
      <c r="G101" s="3">
        <v>1</v>
      </c>
      <c r="H101" s="3">
        <v>30</v>
      </c>
      <c r="I101" s="3">
        <v>30</v>
      </c>
    </row>
    <row r="102" spans="1:9">
      <c r="A102" s="3">
        <v>101</v>
      </c>
      <c r="B102" s="121">
        <v>44955</v>
      </c>
      <c r="C102" s="3" t="s">
        <v>225</v>
      </c>
      <c r="D102" s="3" t="s">
        <v>124</v>
      </c>
      <c r="E102" s="3">
        <v>32</v>
      </c>
      <c r="F102" s="3" t="s">
        <v>21</v>
      </c>
      <c r="G102" s="3">
        <v>2</v>
      </c>
      <c r="H102" s="3">
        <v>300</v>
      </c>
      <c r="I102" s="3">
        <v>600</v>
      </c>
    </row>
    <row r="103" spans="1:9">
      <c r="A103" s="3">
        <v>102</v>
      </c>
      <c r="B103" s="121">
        <v>45044</v>
      </c>
      <c r="C103" s="3" t="s">
        <v>226</v>
      </c>
      <c r="D103" s="3" t="s">
        <v>126</v>
      </c>
      <c r="E103" s="3">
        <v>47</v>
      </c>
      <c r="F103" s="3" t="s">
        <v>19</v>
      </c>
      <c r="G103" s="3">
        <v>2</v>
      </c>
      <c r="H103" s="3">
        <v>25</v>
      </c>
      <c r="I103" s="3">
        <v>50</v>
      </c>
    </row>
    <row r="104" spans="1:9">
      <c r="A104" s="3">
        <v>103</v>
      </c>
      <c r="B104" s="121">
        <v>44943</v>
      </c>
      <c r="C104" s="3" t="s">
        <v>227</v>
      </c>
      <c r="D104" s="3" t="s">
        <v>126</v>
      </c>
      <c r="E104" s="3">
        <v>59</v>
      </c>
      <c r="F104" s="3" t="s">
        <v>21</v>
      </c>
      <c r="G104" s="3">
        <v>1</v>
      </c>
      <c r="H104" s="3">
        <v>25</v>
      </c>
      <c r="I104" s="3">
        <v>25</v>
      </c>
    </row>
    <row r="105" spans="1:9">
      <c r="A105" s="3">
        <v>104</v>
      </c>
      <c r="B105" s="121">
        <v>45088</v>
      </c>
      <c r="C105" s="3" t="s">
        <v>228</v>
      </c>
      <c r="D105" s="3" t="s">
        <v>126</v>
      </c>
      <c r="E105" s="3">
        <v>34</v>
      </c>
      <c r="F105" s="3" t="s">
        <v>19</v>
      </c>
      <c r="G105" s="3">
        <v>2</v>
      </c>
      <c r="H105" s="3">
        <v>500</v>
      </c>
      <c r="I105" s="3">
        <v>1000</v>
      </c>
    </row>
    <row r="106" spans="1:9">
      <c r="A106" s="3">
        <v>105</v>
      </c>
      <c r="B106" s="121">
        <v>45132</v>
      </c>
      <c r="C106" s="3" t="s">
        <v>229</v>
      </c>
      <c r="D106" s="3" t="s">
        <v>126</v>
      </c>
      <c r="E106" s="3">
        <v>22</v>
      </c>
      <c r="F106" s="3" t="s">
        <v>20</v>
      </c>
      <c r="G106" s="3">
        <v>1</v>
      </c>
      <c r="H106" s="3">
        <v>500</v>
      </c>
      <c r="I106" s="3">
        <v>500</v>
      </c>
    </row>
    <row r="107" spans="1:9">
      <c r="A107" s="3">
        <v>106</v>
      </c>
      <c r="B107" s="121">
        <v>45064</v>
      </c>
      <c r="C107" s="3" t="s">
        <v>230</v>
      </c>
      <c r="D107" s="3" t="s">
        <v>126</v>
      </c>
      <c r="E107" s="3">
        <v>46</v>
      </c>
      <c r="F107" s="3" t="s">
        <v>21</v>
      </c>
      <c r="G107" s="3">
        <v>1</v>
      </c>
      <c r="H107" s="3">
        <v>50</v>
      </c>
      <c r="I107" s="3">
        <v>50</v>
      </c>
    </row>
    <row r="108" spans="1:9">
      <c r="A108" s="3">
        <v>107</v>
      </c>
      <c r="B108" s="121">
        <v>44960</v>
      </c>
      <c r="C108" s="3" t="s">
        <v>231</v>
      </c>
      <c r="D108" s="3" t="s">
        <v>126</v>
      </c>
      <c r="E108" s="3">
        <v>21</v>
      </c>
      <c r="F108" s="3" t="s">
        <v>21</v>
      </c>
      <c r="G108" s="3">
        <v>4</v>
      </c>
      <c r="H108" s="3">
        <v>300</v>
      </c>
      <c r="I108" s="3">
        <v>1200</v>
      </c>
    </row>
    <row r="109" spans="1:9">
      <c r="A109" s="3">
        <v>108</v>
      </c>
      <c r="B109" s="121">
        <v>45035</v>
      </c>
      <c r="C109" s="3" t="s">
        <v>232</v>
      </c>
      <c r="D109" s="3" t="s">
        <v>126</v>
      </c>
      <c r="E109" s="3">
        <v>27</v>
      </c>
      <c r="F109" s="3" t="s">
        <v>19</v>
      </c>
      <c r="G109" s="3">
        <v>3</v>
      </c>
      <c r="H109" s="3">
        <v>25</v>
      </c>
      <c r="I109" s="3">
        <v>75</v>
      </c>
    </row>
    <row r="110" spans="1:9">
      <c r="A110" s="3">
        <v>109</v>
      </c>
      <c r="B110" s="121">
        <v>45217</v>
      </c>
      <c r="C110" s="3" t="s">
        <v>233</v>
      </c>
      <c r="D110" s="3" t="s">
        <v>126</v>
      </c>
      <c r="E110" s="3">
        <v>34</v>
      </c>
      <c r="F110" s="3" t="s">
        <v>20</v>
      </c>
      <c r="G110" s="3">
        <v>4</v>
      </c>
      <c r="H110" s="3">
        <v>500</v>
      </c>
      <c r="I110" s="3">
        <v>2000</v>
      </c>
    </row>
    <row r="111" spans="1:9">
      <c r="A111" s="3">
        <v>110</v>
      </c>
      <c r="B111" s="121">
        <v>45088</v>
      </c>
      <c r="C111" s="3" t="s">
        <v>234</v>
      </c>
      <c r="D111" s="3" t="s">
        <v>124</v>
      </c>
      <c r="E111" s="3">
        <v>27</v>
      </c>
      <c r="F111" s="3" t="s">
        <v>21</v>
      </c>
      <c r="G111" s="3">
        <v>3</v>
      </c>
      <c r="H111" s="3">
        <v>300</v>
      </c>
      <c r="I111" s="3">
        <v>900</v>
      </c>
    </row>
    <row r="112" spans="1:9">
      <c r="A112" s="3">
        <v>111</v>
      </c>
      <c r="B112" s="121">
        <v>45035</v>
      </c>
      <c r="C112" s="3" t="s">
        <v>235</v>
      </c>
      <c r="D112" s="3" t="s">
        <v>126</v>
      </c>
      <c r="E112" s="3">
        <v>34</v>
      </c>
      <c r="F112" s="3" t="s">
        <v>20</v>
      </c>
      <c r="G112" s="3">
        <v>3</v>
      </c>
      <c r="H112" s="3">
        <v>500</v>
      </c>
      <c r="I112" s="3">
        <v>1500</v>
      </c>
    </row>
    <row r="113" spans="1:9">
      <c r="A113" s="3">
        <v>112</v>
      </c>
      <c r="B113" s="121">
        <v>45262</v>
      </c>
      <c r="C113" s="3" t="s">
        <v>236</v>
      </c>
      <c r="D113" s="3" t="s">
        <v>124</v>
      </c>
      <c r="E113" s="3">
        <v>37</v>
      </c>
      <c r="F113" s="3" t="s">
        <v>21</v>
      </c>
      <c r="G113" s="3">
        <v>3</v>
      </c>
      <c r="H113" s="3">
        <v>500</v>
      </c>
      <c r="I113" s="3">
        <v>1500</v>
      </c>
    </row>
    <row r="114" spans="1:9">
      <c r="A114" s="3">
        <v>113</v>
      </c>
      <c r="B114" s="121">
        <v>45182</v>
      </c>
      <c r="C114" s="3" t="s">
        <v>237</v>
      </c>
      <c r="D114" s="3" t="s">
        <v>126</v>
      </c>
      <c r="E114" s="3">
        <v>41</v>
      </c>
      <c r="F114" s="3" t="s">
        <v>20</v>
      </c>
      <c r="G114" s="3">
        <v>2</v>
      </c>
      <c r="H114" s="3">
        <v>25</v>
      </c>
      <c r="I114" s="3">
        <v>50</v>
      </c>
    </row>
    <row r="115" spans="1:9">
      <c r="A115" s="3">
        <v>114</v>
      </c>
      <c r="B115" s="121">
        <v>45129</v>
      </c>
      <c r="C115" s="3" t="s">
        <v>238</v>
      </c>
      <c r="D115" s="3" t="s">
        <v>126</v>
      </c>
      <c r="E115" s="3">
        <v>22</v>
      </c>
      <c r="F115" s="3" t="s">
        <v>19</v>
      </c>
      <c r="G115" s="3">
        <v>4</v>
      </c>
      <c r="H115" s="3">
        <v>25</v>
      </c>
      <c r="I115" s="3">
        <v>100</v>
      </c>
    </row>
    <row r="116" spans="1:9">
      <c r="A116" s="3">
        <v>115</v>
      </c>
      <c r="B116" s="121">
        <v>45256</v>
      </c>
      <c r="C116" s="3" t="s">
        <v>239</v>
      </c>
      <c r="D116" s="3" t="s">
        <v>124</v>
      </c>
      <c r="E116" s="3">
        <v>51</v>
      </c>
      <c r="F116" s="3" t="s">
        <v>21</v>
      </c>
      <c r="G116" s="3">
        <v>3</v>
      </c>
      <c r="H116" s="3">
        <v>500</v>
      </c>
      <c r="I116" s="3">
        <v>1500</v>
      </c>
    </row>
    <row r="117" spans="1:9">
      <c r="A117" s="3">
        <v>116</v>
      </c>
      <c r="B117" s="121">
        <v>45161</v>
      </c>
      <c r="C117" s="3" t="s">
        <v>240</v>
      </c>
      <c r="D117" s="3" t="s">
        <v>126</v>
      </c>
      <c r="E117" s="3">
        <v>23</v>
      </c>
      <c r="F117" s="3" t="s">
        <v>21</v>
      </c>
      <c r="G117" s="3">
        <v>1</v>
      </c>
      <c r="H117" s="3">
        <v>30</v>
      </c>
      <c r="I117" s="3">
        <v>30</v>
      </c>
    </row>
    <row r="118" spans="1:9">
      <c r="A118" s="3">
        <v>117</v>
      </c>
      <c r="B118" s="121">
        <v>45000</v>
      </c>
      <c r="C118" s="3" t="s">
        <v>241</v>
      </c>
      <c r="D118" s="3" t="s">
        <v>124</v>
      </c>
      <c r="E118" s="3">
        <v>19</v>
      </c>
      <c r="F118" s="3" t="s">
        <v>20</v>
      </c>
      <c r="G118" s="3">
        <v>2</v>
      </c>
      <c r="H118" s="3">
        <v>500</v>
      </c>
      <c r="I118" s="3">
        <v>1000</v>
      </c>
    </row>
    <row r="119" spans="1:9">
      <c r="A119" s="3">
        <v>118</v>
      </c>
      <c r="B119" s="121">
        <v>45062</v>
      </c>
      <c r="C119" s="3" t="s">
        <v>242</v>
      </c>
      <c r="D119" s="3" t="s">
        <v>126</v>
      </c>
      <c r="E119" s="3">
        <v>30</v>
      </c>
      <c r="F119" s="3" t="s">
        <v>20</v>
      </c>
      <c r="G119" s="3">
        <v>4</v>
      </c>
      <c r="H119" s="3">
        <v>500</v>
      </c>
      <c r="I119" s="3">
        <v>2000</v>
      </c>
    </row>
    <row r="120" spans="1:9">
      <c r="A120" s="3">
        <v>119</v>
      </c>
      <c r="B120" s="121">
        <v>44998</v>
      </c>
      <c r="C120" s="3" t="s">
        <v>243</v>
      </c>
      <c r="D120" s="3" t="s">
        <v>126</v>
      </c>
      <c r="E120" s="3">
        <v>60</v>
      </c>
      <c r="F120" s="3" t="s">
        <v>21</v>
      </c>
      <c r="G120" s="3">
        <v>3</v>
      </c>
      <c r="H120" s="3">
        <v>50</v>
      </c>
      <c r="I120" s="3">
        <v>150</v>
      </c>
    </row>
    <row r="121" spans="1:9">
      <c r="A121" s="3">
        <v>120</v>
      </c>
      <c r="B121" s="121">
        <v>45053</v>
      </c>
      <c r="C121" s="3" t="s">
        <v>244</v>
      </c>
      <c r="D121" s="3" t="s">
        <v>124</v>
      </c>
      <c r="E121" s="3">
        <v>60</v>
      </c>
      <c r="F121" s="3" t="s">
        <v>19</v>
      </c>
      <c r="G121" s="3">
        <v>1</v>
      </c>
      <c r="H121" s="3">
        <v>50</v>
      </c>
      <c r="I121" s="3">
        <v>50</v>
      </c>
    </row>
    <row r="122" spans="1:9">
      <c r="A122" s="3">
        <v>121</v>
      </c>
      <c r="B122" s="121">
        <v>45214</v>
      </c>
      <c r="C122" s="3" t="s">
        <v>245</v>
      </c>
      <c r="D122" s="3" t="s">
        <v>126</v>
      </c>
      <c r="E122" s="3">
        <v>28</v>
      </c>
      <c r="F122" s="3" t="s">
        <v>20</v>
      </c>
      <c r="G122" s="3">
        <v>4</v>
      </c>
      <c r="H122" s="3">
        <v>50</v>
      </c>
      <c r="I122" s="3">
        <v>200</v>
      </c>
    </row>
    <row r="123" spans="1:9">
      <c r="A123" s="3">
        <v>122</v>
      </c>
      <c r="B123" s="121">
        <v>45202</v>
      </c>
      <c r="C123" s="3" t="s">
        <v>246</v>
      </c>
      <c r="D123" s="3" t="s">
        <v>124</v>
      </c>
      <c r="E123" s="3">
        <v>64</v>
      </c>
      <c r="F123" s="3" t="s">
        <v>20</v>
      </c>
      <c r="G123" s="3">
        <v>4</v>
      </c>
      <c r="H123" s="3">
        <v>30</v>
      </c>
      <c r="I123" s="3">
        <v>120</v>
      </c>
    </row>
    <row r="124" spans="1:9">
      <c r="A124" s="3">
        <v>123</v>
      </c>
      <c r="B124" s="121">
        <v>45061</v>
      </c>
      <c r="C124" s="3" t="s">
        <v>247</v>
      </c>
      <c r="D124" s="3" t="s">
        <v>126</v>
      </c>
      <c r="E124" s="3">
        <v>40</v>
      </c>
      <c r="F124" s="3" t="s">
        <v>20</v>
      </c>
      <c r="G124" s="3">
        <v>2</v>
      </c>
      <c r="H124" s="3">
        <v>30</v>
      </c>
      <c r="I124" s="3">
        <v>60</v>
      </c>
    </row>
    <row r="125" spans="1:9">
      <c r="A125" s="3">
        <v>124</v>
      </c>
      <c r="B125" s="121">
        <v>45226</v>
      </c>
      <c r="C125" s="3" t="s">
        <v>248</v>
      </c>
      <c r="D125" s="3" t="s">
        <v>124</v>
      </c>
      <c r="E125" s="3">
        <v>33</v>
      </c>
      <c r="F125" s="3" t="s">
        <v>21</v>
      </c>
      <c r="G125" s="3">
        <v>4</v>
      </c>
      <c r="H125" s="3">
        <v>500</v>
      </c>
      <c r="I125" s="3">
        <v>2000</v>
      </c>
    </row>
    <row r="126" spans="1:9">
      <c r="A126" s="3">
        <v>125</v>
      </c>
      <c r="B126" s="121">
        <v>45146</v>
      </c>
      <c r="C126" s="3" t="s">
        <v>249</v>
      </c>
      <c r="D126" s="3" t="s">
        <v>124</v>
      </c>
      <c r="E126" s="3">
        <v>48</v>
      </c>
      <c r="F126" s="3" t="s">
        <v>21</v>
      </c>
      <c r="G126" s="3">
        <v>2</v>
      </c>
      <c r="H126" s="3">
        <v>50</v>
      </c>
      <c r="I126" s="3">
        <v>100</v>
      </c>
    </row>
    <row r="127" spans="1:9">
      <c r="A127" s="3">
        <v>126</v>
      </c>
      <c r="B127" s="121">
        <v>45225</v>
      </c>
      <c r="C127" s="3" t="s">
        <v>250</v>
      </c>
      <c r="D127" s="3" t="s">
        <v>126</v>
      </c>
      <c r="E127" s="3">
        <v>28</v>
      </c>
      <c r="F127" s="3" t="s">
        <v>21</v>
      </c>
      <c r="G127" s="3">
        <v>3</v>
      </c>
      <c r="H127" s="3">
        <v>30</v>
      </c>
      <c r="I127" s="3">
        <v>90</v>
      </c>
    </row>
    <row r="128" spans="1:9">
      <c r="A128" s="3">
        <v>127</v>
      </c>
      <c r="B128" s="121">
        <v>45131</v>
      </c>
      <c r="C128" s="3" t="s">
        <v>251</v>
      </c>
      <c r="D128" s="3" t="s">
        <v>126</v>
      </c>
      <c r="E128" s="3">
        <v>33</v>
      </c>
      <c r="F128" s="3" t="s">
        <v>21</v>
      </c>
      <c r="G128" s="3">
        <v>2</v>
      </c>
      <c r="H128" s="3">
        <v>25</v>
      </c>
      <c r="I128" s="3">
        <v>50</v>
      </c>
    </row>
    <row r="129" spans="1:9">
      <c r="A129" s="3">
        <v>128</v>
      </c>
      <c r="B129" s="121">
        <v>45112</v>
      </c>
      <c r="C129" s="3" t="s">
        <v>252</v>
      </c>
      <c r="D129" s="3" t="s">
        <v>124</v>
      </c>
      <c r="E129" s="3">
        <v>25</v>
      </c>
      <c r="F129" s="3" t="s">
        <v>19</v>
      </c>
      <c r="G129" s="3">
        <v>1</v>
      </c>
      <c r="H129" s="3">
        <v>500</v>
      </c>
      <c r="I129" s="3">
        <v>500</v>
      </c>
    </row>
    <row r="130" spans="1:9">
      <c r="A130" s="3">
        <v>129</v>
      </c>
      <c r="B130" s="121">
        <v>45039</v>
      </c>
      <c r="C130" s="3" t="s">
        <v>253</v>
      </c>
      <c r="D130" s="3" t="s">
        <v>126</v>
      </c>
      <c r="E130" s="3">
        <v>21</v>
      </c>
      <c r="F130" s="3" t="s">
        <v>19</v>
      </c>
      <c r="G130" s="3">
        <v>2</v>
      </c>
      <c r="H130" s="3">
        <v>300</v>
      </c>
      <c r="I130" s="3">
        <v>600</v>
      </c>
    </row>
    <row r="131" spans="1:9">
      <c r="A131" s="3">
        <v>130</v>
      </c>
      <c r="B131" s="121">
        <v>44997</v>
      </c>
      <c r="C131" s="3" t="s">
        <v>254</v>
      </c>
      <c r="D131" s="3" t="s">
        <v>126</v>
      </c>
      <c r="E131" s="3">
        <v>57</v>
      </c>
      <c r="F131" s="3" t="s">
        <v>21</v>
      </c>
      <c r="G131" s="3">
        <v>1</v>
      </c>
      <c r="H131" s="3">
        <v>500</v>
      </c>
      <c r="I131" s="3">
        <v>500</v>
      </c>
    </row>
    <row r="132" spans="1:9">
      <c r="A132" s="3">
        <v>131</v>
      </c>
      <c r="B132" s="121">
        <v>45187</v>
      </c>
      <c r="C132" s="3" t="s">
        <v>255</v>
      </c>
      <c r="D132" s="3" t="s">
        <v>126</v>
      </c>
      <c r="E132" s="3">
        <v>21</v>
      </c>
      <c r="F132" s="3" t="s">
        <v>19</v>
      </c>
      <c r="G132" s="3">
        <v>2</v>
      </c>
      <c r="H132" s="3">
        <v>300</v>
      </c>
      <c r="I132" s="3">
        <v>600</v>
      </c>
    </row>
    <row r="133" spans="1:9">
      <c r="A133" s="3">
        <v>132</v>
      </c>
      <c r="B133" s="121">
        <v>45179</v>
      </c>
      <c r="C133" s="3" t="s">
        <v>256</v>
      </c>
      <c r="D133" s="3" t="s">
        <v>124</v>
      </c>
      <c r="E133" s="3">
        <v>42</v>
      </c>
      <c r="F133" s="3" t="s">
        <v>20</v>
      </c>
      <c r="G133" s="3">
        <v>4</v>
      </c>
      <c r="H133" s="3">
        <v>50</v>
      </c>
      <c r="I133" s="3">
        <v>200</v>
      </c>
    </row>
    <row r="134" spans="1:9">
      <c r="A134" s="3">
        <v>133</v>
      </c>
      <c r="B134" s="121">
        <v>44973</v>
      </c>
      <c r="C134" s="3" t="s">
        <v>257</v>
      </c>
      <c r="D134" s="3" t="s">
        <v>124</v>
      </c>
      <c r="E134" s="3">
        <v>20</v>
      </c>
      <c r="F134" s="3" t="s">
        <v>20</v>
      </c>
      <c r="G134" s="3">
        <v>3</v>
      </c>
      <c r="H134" s="3">
        <v>300</v>
      </c>
      <c r="I134" s="3">
        <v>900</v>
      </c>
    </row>
    <row r="135" spans="1:9">
      <c r="A135" s="3">
        <v>134</v>
      </c>
      <c r="B135" s="121">
        <v>44951</v>
      </c>
      <c r="C135" s="3" t="s">
        <v>258</v>
      </c>
      <c r="D135" s="3" t="s">
        <v>124</v>
      </c>
      <c r="E135" s="3">
        <v>49</v>
      </c>
      <c r="F135" s="3" t="s">
        <v>20</v>
      </c>
      <c r="G135" s="3">
        <v>1</v>
      </c>
      <c r="H135" s="3">
        <v>50</v>
      </c>
      <c r="I135" s="3">
        <v>50</v>
      </c>
    </row>
    <row r="136" spans="1:9">
      <c r="A136" s="3">
        <v>135</v>
      </c>
      <c r="B136" s="121">
        <v>44983</v>
      </c>
      <c r="C136" s="3" t="s">
        <v>259</v>
      </c>
      <c r="D136" s="3" t="s">
        <v>124</v>
      </c>
      <c r="E136" s="3">
        <v>20</v>
      </c>
      <c r="F136" s="3" t="s">
        <v>21</v>
      </c>
      <c r="G136" s="3">
        <v>2</v>
      </c>
      <c r="H136" s="3">
        <v>25</v>
      </c>
      <c r="I136" s="3">
        <v>50</v>
      </c>
    </row>
    <row r="137" spans="1:9">
      <c r="A137" s="3">
        <v>136</v>
      </c>
      <c r="B137" s="121">
        <v>45005</v>
      </c>
      <c r="C137" s="3" t="s">
        <v>260</v>
      </c>
      <c r="D137" s="3" t="s">
        <v>124</v>
      </c>
      <c r="E137" s="3">
        <v>44</v>
      </c>
      <c r="F137" s="3" t="s">
        <v>20</v>
      </c>
      <c r="G137" s="3">
        <v>2</v>
      </c>
      <c r="H137" s="3">
        <v>300</v>
      </c>
      <c r="I137" s="3">
        <v>600</v>
      </c>
    </row>
    <row r="138" spans="1:9">
      <c r="A138" s="3">
        <v>137</v>
      </c>
      <c r="B138" s="121">
        <v>45248</v>
      </c>
      <c r="C138" s="3" t="s">
        <v>261</v>
      </c>
      <c r="D138" s="3" t="s">
        <v>124</v>
      </c>
      <c r="E138" s="3">
        <v>46</v>
      </c>
      <c r="F138" s="3" t="s">
        <v>19</v>
      </c>
      <c r="G138" s="3">
        <v>2</v>
      </c>
      <c r="H138" s="3">
        <v>500</v>
      </c>
      <c r="I138" s="3">
        <v>1000</v>
      </c>
    </row>
    <row r="139" spans="1:9">
      <c r="A139" s="3">
        <v>138</v>
      </c>
      <c r="B139" s="121">
        <v>45008</v>
      </c>
      <c r="C139" s="3" t="s">
        <v>262</v>
      </c>
      <c r="D139" s="3" t="s">
        <v>124</v>
      </c>
      <c r="E139" s="3">
        <v>49</v>
      </c>
      <c r="F139" s="3" t="s">
        <v>21</v>
      </c>
      <c r="G139" s="3">
        <v>4</v>
      </c>
      <c r="H139" s="3">
        <v>50</v>
      </c>
      <c r="I139" s="3">
        <v>200</v>
      </c>
    </row>
    <row r="140" spans="1:9">
      <c r="A140" s="3">
        <v>139</v>
      </c>
      <c r="B140" s="121">
        <v>45275</v>
      </c>
      <c r="C140" s="3" t="s">
        <v>263</v>
      </c>
      <c r="D140" s="3" t="s">
        <v>124</v>
      </c>
      <c r="E140" s="3">
        <v>36</v>
      </c>
      <c r="F140" s="3" t="s">
        <v>19</v>
      </c>
      <c r="G140" s="3">
        <v>4</v>
      </c>
      <c r="H140" s="3">
        <v>500</v>
      </c>
      <c r="I140" s="3">
        <v>2000</v>
      </c>
    </row>
    <row r="141" spans="1:9">
      <c r="A141" s="3">
        <v>140</v>
      </c>
      <c r="B141" s="121">
        <v>45143</v>
      </c>
      <c r="C141" s="3" t="s">
        <v>264</v>
      </c>
      <c r="D141" s="3" t="s">
        <v>124</v>
      </c>
      <c r="E141" s="3">
        <v>38</v>
      </c>
      <c r="F141" s="3" t="s">
        <v>20</v>
      </c>
      <c r="G141" s="3">
        <v>1</v>
      </c>
      <c r="H141" s="3">
        <v>30</v>
      </c>
      <c r="I141" s="3">
        <v>30</v>
      </c>
    </row>
    <row r="142" spans="1:9">
      <c r="A142" s="3">
        <v>141</v>
      </c>
      <c r="B142" s="121">
        <v>45232</v>
      </c>
      <c r="C142" s="3" t="s">
        <v>265</v>
      </c>
      <c r="D142" s="3" t="s">
        <v>126</v>
      </c>
      <c r="E142" s="3">
        <v>22</v>
      </c>
      <c r="F142" s="3" t="s">
        <v>20</v>
      </c>
      <c r="G142" s="3">
        <v>1</v>
      </c>
      <c r="H142" s="3">
        <v>50</v>
      </c>
      <c r="I142" s="3">
        <v>50</v>
      </c>
    </row>
    <row r="143" spans="1:9">
      <c r="A143" s="3">
        <v>142</v>
      </c>
      <c r="B143" s="121">
        <v>44959</v>
      </c>
      <c r="C143" s="3" t="s">
        <v>266</v>
      </c>
      <c r="D143" s="3" t="s">
        <v>124</v>
      </c>
      <c r="E143" s="3">
        <v>35</v>
      </c>
      <c r="F143" s="3" t="s">
        <v>20</v>
      </c>
      <c r="G143" s="3">
        <v>4</v>
      </c>
      <c r="H143" s="3">
        <v>300</v>
      </c>
      <c r="I143" s="3">
        <v>1200</v>
      </c>
    </row>
    <row r="144" spans="1:9">
      <c r="A144" s="3">
        <v>143</v>
      </c>
      <c r="B144" s="121">
        <v>45124</v>
      </c>
      <c r="C144" s="3" t="s">
        <v>267</v>
      </c>
      <c r="D144" s="3" t="s">
        <v>126</v>
      </c>
      <c r="E144" s="3">
        <v>45</v>
      </c>
      <c r="F144" s="3" t="s">
        <v>21</v>
      </c>
      <c r="G144" s="3">
        <v>1</v>
      </c>
      <c r="H144" s="3">
        <v>50</v>
      </c>
      <c r="I144" s="3">
        <v>50</v>
      </c>
    </row>
    <row r="145" spans="1:9">
      <c r="A145" s="3">
        <v>144</v>
      </c>
      <c r="B145" s="121">
        <v>45122</v>
      </c>
      <c r="C145" s="3" t="s">
        <v>268</v>
      </c>
      <c r="D145" s="3" t="s">
        <v>126</v>
      </c>
      <c r="E145" s="3">
        <v>59</v>
      </c>
      <c r="F145" s="3" t="s">
        <v>19</v>
      </c>
      <c r="G145" s="3">
        <v>3</v>
      </c>
      <c r="H145" s="3">
        <v>500</v>
      </c>
      <c r="I145" s="3">
        <v>1500</v>
      </c>
    </row>
    <row r="146" spans="1:9">
      <c r="A146" s="3">
        <v>145</v>
      </c>
      <c r="B146" s="121">
        <v>45232</v>
      </c>
      <c r="C146" s="3" t="s">
        <v>269</v>
      </c>
      <c r="D146" s="3" t="s">
        <v>126</v>
      </c>
      <c r="E146" s="3">
        <v>39</v>
      </c>
      <c r="F146" s="3" t="s">
        <v>21</v>
      </c>
      <c r="G146" s="3">
        <v>3</v>
      </c>
      <c r="H146" s="3">
        <v>25</v>
      </c>
      <c r="I146" s="3">
        <v>75</v>
      </c>
    </row>
    <row r="147" spans="1:9">
      <c r="A147" s="3">
        <v>146</v>
      </c>
      <c r="B147" s="121">
        <v>45166</v>
      </c>
      <c r="C147" s="3" t="s">
        <v>270</v>
      </c>
      <c r="D147" s="3" t="s">
        <v>124</v>
      </c>
      <c r="E147" s="3">
        <v>38</v>
      </c>
      <c r="F147" s="3" t="s">
        <v>21</v>
      </c>
      <c r="G147" s="3">
        <v>4</v>
      </c>
      <c r="H147" s="3">
        <v>50</v>
      </c>
      <c r="I147" s="3">
        <v>200</v>
      </c>
    </row>
    <row r="148" spans="1:9">
      <c r="A148" s="3">
        <v>147</v>
      </c>
      <c r="B148" s="121">
        <v>45197</v>
      </c>
      <c r="C148" s="3" t="s">
        <v>271</v>
      </c>
      <c r="D148" s="3" t="s">
        <v>124</v>
      </c>
      <c r="E148" s="3">
        <v>23</v>
      </c>
      <c r="F148" s="3" t="s">
        <v>20</v>
      </c>
      <c r="G148" s="3">
        <v>1</v>
      </c>
      <c r="H148" s="3">
        <v>300</v>
      </c>
      <c r="I148" s="3">
        <v>300</v>
      </c>
    </row>
    <row r="149" spans="1:9">
      <c r="A149" s="3">
        <v>148</v>
      </c>
      <c r="B149" s="121">
        <v>45055</v>
      </c>
      <c r="C149" s="3" t="s">
        <v>272</v>
      </c>
      <c r="D149" s="3" t="s">
        <v>124</v>
      </c>
      <c r="E149" s="3">
        <v>18</v>
      </c>
      <c r="F149" s="3" t="s">
        <v>21</v>
      </c>
      <c r="G149" s="3">
        <v>2</v>
      </c>
      <c r="H149" s="3">
        <v>30</v>
      </c>
      <c r="I149" s="3">
        <v>60</v>
      </c>
    </row>
    <row r="150" spans="1:9">
      <c r="A150" s="3">
        <v>149</v>
      </c>
      <c r="B150" s="121">
        <v>45210</v>
      </c>
      <c r="C150" s="3" t="s">
        <v>273</v>
      </c>
      <c r="D150" s="3" t="s">
        <v>124</v>
      </c>
      <c r="E150" s="3">
        <v>22</v>
      </c>
      <c r="F150" s="3" t="s">
        <v>21</v>
      </c>
      <c r="G150" s="3">
        <v>3</v>
      </c>
      <c r="H150" s="3">
        <v>25</v>
      </c>
      <c r="I150" s="3">
        <v>75</v>
      </c>
    </row>
    <row r="151" spans="1:9">
      <c r="A151" s="3">
        <v>150</v>
      </c>
      <c r="B151" s="121">
        <v>44932</v>
      </c>
      <c r="C151" s="3" t="s">
        <v>274</v>
      </c>
      <c r="D151" s="3" t="s">
        <v>126</v>
      </c>
      <c r="E151" s="3">
        <v>58</v>
      </c>
      <c r="F151" s="3" t="s">
        <v>20</v>
      </c>
      <c r="G151" s="3">
        <v>4</v>
      </c>
      <c r="H151" s="3">
        <v>30</v>
      </c>
      <c r="I151" s="3">
        <v>120</v>
      </c>
    </row>
    <row r="152" spans="1:9">
      <c r="A152" s="3">
        <v>151</v>
      </c>
      <c r="B152" s="121">
        <v>45275</v>
      </c>
      <c r="C152" s="3" t="s">
        <v>275</v>
      </c>
      <c r="D152" s="3" t="s">
        <v>124</v>
      </c>
      <c r="E152" s="3">
        <v>29</v>
      </c>
      <c r="F152" s="3" t="s">
        <v>21</v>
      </c>
      <c r="G152" s="3">
        <v>1</v>
      </c>
      <c r="H152" s="3">
        <v>50</v>
      </c>
      <c r="I152" s="3">
        <v>50</v>
      </c>
    </row>
    <row r="153" spans="1:9">
      <c r="A153" s="3">
        <v>152</v>
      </c>
      <c r="B153" s="121">
        <v>44985</v>
      </c>
      <c r="C153" s="3" t="s">
        <v>276</v>
      </c>
      <c r="D153" s="3" t="s">
        <v>124</v>
      </c>
      <c r="E153" s="3">
        <v>43</v>
      </c>
      <c r="F153" s="3" t="s">
        <v>20</v>
      </c>
      <c r="G153" s="3">
        <v>4</v>
      </c>
      <c r="H153" s="3">
        <v>500</v>
      </c>
      <c r="I153" s="3">
        <v>2000</v>
      </c>
    </row>
    <row r="154" spans="1:9">
      <c r="A154" s="3">
        <v>153</v>
      </c>
      <c r="B154" s="121">
        <v>45276</v>
      </c>
      <c r="C154" s="3" t="s">
        <v>277</v>
      </c>
      <c r="D154" s="3" t="s">
        <v>124</v>
      </c>
      <c r="E154" s="3">
        <v>63</v>
      </c>
      <c r="F154" s="3" t="s">
        <v>20</v>
      </c>
      <c r="G154" s="3">
        <v>2</v>
      </c>
      <c r="H154" s="3">
        <v>500</v>
      </c>
      <c r="I154" s="3">
        <v>1000</v>
      </c>
    </row>
    <row r="155" spans="1:9">
      <c r="A155" s="3">
        <v>154</v>
      </c>
      <c r="B155" s="121">
        <v>45201</v>
      </c>
      <c r="C155" s="3" t="s">
        <v>278</v>
      </c>
      <c r="D155" s="3" t="s">
        <v>124</v>
      </c>
      <c r="E155" s="3">
        <v>51</v>
      </c>
      <c r="F155" s="3" t="s">
        <v>20</v>
      </c>
      <c r="G155" s="3">
        <v>3</v>
      </c>
      <c r="H155" s="3">
        <v>300</v>
      </c>
      <c r="I155" s="3">
        <v>900</v>
      </c>
    </row>
    <row r="156" spans="1:9">
      <c r="A156" s="3">
        <v>155</v>
      </c>
      <c r="B156" s="121">
        <v>45063</v>
      </c>
      <c r="C156" s="3" t="s">
        <v>279</v>
      </c>
      <c r="D156" s="3" t="s">
        <v>124</v>
      </c>
      <c r="E156" s="3">
        <v>31</v>
      </c>
      <c r="F156" s="3" t="s">
        <v>20</v>
      </c>
      <c r="G156" s="3">
        <v>4</v>
      </c>
      <c r="H156" s="3">
        <v>500</v>
      </c>
      <c r="I156" s="3">
        <v>2000</v>
      </c>
    </row>
    <row r="157" spans="1:9">
      <c r="A157" s="3">
        <v>156</v>
      </c>
      <c r="B157" s="121">
        <v>45255</v>
      </c>
      <c r="C157" s="3" t="s">
        <v>280</v>
      </c>
      <c r="D157" s="3" t="s">
        <v>126</v>
      </c>
      <c r="E157" s="3">
        <v>43</v>
      </c>
      <c r="F157" s="3" t="s">
        <v>21</v>
      </c>
      <c r="G157" s="3">
        <v>4</v>
      </c>
      <c r="H157" s="3">
        <v>25</v>
      </c>
      <c r="I157" s="3">
        <v>100</v>
      </c>
    </row>
    <row r="158" spans="1:9">
      <c r="A158" s="3">
        <v>157</v>
      </c>
      <c r="B158" s="121">
        <v>45101</v>
      </c>
      <c r="C158" s="3" t="s">
        <v>281</v>
      </c>
      <c r="D158" s="3" t="s">
        <v>124</v>
      </c>
      <c r="E158" s="3">
        <v>62</v>
      </c>
      <c r="F158" s="3" t="s">
        <v>20</v>
      </c>
      <c r="G158" s="3">
        <v>4</v>
      </c>
      <c r="H158" s="3">
        <v>500</v>
      </c>
      <c r="I158" s="3">
        <v>2000</v>
      </c>
    </row>
    <row r="159" spans="1:9">
      <c r="A159" s="3">
        <v>158</v>
      </c>
      <c r="B159" s="121">
        <v>44984</v>
      </c>
      <c r="C159" s="3" t="s">
        <v>282</v>
      </c>
      <c r="D159" s="3" t="s">
        <v>126</v>
      </c>
      <c r="E159" s="3">
        <v>44</v>
      </c>
      <c r="F159" s="3" t="s">
        <v>20</v>
      </c>
      <c r="G159" s="3">
        <v>2</v>
      </c>
      <c r="H159" s="3">
        <v>300</v>
      </c>
      <c r="I159" s="3">
        <v>600</v>
      </c>
    </row>
    <row r="160" spans="1:9">
      <c r="A160" s="3">
        <v>159</v>
      </c>
      <c r="B160" s="121">
        <v>45077</v>
      </c>
      <c r="C160" s="3" t="s">
        <v>283</v>
      </c>
      <c r="D160" s="3" t="s">
        <v>124</v>
      </c>
      <c r="E160" s="3">
        <v>26</v>
      </c>
      <c r="F160" s="3" t="s">
        <v>21</v>
      </c>
      <c r="G160" s="3">
        <v>4</v>
      </c>
      <c r="H160" s="3">
        <v>50</v>
      </c>
      <c r="I160" s="3">
        <v>200</v>
      </c>
    </row>
    <row r="161" spans="1:9">
      <c r="A161" s="3">
        <v>160</v>
      </c>
      <c r="B161" s="121">
        <v>45149</v>
      </c>
      <c r="C161" s="3" t="s">
        <v>284</v>
      </c>
      <c r="D161" s="3" t="s">
        <v>126</v>
      </c>
      <c r="E161" s="3">
        <v>43</v>
      </c>
      <c r="F161" s="3" t="s">
        <v>21</v>
      </c>
      <c r="G161" s="3">
        <v>2</v>
      </c>
      <c r="H161" s="3">
        <v>50</v>
      </c>
      <c r="I161" s="3">
        <v>100</v>
      </c>
    </row>
    <row r="162" spans="1:9">
      <c r="A162" s="3">
        <v>161</v>
      </c>
      <c r="B162" s="121">
        <v>45007</v>
      </c>
      <c r="C162" s="3" t="s">
        <v>285</v>
      </c>
      <c r="D162" s="3" t="s">
        <v>124</v>
      </c>
      <c r="E162" s="3">
        <v>64</v>
      </c>
      <c r="F162" s="3" t="s">
        <v>19</v>
      </c>
      <c r="G162" s="3">
        <v>2</v>
      </c>
      <c r="H162" s="3">
        <v>500</v>
      </c>
      <c r="I162" s="3">
        <v>1000</v>
      </c>
    </row>
    <row r="163" spans="1:9">
      <c r="A163" s="3">
        <v>162</v>
      </c>
      <c r="B163" s="121">
        <v>45159</v>
      </c>
      <c r="C163" s="3" t="s">
        <v>286</v>
      </c>
      <c r="D163" s="3" t="s">
        <v>124</v>
      </c>
      <c r="E163" s="3">
        <v>39</v>
      </c>
      <c r="F163" s="3" t="s">
        <v>21</v>
      </c>
      <c r="G163" s="3">
        <v>2</v>
      </c>
      <c r="H163" s="3">
        <v>30</v>
      </c>
      <c r="I163" s="3">
        <v>60</v>
      </c>
    </row>
    <row r="164" spans="1:9">
      <c r="A164" s="3">
        <v>163</v>
      </c>
      <c r="B164" s="121">
        <v>44928</v>
      </c>
      <c r="C164" s="3" t="s">
        <v>287</v>
      </c>
      <c r="D164" s="3" t="s">
        <v>126</v>
      </c>
      <c r="E164" s="3">
        <v>64</v>
      </c>
      <c r="F164" s="3" t="s">
        <v>21</v>
      </c>
      <c r="G164" s="3">
        <v>3</v>
      </c>
      <c r="H164" s="3">
        <v>50</v>
      </c>
      <c r="I164" s="3">
        <v>150</v>
      </c>
    </row>
    <row r="165" spans="1:9">
      <c r="A165" s="3">
        <v>164</v>
      </c>
      <c r="B165" s="121">
        <v>45061</v>
      </c>
      <c r="C165" s="3" t="s">
        <v>288</v>
      </c>
      <c r="D165" s="3" t="s">
        <v>126</v>
      </c>
      <c r="E165" s="3">
        <v>47</v>
      </c>
      <c r="F165" s="3" t="s">
        <v>19</v>
      </c>
      <c r="G165" s="3">
        <v>3</v>
      </c>
      <c r="H165" s="3">
        <v>500</v>
      </c>
      <c r="I165" s="3">
        <v>1500</v>
      </c>
    </row>
    <row r="166" spans="1:9">
      <c r="A166" s="3">
        <v>165</v>
      </c>
      <c r="B166" s="121">
        <v>45183</v>
      </c>
      <c r="C166" s="3" t="s">
        <v>289</v>
      </c>
      <c r="D166" s="3" t="s">
        <v>126</v>
      </c>
      <c r="E166" s="3">
        <v>60</v>
      </c>
      <c r="F166" s="3" t="s">
        <v>21</v>
      </c>
      <c r="G166" s="3">
        <v>4</v>
      </c>
      <c r="H166" s="3">
        <v>300</v>
      </c>
      <c r="I166" s="3">
        <v>1200</v>
      </c>
    </row>
    <row r="167" spans="1:9">
      <c r="A167" s="3">
        <v>166</v>
      </c>
      <c r="B167" s="121">
        <v>45018</v>
      </c>
      <c r="C167" s="3" t="s">
        <v>290</v>
      </c>
      <c r="D167" s="3" t="s">
        <v>124</v>
      </c>
      <c r="E167" s="3">
        <v>34</v>
      </c>
      <c r="F167" s="3" t="s">
        <v>21</v>
      </c>
      <c r="G167" s="3">
        <v>4</v>
      </c>
      <c r="H167" s="3">
        <v>500</v>
      </c>
      <c r="I167" s="3">
        <v>2000</v>
      </c>
    </row>
    <row r="168" spans="1:9">
      <c r="A168" s="3">
        <v>167</v>
      </c>
      <c r="B168" s="121">
        <v>45186</v>
      </c>
      <c r="C168" s="3" t="s">
        <v>291</v>
      </c>
      <c r="D168" s="3" t="s">
        <v>126</v>
      </c>
      <c r="E168" s="3">
        <v>43</v>
      </c>
      <c r="F168" s="3" t="s">
        <v>21</v>
      </c>
      <c r="G168" s="3">
        <v>3</v>
      </c>
      <c r="H168" s="3">
        <v>50</v>
      </c>
      <c r="I168" s="3">
        <v>150</v>
      </c>
    </row>
    <row r="169" spans="1:9">
      <c r="A169" s="3">
        <v>168</v>
      </c>
      <c r="B169" s="121">
        <v>44981</v>
      </c>
      <c r="C169" s="3" t="s">
        <v>292</v>
      </c>
      <c r="D169" s="3" t="s">
        <v>124</v>
      </c>
      <c r="E169" s="3">
        <v>53</v>
      </c>
      <c r="F169" s="3" t="s">
        <v>21</v>
      </c>
      <c r="G169" s="3">
        <v>1</v>
      </c>
      <c r="H169" s="3">
        <v>300</v>
      </c>
      <c r="I169" s="3">
        <v>300</v>
      </c>
    </row>
    <row r="170" spans="1:9">
      <c r="A170" s="3">
        <v>169</v>
      </c>
      <c r="B170" s="121">
        <v>45247</v>
      </c>
      <c r="C170" s="3" t="s">
        <v>293</v>
      </c>
      <c r="D170" s="3" t="s">
        <v>124</v>
      </c>
      <c r="E170" s="3">
        <v>18</v>
      </c>
      <c r="F170" s="3" t="s">
        <v>19</v>
      </c>
      <c r="G170" s="3">
        <v>3</v>
      </c>
      <c r="H170" s="3">
        <v>500</v>
      </c>
      <c r="I170" s="3">
        <v>1500</v>
      </c>
    </row>
    <row r="171" spans="1:9">
      <c r="A171" s="3">
        <v>170</v>
      </c>
      <c r="B171" s="121">
        <v>45079</v>
      </c>
      <c r="C171" s="3" t="s">
        <v>294</v>
      </c>
      <c r="D171" s="3" t="s">
        <v>126</v>
      </c>
      <c r="E171" s="3">
        <v>25</v>
      </c>
      <c r="F171" s="3" t="s">
        <v>21</v>
      </c>
      <c r="G171" s="3">
        <v>2</v>
      </c>
      <c r="H171" s="3">
        <v>25</v>
      </c>
      <c r="I171" s="3">
        <v>50</v>
      </c>
    </row>
    <row r="172" spans="1:9">
      <c r="A172" s="3">
        <v>171</v>
      </c>
      <c r="B172" s="121">
        <v>45254</v>
      </c>
      <c r="C172" s="3" t="s">
        <v>295</v>
      </c>
      <c r="D172" s="3" t="s">
        <v>126</v>
      </c>
      <c r="E172" s="3">
        <v>52</v>
      </c>
      <c r="F172" s="3" t="s">
        <v>21</v>
      </c>
      <c r="G172" s="3">
        <v>3</v>
      </c>
      <c r="H172" s="3">
        <v>300</v>
      </c>
      <c r="I172" s="3">
        <v>900</v>
      </c>
    </row>
    <row r="173" spans="1:9">
      <c r="A173" s="3">
        <v>172</v>
      </c>
      <c r="B173" s="121">
        <v>45186</v>
      </c>
      <c r="C173" s="3" t="s">
        <v>296</v>
      </c>
      <c r="D173" s="3" t="s">
        <v>124</v>
      </c>
      <c r="E173" s="3">
        <v>32</v>
      </c>
      <c r="F173" s="3" t="s">
        <v>19</v>
      </c>
      <c r="G173" s="3">
        <v>2</v>
      </c>
      <c r="H173" s="3">
        <v>25</v>
      </c>
      <c r="I173" s="3">
        <v>50</v>
      </c>
    </row>
    <row r="174" spans="1:9">
      <c r="A174" s="3">
        <v>173</v>
      </c>
      <c r="B174" s="121">
        <v>45238</v>
      </c>
      <c r="C174" s="3" t="s">
        <v>297</v>
      </c>
      <c r="D174" s="3" t="s">
        <v>124</v>
      </c>
      <c r="E174" s="3">
        <v>64</v>
      </c>
      <c r="F174" s="3" t="s">
        <v>20</v>
      </c>
      <c r="G174" s="3">
        <v>4</v>
      </c>
      <c r="H174" s="3">
        <v>30</v>
      </c>
      <c r="I174" s="3">
        <v>120</v>
      </c>
    </row>
    <row r="175" spans="1:9">
      <c r="A175" s="3">
        <v>174</v>
      </c>
      <c r="B175" s="121">
        <v>45028</v>
      </c>
      <c r="C175" s="3" t="s">
        <v>298</v>
      </c>
      <c r="D175" s="3" t="s">
        <v>126</v>
      </c>
      <c r="E175" s="3">
        <v>39</v>
      </c>
      <c r="F175" s="3" t="s">
        <v>19</v>
      </c>
      <c r="G175" s="3">
        <v>1</v>
      </c>
      <c r="H175" s="3">
        <v>300</v>
      </c>
      <c r="I175" s="3">
        <v>300</v>
      </c>
    </row>
    <row r="176" spans="1:9">
      <c r="A176" s="3">
        <v>175</v>
      </c>
      <c r="B176" s="121">
        <v>45005</v>
      </c>
      <c r="C176" s="3" t="s">
        <v>299</v>
      </c>
      <c r="D176" s="3" t="s">
        <v>126</v>
      </c>
      <c r="E176" s="3">
        <v>31</v>
      </c>
      <c r="F176" s="3" t="s">
        <v>20</v>
      </c>
      <c r="G176" s="3">
        <v>4</v>
      </c>
      <c r="H176" s="3">
        <v>25</v>
      </c>
      <c r="I176" s="3">
        <v>100</v>
      </c>
    </row>
    <row r="177" spans="1:9">
      <c r="A177" s="3">
        <v>176</v>
      </c>
      <c r="B177" s="121">
        <v>45118</v>
      </c>
      <c r="C177" s="3" t="s">
        <v>300</v>
      </c>
      <c r="D177" s="3" t="s">
        <v>126</v>
      </c>
      <c r="E177" s="3">
        <v>43</v>
      </c>
      <c r="F177" s="3" t="s">
        <v>19</v>
      </c>
      <c r="G177" s="3">
        <v>2</v>
      </c>
      <c r="H177" s="3">
        <v>50</v>
      </c>
      <c r="I177" s="3">
        <v>100</v>
      </c>
    </row>
    <row r="178" spans="1:9">
      <c r="A178" s="3">
        <v>177</v>
      </c>
      <c r="B178" s="121">
        <v>45009</v>
      </c>
      <c r="C178" s="3" t="s">
        <v>301</v>
      </c>
      <c r="D178" s="3" t="s">
        <v>124</v>
      </c>
      <c r="E178" s="3">
        <v>45</v>
      </c>
      <c r="F178" s="3" t="s">
        <v>19</v>
      </c>
      <c r="G178" s="3">
        <v>2</v>
      </c>
      <c r="H178" s="3">
        <v>50</v>
      </c>
      <c r="I178" s="3">
        <v>100</v>
      </c>
    </row>
    <row r="179" spans="1:9">
      <c r="A179" s="3">
        <v>178</v>
      </c>
      <c r="B179" s="121">
        <v>45203</v>
      </c>
      <c r="C179" s="3" t="s">
        <v>302</v>
      </c>
      <c r="D179" s="3" t="s">
        <v>124</v>
      </c>
      <c r="E179" s="3">
        <v>40</v>
      </c>
      <c r="F179" s="3" t="s">
        <v>21</v>
      </c>
      <c r="G179" s="3">
        <v>2</v>
      </c>
      <c r="H179" s="3">
        <v>30</v>
      </c>
      <c r="I179" s="3">
        <v>60</v>
      </c>
    </row>
    <row r="180" spans="1:9">
      <c r="A180" s="3">
        <v>179</v>
      </c>
      <c r="B180" s="121">
        <v>45198</v>
      </c>
      <c r="C180" s="3" t="s">
        <v>303</v>
      </c>
      <c r="D180" s="3" t="s">
        <v>124</v>
      </c>
      <c r="E180" s="3">
        <v>31</v>
      </c>
      <c r="F180" s="3" t="s">
        <v>20</v>
      </c>
      <c r="G180" s="3">
        <v>1</v>
      </c>
      <c r="H180" s="3">
        <v>300</v>
      </c>
      <c r="I180" s="3">
        <v>300</v>
      </c>
    </row>
    <row r="181" spans="1:9">
      <c r="A181" s="3">
        <v>180</v>
      </c>
      <c r="B181" s="121">
        <v>44927</v>
      </c>
      <c r="C181" s="3" t="s">
        <v>304</v>
      </c>
      <c r="D181" s="3" t="s">
        <v>124</v>
      </c>
      <c r="E181" s="3">
        <v>41</v>
      </c>
      <c r="F181" s="3" t="s">
        <v>21</v>
      </c>
      <c r="G181" s="3">
        <v>3</v>
      </c>
      <c r="H181" s="3">
        <v>300</v>
      </c>
      <c r="I181" s="3">
        <v>900</v>
      </c>
    </row>
    <row r="182" spans="1:9">
      <c r="A182" s="3">
        <v>181</v>
      </c>
      <c r="B182" s="121">
        <v>45233</v>
      </c>
      <c r="C182" s="3" t="s">
        <v>305</v>
      </c>
      <c r="D182" s="3" t="s">
        <v>124</v>
      </c>
      <c r="E182" s="3">
        <v>19</v>
      </c>
      <c r="F182" s="3" t="s">
        <v>20</v>
      </c>
      <c r="G182" s="3">
        <v>4</v>
      </c>
      <c r="H182" s="3">
        <v>300</v>
      </c>
      <c r="I182" s="3">
        <v>1200</v>
      </c>
    </row>
    <row r="183" spans="1:9">
      <c r="A183" s="3">
        <v>182</v>
      </c>
      <c r="B183" s="121">
        <v>45092</v>
      </c>
      <c r="C183" s="3" t="s">
        <v>306</v>
      </c>
      <c r="D183" s="3" t="s">
        <v>124</v>
      </c>
      <c r="E183" s="3">
        <v>62</v>
      </c>
      <c r="F183" s="3" t="s">
        <v>19</v>
      </c>
      <c r="G183" s="3">
        <v>4</v>
      </c>
      <c r="H183" s="3">
        <v>30</v>
      </c>
      <c r="I183" s="3">
        <v>120</v>
      </c>
    </row>
    <row r="184" spans="1:9">
      <c r="A184" s="3">
        <v>183</v>
      </c>
      <c r="B184" s="121">
        <v>45177</v>
      </c>
      <c r="C184" s="3" t="s">
        <v>307</v>
      </c>
      <c r="D184" s="3" t="s">
        <v>126</v>
      </c>
      <c r="E184" s="3">
        <v>43</v>
      </c>
      <c r="F184" s="3" t="s">
        <v>19</v>
      </c>
      <c r="G184" s="3">
        <v>3</v>
      </c>
      <c r="H184" s="3">
        <v>300</v>
      </c>
      <c r="I184" s="3">
        <v>900</v>
      </c>
    </row>
    <row r="185" spans="1:9">
      <c r="A185" s="3">
        <v>184</v>
      </c>
      <c r="B185" s="121">
        <v>44936</v>
      </c>
      <c r="C185" s="3" t="s">
        <v>308</v>
      </c>
      <c r="D185" s="3" t="s">
        <v>124</v>
      </c>
      <c r="E185" s="3">
        <v>31</v>
      </c>
      <c r="F185" s="3" t="s">
        <v>20</v>
      </c>
      <c r="G185" s="3">
        <v>4</v>
      </c>
      <c r="H185" s="3">
        <v>50</v>
      </c>
      <c r="I185" s="3">
        <v>200</v>
      </c>
    </row>
    <row r="186" spans="1:9">
      <c r="A186" s="3">
        <v>185</v>
      </c>
      <c r="B186" s="121">
        <v>44984</v>
      </c>
      <c r="C186" s="3" t="s">
        <v>309</v>
      </c>
      <c r="D186" s="3" t="s">
        <v>124</v>
      </c>
      <c r="E186" s="3">
        <v>24</v>
      </c>
      <c r="F186" s="3" t="s">
        <v>21</v>
      </c>
      <c r="G186" s="3">
        <v>1</v>
      </c>
      <c r="H186" s="3">
        <v>25</v>
      </c>
      <c r="I186" s="3">
        <v>25</v>
      </c>
    </row>
    <row r="187" spans="1:9">
      <c r="A187" s="3">
        <v>186</v>
      </c>
      <c r="B187" s="121">
        <v>45112</v>
      </c>
      <c r="C187" s="3" t="s">
        <v>310</v>
      </c>
      <c r="D187" s="3" t="s">
        <v>124</v>
      </c>
      <c r="E187" s="3">
        <v>20</v>
      </c>
      <c r="F187" s="3" t="s">
        <v>21</v>
      </c>
      <c r="G187" s="3">
        <v>4</v>
      </c>
      <c r="H187" s="3">
        <v>50</v>
      </c>
      <c r="I187" s="3">
        <v>200</v>
      </c>
    </row>
    <row r="188" spans="1:9">
      <c r="A188" s="3">
        <v>187</v>
      </c>
      <c r="B188" s="121">
        <v>45084</v>
      </c>
      <c r="C188" s="3" t="s">
        <v>311</v>
      </c>
      <c r="D188" s="3" t="s">
        <v>126</v>
      </c>
      <c r="E188" s="3">
        <v>64</v>
      </c>
      <c r="F188" s="3" t="s">
        <v>21</v>
      </c>
      <c r="G188" s="3">
        <v>2</v>
      </c>
      <c r="H188" s="3">
        <v>50</v>
      </c>
      <c r="I188" s="3">
        <v>100</v>
      </c>
    </row>
    <row r="189" spans="1:9">
      <c r="A189" s="3">
        <v>188</v>
      </c>
      <c r="B189" s="121">
        <v>45049</v>
      </c>
      <c r="C189" s="3" t="s">
        <v>312</v>
      </c>
      <c r="D189" s="3" t="s">
        <v>124</v>
      </c>
      <c r="E189" s="3">
        <v>40</v>
      </c>
      <c r="F189" s="3" t="s">
        <v>21</v>
      </c>
      <c r="G189" s="3">
        <v>3</v>
      </c>
      <c r="H189" s="3">
        <v>25</v>
      </c>
      <c r="I189" s="3">
        <v>75</v>
      </c>
    </row>
    <row r="190" spans="1:9">
      <c r="A190" s="3">
        <v>189</v>
      </c>
      <c r="B190" s="121">
        <v>44956</v>
      </c>
      <c r="C190" s="3" t="s">
        <v>313</v>
      </c>
      <c r="D190" s="3" t="s">
        <v>124</v>
      </c>
      <c r="E190" s="3">
        <v>63</v>
      </c>
      <c r="F190" s="3" t="s">
        <v>19</v>
      </c>
      <c r="G190" s="3">
        <v>1</v>
      </c>
      <c r="H190" s="3">
        <v>50</v>
      </c>
      <c r="I190" s="3">
        <v>50</v>
      </c>
    </row>
    <row r="191" spans="1:9">
      <c r="A191" s="3">
        <v>190</v>
      </c>
      <c r="B191" s="121">
        <v>45050</v>
      </c>
      <c r="C191" s="3" t="s">
        <v>314</v>
      </c>
      <c r="D191" s="3" t="s">
        <v>126</v>
      </c>
      <c r="E191" s="3">
        <v>60</v>
      </c>
      <c r="F191" s="3" t="s">
        <v>19</v>
      </c>
      <c r="G191" s="3">
        <v>3</v>
      </c>
      <c r="H191" s="3">
        <v>30</v>
      </c>
      <c r="I191" s="3">
        <v>90</v>
      </c>
    </row>
    <row r="192" spans="1:9">
      <c r="A192" s="3">
        <v>191</v>
      </c>
      <c r="B192" s="121">
        <v>45217</v>
      </c>
      <c r="C192" s="3" t="s">
        <v>315</v>
      </c>
      <c r="D192" s="3" t="s">
        <v>124</v>
      </c>
      <c r="E192" s="3">
        <v>64</v>
      </c>
      <c r="F192" s="3" t="s">
        <v>19</v>
      </c>
      <c r="G192" s="3">
        <v>1</v>
      </c>
      <c r="H192" s="3">
        <v>25</v>
      </c>
      <c r="I192" s="3">
        <v>25</v>
      </c>
    </row>
    <row r="193" spans="1:9">
      <c r="A193" s="3">
        <v>192</v>
      </c>
      <c r="B193" s="121">
        <v>44967</v>
      </c>
      <c r="C193" s="3" t="s">
        <v>316</v>
      </c>
      <c r="D193" s="3" t="s">
        <v>124</v>
      </c>
      <c r="E193" s="3">
        <v>62</v>
      </c>
      <c r="F193" s="3" t="s">
        <v>19</v>
      </c>
      <c r="G193" s="3">
        <v>2</v>
      </c>
      <c r="H193" s="3">
        <v>50</v>
      </c>
      <c r="I193" s="3">
        <v>100</v>
      </c>
    </row>
    <row r="194" spans="1:9">
      <c r="A194" s="3">
        <v>193</v>
      </c>
      <c r="B194" s="121">
        <v>44970</v>
      </c>
      <c r="C194" s="3" t="s">
        <v>317</v>
      </c>
      <c r="D194" s="3" t="s">
        <v>124</v>
      </c>
      <c r="E194" s="3">
        <v>35</v>
      </c>
      <c r="F194" s="3" t="s">
        <v>19</v>
      </c>
      <c r="G194" s="3">
        <v>3</v>
      </c>
      <c r="H194" s="3">
        <v>500</v>
      </c>
      <c r="I194" s="3">
        <v>1500</v>
      </c>
    </row>
    <row r="195" spans="1:9">
      <c r="A195" s="3">
        <v>194</v>
      </c>
      <c r="B195" s="121">
        <v>45175</v>
      </c>
      <c r="C195" s="3" t="s">
        <v>318</v>
      </c>
      <c r="D195" s="3" t="s">
        <v>124</v>
      </c>
      <c r="E195" s="3">
        <v>55</v>
      </c>
      <c r="F195" s="3" t="s">
        <v>21</v>
      </c>
      <c r="G195" s="3">
        <v>4</v>
      </c>
      <c r="H195" s="3">
        <v>50</v>
      </c>
      <c r="I195" s="3">
        <v>200</v>
      </c>
    </row>
    <row r="196" spans="1:9">
      <c r="A196" s="3">
        <v>195</v>
      </c>
      <c r="B196" s="121">
        <v>44962</v>
      </c>
      <c r="C196" s="3" t="s">
        <v>319</v>
      </c>
      <c r="D196" s="3" t="s">
        <v>124</v>
      </c>
      <c r="E196" s="3">
        <v>52</v>
      </c>
      <c r="F196" s="3" t="s">
        <v>21</v>
      </c>
      <c r="G196" s="3">
        <v>1</v>
      </c>
      <c r="H196" s="3">
        <v>30</v>
      </c>
      <c r="I196" s="3">
        <v>30</v>
      </c>
    </row>
    <row r="197" spans="1:9">
      <c r="A197" s="3">
        <v>196</v>
      </c>
      <c r="B197" s="121">
        <v>45199</v>
      </c>
      <c r="C197" s="3" t="s">
        <v>320</v>
      </c>
      <c r="D197" s="3" t="s">
        <v>126</v>
      </c>
      <c r="E197" s="3">
        <v>32</v>
      </c>
      <c r="F197" s="3" t="s">
        <v>21</v>
      </c>
      <c r="G197" s="3">
        <v>3</v>
      </c>
      <c r="H197" s="3">
        <v>300</v>
      </c>
      <c r="I197" s="3">
        <v>900</v>
      </c>
    </row>
    <row r="198" spans="1:9">
      <c r="A198" s="3">
        <v>197</v>
      </c>
      <c r="B198" s="121">
        <v>44991</v>
      </c>
      <c r="C198" s="3" t="s">
        <v>321</v>
      </c>
      <c r="D198" s="3" t="s">
        <v>126</v>
      </c>
      <c r="E198" s="3">
        <v>42</v>
      </c>
      <c r="F198" s="3" t="s">
        <v>21</v>
      </c>
      <c r="G198" s="3">
        <v>4</v>
      </c>
      <c r="H198" s="3">
        <v>50</v>
      </c>
      <c r="I198" s="3">
        <v>200</v>
      </c>
    </row>
    <row r="199" spans="1:9">
      <c r="A199" s="3">
        <v>198</v>
      </c>
      <c r="B199" s="121">
        <v>44992</v>
      </c>
      <c r="C199" s="3" t="s">
        <v>322</v>
      </c>
      <c r="D199" s="3" t="s">
        <v>126</v>
      </c>
      <c r="E199" s="3">
        <v>54</v>
      </c>
      <c r="F199" s="3" t="s">
        <v>19</v>
      </c>
      <c r="G199" s="3">
        <v>3</v>
      </c>
      <c r="H199" s="3">
        <v>300</v>
      </c>
      <c r="I199" s="3">
        <v>900</v>
      </c>
    </row>
    <row r="200" spans="1:9">
      <c r="A200" s="3">
        <v>199</v>
      </c>
      <c r="B200" s="121">
        <v>45264</v>
      </c>
      <c r="C200" s="3" t="s">
        <v>323</v>
      </c>
      <c r="D200" s="3" t="s">
        <v>124</v>
      </c>
      <c r="E200" s="3">
        <v>45</v>
      </c>
      <c r="F200" s="3" t="s">
        <v>19</v>
      </c>
      <c r="G200" s="3">
        <v>3</v>
      </c>
      <c r="H200" s="3">
        <v>500</v>
      </c>
      <c r="I200" s="3">
        <v>1500</v>
      </c>
    </row>
    <row r="201" spans="1:9">
      <c r="A201" s="3">
        <v>200</v>
      </c>
      <c r="B201" s="121">
        <v>45170</v>
      </c>
      <c r="C201" s="3" t="s">
        <v>324</v>
      </c>
      <c r="D201" s="3" t="s">
        <v>124</v>
      </c>
      <c r="E201" s="3">
        <v>27</v>
      </c>
      <c r="F201" s="3" t="s">
        <v>19</v>
      </c>
      <c r="G201" s="3">
        <v>3</v>
      </c>
      <c r="H201" s="3">
        <v>50</v>
      </c>
      <c r="I201" s="3">
        <v>150</v>
      </c>
    </row>
    <row r="202" spans="1:9">
      <c r="A202" s="3">
        <v>201</v>
      </c>
      <c r="B202" s="121">
        <v>45208</v>
      </c>
      <c r="C202" s="3" t="s">
        <v>325</v>
      </c>
      <c r="D202" s="3" t="s">
        <v>124</v>
      </c>
      <c r="E202" s="3">
        <v>56</v>
      </c>
      <c r="F202" s="3" t="s">
        <v>20</v>
      </c>
      <c r="G202" s="3">
        <v>1</v>
      </c>
      <c r="H202" s="3">
        <v>25</v>
      </c>
      <c r="I202" s="3">
        <v>25</v>
      </c>
    </row>
    <row r="203" spans="1:9">
      <c r="A203" s="3">
        <v>202</v>
      </c>
      <c r="B203" s="121">
        <v>45011</v>
      </c>
      <c r="C203" s="3" t="s">
        <v>326</v>
      </c>
      <c r="D203" s="3" t="s">
        <v>126</v>
      </c>
      <c r="E203" s="3">
        <v>34</v>
      </c>
      <c r="F203" s="3" t="s">
        <v>21</v>
      </c>
      <c r="G203" s="3">
        <v>4</v>
      </c>
      <c r="H203" s="3">
        <v>300</v>
      </c>
      <c r="I203" s="3">
        <v>1200</v>
      </c>
    </row>
    <row r="204" spans="1:9">
      <c r="A204" s="3">
        <v>203</v>
      </c>
      <c r="B204" s="121">
        <v>45062</v>
      </c>
      <c r="C204" s="3" t="s">
        <v>327</v>
      </c>
      <c r="D204" s="3" t="s">
        <v>124</v>
      </c>
      <c r="E204" s="3">
        <v>56</v>
      </c>
      <c r="F204" s="3" t="s">
        <v>21</v>
      </c>
      <c r="G204" s="3">
        <v>2</v>
      </c>
      <c r="H204" s="3">
        <v>500</v>
      </c>
      <c r="I204" s="3">
        <v>1000</v>
      </c>
    </row>
    <row r="205" spans="1:9">
      <c r="A205" s="3">
        <v>204</v>
      </c>
      <c r="B205" s="121">
        <v>45197</v>
      </c>
      <c r="C205" s="3" t="s">
        <v>328</v>
      </c>
      <c r="D205" s="3" t="s">
        <v>124</v>
      </c>
      <c r="E205" s="3">
        <v>39</v>
      </c>
      <c r="F205" s="3" t="s">
        <v>19</v>
      </c>
      <c r="G205" s="3">
        <v>1</v>
      </c>
      <c r="H205" s="3">
        <v>25</v>
      </c>
      <c r="I205" s="3">
        <v>25</v>
      </c>
    </row>
    <row r="206" spans="1:9">
      <c r="A206" s="3">
        <v>205</v>
      </c>
      <c r="B206" s="121">
        <v>45237</v>
      </c>
      <c r="C206" s="3" t="s">
        <v>329</v>
      </c>
      <c r="D206" s="3" t="s">
        <v>126</v>
      </c>
      <c r="E206" s="3">
        <v>43</v>
      </c>
      <c r="F206" s="3" t="s">
        <v>21</v>
      </c>
      <c r="G206" s="3">
        <v>1</v>
      </c>
      <c r="H206" s="3">
        <v>25</v>
      </c>
      <c r="I206" s="3">
        <v>25</v>
      </c>
    </row>
    <row r="207" spans="1:9">
      <c r="A207" s="3">
        <v>206</v>
      </c>
      <c r="B207" s="121">
        <v>45143</v>
      </c>
      <c r="C207" s="3" t="s">
        <v>330</v>
      </c>
      <c r="D207" s="3" t="s">
        <v>124</v>
      </c>
      <c r="E207" s="3">
        <v>61</v>
      </c>
      <c r="F207" s="3" t="s">
        <v>21</v>
      </c>
      <c r="G207" s="3">
        <v>1</v>
      </c>
      <c r="H207" s="3">
        <v>25</v>
      </c>
      <c r="I207" s="3">
        <v>25</v>
      </c>
    </row>
    <row r="208" spans="1:9">
      <c r="A208" s="3">
        <v>207</v>
      </c>
      <c r="B208" s="121">
        <v>45035</v>
      </c>
      <c r="C208" s="3" t="s">
        <v>331</v>
      </c>
      <c r="D208" s="3" t="s">
        <v>126</v>
      </c>
      <c r="E208" s="3">
        <v>42</v>
      </c>
      <c r="F208" s="3" t="s">
        <v>19</v>
      </c>
      <c r="G208" s="3">
        <v>2</v>
      </c>
      <c r="H208" s="3">
        <v>25</v>
      </c>
      <c r="I208" s="3">
        <v>50</v>
      </c>
    </row>
    <row r="209" spans="1:9">
      <c r="A209" s="3">
        <v>208</v>
      </c>
      <c r="B209" s="121">
        <v>45203</v>
      </c>
      <c r="C209" s="3" t="s">
        <v>332</v>
      </c>
      <c r="D209" s="3" t="s">
        <v>126</v>
      </c>
      <c r="E209" s="3">
        <v>34</v>
      </c>
      <c r="F209" s="3" t="s">
        <v>20</v>
      </c>
      <c r="G209" s="3">
        <v>4</v>
      </c>
      <c r="H209" s="3">
        <v>50</v>
      </c>
      <c r="I209" s="3">
        <v>200</v>
      </c>
    </row>
    <row r="210" spans="1:9">
      <c r="A210" s="3">
        <v>209</v>
      </c>
      <c r="B210" s="121">
        <v>45280</v>
      </c>
      <c r="C210" s="3" t="s">
        <v>333</v>
      </c>
      <c r="D210" s="3" t="s">
        <v>126</v>
      </c>
      <c r="E210" s="3">
        <v>30</v>
      </c>
      <c r="F210" s="3" t="s">
        <v>20</v>
      </c>
      <c r="G210" s="3">
        <v>4</v>
      </c>
      <c r="H210" s="3">
        <v>50</v>
      </c>
      <c r="I210" s="3">
        <v>200</v>
      </c>
    </row>
    <row r="211" spans="1:9">
      <c r="A211" s="3">
        <v>210</v>
      </c>
      <c r="B211" s="121">
        <v>45029</v>
      </c>
      <c r="C211" s="3" t="s">
        <v>334</v>
      </c>
      <c r="D211" s="3" t="s">
        <v>124</v>
      </c>
      <c r="E211" s="3">
        <v>37</v>
      </c>
      <c r="F211" s="3" t="s">
        <v>20</v>
      </c>
      <c r="G211" s="3">
        <v>4</v>
      </c>
      <c r="H211" s="3">
        <v>50</v>
      </c>
      <c r="I211" s="3">
        <v>200</v>
      </c>
    </row>
    <row r="212" spans="1:9">
      <c r="A212" s="3">
        <v>211</v>
      </c>
      <c r="B212" s="121">
        <v>45292</v>
      </c>
      <c r="C212" s="3" t="s">
        <v>335</v>
      </c>
      <c r="D212" s="3" t="s">
        <v>124</v>
      </c>
      <c r="E212" s="3">
        <v>42</v>
      </c>
      <c r="F212" s="3" t="s">
        <v>19</v>
      </c>
      <c r="G212" s="3">
        <v>3</v>
      </c>
      <c r="H212" s="3">
        <v>500</v>
      </c>
      <c r="I212" s="3">
        <v>1500</v>
      </c>
    </row>
    <row r="213" spans="1:9">
      <c r="A213" s="3">
        <v>212</v>
      </c>
      <c r="B213" s="121">
        <v>45086</v>
      </c>
      <c r="C213" s="3" t="s">
        <v>336</v>
      </c>
      <c r="D213" s="3" t="s">
        <v>124</v>
      </c>
      <c r="E213" s="3">
        <v>21</v>
      </c>
      <c r="F213" s="3" t="s">
        <v>21</v>
      </c>
      <c r="G213" s="3">
        <v>3</v>
      </c>
      <c r="H213" s="3">
        <v>500</v>
      </c>
      <c r="I213" s="3">
        <v>1500</v>
      </c>
    </row>
    <row r="214" spans="1:9">
      <c r="A214" s="3">
        <v>213</v>
      </c>
      <c r="B214" s="121">
        <v>45131</v>
      </c>
      <c r="C214" s="3" t="s">
        <v>337</v>
      </c>
      <c r="D214" s="3" t="s">
        <v>124</v>
      </c>
      <c r="E214" s="3">
        <v>27</v>
      </c>
      <c r="F214" s="3" t="s">
        <v>19</v>
      </c>
      <c r="G214" s="3">
        <v>3</v>
      </c>
      <c r="H214" s="3">
        <v>500</v>
      </c>
      <c r="I214" s="3">
        <v>1500</v>
      </c>
    </row>
    <row r="215" spans="1:9">
      <c r="A215" s="3">
        <v>214</v>
      </c>
      <c r="B215" s="121">
        <v>45270</v>
      </c>
      <c r="C215" s="3" t="s">
        <v>338</v>
      </c>
      <c r="D215" s="3" t="s">
        <v>124</v>
      </c>
      <c r="E215" s="3">
        <v>20</v>
      </c>
      <c r="F215" s="3" t="s">
        <v>19</v>
      </c>
      <c r="G215" s="3">
        <v>2</v>
      </c>
      <c r="H215" s="3">
        <v>30</v>
      </c>
      <c r="I215" s="3">
        <v>60</v>
      </c>
    </row>
    <row r="216" spans="1:9">
      <c r="A216" s="3">
        <v>215</v>
      </c>
      <c r="B216" s="121">
        <v>45259</v>
      </c>
      <c r="C216" s="3" t="s">
        <v>339</v>
      </c>
      <c r="D216" s="3" t="s">
        <v>124</v>
      </c>
      <c r="E216" s="3">
        <v>58</v>
      </c>
      <c r="F216" s="3" t="s">
        <v>21</v>
      </c>
      <c r="G216" s="3">
        <v>3</v>
      </c>
      <c r="H216" s="3">
        <v>500</v>
      </c>
      <c r="I216" s="3">
        <v>1500</v>
      </c>
    </row>
    <row r="217" spans="1:9">
      <c r="A217" s="3">
        <v>216</v>
      </c>
      <c r="B217" s="121">
        <v>45118</v>
      </c>
      <c r="C217" s="3" t="s">
        <v>340</v>
      </c>
      <c r="D217" s="3" t="s">
        <v>124</v>
      </c>
      <c r="E217" s="3">
        <v>62</v>
      </c>
      <c r="F217" s="3" t="s">
        <v>20</v>
      </c>
      <c r="G217" s="3">
        <v>2</v>
      </c>
      <c r="H217" s="3">
        <v>50</v>
      </c>
      <c r="I217" s="3">
        <v>100</v>
      </c>
    </row>
    <row r="218" spans="1:9">
      <c r="A218" s="3">
        <v>217</v>
      </c>
      <c r="B218" s="121">
        <v>45151</v>
      </c>
      <c r="C218" s="3" t="s">
        <v>341</v>
      </c>
      <c r="D218" s="3" t="s">
        <v>126</v>
      </c>
      <c r="E218" s="3">
        <v>35</v>
      </c>
      <c r="F218" s="3" t="s">
        <v>20</v>
      </c>
      <c r="G218" s="3">
        <v>4</v>
      </c>
      <c r="H218" s="3">
        <v>50</v>
      </c>
      <c r="I218" s="3">
        <v>200</v>
      </c>
    </row>
    <row r="219" spans="1:9">
      <c r="A219" s="3">
        <v>218</v>
      </c>
      <c r="B219" s="121">
        <v>45191</v>
      </c>
      <c r="C219" s="3" t="s">
        <v>342</v>
      </c>
      <c r="D219" s="3" t="s">
        <v>124</v>
      </c>
      <c r="E219" s="3">
        <v>64</v>
      </c>
      <c r="F219" s="3" t="s">
        <v>19</v>
      </c>
      <c r="G219" s="3">
        <v>3</v>
      </c>
      <c r="H219" s="3">
        <v>30</v>
      </c>
      <c r="I219" s="3">
        <v>90</v>
      </c>
    </row>
    <row r="220" spans="1:9">
      <c r="A220" s="3">
        <v>219</v>
      </c>
      <c r="B220" s="121">
        <v>45158</v>
      </c>
      <c r="C220" s="3" t="s">
        <v>343</v>
      </c>
      <c r="D220" s="3" t="s">
        <v>126</v>
      </c>
      <c r="E220" s="3">
        <v>53</v>
      </c>
      <c r="F220" s="3" t="s">
        <v>20</v>
      </c>
      <c r="G220" s="3">
        <v>3</v>
      </c>
      <c r="H220" s="3">
        <v>30</v>
      </c>
      <c r="I220" s="3">
        <v>90</v>
      </c>
    </row>
    <row r="221" spans="1:9">
      <c r="A221" s="3">
        <v>220</v>
      </c>
      <c r="B221" s="121">
        <v>44988</v>
      </c>
      <c r="C221" s="3" t="s">
        <v>344</v>
      </c>
      <c r="D221" s="3" t="s">
        <v>124</v>
      </c>
      <c r="E221" s="3">
        <v>64</v>
      </c>
      <c r="F221" s="3" t="s">
        <v>19</v>
      </c>
      <c r="G221" s="3">
        <v>1</v>
      </c>
      <c r="H221" s="3">
        <v>500</v>
      </c>
      <c r="I221" s="3">
        <v>500</v>
      </c>
    </row>
    <row r="222" spans="1:9">
      <c r="A222" s="3">
        <v>221</v>
      </c>
      <c r="B222" s="121">
        <v>45053</v>
      </c>
      <c r="C222" s="3" t="s">
        <v>345</v>
      </c>
      <c r="D222" s="3" t="s">
        <v>124</v>
      </c>
      <c r="E222" s="3">
        <v>39</v>
      </c>
      <c r="F222" s="3" t="s">
        <v>19</v>
      </c>
      <c r="G222" s="3">
        <v>2</v>
      </c>
      <c r="H222" s="3">
        <v>300</v>
      </c>
      <c r="I222" s="3">
        <v>600</v>
      </c>
    </row>
    <row r="223" spans="1:9">
      <c r="A223" s="3">
        <v>222</v>
      </c>
      <c r="B223" s="121">
        <v>45042</v>
      </c>
      <c r="C223" s="3" t="s">
        <v>346</v>
      </c>
      <c r="D223" s="3" t="s">
        <v>124</v>
      </c>
      <c r="E223" s="3">
        <v>51</v>
      </c>
      <c r="F223" s="3" t="s">
        <v>21</v>
      </c>
      <c r="G223" s="3">
        <v>4</v>
      </c>
      <c r="H223" s="3">
        <v>30</v>
      </c>
      <c r="I223" s="3">
        <v>120</v>
      </c>
    </row>
    <row r="224" spans="1:9">
      <c r="A224" s="3">
        <v>223</v>
      </c>
      <c r="B224" s="121">
        <v>44959</v>
      </c>
      <c r="C224" s="3" t="s">
        <v>347</v>
      </c>
      <c r="D224" s="3" t="s">
        <v>126</v>
      </c>
      <c r="E224" s="3">
        <v>64</v>
      </c>
      <c r="F224" s="3" t="s">
        <v>21</v>
      </c>
      <c r="G224" s="3">
        <v>1</v>
      </c>
      <c r="H224" s="3">
        <v>25</v>
      </c>
      <c r="I224" s="3">
        <v>25</v>
      </c>
    </row>
    <row r="225" spans="1:9">
      <c r="A225" s="3">
        <v>224</v>
      </c>
      <c r="B225" s="121">
        <v>45100</v>
      </c>
      <c r="C225" s="3" t="s">
        <v>348</v>
      </c>
      <c r="D225" s="3" t="s">
        <v>126</v>
      </c>
      <c r="E225" s="3">
        <v>25</v>
      </c>
      <c r="F225" s="3" t="s">
        <v>21</v>
      </c>
      <c r="G225" s="3">
        <v>1</v>
      </c>
      <c r="H225" s="3">
        <v>50</v>
      </c>
      <c r="I225" s="3">
        <v>50</v>
      </c>
    </row>
    <row r="226" spans="1:9">
      <c r="A226" s="3">
        <v>225</v>
      </c>
      <c r="B226" s="121">
        <v>44937</v>
      </c>
      <c r="C226" s="3" t="s">
        <v>349</v>
      </c>
      <c r="D226" s="3" t="s">
        <v>126</v>
      </c>
      <c r="E226" s="3">
        <v>57</v>
      </c>
      <c r="F226" s="3" t="s">
        <v>19</v>
      </c>
      <c r="G226" s="3">
        <v>4</v>
      </c>
      <c r="H226" s="3">
        <v>25</v>
      </c>
      <c r="I226" s="3">
        <v>100</v>
      </c>
    </row>
    <row r="227" spans="1:9">
      <c r="A227" s="3">
        <v>226</v>
      </c>
      <c r="B227" s="121">
        <v>45228</v>
      </c>
      <c r="C227" s="3" t="s">
        <v>350</v>
      </c>
      <c r="D227" s="3" t="s">
        <v>126</v>
      </c>
      <c r="E227" s="3">
        <v>61</v>
      </c>
      <c r="F227" s="3" t="s">
        <v>21</v>
      </c>
      <c r="G227" s="3">
        <v>1</v>
      </c>
      <c r="H227" s="3">
        <v>50</v>
      </c>
      <c r="I227" s="3">
        <v>50</v>
      </c>
    </row>
    <row r="228" spans="1:9">
      <c r="A228" s="3">
        <v>227</v>
      </c>
      <c r="B228" s="121">
        <v>45210</v>
      </c>
      <c r="C228" s="3" t="s">
        <v>351</v>
      </c>
      <c r="D228" s="3" t="s">
        <v>124</v>
      </c>
      <c r="E228" s="3">
        <v>36</v>
      </c>
      <c r="F228" s="3" t="s">
        <v>20</v>
      </c>
      <c r="G228" s="3">
        <v>2</v>
      </c>
      <c r="H228" s="3">
        <v>50</v>
      </c>
      <c r="I228" s="3">
        <v>100</v>
      </c>
    </row>
    <row r="229" spans="1:9">
      <c r="A229" s="3">
        <v>228</v>
      </c>
      <c r="B229" s="121">
        <v>45044</v>
      </c>
      <c r="C229" s="3" t="s">
        <v>352</v>
      </c>
      <c r="D229" s="3" t="s">
        <v>126</v>
      </c>
      <c r="E229" s="3">
        <v>59</v>
      </c>
      <c r="F229" s="3" t="s">
        <v>20</v>
      </c>
      <c r="G229" s="3">
        <v>2</v>
      </c>
      <c r="H229" s="3">
        <v>30</v>
      </c>
      <c r="I229" s="3">
        <v>60</v>
      </c>
    </row>
    <row r="230" spans="1:9">
      <c r="A230" s="3">
        <v>229</v>
      </c>
      <c r="B230" s="121">
        <v>45228</v>
      </c>
      <c r="C230" s="3" t="s">
        <v>353</v>
      </c>
      <c r="D230" s="3" t="s">
        <v>124</v>
      </c>
      <c r="E230" s="3">
        <v>58</v>
      </c>
      <c r="F230" s="3" t="s">
        <v>19</v>
      </c>
      <c r="G230" s="3">
        <v>3</v>
      </c>
      <c r="H230" s="3">
        <v>30</v>
      </c>
      <c r="I230" s="3">
        <v>90</v>
      </c>
    </row>
    <row r="231" spans="1:9">
      <c r="A231" s="3">
        <v>230</v>
      </c>
      <c r="B231" s="121">
        <v>45039</v>
      </c>
      <c r="C231" s="3" t="s">
        <v>354</v>
      </c>
      <c r="D231" s="3" t="s">
        <v>124</v>
      </c>
      <c r="E231" s="3">
        <v>54</v>
      </c>
      <c r="F231" s="3" t="s">
        <v>19</v>
      </c>
      <c r="G231" s="3">
        <v>1</v>
      </c>
      <c r="H231" s="3">
        <v>25</v>
      </c>
      <c r="I231" s="3">
        <v>25</v>
      </c>
    </row>
    <row r="232" spans="1:9">
      <c r="A232" s="3">
        <v>231</v>
      </c>
      <c r="B232" s="121">
        <v>44930</v>
      </c>
      <c r="C232" s="3" t="s">
        <v>355</v>
      </c>
      <c r="D232" s="3" t="s">
        <v>126</v>
      </c>
      <c r="E232" s="3">
        <v>23</v>
      </c>
      <c r="F232" s="3" t="s">
        <v>21</v>
      </c>
      <c r="G232" s="3">
        <v>3</v>
      </c>
      <c r="H232" s="3">
        <v>50</v>
      </c>
      <c r="I232" s="3">
        <v>150</v>
      </c>
    </row>
    <row r="233" spans="1:9">
      <c r="A233" s="3">
        <v>232</v>
      </c>
      <c r="B233" s="121">
        <v>44963</v>
      </c>
      <c r="C233" s="3" t="s">
        <v>356</v>
      </c>
      <c r="D233" s="3" t="s">
        <v>126</v>
      </c>
      <c r="E233" s="3">
        <v>43</v>
      </c>
      <c r="F233" s="3" t="s">
        <v>19</v>
      </c>
      <c r="G233" s="3">
        <v>1</v>
      </c>
      <c r="H233" s="3">
        <v>25</v>
      </c>
      <c r="I233" s="3">
        <v>25</v>
      </c>
    </row>
    <row r="234" spans="1:9">
      <c r="A234" s="3">
        <v>233</v>
      </c>
      <c r="B234" s="121">
        <v>45289</v>
      </c>
      <c r="C234" s="3" t="s">
        <v>357</v>
      </c>
      <c r="D234" s="3" t="s">
        <v>126</v>
      </c>
      <c r="E234" s="3">
        <v>51</v>
      </c>
      <c r="F234" s="3" t="s">
        <v>19</v>
      </c>
      <c r="G234" s="3">
        <v>2</v>
      </c>
      <c r="H234" s="3">
        <v>300</v>
      </c>
      <c r="I234" s="3">
        <v>600</v>
      </c>
    </row>
    <row r="235" spans="1:9">
      <c r="A235" s="3">
        <v>234</v>
      </c>
      <c r="B235" s="121">
        <v>45250</v>
      </c>
      <c r="C235" s="3" t="s">
        <v>358</v>
      </c>
      <c r="D235" s="3" t="s">
        <v>126</v>
      </c>
      <c r="E235" s="3">
        <v>62</v>
      </c>
      <c r="F235" s="3" t="s">
        <v>20</v>
      </c>
      <c r="G235" s="3">
        <v>2</v>
      </c>
      <c r="H235" s="3">
        <v>25</v>
      </c>
      <c r="I235" s="3">
        <v>50</v>
      </c>
    </row>
    <row r="236" spans="1:9">
      <c r="A236" s="3">
        <v>235</v>
      </c>
      <c r="B236" s="121">
        <v>44957</v>
      </c>
      <c r="C236" s="3" t="s">
        <v>359</v>
      </c>
      <c r="D236" s="3" t="s">
        <v>126</v>
      </c>
      <c r="E236" s="3">
        <v>23</v>
      </c>
      <c r="F236" s="3" t="s">
        <v>20</v>
      </c>
      <c r="G236" s="3">
        <v>2</v>
      </c>
      <c r="H236" s="3">
        <v>500</v>
      </c>
      <c r="I236" s="3">
        <v>1000</v>
      </c>
    </row>
    <row r="237" spans="1:9">
      <c r="A237" s="3">
        <v>236</v>
      </c>
      <c r="B237" s="121">
        <v>45044</v>
      </c>
      <c r="C237" s="3" t="s">
        <v>360</v>
      </c>
      <c r="D237" s="3" t="s">
        <v>126</v>
      </c>
      <c r="E237" s="3">
        <v>54</v>
      </c>
      <c r="F237" s="3" t="s">
        <v>21</v>
      </c>
      <c r="G237" s="3">
        <v>1</v>
      </c>
      <c r="H237" s="3">
        <v>25</v>
      </c>
      <c r="I237" s="3">
        <v>25</v>
      </c>
    </row>
    <row r="238" spans="1:9">
      <c r="A238" s="3">
        <v>237</v>
      </c>
      <c r="B238" s="121">
        <v>44961</v>
      </c>
      <c r="C238" s="3" t="s">
        <v>361</v>
      </c>
      <c r="D238" s="3" t="s">
        <v>126</v>
      </c>
      <c r="E238" s="3">
        <v>50</v>
      </c>
      <c r="F238" s="3" t="s">
        <v>19</v>
      </c>
      <c r="G238" s="3">
        <v>2</v>
      </c>
      <c r="H238" s="3">
        <v>500</v>
      </c>
      <c r="I238" s="3">
        <v>1000</v>
      </c>
    </row>
    <row r="239" spans="1:9">
      <c r="A239" s="3">
        <v>238</v>
      </c>
      <c r="B239" s="121">
        <v>44943</v>
      </c>
      <c r="C239" s="3" t="s">
        <v>362</v>
      </c>
      <c r="D239" s="3" t="s">
        <v>126</v>
      </c>
      <c r="E239" s="3">
        <v>39</v>
      </c>
      <c r="F239" s="3" t="s">
        <v>19</v>
      </c>
      <c r="G239" s="3">
        <v>1</v>
      </c>
      <c r="H239" s="3">
        <v>500</v>
      </c>
      <c r="I239" s="3">
        <v>500</v>
      </c>
    </row>
    <row r="240" spans="1:9">
      <c r="A240" s="3">
        <v>239</v>
      </c>
      <c r="B240" s="121">
        <v>45096</v>
      </c>
      <c r="C240" s="3" t="s">
        <v>363</v>
      </c>
      <c r="D240" s="3" t="s">
        <v>124</v>
      </c>
      <c r="E240" s="3">
        <v>38</v>
      </c>
      <c r="F240" s="3" t="s">
        <v>20</v>
      </c>
      <c r="G240" s="3">
        <v>3</v>
      </c>
      <c r="H240" s="3">
        <v>500</v>
      </c>
      <c r="I240" s="3">
        <v>1500</v>
      </c>
    </row>
    <row r="241" spans="1:9">
      <c r="A241" s="3">
        <v>240</v>
      </c>
      <c r="B241" s="121">
        <v>44963</v>
      </c>
      <c r="C241" s="3" t="s">
        <v>364</v>
      </c>
      <c r="D241" s="3" t="s">
        <v>126</v>
      </c>
      <c r="E241" s="3">
        <v>23</v>
      </c>
      <c r="F241" s="3" t="s">
        <v>19</v>
      </c>
      <c r="G241" s="3">
        <v>1</v>
      </c>
      <c r="H241" s="3">
        <v>300</v>
      </c>
      <c r="I241" s="3">
        <v>300</v>
      </c>
    </row>
    <row r="242" spans="1:9">
      <c r="A242" s="3">
        <v>241</v>
      </c>
      <c r="B242" s="121">
        <v>45190</v>
      </c>
      <c r="C242" s="3" t="s">
        <v>365</v>
      </c>
      <c r="D242" s="3" t="s">
        <v>126</v>
      </c>
      <c r="E242" s="3">
        <v>23</v>
      </c>
      <c r="F242" s="3" t="s">
        <v>20</v>
      </c>
      <c r="G242" s="3">
        <v>3</v>
      </c>
      <c r="H242" s="3">
        <v>25</v>
      </c>
      <c r="I242" s="3">
        <v>75</v>
      </c>
    </row>
    <row r="243" spans="1:9">
      <c r="A243" s="3">
        <v>242</v>
      </c>
      <c r="B243" s="121">
        <v>45048</v>
      </c>
      <c r="C243" s="3" t="s">
        <v>366</v>
      </c>
      <c r="D243" s="3" t="s">
        <v>124</v>
      </c>
      <c r="E243" s="3">
        <v>21</v>
      </c>
      <c r="F243" s="3" t="s">
        <v>21</v>
      </c>
      <c r="G243" s="3">
        <v>1</v>
      </c>
      <c r="H243" s="3">
        <v>25</v>
      </c>
      <c r="I243" s="3">
        <v>25</v>
      </c>
    </row>
    <row r="244" spans="1:9">
      <c r="A244" s="3">
        <v>243</v>
      </c>
      <c r="B244" s="121">
        <v>45069</v>
      </c>
      <c r="C244" s="3" t="s">
        <v>367</v>
      </c>
      <c r="D244" s="3" t="s">
        <v>126</v>
      </c>
      <c r="E244" s="3">
        <v>47</v>
      </c>
      <c r="F244" s="3" t="s">
        <v>20</v>
      </c>
      <c r="G244" s="3">
        <v>3</v>
      </c>
      <c r="H244" s="3">
        <v>300</v>
      </c>
      <c r="I244" s="3">
        <v>900</v>
      </c>
    </row>
    <row r="245" spans="1:9">
      <c r="A245" s="3">
        <v>244</v>
      </c>
      <c r="B245" s="121">
        <v>45269</v>
      </c>
      <c r="C245" s="3" t="s">
        <v>368</v>
      </c>
      <c r="D245" s="3" t="s">
        <v>124</v>
      </c>
      <c r="E245" s="3">
        <v>28</v>
      </c>
      <c r="F245" s="3" t="s">
        <v>19</v>
      </c>
      <c r="G245" s="3">
        <v>2</v>
      </c>
      <c r="H245" s="3">
        <v>50</v>
      </c>
      <c r="I245" s="3">
        <v>100</v>
      </c>
    </row>
    <row r="246" spans="1:9">
      <c r="A246" s="3">
        <v>245</v>
      </c>
      <c r="B246" s="121">
        <v>45175</v>
      </c>
      <c r="C246" s="3" t="s">
        <v>369</v>
      </c>
      <c r="D246" s="3" t="s">
        <v>124</v>
      </c>
      <c r="E246" s="3">
        <v>47</v>
      </c>
      <c r="F246" s="3" t="s">
        <v>21</v>
      </c>
      <c r="G246" s="3">
        <v>3</v>
      </c>
      <c r="H246" s="3">
        <v>30</v>
      </c>
      <c r="I246" s="3">
        <v>90</v>
      </c>
    </row>
    <row r="247" spans="1:9">
      <c r="A247" s="3">
        <v>246</v>
      </c>
      <c r="B247" s="121">
        <v>45036</v>
      </c>
      <c r="C247" s="3" t="s">
        <v>370</v>
      </c>
      <c r="D247" s="3" t="s">
        <v>126</v>
      </c>
      <c r="E247" s="3">
        <v>48</v>
      </c>
      <c r="F247" s="3" t="s">
        <v>20</v>
      </c>
      <c r="G247" s="3">
        <v>2</v>
      </c>
      <c r="H247" s="3">
        <v>25</v>
      </c>
      <c r="I247" s="3">
        <v>50</v>
      </c>
    </row>
    <row r="248" spans="1:9">
      <c r="A248" s="3">
        <v>247</v>
      </c>
      <c r="B248" s="121">
        <v>45203</v>
      </c>
      <c r="C248" s="3" t="s">
        <v>371</v>
      </c>
      <c r="D248" s="3" t="s">
        <v>124</v>
      </c>
      <c r="E248" s="3">
        <v>41</v>
      </c>
      <c r="F248" s="3" t="s">
        <v>20</v>
      </c>
      <c r="G248" s="3">
        <v>2</v>
      </c>
      <c r="H248" s="3">
        <v>30</v>
      </c>
      <c r="I248" s="3">
        <v>60</v>
      </c>
    </row>
    <row r="249" spans="1:9">
      <c r="A249" s="3">
        <v>248</v>
      </c>
      <c r="B249" s="121">
        <v>44994</v>
      </c>
      <c r="C249" s="3" t="s">
        <v>372</v>
      </c>
      <c r="D249" s="3" t="s">
        <v>124</v>
      </c>
      <c r="E249" s="3">
        <v>26</v>
      </c>
      <c r="F249" s="3" t="s">
        <v>21</v>
      </c>
      <c r="G249" s="3">
        <v>3</v>
      </c>
      <c r="H249" s="3">
        <v>300</v>
      </c>
      <c r="I249" s="3">
        <v>900</v>
      </c>
    </row>
    <row r="250" spans="1:9">
      <c r="A250" s="3">
        <v>249</v>
      </c>
      <c r="B250" s="121">
        <v>45219</v>
      </c>
      <c r="C250" s="3" t="s">
        <v>373</v>
      </c>
      <c r="D250" s="3" t="s">
        <v>124</v>
      </c>
      <c r="E250" s="3">
        <v>20</v>
      </c>
      <c r="F250" s="3" t="s">
        <v>21</v>
      </c>
      <c r="G250" s="3">
        <v>1</v>
      </c>
      <c r="H250" s="3">
        <v>50</v>
      </c>
      <c r="I250" s="3">
        <v>50</v>
      </c>
    </row>
    <row r="251" spans="1:9">
      <c r="A251" s="3">
        <v>250</v>
      </c>
      <c r="B251" s="121">
        <v>45222</v>
      </c>
      <c r="C251" s="3" t="s">
        <v>374</v>
      </c>
      <c r="D251" s="3" t="s">
        <v>124</v>
      </c>
      <c r="E251" s="3">
        <v>48</v>
      </c>
      <c r="F251" s="3" t="s">
        <v>20</v>
      </c>
      <c r="G251" s="3">
        <v>1</v>
      </c>
      <c r="H251" s="3">
        <v>50</v>
      </c>
      <c r="I251" s="3">
        <v>50</v>
      </c>
    </row>
    <row r="252" spans="1:9">
      <c r="A252" s="3">
        <v>251</v>
      </c>
      <c r="B252" s="121">
        <v>45169</v>
      </c>
      <c r="C252" s="3" t="s">
        <v>375</v>
      </c>
      <c r="D252" s="3" t="s">
        <v>126</v>
      </c>
      <c r="E252" s="3">
        <v>57</v>
      </c>
      <c r="F252" s="3" t="s">
        <v>19</v>
      </c>
      <c r="G252" s="3">
        <v>4</v>
      </c>
      <c r="H252" s="3">
        <v>50</v>
      </c>
      <c r="I252" s="3">
        <v>200</v>
      </c>
    </row>
    <row r="253" spans="1:9">
      <c r="A253" s="3">
        <v>252</v>
      </c>
      <c r="B253" s="121">
        <v>45051</v>
      </c>
      <c r="C253" s="3" t="s">
        <v>376</v>
      </c>
      <c r="D253" s="3" t="s">
        <v>124</v>
      </c>
      <c r="E253" s="3">
        <v>54</v>
      </c>
      <c r="F253" s="3" t="s">
        <v>20</v>
      </c>
      <c r="G253" s="3">
        <v>1</v>
      </c>
      <c r="H253" s="3">
        <v>300</v>
      </c>
      <c r="I253" s="3">
        <v>300</v>
      </c>
    </row>
    <row r="254" spans="1:9">
      <c r="A254" s="3">
        <v>253</v>
      </c>
      <c r="B254" s="121">
        <v>45169</v>
      </c>
      <c r="C254" s="3" t="s">
        <v>377</v>
      </c>
      <c r="D254" s="3" t="s">
        <v>126</v>
      </c>
      <c r="E254" s="3">
        <v>53</v>
      </c>
      <c r="F254" s="3" t="s">
        <v>21</v>
      </c>
      <c r="G254" s="3">
        <v>4</v>
      </c>
      <c r="H254" s="3">
        <v>500</v>
      </c>
      <c r="I254" s="3">
        <v>2000</v>
      </c>
    </row>
    <row r="255" spans="1:9">
      <c r="A255" s="3">
        <v>254</v>
      </c>
      <c r="B255" s="121">
        <v>45135</v>
      </c>
      <c r="C255" s="3" t="s">
        <v>378</v>
      </c>
      <c r="D255" s="3" t="s">
        <v>124</v>
      </c>
      <c r="E255" s="3">
        <v>41</v>
      </c>
      <c r="F255" s="3" t="s">
        <v>20</v>
      </c>
      <c r="G255" s="3">
        <v>1</v>
      </c>
      <c r="H255" s="3">
        <v>500</v>
      </c>
      <c r="I255" s="3">
        <v>500</v>
      </c>
    </row>
    <row r="256" spans="1:9">
      <c r="A256" s="3">
        <v>255</v>
      </c>
      <c r="B256" s="121">
        <v>45024</v>
      </c>
      <c r="C256" s="3" t="s">
        <v>379</v>
      </c>
      <c r="D256" s="3" t="s">
        <v>124</v>
      </c>
      <c r="E256" s="3">
        <v>48</v>
      </c>
      <c r="F256" s="3" t="s">
        <v>21</v>
      </c>
      <c r="G256" s="3">
        <v>1</v>
      </c>
      <c r="H256" s="3">
        <v>30</v>
      </c>
      <c r="I256" s="3">
        <v>30</v>
      </c>
    </row>
    <row r="257" spans="1:9">
      <c r="A257" s="3">
        <v>256</v>
      </c>
      <c r="B257" s="121">
        <v>44975</v>
      </c>
      <c r="C257" s="3" t="s">
        <v>380</v>
      </c>
      <c r="D257" s="3" t="s">
        <v>124</v>
      </c>
      <c r="E257" s="3">
        <v>23</v>
      </c>
      <c r="F257" s="3" t="s">
        <v>21</v>
      </c>
      <c r="G257" s="3">
        <v>2</v>
      </c>
      <c r="H257" s="3">
        <v>500</v>
      </c>
      <c r="I257" s="3">
        <v>1000</v>
      </c>
    </row>
    <row r="258" spans="1:9">
      <c r="A258" s="3">
        <v>257</v>
      </c>
      <c r="B258" s="121">
        <v>44976</v>
      </c>
      <c r="C258" s="3" t="s">
        <v>381</v>
      </c>
      <c r="D258" s="3" t="s">
        <v>124</v>
      </c>
      <c r="E258" s="3">
        <v>19</v>
      </c>
      <c r="F258" s="3" t="s">
        <v>19</v>
      </c>
      <c r="G258" s="3">
        <v>4</v>
      </c>
      <c r="H258" s="3">
        <v>500</v>
      </c>
      <c r="I258" s="3">
        <v>2000</v>
      </c>
    </row>
    <row r="259" spans="1:9">
      <c r="A259" s="3">
        <v>258</v>
      </c>
      <c r="B259" s="121">
        <v>45264</v>
      </c>
      <c r="C259" s="3" t="s">
        <v>382</v>
      </c>
      <c r="D259" s="3" t="s">
        <v>126</v>
      </c>
      <c r="E259" s="3">
        <v>37</v>
      </c>
      <c r="F259" s="3" t="s">
        <v>21</v>
      </c>
      <c r="G259" s="3">
        <v>1</v>
      </c>
      <c r="H259" s="3">
        <v>50</v>
      </c>
      <c r="I259" s="3">
        <v>50</v>
      </c>
    </row>
    <row r="260" spans="1:9">
      <c r="A260" s="3">
        <v>259</v>
      </c>
      <c r="B260" s="121">
        <v>45147</v>
      </c>
      <c r="C260" s="3" t="s">
        <v>383</v>
      </c>
      <c r="D260" s="3" t="s">
        <v>126</v>
      </c>
      <c r="E260" s="3">
        <v>45</v>
      </c>
      <c r="F260" s="3" t="s">
        <v>21</v>
      </c>
      <c r="G260" s="3">
        <v>4</v>
      </c>
      <c r="H260" s="3">
        <v>50</v>
      </c>
      <c r="I260" s="3">
        <v>200</v>
      </c>
    </row>
    <row r="261" spans="1:9">
      <c r="A261" s="3">
        <v>260</v>
      </c>
      <c r="B261" s="121">
        <v>45108</v>
      </c>
      <c r="C261" s="3" t="s">
        <v>384</v>
      </c>
      <c r="D261" s="3" t="s">
        <v>124</v>
      </c>
      <c r="E261" s="3">
        <v>28</v>
      </c>
      <c r="F261" s="3" t="s">
        <v>19</v>
      </c>
      <c r="G261" s="3">
        <v>2</v>
      </c>
      <c r="H261" s="3">
        <v>30</v>
      </c>
      <c r="I261" s="3">
        <v>60</v>
      </c>
    </row>
    <row r="262" spans="1:9">
      <c r="A262" s="3">
        <v>261</v>
      </c>
      <c r="B262" s="121">
        <v>45143</v>
      </c>
      <c r="C262" s="3" t="s">
        <v>385</v>
      </c>
      <c r="D262" s="3" t="s">
        <v>124</v>
      </c>
      <c r="E262" s="3">
        <v>21</v>
      </c>
      <c r="F262" s="3" t="s">
        <v>21</v>
      </c>
      <c r="G262" s="3">
        <v>2</v>
      </c>
      <c r="H262" s="3">
        <v>25</v>
      </c>
      <c r="I262" s="3">
        <v>50</v>
      </c>
    </row>
    <row r="263" spans="1:9">
      <c r="A263" s="3">
        <v>262</v>
      </c>
      <c r="B263" s="121">
        <v>45137</v>
      </c>
      <c r="C263" s="3" t="s">
        <v>386</v>
      </c>
      <c r="D263" s="3" t="s">
        <v>126</v>
      </c>
      <c r="E263" s="3">
        <v>32</v>
      </c>
      <c r="F263" s="3" t="s">
        <v>19</v>
      </c>
      <c r="G263" s="3">
        <v>4</v>
      </c>
      <c r="H263" s="3">
        <v>30</v>
      </c>
      <c r="I263" s="3">
        <v>120</v>
      </c>
    </row>
    <row r="264" spans="1:9">
      <c r="A264" s="3">
        <v>263</v>
      </c>
      <c r="B264" s="121">
        <v>45166</v>
      </c>
      <c r="C264" s="3" t="s">
        <v>387</v>
      </c>
      <c r="D264" s="3" t="s">
        <v>124</v>
      </c>
      <c r="E264" s="3">
        <v>23</v>
      </c>
      <c r="F264" s="3" t="s">
        <v>19</v>
      </c>
      <c r="G264" s="3">
        <v>2</v>
      </c>
      <c r="H264" s="3">
        <v>30</v>
      </c>
      <c r="I264" s="3">
        <v>60</v>
      </c>
    </row>
    <row r="265" spans="1:9">
      <c r="A265" s="3">
        <v>264</v>
      </c>
      <c r="B265" s="121">
        <v>44954</v>
      </c>
      <c r="C265" s="3" t="s">
        <v>388</v>
      </c>
      <c r="D265" s="3" t="s">
        <v>124</v>
      </c>
      <c r="E265" s="3">
        <v>47</v>
      </c>
      <c r="F265" s="3" t="s">
        <v>21</v>
      </c>
      <c r="G265" s="3">
        <v>3</v>
      </c>
      <c r="H265" s="3">
        <v>300</v>
      </c>
      <c r="I265" s="3">
        <v>900</v>
      </c>
    </row>
    <row r="266" spans="1:9">
      <c r="A266" s="3">
        <v>265</v>
      </c>
      <c r="B266" s="121">
        <v>45271</v>
      </c>
      <c r="C266" s="3" t="s">
        <v>389</v>
      </c>
      <c r="D266" s="3" t="s">
        <v>124</v>
      </c>
      <c r="E266" s="3">
        <v>55</v>
      </c>
      <c r="F266" s="3" t="s">
        <v>21</v>
      </c>
      <c r="G266" s="3">
        <v>3</v>
      </c>
      <c r="H266" s="3">
        <v>300</v>
      </c>
      <c r="I266" s="3">
        <v>900</v>
      </c>
    </row>
    <row r="267" spans="1:9">
      <c r="A267" s="3">
        <v>266</v>
      </c>
      <c r="B267" s="121">
        <v>45261</v>
      </c>
      <c r="C267" s="3" t="s">
        <v>390</v>
      </c>
      <c r="D267" s="3" t="s">
        <v>126</v>
      </c>
      <c r="E267" s="3">
        <v>19</v>
      </c>
      <c r="F267" s="3" t="s">
        <v>20</v>
      </c>
      <c r="G267" s="3">
        <v>2</v>
      </c>
      <c r="H267" s="3">
        <v>30</v>
      </c>
      <c r="I267" s="3">
        <v>60</v>
      </c>
    </row>
    <row r="268" spans="1:9">
      <c r="A268" s="3">
        <v>267</v>
      </c>
      <c r="B268" s="121">
        <v>45257</v>
      </c>
      <c r="C268" s="3" t="s">
        <v>391</v>
      </c>
      <c r="D268" s="3" t="s">
        <v>126</v>
      </c>
      <c r="E268" s="3">
        <v>32</v>
      </c>
      <c r="F268" s="3" t="s">
        <v>19</v>
      </c>
      <c r="G268" s="3">
        <v>3</v>
      </c>
      <c r="H268" s="3">
        <v>30</v>
      </c>
      <c r="I268" s="3">
        <v>90</v>
      </c>
    </row>
    <row r="269" spans="1:9">
      <c r="A269" s="3">
        <v>268</v>
      </c>
      <c r="B269" s="121">
        <v>44977</v>
      </c>
      <c r="C269" s="3" t="s">
        <v>392</v>
      </c>
      <c r="D269" s="3" t="s">
        <v>126</v>
      </c>
      <c r="E269" s="3">
        <v>28</v>
      </c>
      <c r="F269" s="3" t="s">
        <v>20</v>
      </c>
      <c r="G269" s="3">
        <v>1</v>
      </c>
      <c r="H269" s="3">
        <v>30</v>
      </c>
      <c r="I269" s="3">
        <v>30</v>
      </c>
    </row>
    <row r="270" spans="1:9">
      <c r="A270" s="3">
        <v>269</v>
      </c>
      <c r="B270" s="121">
        <v>44958</v>
      </c>
      <c r="C270" s="3" t="s">
        <v>393</v>
      </c>
      <c r="D270" s="3" t="s">
        <v>124</v>
      </c>
      <c r="E270" s="3">
        <v>25</v>
      </c>
      <c r="F270" s="3" t="s">
        <v>21</v>
      </c>
      <c r="G270" s="3">
        <v>4</v>
      </c>
      <c r="H270" s="3">
        <v>500</v>
      </c>
      <c r="I270" s="3">
        <v>2000</v>
      </c>
    </row>
    <row r="271" spans="1:9">
      <c r="A271" s="3">
        <v>270</v>
      </c>
      <c r="B271" s="121">
        <v>45133</v>
      </c>
      <c r="C271" s="3" t="s">
        <v>394</v>
      </c>
      <c r="D271" s="3" t="s">
        <v>124</v>
      </c>
      <c r="E271" s="3">
        <v>43</v>
      </c>
      <c r="F271" s="3" t="s">
        <v>20</v>
      </c>
      <c r="G271" s="3">
        <v>1</v>
      </c>
      <c r="H271" s="3">
        <v>300</v>
      </c>
      <c r="I271" s="3">
        <v>300</v>
      </c>
    </row>
    <row r="272" spans="1:9">
      <c r="A272" s="3">
        <v>271</v>
      </c>
      <c r="B272" s="121">
        <v>45100</v>
      </c>
      <c r="C272" s="3" t="s">
        <v>395</v>
      </c>
      <c r="D272" s="3" t="s">
        <v>126</v>
      </c>
      <c r="E272" s="3">
        <v>62</v>
      </c>
      <c r="F272" s="3" t="s">
        <v>19</v>
      </c>
      <c r="G272" s="3">
        <v>4</v>
      </c>
      <c r="H272" s="3">
        <v>30</v>
      </c>
      <c r="I272" s="3">
        <v>120</v>
      </c>
    </row>
    <row r="273" spans="1:9">
      <c r="A273" s="3">
        <v>272</v>
      </c>
      <c r="B273" s="121">
        <v>44982</v>
      </c>
      <c r="C273" s="3" t="s">
        <v>396</v>
      </c>
      <c r="D273" s="3" t="s">
        <v>126</v>
      </c>
      <c r="E273" s="3">
        <v>61</v>
      </c>
      <c r="F273" s="3" t="s">
        <v>20</v>
      </c>
      <c r="G273" s="3">
        <v>2</v>
      </c>
      <c r="H273" s="3">
        <v>50</v>
      </c>
      <c r="I273" s="3">
        <v>100</v>
      </c>
    </row>
    <row r="274" spans="1:9">
      <c r="A274" s="3">
        <v>273</v>
      </c>
      <c r="B274" s="121">
        <v>45054</v>
      </c>
      <c r="C274" s="3" t="s">
        <v>397</v>
      </c>
      <c r="D274" s="3" t="s">
        <v>126</v>
      </c>
      <c r="E274" s="3">
        <v>22</v>
      </c>
      <c r="F274" s="3" t="s">
        <v>19</v>
      </c>
      <c r="G274" s="3">
        <v>1</v>
      </c>
      <c r="H274" s="3">
        <v>50</v>
      </c>
      <c r="I274" s="3">
        <v>50</v>
      </c>
    </row>
    <row r="275" spans="1:9">
      <c r="A275" s="3">
        <v>274</v>
      </c>
      <c r="B275" s="121">
        <v>45025</v>
      </c>
      <c r="C275" s="3" t="s">
        <v>398</v>
      </c>
      <c r="D275" s="3" t="s">
        <v>126</v>
      </c>
      <c r="E275" s="3">
        <v>23</v>
      </c>
      <c r="F275" s="3" t="s">
        <v>21</v>
      </c>
      <c r="G275" s="3">
        <v>2</v>
      </c>
      <c r="H275" s="3">
        <v>500</v>
      </c>
      <c r="I275" s="3">
        <v>1000</v>
      </c>
    </row>
    <row r="276" spans="1:9">
      <c r="A276" s="3">
        <v>275</v>
      </c>
      <c r="B276" s="121">
        <v>45024</v>
      </c>
      <c r="C276" s="3" t="s">
        <v>399</v>
      </c>
      <c r="D276" s="3" t="s">
        <v>124</v>
      </c>
      <c r="E276" s="3">
        <v>43</v>
      </c>
      <c r="F276" s="3" t="s">
        <v>21</v>
      </c>
      <c r="G276" s="3">
        <v>2</v>
      </c>
      <c r="H276" s="3">
        <v>500</v>
      </c>
      <c r="I276" s="3">
        <v>1000</v>
      </c>
    </row>
    <row r="277" spans="1:9">
      <c r="A277" s="3">
        <v>276</v>
      </c>
      <c r="B277" s="121">
        <v>45201</v>
      </c>
      <c r="C277" s="3" t="s">
        <v>400</v>
      </c>
      <c r="D277" s="3" t="s">
        <v>126</v>
      </c>
      <c r="E277" s="3">
        <v>21</v>
      </c>
      <c r="F277" s="3" t="s">
        <v>19</v>
      </c>
      <c r="G277" s="3">
        <v>4</v>
      </c>
      <c r="H277" s="3">
        <v>25</v>
      </c>
      <c r="I277" s="3">
        <v>100</v>
      </c>
    </row>
    <row r="278" spans="1:9">
      <c r="A278" s="3">
        <v>277</v>
      </c>
      <c r="B278" s="121">
        <v>45156</v>
      </c>
      <c r="C278" s="3" t="s">
        <v>401</v>
      </c>
      <c r="D278" s="3" t="s">
        <v>124</v>
      </c>
      <c r="E278" s="3">
        <v>36</v>
      </c>
      <c r="F278" s="3" t="s">
        <v>21</v>
      </c>
      <c r="G278" s="3">
        <v>4</v>
      </c>
      <c r="H278" s="3">
        <v>25</v>
      </c>
      <c r="I278" s="3">
        <v>100</v>
      </c>
    </row>
    <row r="279" spans="1:9">
      <c r="A279" s="3">
        <v>278</v>
      </c>
      <c r="B279" s="121">
        <v>44998</v>
      </c>
      <c r="C279" s="3" t="s">
        <v>402</v>
      </c>
      <c r="D279" s="3" t="s">
        <v>126</v>
      </c>
      <c r="E279" s="3">
        <v>37</v>
      </c>
      <c r="F279" s="3" t="s">
        <v>21</v>
      </c>
      <c r="G279" s="3">
        <v>4</v>
      </c>
      <c r="H279" s="3">
        <v>25</v>
      </c>
      <c r="I279" s="3">
        <v>100</v>
      </c>
    </row>
    <row r="280" spans="1:9">
      <c r="A280" s="3">
        <v>279</v>
      </c>
      <c r="B280" s="121">
        <v>45143</v>
      </c>
      <c r="C280" s="3" t="s">
        <v>403</v>
      </c>
      <c r="D280" s="3" t="s">
        <v>124</v>
      </c>
      <c r="E280" s="3">
        <v>50</v>
      </c>
      <c r="F280" s="3" t="s">
        <v>21</v>
      </c>
      <c r="G280" s="3">
        <v>1</v>
      </c>
      <c r="H280" s="3">
        <v>500</v>
      </c>
      <c r="I280" s="3">
        <v>500</v>
      </c>
    </row>
    <row r="281" spans="1:9">
      <c r="A281" s="3">
        <v>280</v>
      </c>
      <c r="B281" s="121">
        <v>45020</v>
      </c>
      <c r="C281" s="3" t="s">
        <v>404</v>
      </c>
      <c r="D281" s="3" t="s">
        <v>126</v>
      </c>
      <c r="E281" s="3">
        <v>37</v>
      </c>
      <c r="F281" s="3" t="s">
        <v>21</v>
      </c>
      <c r="G281" s="3">
        <v>3</v>
      </c>
      <c r="H281" s="3">
        <v>500</v>
      </c>
      <c r="I281" s="3">
        <v>1500</v>
      </c>
    </row>
    <row r="282" spans="1:9">
      <c r="A282" s="3">
        <v>281</v>
      </c>
      <c r="B282" s="121">
        <v>45069</v>
      </c>
      <c r="C282" s="3" t="s">
        <v>405</v>
      </c>
      <c r="D282" s="3" t="s">
        <v>126</v>
      </c>
      <c r="E282" s="3">
        <v>29</v>
      </c>
      <c r="F282" s="3" t="s">
        <v>19</v>
      </c>
      <c r="G282" s="3">
        <v>4</v>
      </c>
      <c r="H282" s="3">
        <v>500</v>
      </c>
      <c r="I282" s="3">
        <v>2000</v>
      </c>
    </row>
    <row r="283" spans="1:9">
      <c r="A283" s="3">
        <v>282</v>
      </c>
      <c r="B283" s="121">
        <v>45163</v>
      </c>
      <c r="C283" s="3" t="s">
        <v>406</v>
      </c>
      <c r="D283" s="3" t="s">
        <v>126</v>
      </c>
      <c r="E283" s="3">
        <v>64</v>
      </c>
      <c r="F283" s="3" t="s">
        <v>20</v>
      </c>
      <c r="G283" s="3">
        <v>4</v>
      </c>
      <c r="H283" s="3">
        <v>50</v>
      </c>
      <c r="I283" s="3">
        <v>200</v>
      </c>
    </row>
    <row r="284" spans="1:9">
      <c r="A284" s="3">
        <v>283</v>
      </c>
      <c r="B284" s="121">
        <v>45054</v>
      </c>
      <c r="C284" s="3" t="s">
        <v>407</v>
      </c>
      <c r="D284" s="3" t="s">
        <v>126</v>
      </c>
      <c r="E284" s="3">
        <v>18</v>
      </c>
      <c r="F284" s="3" t="s">
        <v>20</v>
      </c>
      <c r="G284" s="3">
        <v>1</v>
      </c>
      <c r="H284" s="3">
        <v>500</v>
      </c>
      <c r="I284" s="3">
        <v>500</v>
      </c>
    </row>
    <row r="285" spans="1:9">
      <c r="A285" s="3">
        <v>284</v>
      </c>
      <c r="B285" s="121">
        <v>44965</v>
      </c>
      <c r="C285" s="3" t="s">
        <v>408</v>
      </c>
      <c r="D285" s="3" t="s">
        <v>124</v>
      </c>
      <c r="E285" s="3">
        <v>43</v>
      </c>
      <c r="F285" s="3" t="s">
        <v>21</v>
      </c>
      <c r="G285" s="3">
        <v>4</v>
      </c>
      <c r="H285" s="3">
        <v>50</v>
      </c>
      <c r="I285" s="3">
        <v>200</v>
      </c>
    </row>
    <row r="286" spans="1:9">
      <c r="A286" s="3">
        <v>285</v>
      </c>
      <c r="B286" s="121">
        <v>45153</v>
      </c>
      <c r="C286" s="3" t="s">
        <v>409</v>
      </c>
      <c r="D286" s="3" t="s">
        <v>126</v>
      </c>
      <c r="E286" s="3">
        <v>31</v>
      </c>
      <c r="F286" s="3" t="s">
        <v>20</v>
      </c>
      <c r="G286" s="3">
        <v>1</v>
      </c>
      <c r="H286" s="3">
        <v>25</v>
      </c>
      <c r="I286" s="3">
        <v>25</v>
      </c>
    </row>
    <row r="287" spans="1:9">
      <c r="A287" s="3">
        <v>286</v>
      </c>
      <c r="B287" s="121">
        <v>45208</v>
      </c>
      <c r="C287" s="3" t="s">
        <v>410</v>
      </c>
      <c r="D287" s="3" t="s">
        <v>124</v>
      </c>
      <c r="E287" s="3">
        <v>55</v>
      </c>
      <c r="F287" s="3" t="s">
        <v>20</v>
      </c>
      <c r="G287" s="3">
        <v>2</v>
      </c>
      <c r="H287" s="3">
        <v>25</v>
      </c>
      <c r="I287" s="3">
        <v>50</v>
      </c>
    </row>
    <row r="288" spans="1:9">
      <c r="A288" s="3">
        <v>287</v>
      </c>
      <c r="B288" s="121">
        <v>44977</v>
      </c>
      <c r="C288" s="3" t="s">
        <v>411</v>
      </c>
      <c r="D288" s="3" t="s">
        <v>124</v>
      </c>
      <c r="E288" s="3">
        <v>54</v>
      </c>
      <c r="F288" s="3" t="s">
        <v>21</v>
      </c>
      <c r="G288" s="3">
        <v>4</v>
      </c>
      <c r="H288" s="3">
        <v>25</v>
      </c>
      <c r="I288" s="3">
        <v>100</v>
      </c>
    </row>
    <row r="289" spans="1:9">
      <c r="A289" s="3">
        <v>288</v>
      </c>
      <c r="B289" s="121">
        <v>44952</v>
      </c>
      <c r="C289" s="3" t="s">
        <v>412</v>
      </c>
      <c r="D289" s="3" t="s">
        <v>124</v>
      </c>
      <c r="E289" s="3">
        <v>28</v>
      </c>
      <c r="F289" s="3" t="s">
        <v>21</v>
      </c>
      <c r="G289" s="3">
        <v>4</v>
      </c>
      <c r="H289" s="3">
        <v>30</v>
      </c>
      <c r="I289" s="3">
        <v>120</v>
      </c>
    </row>
    <row r="290" spans="1:9">
      <c r="A290" s="3">
        <v>289</v>
      </c>
      <c r="B290" s="121">
        <v>45260</v>
      </c>
      <c r="C290" s="3" t="s">
        <v>413</v>
      </c>
      <c r="D290" s="3" t="s">
        <v>124</v>
      </c>
      <c r="E290" s="3">
        <v>53</v>
      </c>
      <c r="F290" s="3" t="s">
        <v>20</v>
      </c>
      <c r="G290" s="3">
        <v>2</v>
      </c>
      <c r="H290" s="3">
        <v>30</v>
      </c>
      <c r="I290" s="3">
        <v>60</v>
      </c>
    </row>
    <row r="291" spans="1:9">
      <c r="A291" s="3">
        <v>290</v>
      </c>
      <c r="B291" s="121">
        <v>45203</v>
      </c>
      <c r="C291" s="3" t="s">
        <v>414</v>
      </c>
      <c r="D291" s="3" t="s">
        <v>126</v>
      </c>
      <c r="E291" s="3">
        <v>30</v>
      </c>
      <c r="F291" s="3" t="s">
        <v>19</v>
      </c>
      <c r="G291" s="3">
        <v>2</v>
      </c>
      <c r="H291" s="3">
        <v>300</v>
      </c>
      <c r="I291" s="3">
        <v>600</v>
      </c>
    </row>
    <row r="292" spans="1:9">
      <c r="A292" s="3">
        <v>291</v>
      </c>
      <c r="B292" s="121">
        <v>44934</v>
      </c>
      <c r="C292" s="3" t="s">
        <v>415</v>
      </c>
      <c r="D292" s="3" t="s">
        <v>124</v>
      </c>
      <c r="E292" s="3">
        <v>60</v>
      </c>
      <c r="F292" s="3" t="s">
        <v>21</v>
      </c>
      <c r="G292" s="3">
        <v>2</v>
      </c>
      <c r="H292" s="3">
        <v>300</v>
      </c>
      <c r="I292" s="3">
        <v>600</v>
      </c>
    </row>
    <row r="293" spans="1:9">
      <c r="A293" s="3">
        <v>292</v>
      </c>
      <c r="B293" s="121">
        <v>44974</v>
      </c>
      <c r="C293" s="3" t="s">
        <v>416</v>
      </c>
      <c r="D293" s="3" t="s">
        <v>124</v>
      </c>
      <c r="E293" s="3">
        <v>20</v>
      </c>
      <c r="F293" s="3" t="s">
        <v>19</v>
      </c>
      <c r="G293" s="3">
        <v>4</v>
      </c>
      <c r="H293" s="3">
        <v>300</v>
      </c>
      <c r="I293" s="3">
        <v>1200</v>
      </c>
    </row>
    <row r="294" spans="1:9">
      <c r="A294" s="3">
        <v>293</v>
      </c>
      <c r="B294" s="121">
        <v>45048</v>
      </c>
      <c r="C294" s="3" t="s">
        <v>417</v>
      </c>
      <c r="D294" s="3" t="s">
        <v>124</v>
      </c>
      <c r="E294" s="3">
        <v>50</v>
      </c>
      <c r="F294" s="3" t="s">
        <v>20</v>
      </c>
      <c r="G294" s="3">
        <v>3</v>
      </c>
      <c r="H294" s="3">
        <v>30</v>
      </c>
      <c r="I294" s="3">
        <v>90</v>
      </c>
    </row>
    <row r="295" spans="1:9">
      <c r="A295" s="3">
        <v>294</v>
      </c>
      <c r="B295" s="121">
        <v>45012</v>
      </c>
      <c r="C295" s="3" t="s">
        <v>418</v>
      </c>
      <c r="D295" s="3" t="s">
        <v>126</v>
      </c>
      <c r="E295" s="3">
        <v>23</v>
      </c>
      <c r="F295" s="3" t="s">
        <v>21</v>
      </c>
      <c r="G295" s="3">
        <v>3</v>
      </c>
      <c r="H295" s="3">
        <v>30</v>
      </c>
      <c r="I295" s="3">
        <v>90</v>
      </c>
    </row>
    <row r="296" spans="1:9">
      <c r="A296" s="3">
        <v>295</v>
      </c>
      <c r="B296" s="121">
        <v>45135</v>
      </c>
      <c r="C296" s="3" t="s">
        <v>419</v>
      </c>
      <c r="D296" s="3" t="s">
        <v>126</v>
      </c>
      <c r="E296" s="3">
        <v>27</v>
      </c>
      <c r="F296" s="3" t="s">
        <v>19</v>
      </c>
      <c r="G296" s="3">
        <v>3</v>
      </c>
      <c r="H296" s="3">
        <v>300</v>
      </c>
      <c r="I296" s="3">
        <v>900</v>
      </c>
    </row>
    <row r="297" spans="1:9">
      <c r="A297" s="3">
        <v>296</v>
      </c>
      <c r="B297" s="121">
        <v>45175</v>
      </c>
      <c r="C297" s="3" t="s">
        <v>420</v>
      </c>
      <c r="D297" s="3" t="s">
        <v>126</v>
      </c>
      <c r="E297" s="3">
        <v>22</v>
      </c>
      <c r="F297" s="3" t="s">
        <v>21</v>
      </c>
      <c r="G297" s="3">
        <v>4</v>
      </c>
      <c r="H297" s="3">
        <v>300</v>
      </c>
      <c r="I297" s="3">
        <v>1200</v>
      </c>
    </row>
    <row r="298" spans="1:9">
      <c r="A298" s="3">
        <v>297</v>
      </c>
      <c r="B298" s="121">
        <v>45173</v>
      </c>
      <c r="C298" s="3" t="s">
        <v>421</v>
      </c>
      <c r="D298" s="3" t="s">
        <v>126</v>
      </c>
      <c r="E298" s="3">
        <v>40</v>
      </c>
      <c r="F298" s="3" t="s">
        <v>20</v>
      </c>
      <c r="G298" s="3">
        <v>2</v>
      </c>
      <c r="H298" s="3">
        <v>500</v>
      </c>
      <c r="I298" s="3">
        <v>1000</v>
      </c>
    </row>
    <row r="299" spans="1:9">
      <c r="A299" s="3">
        <v>298</v>
      </c>
      <c r="B299" s="121">
        <v>45036</v>
      </c>
      <c r="C299" s="3" t="s">
        <v>422</v>
      </c>
      <c r="D299" s="3" t="s">
        <v>124</v>
      </c>
      <c r="E299" s="3">
        <v>27</v>
      </c>
      <c r="F299" s="3" t="s">
        <v>19</v>
      </c>
      <c r="G299" s="3">
        <v>4</v>
      </c>
      <c r="H299" s="3">
        <v>300</v>
      </c>
      <c r="I299" s="3">
        <v>1200</v>
      </c>
    </row>
    <row r="300" spans="1:9">
      <c r="A300" s="3">
        <v>299</v>
      </c>
      <c r="B300" s="121">
        <v>45132</v>
      </c>
      <c r="C300" s="3" t="s">
        <v>423</v>
      </c>
      <c r="D300" s="3" t="s">
        <v>124</v>
      </c>
      <c r="E300" s="3">
        <v>61</v>
      </c>
      <c r="F300" s="3" t="s">
        <v>20</v>
      </c>
      <c r="G300" s="3">
        <v>2</v>
      </c>
      <c r="H300" s="3">
        <v>500</v>
      </c>
      <c r="I300" s="3">
        <v>1000</v>
      </c>
    </row>
    <row r="301" spans="1:9">
      <c r="A301" s="3">
        <v>300</v>
      </c>
      <c r="B301" s="121">
        <v>44957</v>
      </c>
      <c r="C301" s="3" t="s">
        <v>424</v>
      </c>
      <c r="D301" s="3" t="s">
        <v>126</v>
      </c>
      <c r="E301" s="3">
        <v>19</v>
      </c>
      <c r="F301" s="3" t="s">
        <v>20</v>
      </c>
      <c r="G301" s="3">
        <v>4</v>
      </c>
      <c r="H301" s="3">
        <v>50</v>
      </c>
      <c r="I301" s="3">
        <v>200</v>
      </c>
    </row>
    <row r="302" spans="1:9">
      <c r="A302" s="3">
        <v>301</v>
      </c>
      <c r="B302" s="121">
        <v>45011</v>
      </c>
      <c r="C302" s="3" t="s">
        <v>425</v>
      </c>
      <c r="D302" s="3" t="s">
        <v>124</v>
      </c>
      <c r="E302" s="3">
        <v>30</v>
      </c>
      <c r="F302" s="3" t="s">
        <v>21</v>
      </c>
      <c r="G302" s="3">
        <v>4</v>
      </c>
      <c r="H302" s="3">
        <v>30</v>
      </c>
      <c r="I302" s="3">
        <v>120</v>
      </c>
    </row>
    <row r="303" spans="1:9">
      <c r="A303" s="3">
        <v>302</v>
      </c>
      <c r="B303" s="121">
        <v>45121</v>
      </c>
      <c r="C303" s="3" t="s">
        <v>426</v>
      </c>
      <c r="D303" s="3" t="s">
        <v>124</v>
      </c>
      <c r="E303" s="3">
        <v>57</v>
      </c>
      <c r="F303" s="3" t="s">
        <v>19</v>
      </c>
      <c r="G303" s="3">
        <v>2</v>
      </c>
      <c r="H303" s="3">
        <v>300</v>
      </c>
      <c r="I303" s="3">
        <v>600</v>
      </c>
    </row>
    <row r="304" spans="1:9">
      <c r="A304" s="3">
        <v>303</v>
      </c>
      <c r="B304" s="121">
        <v>44928</v>
      </c>
      <c r="C304" s="3" t="s">
        <v>427</v>
      </c>
      <c r="D304" s="3" t="s">
        <v>124</v>
      </c>
      <c r="E304" s="3">
        <v>19</v>
      </c>
      <c r="F304" s="3" t="s">
        <v>20</v>
      </c>
      <c r="G304" s="3">
        <v>3</v>
      </c>
      <c r="H304" s="3">
        <v>30</v>
      </c>
      <c r="I304" s="3">
        <v>90</v>
      </c>
    </row>
    <row r="305" spans="1:9">
      <c r="A305" s="3">
        <v>304</v>
      </c>
      <c r="B305" s="121">
        <v>45126</v>
      </c>
      <c r="C305" s="3" t="s">
        <v>428</v>
      </c>
      <c r="D305" s="3" t="s">
        <v>126</v>
      </c>
      <c r="E305" s="3">
        <v>37</v>
      </c>
      <c r="F305" s="3" t="s">
        <v>20</v>
      </c>
      <c r="G305" s="3">
        <v>2</v>
      </c>
      <c r="H305" s="3">
        <v>30</v>
      </c>
      <c r="I305" s="3">
        <v>60</v>
      </c>
    </row>
    <row r="306" spans="1:9">
      <c r="A306" s="3">
        <v>305</v>
      </c>
      <c r="B306" s="121">
        <v>45062</v>
      </c>
      <c r="C306" s="3" t="s">
        <v>429</v>
      </c>
      <c r="D306" s="3" t="s">
        <v>126</v>
      </c>
      <c r="E306" s="3">
        <v>18</v>
      </c>
      <c r="F306" s="3" t="s">
        <v>19</v>
      </c>
      <c r="G306" s="3">
        <v>1</v>
      </c>
      <c r="H306" s="3">
        <v>30</v>
      </c>
      <c r="I306" s="3">
        <v>30</v>
      </c>
    </row>
    <row r="307" spans="1:9">
      <c r="A307" s="3">
        <v>306</v>
      </c>
      <c r="B307" s="121">
        <v>45159</v>
      </c>
      <c r="C307" s="3" t="s">
        <v>430</v>
      </c>
      <c r="D307" s="3" t="s">
        <v>124</v>
      </c>
      <c r="E307" s="3">
        <v>54</v>
      </c>
      <c r="F307" s="3" t="s">
        <v>20</v>
      </c>
      <c r="G307" s="3">
        <v>1</v>
      </c>
      <c r="H307" s="3">
        <v>50</v>
      </c>
      <c r="I307" s="3">
        <v>50</v>
      </c>
    </row>
    <row r="308" spans="1:9">
      <c r="A308" s="3">
        <v>307</v>
      </c>
      <c r="B308" s="121">
        <v>45073</v>
      </c>
      <c r="C308" s="3" t="s">
        <v>431</v>
      </c>
      <c r="D308" s="3" t="s">
        <v>126</v>
      </c>
      <c r="E308" s="3">
        <v>26</v>
      </c>
      <c r="F308" s="3" t="s">
        <v>20</v>
      </c>
      <c r="G308" s="3">
        <v>2</v>
      </c>
      <c r="H308" s="3">
        <v>25</v>
      </c>
      <c r="I308" s="3">
        <v>50</v>
      </c>
    </row>
    <row r="309" spans="1:9">
      <c r="A309" s="3">
        <v>308</v>
      </c>
      <c r="B309" s="121">
        <v>45143</v>
      </c>
      <c r="C309" s="3" t="s">
        <v>432</v>
      </c>
      <c r="D309" s="3" t="s">
        <v>126</v>
      </c>
      <c r="E309" s="3">
        <v>34</v>
      </c>
      <c r="F309" s="3" t="s">
        <v>19</v>
      </c>
      <c r="G309" s="3">
        <v>4</v>
      </c>
      <c r="H309" s="3">
        <v>300</v>
      </c>
      <c r="I309" s="3">
        <v>1200</v>
      </c>
    </row>
    <row r="310" spans="1:9">
      <c r="A310" s="3">
        <v>309</v>
      </c>
      <c r="B310" s="121">
        <v>45283</v>
      </c>
      <c r="C310" s="3" t="s">
        <v>433</v>
      </c>
      <c r="D310" s="3" t="s">
        <v>126</v>
      </c>
      <c r="E310" s="3">
        <v>26</v>
      </c>
      <c r="F310" s="3" t="s">
        <v>19</v>
      </c>
      <c r="G310" s="3">
        <v>1</v>
      </c>
      <c r="H310" s="3">
        <v>25</v>
      </c>
      <c r="I310" s="3">
        <v>25</v>
      </c>
    </row>
    <row r="311" spans="1:9">
      <c r="A311" s="3">
        <v>310</v>
      </c>
      <c r="B311" s="121">
        <v>45211</v>
      </c>
      <c r="C311" s="3" t="s">
        <v>434</v>
      </c>
      <c r="D311" s="3" t="s">
        <v>126</v>
      </c>
      <c r="E311" s="3">
        <v>28</v>
      </c>
      <c r="F311" s="3" t="s">
        <v>19</v>
      </c>
      <c r="G311" s="3">
        <v>1</v>
      </c>
      <c r="H311" s="3">
        <v>25</v>
      </c>
      <c r="I311" s="3">
        <v>25</v>
      </c>
    </row>
    <row r="312" spans="1:9">
      <c r="A312" s="3">
        <v>311</v>
      </c>
      <c r="B312" s="121">
        <v>45265</v>
      </c>
      <c r="C312" s="3" t="s">
        <v>435</v>
      </c>
      <c r="D312" s="3" t="s">
        <v>126</v>
      </c>
      <c r="E312" s="3">
        <v>32</v>
      </c>
      <c r="F312" s="3" t="s">
        <v>19</v>
      </c>
      <c r="G312" s="3">
        <v>4</v>
      </c>
      <c r="H312" s="3">
        <v>25</v>
      </c>
      <c r="I312" s="3">
        <v>100</v>
      </c>
    </row>
    <row r="313" spans="1:9">
      <c r="A313" s="3">
        <v>312</v>
      </c>
      <c r="B313" s="121">
        <v>45176</v>
      </c>
      <c r="C313" s="3" t="s">
        <v>436</v>
      </c>
      <c r="D313" s="3" t="s">
        <v>124</v>
      </c>
      <c r="E313" s="3">
        <v>41</v>
      </c>
      <c r="F313" s="3" t="s">
        <v>21</v>
      </c>
      <c r="G313" s="3">
        <v>4</v>
      </c>
      <c r="H313" s="3">
        <v>30</v>
      </c>
      <c r="I313" s="3">
        <v>120</v>
      </c>
    </row>
    <row r="314" spans="1:9">
      <c r="A314" s="3">
        <v>313</v>
      </c>
      <c r="B314" s="121">
        <v>45006</v>
      </c>
      <c r="C314" s="3" t="s">
        <v>437</v>
      </c>
      <c r="D314" s="3" t="s">
        <v>126</v>
      </c>
      <c r="E314" s="3">
        <v>55</v>
      </c>
      <c r="F314" s="3" t="s">
        <v>19</v>
      </c>
      <c r="G314" s="3">
        <v>3</v>
      </c>
      <c r="H314" s="3">
        <v>500</v>
      </c>
      <c r="I314" s="3">
        <v>1500</v>
      </c>
    </row>
    <row r="315" spans="1:9">
      <c r="A315" s="3">
        <v>314</v>
      </c>
      <c r="B315" s="121">
        <v>45024</v>
      </c>
      <c r="C315" s="3" t="s">
        <v>438</v>
      </c>
      <c r="D315" s="3" t="s">
        <v>124</v>
      </c>
      <c r="E315" s="3">
        <v>52</v>
      </c>
      <c r="F315" s="3" t="s">
        <v>21</v>
      </c>
      <c r="G315" s="3">
        <v>4</v>
      </c>
      <c r="H315" s="3">
        <v>30</v>
      </c>
      <c r="I315" s="3">
        <v>120</v>
      </c>
    </row>
    <row r="316" spans="1:9">
      <c r="A316" s="3">
        <v>315</v>
      </c>
      <c r="B316" s="121">
        <v>45078</v>
      </c>
      <c r="C316" s="3" t="s">
        <v>439</v>
      </c>
      <c r="D316" s="3" t="s">
        <v>124</v>
      </c>
      <c r="E316" s="3">
        <v>47</v>
      </c>
      <c r="F316" s="3" t="s">
        <v>21</v>
      </c>
      <c r="G316" s="3">
        <v>2</v>
      </c>
      <c r="H316" s="3">
        <v>30</v>
      </c>
      <c r="I316" s="3">
        <v>60</v>
      </c>
    </row>
    <row r="317" spans="1:9">
      <c r="A317" s="3">
        <v>316</v>
      </c>
      <c r="B317" s="121">
        <v>45038</v>
      </c>
      <c r="C317" s="3" t="s">
        <v>440</v>
      </c>
      <c r="D317" s="3" t="s">
        <v>126</v>
      </c>
      <c r="E317" s="3">
        <v>48</v>
      </c>
      <c r="F317" s="3" t="s">
        <v>21</v>
      </c>
      <c r="G317" s="3">
        <v>2</v>
      </c>
      <c r="H317" s="3">
        <v>25</v>
      </c>
      <c r="I317" s="3">
        <v>50</v>
      </c>
    </row>
    <row r="318" spans="1:9">
      <c r="A318" s="3">
        <v>317</v>
      </c>
      <c r="B318" s="121">
        <v>44956</v>
      </c>
      <c r="C318" s="3" t="s">
        <v>441</v>
      </c>
      <c r="D318" s="3" t="s">
        <v>124</v>
      </c>
      <c r="E318" s="3">
        <v>22</v>
      </c>
      <c r="F318" s="3" t="s">
        <v>20</v>
      </c>
      <c r="G318" s="3">
        <v>3</v>
      </c>
      <c r="H318" s="3">
        <v>30</v>
      </c>
      <c r="I318" s="3">
        <v>90</v>
      </c>
    </row>
    <row r="319" spans="1:9">
      <c r="A319" s="3">
        <v>318</v>
      </c>
      <c r="B319" s="121">
        <v>45223</v>
      </c>
      <c r="C319" s="3" t="s">
        <v>442</v>
      </c>
      <c r="D319" s="3" t="s">
        <v>124</v>
      </c>
      <c r="E319" s="3">
        <v>61</v>
      </c>
      <c r="F319" s="3" t="s">
        <v>21</v>
      </c>
      <c r="G319" s="3">
        <v>1</v>
      </c>
      <c r="H319" s="3">
        <v>25</v>
      </c>
      <c r="I319" s="3">
        <v>25</v>
      </c>
    </row>
    <row r="320" spans="1:9">
      <c r="A320" s="3">
        <v>319</v>
      </c>
      <c r="B320" s="121">
        <v>45204</v>
      </c>
      <c r="C320" s="3" t="s">
        <v>443</v>
      </c>
      <c r="D320" s="3" t="s">
        <v>124</v>
      </c>
      <c r="E320" s="3">
        <v>31</v>
      </c>
      <c r="F320" s="3" t="s">
        <v>21</v>
      </c>
      <c r="G320" s="3">
        <v>1</v>
      </c>
      <c r="H320" s="3">
        <v>500</v>
      </c>
      <c r="I320" s="3">
        <v>500</v>
      </c>
    </row>
    <row r="321" spans="1:9">
      <c r="A321" s="3">
        <v>320</v>
      </c>
      <c r="B321" s="121">
        <v>44958</v>
      </c>
      <c r="C321" s="3" t="s">
        <v>444</v>
      </c>
      <c r="D321" s="3" t="s">
        <v>126</v>
      </c>
      <c r="E321" s="3">
        <v>28</v>
      </c>
      <c r="F321" s="3" t="s">
        <v>20</v>
      </c>
      <c r="G321" s="3">
        <v>4</v>
      </c>
      <c r="H321" s="3">
        <v>300</v>
      </c>
      <c r="I321" s="3">
        <v>1200</v>
      </c>
    </row>
    <row r="322" spans="1:9">
      <c r="A322" s="3">
        <v>321</v>
      </c>
      <c r="B322" s="121">
        <v>45087</v>
      </c>
      <c r="C322" s="3" t="s">
        <v>445</v>
      </c>
      <c r="D322" s="3" t="s">
        <v>126</v>
      </c>
      <c r="E322" s="3">
        <v>26</v>
      </c>
      <c r="F322" s="3" t="s">
        <v>20</v>
      </c>
      <c r="G322" s="3">
        <v>2</v>
      </c>
      <c r="H322" s="3">
        <v>25</v>
      </c>
      <c r="I322" s="3">
        <v>50</v>
      </c>
    </row>
    <row r="323" spans="1:9">
      <c r="A323" s="3">
        <v>322</v>
      </c>
      <c r="B323" s="121">
        <v>44956</v>
      </c>
      <c r="C323" s="3" t="s">
        <v>446</v>
      </c>
      <c r="D323" s="3" t="s">
        <v>124</v>
      </c>
      <c r="E323" s="3">
        <v>51</v>
      </c>
      <c r="F323" s="3" t="s">
        <v>20</v>
      </c>
      <c r="G323" s="3">
        <v>1</v>
      </c>
      <c r="H323" s="3">
        <v>500</v>
      </c>
      <c r="I323" s="3">
        <v>500</v>
      </c>
    </row>
    <row r="324" spans="1:9">
      <c r="A324" s="3">
        <v>323</v>
      </c>
      <c r="B324" s="121">
        <v>44952</v>
      </c>
      <c r="C324" s="3" t="s">
        <v>447</v>
      </c>
      <c r="D324" s="3" t="s">
        <v>126</v>
      </c>
      <c r="E324" s="3">
        <v>29</v>
      </c>
      <c r="F324" s="3" t="s">
        <v>19</v>
      </c>
      <c r="G324" s="3">
        <v>3</v>
      </c>
      <c r="H324" s="3">
        <v>300</v>
      </c>
      <c r="I324" s="3">
        <v>900</v>
      </c>
    </row>
    <row r="325" spans="1:9">
      <c r="A325" s="3">
        <v>324</v>
      </c>
      <c r="B325" s="121">
        <v>45226</v>
      </c>
      <c r="C325" s="3" t="s">
        <v>448</v>
      </c>
      <c r="D325" s="3" t="s">
        <v>126</v>
      </c>
      <c r="E325" s="3">
        <v>52</v>
      </c>
      <c r="F325" s="3" t="s">
        <v>20</v>
      </c>
      <c r="G325" s="3">
        <v>3</v>
      </c>
      <c r="H325" s="3">
        <v>50</v>
      </c>
      <c r="I325" s="3">
        <v>150</v>
      </c>
    </row>
    <row r="326" spans="1:9">
      <c r="A326" s="3">
        <v>325</v>
      </c>
      <c r="B326" s="121">
        <v>45171</v>
      </c>
      <c r="C326" s="3" t="s">
        <v>449</v>
      </c>
      <c r="D326" s="3" t="s">
        <v>126</v>
      </c>
      <c r="E326" s="3">
        <v>52</v>
      </c>
      <c r="F326" s="3" t="s">
        <v>20</v>
      </c>
      <c r="G326" s="3">
        <v>2</v>
      </c>
      <c r="H326" s="3">
        <v>25</v>
      </c>
      <c r="I326" s="3">
        <v>50</v>
      </c>
    </row>
    <row r="327" spans="1:9">
      <c r="A327" s="3">
        <v>326</v>
      </c>
      <c r="B327" s="121">
        <v>45184</v>
      </c>
      <c r="C327" s="3" t="s">
        <v>450</v>
      </c>
      <c r="D327" s="3" t="s">
        <v>126</v>
      </c>
      <c r="E327" s="3">
        <v>18</v>
      </c>
      <c r="F327" s="3" t="s">
        <v>21</v>
      </c>
      <c r="G327" s="3">
        <v>3</v>
      </c>
      <c r="H327" s="3">
        <v>25</v>
      </c>
      <c r="I327" s="3">
        <v>75</v>
      </c>
    </row>
    <row r="328" spans="1:9">
      <c r="A328" s="3">
        <v>327</v>
      </c>
      <c r="B328" s="121">
        <v>45198</v>
      </c>
      <c r="C328" s="3" t="s">
        <v>451</v>
      </c>
      <c r="D328" s="3" t="s">
        <v>124</v>
      </c>
      <c r="E328" s="3">
        <v>57</v>
      </c>
      <c r="F328" s="3" t="s">
        <v>20</v>
      </c>
      <c r="G328" s="3">
        <v>3</v>
      </c>
      <c r="H328" s="3">
        <v>50</v>
      </c>
      <c r="I328" s="3">
        <v>150</v>
      </c>
    </row>
    <row r="329" spans="1:9">
      <c r="A329" s="3">
        <v>328</v>
      </c>
      <c r="B329" s="121">
        <v>45007</v>
      </c>
      <c r="C329" s="3" t="s">
        <v>452</v>
      </c>
      <c r="D329" s="3" t="s">
        <v>124</v>
      </c>
      <c r="E329" s="3">
        <v>39</v>
      </c>
      <c r="F329" s="3" t="s">
        <v>19</v>
      </c>
      <c r="G329" s="3">
        <v>2</v>
      </c>
      <c r="H329" s="3">
        <v>50</v>
      </c>
      <c r="I329" s="3">
        <v>100</v>
      </c>
    </row>
    <row r="330" spans="1:9">
      <c r="A330" s="3">
        <v>329</v>
      </c>
      <c r="B330" s="121">
        <v>44956</v>
      </c>
      <c r="C330" s="3" t="s">
        <v>453</v>
      </c>
      <c r="D330" s="3" t="s">
        <v>126</v>
      </c>
      <c r="E330" s="3">
        <v>46</v>
      </c>
      <c r="F330" s="3" t="s">
        <v>20</v>
      </c>
      <c r="G330" s="3">
        <v>4</v>
      </c>
      <c r="H330" s="3">
        <v>25</v>
      </c>
      <c r="I330" s="3">
        <v>100</v>
      </c>
    </row>
    <row r="331" spans="1:9">
      <c r="A331" s="3">
        <v>330</v>
      </c>
      <c r="B331" s="121">
        <v>45187</v>
      </c>
      <c r="C331" s="3" t="s">
        <v>454</v>
      </c>
      <c r="D331" s="3" t="s">
        <v>126</v>
      </c>
      <c r="E331" s="3">
        <v>25</v>
      </c>
      <c r="F331" s="3" t="s">
        <v>19</v>
      </c>
      <c r="G331" s="3">
        <v>4</v>
      </c>
      <c r="H331" s="3">
        <v>50</v>
      </c>
      <c r="I331" s="3">
        <v>200</v>
      </c>
    </row>
    <row r="332" spans="1:9">
      <c r="A332" s="3">
        <v>331</v>
      </c>
      <c r="B332" s="121">
        <v>44968</v>
      </c>
      <c r="C332" s="3" t="s">
        <v>455</v>
      </c>
      <c r="D332" s="3" t="s">
        <v>124</v>
      </c>
      <c r="E332" s="3">
        <v>28</v>
      </c>
      <c r="F332" s="3" t="s">
        <v>20</v>
      </c>
      <c r="G332" s="3">
        <v>3</v>
      </c>
      <c r="H332" s="3">
        <v>30</v>
      </c>
      <c r="I332" s="3">
        <v>90</v>
      </c>
    </row>
    <row r="333" spans="1:9">
      <c r="A333" s="3">
        <v>332</v>
      </c>
      <c r="B333" s="121">
        <v>45022</v>
      </c>
      <c r="C333" s="3" t="s">
        <v>456</v>
      </c>
      <c r="D333" s="3" t="s">
        <v>124</v>
      </c>
      <c r="E333" s="3">
        <v>58</v>
      </c>
      <c r="F333" s="3" t="s">
        <v>20</v>
      </c>
      <c r="G333" s="3">
        <v>4</v>
      </c>
      <c r="H333" s="3">
        <v>300</v>
      </c>
      <c r="I333" s="3">
        <v>1200</v>
      </c>
    </row>
    <row r="334" spans="1:9">
      <c r="A334" s="3">
        <v>333</v>
      </c>
      <c r="B334" s="121">
        <v>44962</v>
      </c>
      <c r="C334" s="3" t="s">
        <v>457</v>
      </c>
      <c r="D334" s="3" t="s">
        <v>126</v>
      </c>
      <c r="E334" s="3">
        <v>54</v>
      </c>
      <c r="F334" s="3" t="s">
        <v>20</v>
      </c>
      <c r="G334" s="3">
        <v>4</v>
      </c>
      <c r="H334" s="3">
        <v>300</v>
      </c>
      <c r="I334" s="3">
        <v>1200</v>
      </c>
    </row>
    <row r="335" spans="1:9">
      <c r="A335" s="3">
        <v>334</v>
      </c>
      <c r="B335" s="121">
        <v>45231</v>
      </c>
      <c r="C335" s="3" t="s">
        <v>458</v>
      </c>
      <c r="D335" s="3" t="s">
        <v>124</v>
      </c>
      <c r="E335" s="3">
        <v>31</v>
      </c>
      <c r="F335" s="3" t="s">
        <v>20</v>
      </c>
      <c r="G335" s="3">
        <v>3</v>
      </c>
      <c r="H335" s="3">
        <v>300</v>
      </c>
      <c r="I335" s="3">
        <v>900</v>
      </c>
    </row>
    <row r="336" spans="1:9">
      <c r="A336" s="3">
        <v>335</v>
      </c>
      <c r="B336" s="121">
        <v>44961</v>
      </c>
      <c r="C336" s="3" t="s">
        <v>459</v>
      </c>
      <c r="D336" s="3" t="s">
        <v>126</v>
      </c>
      <c r="E336" s="3">
        <v>47</v>
      </c>
      <c r="F336" s="3" t="s">
        <v>19</v>
      </c>
      <c r="G336" s="3">
        <v>4</v>
      </c>
      <c r="H336" s="3">
        <v>30</v>
      </c>
      <c r="I336" s="3">
        <v>120</v>
      </c>
    </row>
    <row r="337" spans="1:9">
      <c r="A337" s="3">
        <v>336</v>
      </c>
      <c r="B337" s="121">
        <v>45272</v>
      </c>
      <c r="C337" s="3" t="s">
        <v>460</v>
      </c>
      <c r="D337" s="3" t="s">
        <v>126</v>
      </c>
      <c r="E337" s="3">
        <v>52</v>
      </c>
      <c r="F337" s="3" t="s">
        <v>19</v>
      </c>
      <c r="G337" s="3">
        <v>3</v>
      </c>
      <c r="H337" s="3">
        <v>50</v>
      </c>
      <c r="I337" s="3">
        <v>150</v>
      </c>
    </row>
    <row r="338" spans="1:9">
      <c r="A338" s="3">
        <v>337</v>
      </c>
      <c r="B338" s="121">
        <v>45047</v>
      </c>
      <c r="C338" s="3" t="s">
        <v>461</v>
      </c>
      <c r="D338" s="3" t="s">
        <v>124</v>
      </c>
      <c r="E338" s="3">
        <v>38</v>
      </c>
      <c r="F338" s="3" t="s">
        <v>21</v>
      </c>
      <c r="G338" s="3">
        <v>1</v>
      </c>
      <c r="H338" s="3">
        <v>500</v>
      </c>
      <c r="I338" s="3">
        <v>500</v>
      </c>
    </row>
    <row r="339" spans="1:9">
      <c r="A339" s="3">
        <v>338</v>
      </c>
      <c r="B339" s="121">
        <v>45133</v>
      </c>
      <c r="C339" s="3" t="s">
        <v>462</v>
      </c>
      <c r="D339" s="3" t="s">
        <v>124</v>
      </c>
      <c r="E339" s="3">
        <v>54</v>
      </c>
      <c r="F339" s="3" t="s">
        <v>19</v>
      </c>
      <c r="G339" s="3">
        <v>2</v>
      </c>
      <c r="H339" s="3">
        <v>50</v>
      </c>
      <c r="I339" s="3">
        <v>100</v>
      </c>
    </row>
    <row r="340" spans="1:9">
      <c r="A340" s="3">
        <v>339</v>
      </c>
      <c r="B340" s="121">
        <v>44988</v>
      </c>
      <c r="C340" s="3" t="s">
        <v>463</v>
      </c>
      <c r="D340" s="3" t="s">
        <v>126</v>
      </c>
      <c r="E340" s="3">
        <v>22</v>
      </c>
      <c r="F340" s="3" t="s">
        <v>20</v>
      </c>
      <c r="G340" s="3">
        <v>2</v>
      </c>
      <c r="H340" s="3">
        <v>25</v>
      </c>
      <c r="I340" s="3">
        <v>50</v>
      </c>
    </row>
    <row r="341" spans="1:9">
      <c r="A341" s="3">
        <v>340</v>
      </c>
      <c r="B341" s="121">
        <v>45218</v>
      </c>
      <c r="C341" s="3" t="s">
        <v>464</v>
      </c>
      <c r="D341" s="3" t="s">
        <v>126</v>
      </c>
      <c r="E341" s="3">
        <v>36</v>
      </c>
      <c r="F341" s="3" t="s">
        <v>21</v>
      </c>
      <c r="G341" s="3">
        <v>4</v>
      </c>
      <c r="H341" s="3">
        <v>300</v>
      </c>
      <c r="I341" s="3">
        <v>1200</v>
      </c>
    </row>
    <row r="342" spans="1:9">
      <c r="A342" s="3">
        <v>341</v>
      </c>
      <c r="B342" s="121">
        <v>45053</v>
      </c>
      <c r="C342" s="3" t="s">
        <v>465</v>
      </c>
      <c r="D342" s="3" t="s">
        <v>124</v>
      </c>
      <c r="E342" s="3">
        <v>31</v>
      </c>
      <c r="F342" s="3" t="s">
        <v>21</v>
      </c>
      <c r="G342" s="3">
        <v>4</v>
      </c>
      <c r="H342" s="3">
        <v>50</v>
      </c>
      <c r="I342" s="3">
        <v>200</v>
      </c>
    </row>
    <row r="343" spans="1:9">
      <c r="A343" s="3">
        <v>342</v>
      </c>
      <c r="B343" s="121">
        <v>45223</v>
      </c>
      <c r="C343" s="3" t="s">
        <v>466</v>
      </c>
      <c r="D343" s="3" t="s">
        <v>126</v>
      </c>
      <c r="E343" s="3">
        <v>43</v>
      </c>
      <c r="F343" s="3" t="s">
        <v>21</v>
      </c>
      <c r="G343" s="3">
        <v>4</v>
      </c>
      <c r="H343" s="3">
        <v>500</v>
      </c>
      <c r="I343" s="3">
        <v>2000</v>
      </c>
    </row>
    <row r="344" spans="1:9">
      <c r="A344" s="3">
        <v>343</v>
      </c>
      <c r="B344" s="121">
        <v>45231</v>
      </c>
      <c r="C344" s="3" t="s">
        <v>467</v>
      </c>
      <c r="D344" s="3" t="s">
        <v>124</v>
      </c>
      <c r="E344" s="3">
        <v>21</v>
      </c>
      <c r="F344" s="3" t="s">
        <v>20</v>
      </c>
      <c r="G344" s="3">
        <v>2</v>
      </c>
      <c r="H344" s="3">
        <v>25</v>
      </c>
      <c r="I344" s="3">
        <v>50</v>
      </c>
    </row>
    <row r="345" spans="1:9">
      <c r="A345" s="3">
        <v>344</v>
      </c>
      <c r="B345" s="121">
        <v>44947</v>
      </c>
      <c r="C345" s="3" t="s">
        <v>468</v>
      </c>
      <c r="D345" s="3" t="s">
        <v>126</v>
      </c>
      <c r="E345" s="3">
        <v>42</v>
      </c>
      <c r="F345" s="3" t="s">
        <v>19</v>
      </c>
      <c r="G345" s="3">
        <v>1</v>
      </c>
      <c r="H345" s="3">
        <v>30</v>
      </c>
      <c r="I345" s="3">
        <v>30</v>
      </c>
    </row>
    <row r="346" spans="1:9">
      <c r="A346" s="3">
        <v>345</v>
      </c>
      <c r="B346" s="121">
        <v>45244</v>
      </c>
      <c r="C346" s="3" t="s">
        <v>469</v>
      </c>
      <c r="D346" s="3" t="s">
        <v>124</v>
      </c>
      <c r="E346" s="3">
        <v>62</v>
      </c>
      <c r="F346" s="3" t="s">
        <v>20</v>
      </c>
      <c r="G346" s="3">
        <v>1</v>
      </c>
      <c r="H346" s="3">
        <v>30</v>
      </c>
      <c r="I346" s="3">
        <v>30</v>
      </c>
    </row>
    <row r="347" spans="1:9">
      <c r="A347" s="3">
        <v>346</v>
      </c>
      <c r="B347" s="121">
        <v>44968</v>
      </c>
      <c r="C347" s="3" t="s">
        <v>470</v>
      </c>
      <c r="D347" s="3" t="s">
        <v>124</v>
      </c>
      <c r="E347" s="3">
        <v>59</v>
      </c>
      <c r="F347" s="3" t="s">
        <v>21</v>
      </c>
      <c r="G347" s="3">
        <v>2</v>
      </c>
      <c r="H347" s="3">
        <v>500</v>
      </c>
      <c r="I347" s="3">
        <v>1000</v>
      </c>
    </row>
    <row r="348" spans="1:9">
      <c r="A348" s="3">
        <v>347</v>
      </c>
      <c r="B348" s="121">
        <v>45141</v>
      </c>
      <c r="C348" s="3" t="s">
        <v>471</v>
      </c>
      <c r="D348" s="3" t="s">
        <v>124</v>
      </c>
      <c r="E348" s="3">
        <v>42</v>
      </c>
      <c r="F348" s="3" t="s">
        <v>20</v>
      </c>
      <c r="G348" s="3">
        <v>1</v>
      </c>
      <c r="H348" s="3">
        <v>25</v>
      </c>
      <c r="I348" s="3">
        <v>25</v>
      </c>
    </row>
    <row r="349" spans="1:9">
      <c r="A349" s="3">
        <v>348</v>
      </c>
      <c r="B349" s="121">
        <v>45263</v>
      </c>
      <c r="C349" s="3" t="s">
        <v>472</v>
      </c>
      <c r="D349" s="3" t="s">
        <v>126</v>
      </c>
      <c r="E349" s="3">
        <v>35</v>
      </c>
      <c r="F349" s="3" t="s">
        <v>20</v>
      </c>
      <c r="G349" s="3">
        <v>2</v>
      </c>
      <c r="H349" s="3">
        <v>300</v>
      </c>
      <c r="I349" s="3">
        <v>600</v>
      </c>
    </row>
    <row r="350" spans="1:9">
      <c r="A350" s="3">
        <v>349</v>
      </c>
      <c r="B350" s="121">
        <v>45225</v>
      </c>
      <c r="C350" s="3" t="s">
        <v>473</v>
      </c>
      <c r="D350" s="3" t="s">
        <v>126</v>
      </c>
      <c r="E350" s="3">
        <v>57</v>
      </c>
      <c r="F350" s="3" t="s">
        <v>19</v>
      </c>
      <c r="G350" s="3">
        <v>1</v>
      </c>
      <c r="H350" s="3">
        <v>50</v>
      </c>
      <c r="I350" s="3">
        <v>50</v>
      </c>
    </row>
    <row r="351" spans="1:9">
      <c r="A351" s="3">
        <v>350</v>
      </c>
      <c r="B351" s="121">
        <v>45216</v>
      </c>
      <c r="C351" s="3" t="s">
        <v>474</v>
      </c>
      <c r="D351" s="3" t="s">
        <v>124</v>
      </c>
      <c r="E351" s="3">
        <v>25</v>
      </c>
      <c r="F351" s="3" t="s">
        <v>19</v>
      </c>
      <c r="G351" s="3">
        <v>3</v>
      </c>
      <c r="H351" s="3">
        <v>25</v>
      </c>
      <c r="I351" s="3">
        <v>75</v>
      </c>
    </row>
    <row r="352" spans="1:9">
      <c r="A352" s="3">
        <v>351</v>
      </c>
      <c r="B352" s="121">
        <v>45194</v>
      </c>
      <c r="C352" s="3" t="s">
        <v>475</v>
      </c>
      <c r="D352" s="3" t="s">
        <v>126</v>
      </c>
      <c r="E352" s="3">
        <v>56</v>
      </c>
      <c r="F352" s="3" t="s">
        <v>21</v>
      </c>
      <c r="G352" s="3">
        <v>3</v>
      </c>
      <c r="H352" s="3">
        <v>30</v>
      </c>
      <c r="I352" s="3">
        <v>90</v>
      </c>
    </row>
    <row r="353" spans="1:9">
      <c r="A353" s="3">
        <v>352</v>
      </c>
      <c r="B353" s="121">
        <v>45088</v>
      </c>
      <c r="C353" s="3" t="s">
        <v>476</v>
      </c>
      <c r="D353" s="3" t="s">
        <v>124</v>
      </c>
      <c r="E353" s="3">
        <v>57</v>
      </c>
      <c r="F353" s="3" t="s">
        <v>20</v>
      </c>
      <c r="G353" s="3">
        <v>2</v>
      </c>
      <c r="H353" s="3">
        <v>500</v>
      </c>
      <c r="I353" s="3">
        <v>1000</v>
      </c>
    </row>
    <row r="354" spans="1:9">
      <c r="A354" s="3">
        <v>353</v>
      </c>
      <c r="B354" s="121">
        <v>45060</v>
      </c>
      <c r="C354" s="3" t="s">
        <v>477</v>
      </c>
      <c r="D354" s="3" t="s">
        <v>124</v>
      </c>
      <c r="E354" s="3">
        <v>31</v>
      </c>
      <c r="F354" s="3" t="s">
        <v>20</v>
      </c>
      <c r="G354" s="3">
        <v>1</v>
      </c>
      <c r="H354" s="3">
        <v>500</v>
      </c>
      <c r="I354" s="3">
        <v>500</v>
      </c>
    </row>
    <row r="355" spans="1:9">
      <c r="A355" s="3">
        <v>354</v>
      </c>
      <c r="B355" s="121">
        <v>45031</v>
      </c>
      <c r="C355" s="3" t="s">
        <v>478</v>
      </c>
      <c r="D355" s="3" t="s">
        <v>126</v>
      </c>
      <c r="E355" s="3">
        <v>49</v>
      </c>
      <c r="F355" s="3" t="s">
        <v>19</v>
      </c>
      <c r="G355" s="3">
        <v>4</v>
      </c>
      <c r="H355" s="3">
        <v>50</v>
      </c>
      <c r="I355" s="3">
        <v>200</v>
      </c>
    </row>
    <row r="356" spans="1:9">
      <c r="A356" s="3">
        <v>355</v>
      </c>
      <c r="B356" s="121">
        <v>45269</v>
      </c>
      <c r="C356" s="3" t="s">
        <v>479</v>
      </c>
      <c r="D356" s="3" t="s">
        <v>126</v>
      </c>
      <c r="E356" s="3">
        <v>55</v>
      </c>
      <c r="F356" s="3" t="s">
        <v>20</v>
      </c>
      <c r="G356" s="3">
        <v>1</v>
      </c>
      <c r="H356" s="3">
        <v>500</v>
      </c>
      <c r="I356" s="3">
        <v>500</v>
      </c>
    </row>
    <row r="357" spans="1:9">
      <c r="A357" s="3">
        <v>356</v>
      </c>
      <c r="B357" s="121">
        <v>45087</v>
      </c>
      <c r="C357" s="3" t="s">
        <v>480</v>
      </c>
      <c r="D357" s="3" t="s">
        <v>124</v>
      </c>
      <c r="E357" s="3">
        <v>50</v>
      </c>
      <c r="F357" s="3" t="s">
        <v>20</v>
      </c>
      <c r="G357" s="3">
        <v>3</v>
      </c>
      <c r="H357" s="3">
        <v>500</v>
      </c>
      <c r="I357" s="3">
        <v>1500</v>
      </c>
    </row>
    <row r="358" spans="1:9">
      <c r="A358" s="3">
        <v>357</v>
      </c>
      <c r="B358" s="121">
        <v>45049</v>
      </c>
      <c r="C358" s="3" t="s">
        <v>481</v>
      </c>
      <c r="D358" s="3" t="s">
        <v>126</v>
      </c>
      <c r="E358" s="3">
        <v>40</v>
      </c>
      <c r="F358" s="3" t="s">
        <v>20</v>
      </c>
      <c r="G358" s="3">
        <v>3</v>
      </c>
      <c r="H358" s="3">
        <v>25</v>
      </c>
      <c r="I358" s="3">
        <v>75</v>
      </c>
    </row>
    <row r="359" spans="1:9">
      <c r="A359" s="3">
        <v>358</v>
      </c>
      <c r="B359" s="121">
        <v>45062</v>
      </c>
      <c r="C359" s="3" t="s">
        <v>482</v>
      </c>
      <c r="D359" s="3" t="s">
        <v>126</v>
      </c>
      <c r="E359" s="3">
        <v>32</v>
      </c>
      <c r="F359" s="3" t="s">
        <v>19</v>
      </c>
      <c r="G359" s="3">
        <v>1</v>
      </c>
      <c r="H359" s="3">
        <v>300</v>
      </c>
      <c r="I359" s="3">
        <v>300</v>
      </c>
    </row>
    <row r="360" spans="1:9">
      <c r="A360" s="3">
        <v>359</v>
      </c>
      <c r="B360" s="121">
        <v>45129</v>
      </c>
      <c r="C360" s="3" t="s">
        <v>483</v>
      </c>
      <c r="D360" s="3" t="s">
        <v>124</v>
      </c>
      <c r="E360" s="3">
        <v>50</v>
      </c>
      <c r="F360" s="3" t="s">
        <v>21</v>
      </c>
      <c r="G360" s="3">
        <v>1</v>
      </c>
      <c r="H360" s="3">
        <v>50</v>
      </c>
      <c r="I360" s="3">
        <v>50</v>
      </c>
    </row>
    <row r="361" spans="1:9">
      <c r="A361" s="3">
        <v>360</v>
      </c>
      <c r="B361" s="121">
        <v>44994</v>
      </c>
      <c r="C361" s="3" t="s">
        <v>484</v>
      </c>
      <c r="D361" s="3" t="s">
        <v>124</v>
      </c>
      <c r="E361" s="3">
        <v>42</v>
      </c>
      <c r="F361" s="3" t="s">
        <v>21</v>
      </c>
      <c r="G361" s="3">
        <v>4</v>
      </c>
      <c r="H361" s="3">
        <v>25</v>
      </c>
      <c r="I361" s="3">
        <v>100</v>
      </c>
    </row>
    <row r="362" spans="1:9">
      <c r="A362" s="3">
        <v>361</v>
      </c>
      <c r="B362" s="121">
        <v>45270</v>
      </c>
      <c r="C362" s="3" t="s">
        <v>485</v>
      </c>
      <c r="D362" s="3" t="s">
        <v>126</v>
      </c>
      <c r="E362" s="3">
        <v>34</v>
      </c>
      <c r="F362" s="3" t="s">
        <v>20</v>
      </c>
      <c r="G362" s="3">
        <v>4</v>
      </c>
      <c r="H362" s="3">
        <v>300</v>
      </c>
      <c r="I362" s="3">
        <v>1200</v>
      </c>
    </row>
    <row r="363" spans="1:9">
      <c r="A363" s="3">
        <v>362</v>
      </c>
      <c r="B363" s="121">
        <v>45257</v>
      </c>
      <c r="C363" s="3" t="s">
        <v>486</v>
      </c>
      <c r="D363" s="3" t="s">
        <v>124</v>
      </c>
      <c r="E363" s="3">
        <v>50</v>
      </c>
      <c r="F363" s="3" t="s">
        <v>21</v>
      </c>
      <c r="G363" s="3">
        <v>1</v>
      </c>
      <c r="H363" s="3">
        <v>25</v>
      </c>
      <c r="I363" s="3">
        <v>25</v>
      </c>
    </row>
    <row r="364" spans="1:9">
      <c r="A364" s="3">
        <v>363</v>
      </c>
      <c r="B364" s="121">
        <v>45080</v>
      </c>
      <c r="C364" s="3" t="s">
        <v>487</v>
      </c>
      <c r="D364" s="3" t="s">
        <v>124</v>
      </c>
      <c r="E364" s="3">
        <v>64</v>
      </c>
      <c r="F364" s="3" t="s">
        <v>19</v>
      </c>
      <c r="G364" s="3">
        <v>1</v>
      </c>
      <c r="H364" s="3">
        <v>25</v>
      </c>
      <c r="I364" s="3">
        <v>25</v>
      </c>
    </row>
    <row r="365" spans="1:9">
      <c r="A365" s="3">
        <v>364</v>
      </c>
      <c r="B365" s="121">
        <v>45161</v>
      </c>
      <c r="C365" s="3" t="s">
        <v>488</v>
      </c>
      <c r="D365" s="3" t="s">
        <v>126</v>
      </c>
      <c r="E365" s="3">
        <v>19</v>
      </c>
      <c r="F365" s="3" t="s">
        <v>19</v>
      </c>
      <c r="G365" s="3">
        <v>1</v>
      </c>
      <c r="H365" s="3">
        <v>500</v>
      </c>
      <c r="I365" s="3">
        <v>500</v>
      </c>
    </row>
    <row r="366" spans="1:9">
      <c r="A366" s="3">
        <v>365</v>
      </c>
      <c r="B366" s="121">
        <v>45088</v>
      </c>
      <c r="C366" s="3" t="s">
        <v>489</v>
      </c>
      <c r="D366" s="3" t="s">
        <v>124</v>
      </c>
      <c r="E366" s="3">
        <v>31</v>
      </c>
      <c r="F366" s="3" t="s">
        <v>21</v>
      </c>
      <c r="G366" s="3">
        <v>1</v>
      </c>
      <c r="H366" s="3">
        <v>300</v>
      </c>
      <c r="I366" s="3">
        <v>300</v>
      </c>
    </row>
    <row r="367" spans="1:9">
      <c r="A367" s="3">
        <v>366</v>
      </c>
      <c r="B367" s="121">
        <v>44964</v>
      </c>
      <c r="C367" s="3" t="s">
        <v>490</v>
      </c>
      <c r="D367" s="3" t="s">
        <v>124</v>
      </c>
      <c r="E367" s="3">
        <v>57</v>
      </c>
      <c r="F367" s="3" t="s">
        <v>21</v>
      </c>
      <c r="G367" s="3">
        <v>2</v>
      </c>
      <c r="H367" s="3">
        <v>50</v>
      </c>
      <c r="I367" s="3">
        <v>100</v>
      </c>
    </row>
    <row r="368" spans="1:9">
      <c r="A368" s="3">
        <v>367</v>
      </c>
      <c r="B368" s="121">
        <v>44931</v>
      </c>
      <c r="C368" s="3" t="s">
        <v>491</v>
      </c>
      <c r="D368" s="3" t="s">
        <v>126</v>
      </c>
      <c r="E368" s="3">
        <v>57</v>
      </c>
      <c r="F368" s="3" t="s">
        <v>20</v>
      </c>
      <c r="G368" s="3">
        <v>1</v>
      </c>
      <c r="H368" s="3">
        <v>50</v>
      </c>
      <c r="I368" s="3">
        <v>50</v>
      </c>
    </row>
    <row r="369" spans="1:9">
      <c r="A369" s="3">
        <v>368</v>
      </c>
      <c r="B369" s="121">
        <v>45161</v>
      </c>
      <c r="C369" s="3" t="s">
        <v>492</v>
      </c>
      <c r="D369" s="3" t="s">
        <v>126</v>
      </c>
      <c r="E369" s="3">
        <v>56</v>
      </c>
      <c r="F369" s="3" t="s">
        <v>21</v>
      </c>
      <c r="G369" s="3">
        <v>4</v>
      </c>
      <c r="H369" s="3">
        <v>300</v>
      </c>
      <c r="I369" s="3">
        <v>1200</v>
      </c>
    </row>
    <row r="370" spans="1:9">
      <c r="A370" s="3">
        <v>369</v>
      </c>
      <c r="B370" s="121">
        <v>45245</v>
      </c>
      <c r="C370" s="3" t="s">
        <v>493</v>
      </c>
      <c r="D370" s="3" t="s">
        <v>124</v>
      </c>
      <c r="E370" s="3">
        <v>23</v>
      </c>
      <c r="F370" s="3" t="s">
        <v>20</v>
      </c>
      <c r="G370" s="3">
        <v>3</v>
      </c>
      <c r="H370" s="3">
        <v>500</v>
      </c>
      <c r="I370" s="3">
        <v>1500</v>
      </c>
    </row>
    <row r="371" spans="1:9">
      <c r="A371" s="3">
        <v>370</v>
      </c>
      <c r="B371" s="121">
        <v>45215</v>
      </c>
      <c r="C371" s="3" t="s">
        <v>494</v>
      </c>
      <c r="D371" s="3" t="s">
        <v>124</v>
      </c>
      <c r="E371" s="3">
        <v>23</v>
      </c>
      <c r="F371" s="3" t="s">
        <v>20</v>
      </c>
      <c r="G371" s="3">
        <v>2</v>
      </c>
      <c r="H371" s="3">
        <v>30</v>
      </c>
      <c r="I371" s="3">
        <v>60</v>
      </c>
    </row>
    <row r="372" spans="1:9">
      <c r="A372" s="3">
        <v>371</v>
      </c>
      <c r="B372" s="121">
        <v>44978</v>
      </c>
      <c r="C372" s="3" t="s">
        <v>495</v>
      </c>
      <c r="D372" s="3" t="s">
        <v>126</v>
      </c>
      <c r="E372" s="3">
        <v>20</v>
      </c>
      <c r="F372" s="3" t="s">
        <v>19</v>
      </c>
      <c r="G372" s="3">
        <v>1</v>
      </c>
      <c r="H372" s="3">
        <v>25</v>
      </c>
      <c r="I372" s="3">
        <v>25</v>
      </c>
    </row>
    <row r="373" spans="1:9">
      <c r="A373" s="3">
        <v>372</v>
      </c>
      <c r="B373" s="121">
        <v>44964</v>
      </c>
      <c r="C373" s="3" t="s">
        <v>496</v>
      </c>
      <c r="D373" s="3" t="s">
        <v>126</v>
      </c>
      <c r="E373" s="3">
        <v>24</v>
      </c>
      <c r="F373" s="3" t="s">
        <v>19</v>
      </c>
      <c r="G373" s="3">
        <v>3</v>
      </c>
      <c r="H373" s="3">
        <v>500</v>
      </c>
      <c r="I373" s="3">
        <v>1500</v>
      </c>
    </row>
    <row r="374" spans="1:9">
      <c r="A374" s="3">
        <v>373</v>
      </c>
      <c r="B374" s="121">
        <v>45202</v>
      </c>
      <c r="C374" s="3" t="s">
        <v>497</v>
      </c>
      <c r="D374" s="3" t="s">
        <v>126</v>
      </c>
      <c r="E374" s="3">
        <v>25</v>
      </c>
      <c r="F374" s="3" t="s">
        <v>19</v>
      </c>
      <c r="G374" s="3">
        <v>2</v>
      </c>
      <c r="H374" s="3">
        <v>300</v>
      </c>
      <c r="I374" s="3">
        <v>600</v>
      </c>
    </row>
    <row r="375" spans="1:9">
      <c r="A375" s="3">
        <v>374</v>
      </c>
      <c r="B375" s="121">
        <v>45036</v>
      </c>
      <c r="C375" s="3" t="s">
        <v>498</v>
      </c>
      <c r="D375" s="3" t="s">
        <v>126</v>
      </c>
      <c r="E375" s="3">
        <v>59</v>
      </c>
      <c r="F375" s="3" t="s">
        <v>19</v>
      </c>
      <c r="G375" s="3">
        <v>3</v>
      </c>
      <c r="H375" s="3">
        <v>25</v>
      </c>
      <c r="I375" s="3">
        <v>75</v>
      </c>
    </row>
    <row r="376" spans="1:9">
      <c r="A376" s="3">
        <v>375</v>
      </c>
      <c r="B376" s="121">
        <v>45186</v>
      </c>
      <c r="C376" s="3" t="s">
        <v>499</v>
      </c>
      <c r="D376" s="3" t="s">
        <v>124</v>
      </c>
      <c r="E376" s="3">
        <v>32</v>
      </c>
      <c r="F376" s="3" t="s">
        <v>21</v>
      </c>
      <c r="G376" s="3">
        <v>1</v>
      </c>
      <c r="H376" s="3">
        <v>50</v>
      </c>
      <c r="I376" s="3">
        <v>50</v>
      </c>
    </row>
    <row r="377" spans="1:9">
      <c r="A377" s="3">
        <v>376</v>
      </c>
      <c r="B377" s="121">
        <v>45062</v>
      </c>
      <c r="C377" s="3" t="s">
        <v>500</v>
      </c>
      <c r="D377" s="3" t="s">
        <v>126</v>
      </c>
      <c r="E377" s="3">
        <v>64</v>
      </c>
      <c r="F377" s="3" t="s">
        <v>19</v>
      </c>
      <c r="G377" s="3">
        <v>1</v>
      </c>
      <c r="H377" s="3">
        <v>30</v>
      </c>
      <c r="I377" s="3">
        <v>30</v>
      </c>
    </row>
    <row r="378" spans="1:9">
      <c r="A378" s="3">
        <v>377</v>
      </c>
      <c r="B378" s="121">
        <v>44994</v>
      </c>
      <c r="C378" s="3" t="s">
        <v>501</v>
      </c>
      <c r="D378" s="3" t="s">
        <v>126</v>
      </c>
      <c r="E378" s="3">
        <v>46</v>
      </c>
      <c r="F378" s="3" t="s">
        <v>21</v>
      </c>
      <c r="G378" s="3">
        <v>4</v>
      </c>
      <c r="H378" s="3">
        <v>50</v>
      </c>
      <c r="I378" s="3">
        <v>200</v>
      </c>
    </row>
    <row r="379" spans="1:9">
      <c r="A379" s="3">
        <v>378</v>
      </c>
      <c r="B379" s="121">
        <v>45105</v>
      </c>
      <c r="C379" s="3" t="s">
        <v>502</v>
      </c>
      <c r="D379" s="3" t="s">
        <v>124</v>
      </c>
      <c r="E379" s="3">
        <v>50</v>
      </c>
      <c r="F379" s="3" t="s">
        <v>19</v>
      </c>
      <c r="G379" s="3">
        <v>1</v>
      </c>
      <c r="H379" s="3">
        <v>300</v>
      </c>
      <c r="I379" s="3">
        <v>300</v>
      </c>
    </row>
    <row r="380" spans="1:9">
      <c r="A380" s="3">
        <v>379</v>
      </c>
      <c r="B380" s="121">
        <v>44962</v>
      </c>
      <c r="C380" s="3" t="s">
        <v>503</v>
      </c>
      <c r="D380" s="3" t="s">
        <v>126</v>
      </c>
      <c r="E380" s="3">
        <v>47</v>
      </c>
      <c r="F380" s="3" t="s">
        <v>21</v>
      </c>
      <c r="G380" s="3">
        <v>1</v>
      </c>
      <c r="H380" s="3">
        <v>25</v>
      </c>
      <c r="I380" s="3">
        <v>25</v>
      </c>
    </row>
    <row r="381" spans="1:9">
      <c r="A381" s="3">
        <v>380</v>
      </c>
      <c r="B381" s="121">
        <v>45052</v>
      </c>
      <c r="C381" s="3" t="s">
        <v>504</v>
      </c>
      <c r="D381" s="3" t="s">
        <v>124</v>
      </c>
      <c r="E381" s="3">
        <v>56</v>
      </c>
      <c r="F381" s="3" t="s">
        <v>20</v>
      </c>
      <c r="G381" s="3">
        <v>2</v>
      </c>
      <c r="H381" s="3">
        <v>300</v>
      </c>
      <c r="I381" s="3">
        <v>600</v>
      </c>
    </row>
    <row r="382" spans="1:9">
      <c r="A382" s="3">
        <v>381</v>
      </c>
      <c r="B382" s="121">
        <v>45116</v>
      </c>
      <c r="C382" s="3" t="s">
        <v>505</v>
      </c>
      <c r="D382" s="3" t="s">
        <v>126</v>
      </c>
      <c r="E382" s="3">
        <v>44</v>
      </c>
      <c r="F382" s="3" t="s">
        <v>21</v>
      </c>
      <c r="G382" s="3">
        <v>4</v>
      </c>
      <c r="H382" s="3">
        <v>25</v>
      </c>
      <c r="I382" s="3">
        <v>100</v>
      </c>
    </row>
    <row r="383" spans="1:9">
      <c r="A383" s="3">
        <v>382</v>
      </c>
      <c r="B383" s="121">
        <v>45072</v>
      </c>
      <c r="C383" s="3" t="s">
        <v>506</v>
      </c>
      <c r="D383" s="3" t="s">
        <v>126</v>
      </c>
      <c r="E383" s="3">
        <v>53</v>
      </c>
      <c r="F383" s="3" t="s">
        <v>21</v>
      </c>
      <c r="G383" s="3">
        <v>2</v>
      </c>
      <c r="H383" s="3">
        <v>500</v>
      </c>
      <c r="I383" s="3">
        <v>1000</v>
      </c>
    </row>
    <row r="384" spans="1:9">
      <c r="A384" s="3">
        <v>383</v>
      </c>
      <c r="B384" s="121">
        <v>45007</v>
      </c>
      <c r="C384" s="3" t="s">
        <v>507</v>
      </c>
      <c r="D384" s="3" t="s">
        <v>126</v>
      </c>
      <c r="E384" s="3">
        <v>46</v>
      </c>
      <c r="F384" s="3" t="s">
        <v>19</v>
      </c>
      <c r="G384" s="3">
        <v>3</v>
      </c>
      <c r="H384" s="3">
        <v>30</v>
      </c>
      <c r="I384" s="3">
        <v>90</v>
      </c>
    </row>
    <row r="385" spans="1:9">
      <c r="A385" s="3">
        <v>384</v>
      </c>
      <c r="B385" s="121">
        <v>45151</v>
      </c>
      <c r="C385" s="3" t="s">
        <v>508</v>
      </c>
      <c r="D385" s="3" t="s">
        <v>124</v>
      </c>
      <c r="E385" s="3">
        <v>55</v>
      </c>
      <c r="F385" s="3" t="s">
        <v>21</v>
      </c>
      <c r="G385" s="3">
        <v>1</v>
      </c>
      <c r="H385" s="3">
        <v>500</v>
      </c>
      <c r="I385" s="3">
        <v>500</v>
      </c>
    </row>
    <row r="386" spans="1:9">
      <c r="A386" s="3">
        <v>385</v>
      </c>
      <c r="B386" s="121">
        <v>45205</v>
      </c>
      <c r="C386" s="3" t="s">
        <v>509</v>
      </c>
      <c r="D386" s="3" t="s">
        <v>124</v>
      </c>
      <c r="E386" s="3">
        <v>50</v>
      </c>
      <c r="F386" s="3" t="s">
        <v>20</v>
      </c>
      <c r="G386" s="3">
        <v>3</v>
      </c>
      <c r="H386" s="3">
        <v>500</v>
      </c>
      <c r="I386" s="3">
        <v>1500</v>
      </c>
    </row>
    <row r="387" spans="1:9">
      <c r="A387" s="3">
        <v>386</v>
      </c>
      <c r="B387" s="121">
        <v>45287</v>
      </c>
      <c r="C387" s="3" t="s">
        <v>510</v>
      </c>
      <c r="D387" s="3" t="s">
        <v>126</v>
      </c>
      <c r="E387" s="3">
        <v>54</v>
      </c>
      <c r="F387" s="3" t="s">
        <v>20</v>
      </c>
      <c r="G387" s="3">
        <v>2</v>
      </c>
      <c r="H387" s="3">
        <v>300</v>
      </c>
      <c r="I387" s="3">
        <v>600</v>
      </c>
    </row>
    <row r="388" spans="1:9">
      <c r="A388" s="3">
        <v>387</v>
      </c>
      <c r="B388" s="121">
        <v>45081</v>
      </c>
      <c r="C388" s="3" t="s">
        <v>511</v>
      </c>
      <c r="D388" s="3" t="s">
        <v>124</v>
      </c>
      <c r="E388" s="3">
        <v>44</v>
      </c>
      <c r="F388" s="3" t="s">
        <v>19</v>
      </c>
      <c r="G388" s="3">
        <v>1</v>
      </c>
      <c r="H388" s="3">
        <v>30</v>
      </c>
      <c r="I388" s="3">
        <v>30</v>
      </c>
    </row>
    <row r="389" spans="1:9">
      <c r="A389" s="3">
        <v>388</v>
      </c>
      <c r="B389" s="121">
        <v>45240</v>
      </c>
      <c r="C389" s="3" t="s">
        <v>512</v>
      </c>
      <c r="D389" s="3" t="s">
        <v>124</v>
      </c>
      <c r="E389" s="3">
        <v>50</v>
      </c>
      <c r="F389" s="3" t="s">
        <v>20</v>
      </c>
      <c r="G389" s="3">
        <v>1</v>
      </c>
      <c r="H389" s="3">
        <v>25</v>
      </c>
      <c r="I389" s="3">
        <v>25</v>
      </c>
    </row>
    <row r="390" spans="1:9">
      <c r="A390" s="3">
        <v>389</v>
      </c>
      <c r="B390" s="121">
        <v>45261</v>
      </c>
      <c r="C390" s="3" t="s">
        <v>513</v>
      </c>
      <c r="D390" s="3" t="s">
        <v>124</v>
      </c>
      <c r="E390" s="3">
        <v>21</v>
      </c>
      <c r="F390" s="3" t="s">
        <v>21</v>
      </c>
      <c r="G390" s="3">
        <v>2</v>
      </c>
      <c r="H390" s="3">
        <v>25</v>
      </c>
      <c r="I390" s="3">
        <v>50</v>
      </c>
    </row>
    <row r="391" spans="1:9">
      <c r="A391" s="3">
        <v>390</v>
      </c>
      <c r="B391" s="121">
        <v>45197</v>
      </c>
      <c r="C391" s="3" t="s">
        <v>514</v>
      </c>
      <c r="D391" s="3" t="s">
        <v>124</v>
      </c>
      <c r="E391" s="3">
        <v>39</v>
      </c>
      <c r="F391" s="3" t="s">
        <v>20</v>
      </c>
      <c r="G391" s="3">
        <v>2</v>
      </c>
      <c r="H391" s="3">
        <v>50</v>
      </c>
      <c r="I391" s="3">
        <v>100</v>
      </c>
    </row>
    <row r="392" spans="1:9">
      <c r="A392" s="3">
        <v>391</v>
      </c>
      <c r="B392" s="121">
        <v>44931</v>
      </c>
      <c r="C392" s="3" t="s">
        <v>515</v>
      </c>
      <c r="D392" s="3" t="s">
        <v>124</v>
      </c>
      <c r="E392" s="3">
        <v>19</v>
      </c>
      <c r="F392" s="3" t="s">
        <v>19</v>
      </c>
      <c r="G392" s="3">
        <v>2</v>
      </c>
      <c r="H392" s="3">
        <v>25</v>
      </c>
      <c r="I392" s="3">
        <v>50</v>
      </c>
    </row>
    <row r="393" spans="1:9">
      <c r="A393" s="3">
        <v>392</v>
      </c>
      <c r="B393" s="121">
        <v>45268</v>
      </c>
      <c r="C393" s="3" t="s">
        <v>516</v>
      </c>
      <c r="D393" s="3" t="s">
        <v>124</v>
      </c>
      <c r="E393" s="3">
        <v>27</v>
      </c>
      <c r="F393" s="3" t="s">
        <v>21</v>
      </c>
      <c r="G393" s="3">
        <v>2</v>
      </c>
      <c r="H393" s="3">
        <v>300</v>
      </c>
      <c r="I393" s="3">
        <v>600</v>
      </c>
    </row>
    <row r="394" spans="1:9">
      <c r="A394" s="3">
        <v>393</v>
      </c>
      <c r="B394" s="121">
        <v>45210</v>
      </c>
      <c r="C394" s="3" t="s">
        <v>517</v>
      </c>
      <c r="D394" s="3" t="s">
        <v>126</v>
      </c>
      <c r="E394" s="3">
        <v>22</v>
      </c>
      <c r="F394" s="3" t="s">
        <v>19</v>
      </c>
      <c r="G394" s="3">
        <v>2</v>
      </c>
      <c r="H394" s="3">
        <v>500</v>
      </c>
      <c r="I394" s="3">
        <v>1000</v>
      </c>
    </row>
    <row r="395" spans="1:9">
      <c r="A395" s="3">
        <v>394</v>
      </c>
      <c r="B395" s="121">
        <v>45080</v>
      </c>
      <c r="C395" s="3" t="s">
        <v>518</v>
      </c>
      <c r="D395" s="3" t="s">
        <v>126</v>
      </c>
      <c r="E395" s="3">
        <v>27</v>
      </c>
      <c r="F395" s="3" t="s">
        <v>21</v>
      </c>
      <c r="G395" s="3">
        <v>1</v>
      </c>
      <c r="H395" s="3">
        <v>500</v>
      </c>
      <c r="I395" s="3">
        <v>500</v>
      </c>
    </row>
    <row r="396" spans="1:9">
      <c r="A396" s="3">
        <v>395</v>
      </c>
      <c r="B396" s="121">
        <v>45266</v>
      </c>
      <c r="C396" s="3" t="s">
        <v>519</v>
      </c>
      <c r="D396" s="3" t="s">
        <v>124</v>
      </c>
      <c r="E396" s="3">
        <v>50</v>
      </c>
      <c r="F396" s="3" t="s">
        <v>20</v>
      </c>
      <c r="G396" s="3">
        <v>2</v>
      </c>
      <c r="H396" s="3">
        <v>500</v>
      </c>
      <c r="I396" s="3">
        <v>1000</v>
      </c>
    </row>
    <row r="397" spans="1:9">
      <c r="A397" s="3">
        <v>396</v>
      </c>
      <c r="B397" s="121">
        <v>44980</v>
      </c>
      <c r="C397" s="3" t="s">
        <v>520</v>
      </c>
      <c r="D397" s="3" t="s">
        <v>126</v>
      </c>
      <c r="E397" s="3">
        <v>55</v>
      </c>
      <c r="F397" s="3" t="s">
        <v>19</v>
      </c>
      <c r="G397" s="3">
        <v>1</v>
      </c>
      <c r="H397" s="3">
        <v>30</v>
      </c>
      <c r="I397" s="3">
        <v>30</v>
      </c>
    </row>
    <row r="398" spans="1:9">
      <c r="A398" s="3">
        <v>397</v>
      </c>
      <c r="B398" s="121">
        <v>44995</v>
      </c>
      <c r="C398" s="3" t="s">
        <v>521</v>
      </c>
      <c r="D398" s="3" t="s">
        <v>126</v>
      </c>
      <c r="E398" s="3">
        <v>30</v>
      </c>
      <c r="F398" s="3" t="s">
        <v>19</v>
      </c>
      <c r="G398" s="3">
        <v>1</v>
      </c>
      <c r="H398" s="3">
        <v>25</v>
      </c>
      <c r="I398" s="3">
        <v>25</v>
      </c>
    </row>
    <row r="399" spans="1:9">
      <c r="A399" s="3">
        <v>398</v>
      </c>
      <c r="B399" s="121">
        <v>45062</v>
      </c>
      <c r="C399" s="3" t="s">
        <v>522</v>
      </c>
      <c r="D399" s="3" t="s">
        <v>126</v>
      </c>
      <c r="E399" s="3">
        <v>48</v>
      </c>
      <c r="F399" s="3" t="s">
        <v>21</v>
      </c>
      <c r="G399" s="3">
        <v>2</v>
      </c>
      <c r="H399" s="3">
        <v>300</v>
      </c>
      <c r="I399" s="3">
        <v>600</v>
      </c>
    </row>
    <row r="400" spans="1:9">
      <c r="A400" s="3">
        <v>399</v>
      </c>
      <c r="B400" s="121">
        <v>44986</v>
      </c>
      <c r="C400" s="3" t="s">
        <v>523</v>
      </c>
      <c r="D400" s="3" t="s">
        <v>126</v>
      </c>
      <c r="E400" s="3">
        <v>64</v>
      </c>
      <c r="F400" s="3" t="s">
        <v>19</v>
      </c>
      <c r="G400" s="3">
        <v>2</v>
      </c>
      <c r="H400" s="3">
        <v>30</v>
      </c>
      <c r="I400" s="3">
        <v>60</v>
      </c>
    </row>
    <row r="401" spans="1:9">
      <c r="A401" s="3">
        <v>400</v>
      </c>
      <c r="B401" s="121">
        <v>44981</v>
      </c>
      <c r="C401" s="3" t="s">
        <v>524</v>
      </c>
      <c r="D401" s="3" t="s">
        <v>124</v>
      </c>
      <c r="E401" s="3">
        <v>53</v>
      </c>
      <c r="F401" s="3" t="s">
        <v>21</v>
      </c>
      <c r="G401" s="3">
        <v>4</v>
      </c>
      <c r="H401" s="3">
        <v>50</v>
      </c>
      <c r="I401" s="3">
        <v>200</v>
      </c>
    </row>
    <row r="402" spans="1:9">
      <c r="A402" s="3">
        <v>401</v>
      </c>
      <c r="B402" s="121">
        <v>45210</v>
      </c>
      <c r="C402" s="3" t="s">
        <v>525</v>
      </c>
      <c r="D402" s="3" t="s">
        <v>126</v>
      </c>
      <c r="E402" s="3">
        <v>62</v>
      </c>
      <c r="F402" s="3" t="s">
        <v>21</v>
      </c>
      <c r="G402" s="3">
        <v>1</v>
      </c>
      <c r="H402" s="3">
        <v>300</v>
      </c>
      <c r="I402" s="3">
        <v>300</v>
      </c>
    </row>
    <row r="403" spans="1:9">
      <c r="A403" s="3">
        <v>402</v>
      </c>
      <c r="B403" s="121">
        <v>45006</v>
      </c>
      <c r="C403" s="3" t="s">
        <v>526</v>
      </c>
      <c r="D403" s="3" t="s">
        <v>126</v>
      </c>
      <c r="E403" s="3">
        <v>41</v>
      </c>
      <c r="F403" s="3" t="s">
        <v>21</v>
      </c>
      <c r="G403" s="3">
        <v>2</v>
      </c>
      <c r="H403" s="3">
        <v>300</v>
      </c>
      <c r="I403" s="3">
        <v>600</v>
      </c>
    </row>
    <row r="404" spans="1:9">
      <c r="A404" s="3">
        <v>403</v>
      </c>
      <c r="B404" s="121">
        <v>45066</v>
      </c>
      <c r="C404" s="3" t="s">
        <v>527</v>
      </c>
      <c r="D404" s="3" t="s">
        <v>124</v>
      </c>
      <c r="E404" s="3">
        <v>32</v>
      </c>
      <c r="F404" s="3" t="s">
        <v>21</v>
      </c>
      <c r="G404" s="3">
        <v>2</v>
      </c>
      <c r="H404" s="3">
        <v>300</v>
      </c>
      <c r="I404" s="3">
        <v>600</v>
      </c>
    </row>
    <row r="405" spans="1:9">
      <c r="A405" s="3">
        <v>404</v>
      </c>
      <c r="B405" s="121">
        <v>45071</v>
      </c>
      <c r="C405" s="3" t="s">
        <v>528</v>
      </c>
      <c r="D405" s="3" t="s">
        <v>124</v>
      </c>
      <c r="E405" s="3">
        <v>46</v>
      </c>
      <c r="F405" s="3" t="s">
        <v>20</v>
      </c>
      <c r="G405" s="3">
        <v>2</v>
      </c>
      <c r="H405" s="3">
        <v>500</v>
      </c>
      <c r="I405" s="3">
        <v>1000</v>
      </c>
    </row>
    <row r="406" spans="1:9">
      <c r="A406" s="3">
        <v>405</v>
      </c>
      <c r="B406" s="121">
        <v>45236</v>
      </c>
      <c r="C406" s="3" t="s">
        <v>529</v>
      </c>
      <c r="D406" s="3" t="s">
        <v>126</v>
      </c>
      <c r="E406" s="3">
        <v>25</v>
      </c>
      <c r="F406" s="3" t="s">
        <v>21</v>
      </c>
      <c r="G406" s="3">
        <v>4</v>
      </c>
      <c r="H406" s="3">
        <v>300</v>
      </c>
      <c r="I406" s="3">
        <v>1200</v>
      </c>
    </row>
    <row r="407" spans="1:9">
      <c r="A407" s="3">
        <v>406</v>
      </c>
      <c r="B407" s="121">
        <v>45034</v>
      </c>
      <c r="C407" s="3" t="s">
        <v>530</v>
      </c>
      <c r="D407" s="3" t="s">
        <v>126</v>
      </c>
      <c r="E407" s="3">
        <v>22</v>
      </c>
      <c r="F407" s="3" t="s">
        <v>19</v>
      </c>
      <c r="G407" s="3">
        <v>4</v>
      </c>
      <c r="H407" s="3">
        <v>25</v>
      </c>
      <c r="I407" s="3">
        <v>100</v>
      </c>
    </row>
    <row r="408" spans="1:9">
      <c r="A408" s="3">
        <v>407</v>
      </c>
      <c r="B408" s="121">
        <v>45102</v>
      </c>
      <c r="C408" s="3" t="s">
        <v>531</v>
      </c>
      <c r="D408" s="3" t="s">
        <v>126</v>
      </c>
      <c r="E408" s="3">
        <v>46</v>
      </c>
      <c r="F408" s="3" t="s">
        <v>20</v>
      </c>
      <c r="G408" s="3">
        <v>3</v>
      </c>
      <c r="H408" s="3">
        <v>300</v>
      </c>
      <c r="I408" s="3">
        <v>900</v>
      </c>
    </row>
    <row r="409" spans="1:9">
      <c r="A409" s="3">
        <v>408</v>
      </c>
      <c r="B409" s="121">
        <v>45031</v>
      </c>
      <c r="C409" s="3" t="s">
        <v>532</v>
      </c>
      <c r="D409" s="3" t="s">
        <v>126</v>
      </c>
      <c r="E409" s="3">
        <v>64</v>
      </c>
      <c r="F409" s="3" t="s">
        <v>19</v>
      </c>
      <c r="G409" s="3">
        <v>1</v>
      </c>
      <c r="H409" s="3">
        <v>500</v>
      </c>
      <c r="I409" s="3">
        <v>500</v>
      </c>
    </row>
    <row r="410" spans="1:9">
      <c r="A410" s="3">
        <v>409</v>
      </c>
      <c r="B410" s="121">
        <v>45278</v>
      </c>
      <c r="C410" s="3" t="s">
        <v>533</v>
      </c>
      <c r="D410" s="3" t="s">
        <v>126</v>
      </c>
      <c r="E410" s="3">
        <v>21</v>
      </c>
      <c r="F410" s="3" t="s">
        <v>20</v>
      </c>
      <c r="G410" s="3">
        <v>3</v>
      </c>
      <c r="H410" s="3">
        <v>300</v>
      </c>
      <c r="I410" s="3">
        <v>900</v>
      </c>
    </row>
    <row r="411" spans="1:9">
      <c r="A411" s="3">
        <v>410</v>
      </c>
      <c r="B411" s="121">
        <v>45251</v>
      </c>
      <c r="C411" s="3" t="s">
        <v>534</v>
      </c>
      <c r="D411" s="3" t="s">
        <v>126</v>
      </c>
      <c r="E411" s="3">
        <v>29</v>
      </c>
      <c r="F411" s="3" t="s">
        <v>21</v>
      </c>
      <c r="G411" s="3">
        <v>2</v>
      </c>
      <c r="H411" s="3">
        <v>50</v>
      </c>
      <c r="I411" s="3">
        <v>100</v>
      </c>
    </row>
    <row r="412" spans="1:9">
      <c r="A412" s="3">
        <v>411</v>
      </c>
      <c r="B412" s="121">
        <v>45062</v>
      </c>
      <c r="C412" s="3" t="s">
        <v>535</v>
      </c>
      <c r="D412" s="3" t="s">
        <v>124</v>
      </c>
      <c r="E412" s="3">
        <v>62</v>
      </c>
      <c r="F412" s="3" t="s">
        <v>20</v>
      </c>
      <c r="G412" s="3">
        <v>4</v>
      </c>
      <c r="H412" s="3">
        <v>50</v>
      </c>
      <c r="I412" s="3">
        <v>200</v>
      </c>
    </row>
    <row r="413" spans="1:9">
      <c r="A413" s="3">
        <v>412</v>
      </c>
      <c r="B413" s="121">
        <v>45185</v>
      </c>
      <c r="C413" s="3" t="s">
        <v>536</v>
      </c>
      <c r="D413" s="3" t="s">
        <v>126</v>
      </c>
      <c r="E413" s="3">
        <v>19</v>
      </c>
      <c r="F413" s="3" t="s">
        <v>20</v>
      </c>
      <c r="G413" s="3">
        <v>4</v>
      </c>
      <c r="H413" s="3">
        <v>500</v>
      </c>
      <c r="I413" s="3">
        <v>2000</v>
      </c>
    </row>
    <row r="414" spans="1:9">
      <c r="A414" s="3">
        <v>413</v>
      </c>
      <c r="B414" s="121">
        <v>45177</v>
      </c>
      <c r="C414" s="3" t="s">
        <v>537</v>
      </c>
      <c r="D414" s="3" t="s">
        <v>126</v>
      </c>
      <c r="E414" s="3">
        <v>44</v>
      </c>
      <c r="F414" s="3" t="s">
        <v>19</v>
      </c>
      <c r="G414" s="3">
        <v>3</v>
      </c>
      <c r="H414" s="3">
        <v>25</v>
      </c>
      <c r="I414" s="3">
        <v>75</v>
      </c>
    </row>
    <row r="415" spans="1:9">
      <c r="A415" s="3">
        <v>414</v>
      </c>
      <c r="B415" s="121">
        <v>45055</v>
      </c>
      <c r="C415" s="3" t="s">
        <v>538</v>
      </c>
      <c r="D415" s="3" t="s">
        <v>124</v>
      </c>
      <c r="E415" s="3">
        <v>48</v>
      </c>
      <c r="F415" s="3" t="s">
        <v>19</v>
      </c>
      <c r="G415" s="3">
        <v>4</v>
      </c>
      <c r="H415" s="3">
        <v>25</v>
      </c>
      <c r="I415" s="3">
        <v>100</v>
      </c>
    </row>
    <row r="416" spans="1:9">
      <c r="A416" s="3">
        <v>415</v>
      </c>
      <c r="B416" s="121">
        <v>44953</v>
      </c>
      <c r="C416" s="3" t="s">
        <v>539</v>
      </c>
      <c r="D416" s="3" t="s">
        <v>124</v>
      </c>
      <c r="E416" s="3">
        <v>53</v>
      </c>
      <c r="F416" s="3" t="s">
        <v>21</v>
      </c>
      <c r="G416" s="3">
        <v>2</v>
      </c>
      <c r="H416" s="3">
        <v>30</v>
      </c>
      <c r="I416" s="3">
        <v>60</v>
      </c>
    </row>
    <row r="417" spans="1:9">
      <c r="A417" s="3">
        <v>416</v>
      </c>
      <c r="B417" s="121">
        <v>44974</v>
      </c>
      <c r="C417" s="3" t="s">
        <v>540</v>
      </c>
      <c r="D417" s="3" t="s">
        <v>124</v>
      </c>
      <c r="E417" s="3">
        <v>53</v>
      </c>
      <c r="F417" s="3" t="s">
        <v>20</v>
      </c>
      <c r="G417" s="3">
        <v>4</v>
      </c>
      <c r="H417" s="3">
        <v>500</v>
      </c>
      <c r="I417" s="3">
        <v>2000</v>
      </c>
    </row>
    <row r="418" spans="1:9">
      <c r="A418" s="3">
        <v>417</v>
      </c>
      <c r="B418" s="121">
        <v>45251</v>
      </c>
      <c r="C418" s="3" t="s">
        <v>541</v>
      </c>
      <c r="D418" s="3" t="s">
        <v>124</v>
      </c>
      <c r="E418" s="3">
        <v>43</v>
      </c>
      <c r="F418" s="3" t="s">
        <v>20</v>
      </c>
      <c r="G418" s="3">
        <v>3</v>
      </c>
      <c r="H418" s="3">
        <v>300</v>
      </c>
      <c r="I418" s="3">
        <v>900</v>
      </c>
    </row>
    <row r="419" spans="1:9">
      <c r="A419" s="3">
        <v>418</v>
      </c>
      <c r="B419" s="121">
        <v>45143</v>
      </c>
      <c r="C419" s="3" t="s">
        <v>542</v>
      </c>
      <c r="D419" s="3" t="s">
        <v>126</v>
      </c>
      <c r="E419" s="3">
        <v>60</v>
      </c>
      <c r="F419" s="3" t="s">
        <v>20</v>
      </c>
      <c r="G419" s="3">
        <v>2</v>
      </c>
      <c r="H419" s="3">
        <v>500</v>
      </c>
      <c r="I419" s="3">
        <v>1000</v>
      </c>
    </row>
    <row r="420" spans="1:9">
      <c r="A420" s="3">
        <v>419</v>
      </c>
      <c r="B420" s="121">
        <v>45068</v>
      </c>
      <c r="C420" s="3" t="s">
        <v>543</v>
      </c>
      <c r="D420" s="3" t="s">
        <v>126</v>
      </c>
      <c r="E420" s="3">
        <v>44</v>
      </c>
      <c r="F420" s="3" t="s">
        <v>21</v>
      </c>
      <c r="G420" s="3">
        <v>3</v>
      </c>
      <c r="H420" s="3">
        <v>30</v>
      </c>
      <c r="I420" s="3">
        <v>90</v>
      </c>
    </row>
    <row r="421" spans="1:9">
      <c r="A421" s="3">
        <v>420</v>
      </c>
      <c r="B421" s="121">
        <v>44949</v>
      </c>
      <c r="C421" s="3" t="s">
        <v>544</v>
      </c>
      <c r="D421" s="3" t="s">
        <v>126</v>
      </c>
      <c r="E421" s="3">
        <v>22</v>
      </c>
      <c r="F421" s="3" t="s">
        <v>21</v>
      </c>
      <c r="G421" s="3">
        <v>4</v>
      </c>
      <c r="H421" s="3">
        <v>500</v>
      </c>
      <c r="I421" s="3">
        <v>2000</v>
      </c>
    </row>
    <row r="422" spans="1:9">
      <c r="A422" s="3">
        <v>421</v>
      </c>
      <c r="B422" s="121">
        <v>44928</v>
      </c>
      <c r="C422" s="3" t="s">
        <v>545</v>
      </c>
      <c r="D422" s="3" t="s">
        <v>126</v>
      </c>
      <c r="E422" s="3">
        <v>37</v>
      </c>
      <c r="F422" s="3" t="s">
        <v>21</v>
      </c>
      <c r="G422" s="3">
        <v>3</v>
      </c>
      <c r="H422" s="3">
        <v>500</v>
      </c>
      <c r="I422" s="3">
        <v>1500</v>
      </c>
    </row>
    <row r="423" spans="1:9">
      <c r="A423" s="3">
        <v>422</v>
      </c>
      <c r="B423" s="121">
        <v>45097</v>
      </c>
      <c r="C423" s="3" t="s">
        <v>546</v>
      </c>
      <c r="D423" s="3" t="s">
        <v>126</v>
      </c>
      <c r="E423" s="3">
        <v>28</v>
      </c>
      <c r="F423" s="3" t="s">
        <v>21</v>
      </c>
      <c r="G423" s="3">
        <v>3</v>
      </c>
      <c r="H423" s="3">
        <v>30</v>
      </c>
      <c r="I423" s="3">
        <v>90</v>
      </c>
    </row>
    <row r="424" spans="1:9">
      <c r="A424" s="3">
        <v>423</v>
      </c>
      <c r="B424" s="121">
        <v>44993</v>
      </c>
      <c r="C424" s="3" t="s">
        <v>547</v>
      </c>
      <c r="D424" s="3" t="s">
        <v>126</v>
      </c>
      <c r="E424" s="3">
        <v>27</v>
      </c>
      <c r="F424" s="3" t="s">
        <v>21</v>
      </c>
      <c r="G424" s="3">
        <v>1</v>
      </c>
      <c r="H424" s="3">
        <v>25</v>
      </c>
      <c r="I424" s="3">
        <v>25</v>
      </c>
    </row>
    <row r="425" spans="1:9">
      <c r="A425" s="3">
        <v>424</v>
      </c>
      <c r="B425" s="121">
        <v>45253</v>
      </c>
      <c r="C425" s="3" t="s">
        <v>548</v>
      </c>
      <c r="D425" s="3" t="s">
        <v>124</v>
      </c>
      <c r="E425" s="3">
        <v>57</v>
      </c>
      <c r="F425" s="3" t="s">
        <v>19</v>
      </c>
      <c r="G425" s="3">
        <v>4</v>
      </c>
      <c r="H425" s="3">
        <v>300</v>
      </c>
      <c r="I425" s="3">
        <v>1200</v>
      </c>
    </row>
    <row r="426" spans="1:9">
      <c r="A426" s="3">
        <v>425</v>
      </c>
      <c r="B426" s="121">
        <v>45061</v>
      </c>
      <c r="C426" s="3" t="s">
        <v>549</v>
      </c>
      <c r="D426" s="3" t="s">
        <v>126</v>
      </c>
      <c r="E426" s="3">
        <v>55</v>
      </c>
      <c r="F426" s="3" t="s">
        <v>20</v>
      </c>
      <c r="G426" s="3">
        <v>4</v>
      </c>
      <c r="H426" s="3">
        <v>30</v>
      </c>
      <c r="I426" s="3">
        <v>120</v>
      </c>
    </row>
    <row r="427" spans="1:9">
      <c r="A427" s="3">
        <v>426</v>
      </c>
      <c r="B427" s="121">
        <v>45009</v>
      </c>
      <c r="C427" s="3" t="s">
        <v>550</v>
      </c>
      <c r="D427" s="3" t="s">
        <v>124</v>
      </c>
      <c r="E427" s="3">
        <v>23</v>
      </c>
      <c r="F427" s="3" t="s">
        <v>20</v>
      </c>
      <c r="G427" s="3">
        <v>3</v>
      </c>
      <c r="H427" s="3">
        <v>50</v>
      </c>
      <c r="I427" s="3">
        <v>150</v>
      </c>
    </row>
    <row r="428" spans="1:9">
      <c r="A428" s="3">
        <v>427</v>
      </c>
      <c r="B428" s="121">
        <v>45153</v>
      </c>
      <c r="C428" s="3" t="s">
        <v>551</v>
      </c>
      <c r="D428" s="3" t="s">
        <v>124</v>
      </c>
      <c r="E428" s="3">
        <v>25</v>
      </c>
      <c r="F428" s="3" t="s">
        <v>20</v>
      </c>
      <c r="G428" s="3">
        <v>1</v>
      </c>
      <c r="H428" s="3">
        <v>25</v>
      </c>
      <c r="I428" s="3">
        <v>25</v>
      </c>
    </row>
    <row r="429" spans="1:9">
      <c r="A429" s="3">
        <v>428</v>
      </c>
      <c r="B429" s="121">
        <v>45209</v>
      </c>
      <c r="C429" s="3" t="s">
        <v>552</v>
      </c>
      <c r="D429" s="3" t="s">
        <v>126</v>
      </c>
      <c r="E429" s="3">
        <v>40</v>
      </c>
      <c r="F429" s="3" t="s">
        <v>20</v>
      </c>
      <c r="G429" s="3">
        <v>4</v>
      </c>
      <c r="H429" s="3">
        <v>50</v>
      </c>
      <c r="I429" s="3">
        <v>200</v>
      </c>
    </row>
    <row r="430" spans="1:9">
      <c r="A430" s="3">
        <v>429</v>
      </c>
      <c r="B430" s="121">
        <v>45288</v>
      </c>
      <c r="C430" s="3" t="s">
        <v>553</v>
      </c>
      <c r="D430" s="3" t="s">
        <v>124</v>
      </c>
      <c r="E430" s="3">
        <v>64</v>
      </c>
      <c r="F430" s="3" t="s">
        <v>20</v>
      </c>
      <c r="G430" s="3">
        <v>2</v>
      </c>
      <c r="H430" s="3">
        <v>25</v>
      </c>
      <c r="I430" s="3">
        <v>50</v>
      </c>
    </row>
    <row r="431" spans="1:9">
      <c r="A431" s="3">
        <v>430</v>
      </c>
      <c r="B431" s="121">
        <v>45145</v>
      </c>
      <c r="C431" s="3" t="s">
        <v>554</v>
      </c>
      <c r="D431" s="3" t="s">
        <v>126</v>
      </c>
      <c r="E431" s="3">
        <v>43</v>
      </c>
      <c r="F431" s="3" t="s">
        <v>20</v>
      </c>
      <c r="G431" s="3">
        <v>3</v>
      </c>
      <c r="H431" s="3">
        <v>300</v>
      </c>
      <c r="I431" s="3">
        <v>900</v>
      </c>
    </row>
    <row r="432" spans="1:9">
      <c r="A432" s="3">
        <v>431</v>
      </c>
      <c r="B432" s="121">
        <v>45214</v>
      </c>
      <c r="C432" s="3" t="s">
        <v>555</v>
      </c>
      <c r="D432" s="3" t="s">
        <v>124</v>
      </c>
      <c r="E432" s="3">
        <v>63</v>
      </c>
      <c r="F432" s="3" t="s">
        <v>20</v>
      </c>
      <c r="G432" s="3">
        <v>4</v>
      </c>
      <c r="H432" s="3">
        <v>300</v>
      </c>
      <c r="I432" s="3">
        <v>1200</v>
      </c>
    </row>
    <row r="433" spans="1:9">
      <c r="A433" s="3">
        <v>432</v>
      </c>
      <c r="B433" s="121">
        <v>44931</v>
      </c>
      <c r="C433" s="3" t="s">
        <v>556</v>
      </c>
      <c r="D433" s="3" t="s">
        <v>126</v>
      </c>
      <c r="E433" s="3">
        <v>60</v>
      </c>
      <c r="F433" s="3" t="s">
        <v>20</v>
      </c>
      <c r="G433" s="3">
        <v>2</v>
      </c>
      <c r="H433" s="3">
        <v>500</v>
      </c>
      <c r="I433" s="3">
        <v>1000</v>
      </c>
    </row>
    <row r="434" spans="1:9">
      <c r="A434" s="3">
        <v>433</v>
      </c>
      <c r="B434" s="121">
        <v>44984</v>
      </c>
      <c r="C434" s="3" t="s">
        <v>557</v>
      </c>
      <c r="D434" s="3" t="s">
        <v>124</v>
      </c>
      <c r="E434" s="3">
        <v>29</v>
      </c>
      <c r="F434" s="3" t="s">
        <v>19</v>
      </c>
      <c r="G434" s="3">
        <v>4</v>
      </c>
      <c r="H434" s="3">
        <v>50</v>
      </c>
      <c r="I434" s="3">
        <v>200</v>
      </c>
    </row>
    <row r="435" spans="1:9">
      <c r="A435" s="3">
        <v>434</v>
      </c>
      <c r="B435" s="121">
        <v>44965</v>
      </c>
      <c r="C435" s="3" t="s">
        <v>558</v>
      </c>
      <c r="D435" s="3" t="s">
        <v>126</v>
      </c>
      <c r="E435" s="3">
        <v>43</v>
      </c>
      <c r="F435" s="3" t="s">
        <v>20</v>
      </c>
      <c r="G435" s="3">
        <v>2</v>
      </c>
      <c r="H435" s="3">
        <v>25</v>
      </c>
      <c r="I435" s="3">
        <v>50</v>
      </c>
    </row>
    <row r="436" spans="1:9">
      <c r="A436" s="3">
        <v>435</v>
      </c>
      <c r="B436" s="121">
        <v>45280</v>
      </c>
      <c r="C436" s="3" t="s">
        <v>559</v>
      </c>
      <c r="D436" s="3" t="s">
        <v>126</v>
      </c>
      <c r="E436" s="3">
        <v>30</v>
      </c>
      <c r="F436" s="3" t="s">
        <v>19</v>
      </c>
      <c r="G436" s="3">
        <v>3</v>
      </c>
      <c r="H436" s="3">
        <v>300</v>
      </c>
      <c r="I436" s="3">
        <v>900</v>
      </c>
    </row>
    <row r="437" spans="1:9">
      <c r="A437" s="3">
        <v>436</v>
      </c>
      <c r="B437" s="121">
        <v>45003</v>
      </c>
      <c r="C437" s="3" t="s">
        <v>560</v>
      </c>
      <c r="D437" s="3" t="s">
        <v>126</v>
      </c>
      <c r="E437" s="3">
        <v>57</v>
      </c>
      <c r="F437" s="3" t="s">
        <v>21</v>
      </c>
      <c r="G437" s="3">
        <v>4</v>
      </c>
      <c r="H437" s="3">
        <v>30</v>
      </c>
      <c r="I437" s="3">
        <v>120</v>
      </c>
    </row>
    <row r="438" spans="1:9">
      <c r="A438" s="3">
        <v>437</v>
      </c>
      <c r="B438" s="121">
        <v>45206</v>
      </c>
      <c r="C438" s="3" t="s">
        <v>561</v>
      </c>
      <c r="D438" s="3" t="s">
        <v>126</v>
      </c>
      <c r="E438" s="3">
        <v>35</v>
      </c>
      <c r="F438" s="3" t="s">
        <v>20</v>
      </c>
      <c r="G438" s="3">
        <v>4</v>
      </c>
      <c r="H438" s="3">
        <v>300</v>
      </c>
      <c r="I438" s="3">
        <v>1200</v>
      </c>
    </row>
    <row r="439" spans="1:9">
      <c r="A439" s="3">
        <v>438</v>
      </c>
      <c r="B439" s="121">
        <v>44945</v>
      </c>
      <c r="C439" s="3" t="s">
        <v>562</v>
      </c>
      <c r="D439" s="3" t="s">
        <v>126</v>
      </c>
      <c r="E439" s="3">
        <v>42</v>
      </c>
      <c r="F439" s="3" t="s">
        <v>21</v>
      </c>
      <c r="G439" s="3">
        <v>1</v>
      </c>
      <c r="H439" s="3">
        <v>30</v>
      </c>
      <c r="I439" s="3">
        <v>30</v>
      </c>
    </row>
    <row r="440" spans="1:9">
      <c r="A440" s="3">
        <v>439</v>
      </c>
      <c r="B440" s="121">
        <v>45116</v>
      </c>
      <c r="C440" s="3" t="s">
        <v>563</v>
      </c>
      <c r="D440" s="3" t="s">
        <v>124</v>
      </c>
      <c r="E440" s="3">
        <v>50</v>
      </c>
      <c r="F440" s="3" t="s">
        <v>21</v>
      </c>
      <c r="G440" s="3">
        <v>3</v>
      </c>
      <c r="H440" s="3">
        <v>25</v>
      </c>
      <c r="I440" s="3">
        <v>75</v>
      </c>
    </row>
    <row r="441" spans="1:9">
      <c r="A441" s="3">
        <v>440</v>
      </c>
      <c r="B441" s="121">
        <v>45225</v>
      </c>
      <c r="C441" s="3" t="s">
        <v>564</v>
      </c>
      <c r="D441" s="3" t="s">
        <v>124</v>
      </c>
      <c r="E441" s="3">
        <v>64</v>
      </c>
      <c r="F441" s="3" t="s">
        <v>21</v>
      </c>
      <c r="G441" s="3">
        <v>2</v>
      </c>
      <c r="H441" s="3">
        <v>300</v>
      </c>
      <c r="I441" s="3">
        <v>600</v>
      </c>
    </row>
    <row r="442" spans="1:9">
      <c r="A442" s="3">
        <v>441</v>
      </c>
      <c r="B442" s="121">
        <v>45209</v>
      </c>
      <c r="C442" s="3" t="s">
        <v>565</v>
      </c>
      <c r="D442" s="3" t="s">
        <v>124</v>
      </c>
      <c r="E442" s="3">
        <v>57</v>
      </c>
      <c r="F442" s="3" t="s">
        <v>19</v>
      </c>
      <c r="G442" s="3">
        <v>4</v>
      </c>
      <c r="H442" s="3">
        <v>300</v>
      </c>
      <c r="I442" s="3">
        <v>1200</v>
      </c>
    </row>
    <row r="443" spans="1:9">
      <c r="A443" s="3">
        <v>442</v>
      </c>
      <c r="B443" s="121">
        <v>45002</v>
      </c>
      <c r="C443" s="3" t="s">
        <v>566</v>
      </c>
      <c r="D443" s="3" t="s">
        <v>126</v>
      </c>
      <c r="E443" s="3">
        <v>60</v>
      </c>
      <c r="F443" s="3" t="s">
        <v>21</v>
      </c>
      <c r="G443" s="3">
        <v>4</v>
      </c>
      <c r="H443" s="3">
        <v>25</v>
      </c>
      <c r="I443" s="3">
        <v>100</v>
      </c>
    </row>
    <row r="444" spans="1:9">
      <c r="A444" s="3">
        <v>443</v>
      </c>
      <c r="B444" s="121">
        <v>45147</v>
      </c>
      <c r="C444" s="3" t="s">
        <v>567</v>
      </c>
      <c r="D444" s="3" t="s">
        <v>124</v>
      </c>
      <c r="E444" s="3">
        <v>29</v>
      </c>
      <c r="F444" s="3" t="s">
        <v>21</v>
      </c>
      <c r="G444" s="3">
        <v>2</v>
      </c>
      <c r="H444" s="3">
        <v>300</v>
      </c>
      <c r="I444" s="3">
        <v>600</v>
      </c>
    </row>
    <row r="445" spans="1:9">
      <c r="A445" s="3">
        <v>444</v>
      </c>
      <c r="B445" s="121">
        <v>44992</v>
      </c>
      <c r="C445" s="3" t="s">
        <v>568</v>
      </c>
      <c r="D445" s="3" t="s">
        <v>126</v>
      </c>
      <c r="E445" s="3">
        <v>61</v>
      </c>
      <c r="F445" s="3" t="s">
        <v>21</v>
      </c>
      <c r="G445" s="3">
        <v>3</v>
      </c>
      <c r="H445" s="3">
        <v>30</v>
      </c>
      <c r="I445" s="3">
        <v>90</v>
      </c>
    </row>
    <row r="446" spans="1:9">
      <c r="A446" s="3">
        <v>445</v>
      </c>
      <c r="B446" s="121">
        <v>44948</v>
      </c>
      <c r="C446" s="3" t="s">
        <v>569</v>
      </c>
      <c r="D446" s="3" t="s">
        <v>126</v>
      </c>
      <c r="E446" s="3">
        <v>53</v>
      </c>
      <c r="F446" s="3" t="s">
        <v>20</v>
      </c>
      <c r="G446" s="3">
        <v>1</v>
      </c>
      <c r="H446" s="3">
        <v>300</v>
      </c>
      <c r="I446" s="3">
        <v>300</v>
      </c>
    </row>
    <row r="447" spans="1:9">
      <c r="A447" s="3">
        <v>446</v>
      </c>
      <c r="B447" s="121">
        <v>45084</v>
      </c>
      <c r="C447" s="3" t="s">
        <v>570</v>
      </c>
      <c r="D447" s="3" t="s">
        <v>124</v>
      </c>
      <c r="E447" s="3">
        <v>21</v>
      </c>
      <c r="F447" s="3" t="s">
        <v>20</v>
      </c>
      <c r="G447" s="3">
        <v>1</v>
      </c>
      <c r="H447" s="3">
        <v>50</v>
      </c>
      <c r="I447" s="3">
        <v>50</v>
      </c>
    </row>
    <row r="448" spans="1:9">
      <c r="A448" s="3">
        <v>447</v>
      </c>
      <c r="B448" s="121">
        <v>45113</v>
      </c>
      <c r="C448" s="3" t="s">
        <v>571</v>
      </c>
      <c r="D448" s="3" t="s">
        <v>124</v>
      </c>
      <c r="E448" s="3">
        <v>22</v>
      </c>
      <c r="F448" s="3" t="s">
        <v>19</v>
      </c>
      <c r="G448" s="3">
        <v>4</v>
      </c>
      <c r="H448" s="3">
        <v>500</v>
      </c>
      <c r="I448" s="3">
        <v>2000</v>
      </c>
    </row>
    <row r="449" spans="1:9">
      <c r="A449" s="3">
        <v>448</v>
      </c>
      <c r="B449" s="121">
        <v>44947</v>
      </c>
      <c r="C449" s="3" t="s">
        <v>572</v>
      </c>
      <c r="D449" s="3" t="s">
        <v>126</v>
      </c>
      <c r="E449" s="3">
        <v>54</v>
      </c>
      <c r="F449" s="3" t="s">
        <v>19</v>
      </c>
      <c r="G449" s="3">
        <v>2</v>
      </c>
      <c r="H449" s="3">
        <v>30</v>
      </c>
      <c r="I449" s="3">
        <v>60</v>
      </c>
    </row>
    <row r="450" spans="1:9">
      <c r="A450" s="3">
        <v>449</v>
      </c>
      <c r="B450" s="121">
        <v>45110</v>
      </c>
      <c r="C450" s="3" t="s">
        <v>573</v>
      </c>
      <c r="D450" s="3" t="s">
        <v>124</v>
      </c>
      <c r="E450" s="3">
        <v>25</v>
      </c>
      <c r="F450" s="3" t="s">
        <v>20</v>
      </c>
      <c r="G450" s="3">
        <v>4</v>
      </c>
      <c r="H450" s="3">
        <v>50</v>
      </c>
      <c r="I450" s="3">
        <v>200</v>
      </c>
    </row>
    <row r="451" spans="1:9">
      <c r="A451" s="3">
        <v>450</v>
      </c>
      <c r="B451" s="121">
        <v>45034</v>
      </c>
      <c r="C451" s="3" t="s">
        <v>574</v>
      </c>
      <c r="D451" s="3" t="s">
        <v>126</v>
      </c>
      <c r="E451" s="3">
        <v>59</v>
      </c>
      <c r="F451" s="3" t="s">
        <v>19</v>
      </c>
      <c r="G451" s="3">
        <v>2</v>
      </c>
      <c r="H451" s="3">
        <v>25</v>
      </c>
      <c r="I451" s="3">
        <v>50</v>
      </c>
    </row>
    <row r="452" spans="1:9">
      <c r="A452" s="3">
        <v>451</v>
      </c>
      <c r="B452" s="121">
        <v>45276</v>
      </c>
      <c r="C452" s="3" t="s">
        <v>575</v>
      </c>
      <c r="D452" s="3" t="s">
        <v>126</v>
      </c>
      <c r="E452" s="3">
        <v>45</v>
      </c>
      <c r="F452" s="3" t="s">
        <v>20</v>
      </c>
      <c r="G452" s="3">
        <v>1</v>
      </c>
      <c r="H452" s="3">
        <v>30</v>
      </c>
      <c r="I452" s="3">
        <v>30</v>
      </c>
    </row>
    <row r="453" spans="1:9">
      <c r="A453" s="3">
        <v>452</v>
      </c>
      <c r="B453" s="121">
        <v>45054</v>
      </c>
      <c r="C453" s="3" t="s">
        <v>576</v>
      </c>
      <c r="D453" s="3" t="s">
        <v>126</v>
      </c>
      <c r="E453" s="3">
        <v>48</v>
      </c>
      <c r="F453" s="3" t="s">
        <v>21</v>
      </c>
      <c r="G453" s="3">
        <v>3</v>
      </c>
      <c r="H453" s="3">
        <v>500</v>
      </c>
      <c r="I453" s="3">
        <v>1500</v>
      </c>
    </row>
    <row r="454" spans="1:9">
      <c r="A454" s="3">
        <v>453</v>
      </c>
      <c r="B454" s="121">
        <v>45268</v>
      </c>
      <c r="C454" s="3" t="s">
        <v>577</v>
      </c>
      <c r="D454" s="3" t="s">
        <v>126</v>
      </c>
      <c r="E454" s="3">
        <v>26</v>
      </c>
      <c r="F454" s="3" t="s">
        <v>21</v>
      </c>
      <c r="G454" s="3">
        <v>2</v>
      </c>
      <c r="H454" s="3">
        <v>500</v>
      </c>
      <c r="I454" s="3">
        <v>1000</v>
      </c>
    </row>
    <row r="455" spans="1:9">
      <c r="A455" s="3">
        <v>454</v>
      </c>
      <c r="B455" s="121">
        <v>44979</v>
      </c>
      <c r="C455" s="3" t="s">
        <v>578</v>
      </c>
      <c r="D455" s="3" t="s">
        <v>126</v>
      </c>
      <c r="E455" s="3">
        <v>46</v>
      </c>
      <c r="F455" s="3" t="s">
        <v>19</v>
      </c>
      <c r="G455" s="3">
        <v>1</v>
      </c>
      <c r="H455" s="3">
        <v>25</v>
      </c>
      <c r="I455" s="3">
        <v>25</v>
      </c>
    </row>
    <row r="456" spans="1:9">
      <c r="A456" s="3">
        <v>455</v>
      </c>
      <c r="B456" s="121">
        <v>45108</v>
      </c>
      <c r="C456" s="3" t="s">
        <v>579</v>
      </c>
      <c r="D456" s="3" t="s">
        <v>124</v>
      </c>
      <c r="E456" s="3">
        <v>31</v>
      </c>
      <c r="F456" s="3" t="s">
        <v>20</v>
      </c>
      <c r="G456" s="3">
        <v>4</v>
      </c>
      <c r="H456" s="3">
        <v>25</v>
      </c>
      <c r="I456" s="3">
        <v>100</v>
      </c>
    </row>
    <row r="457" spans="1:9">
      <c r="A457" s="3">
        <v>456</v>
      </c>
      <c r="B457" s="121">
        <v>45213</v>
      </c>
      <c r="C457" s="3" t="s">
        <v>580</v>
      </c>
      <c r="D457" s="3" t="s">
        <v>124</v>
      </c>
      <c r="E457" s="3">
        <v>57</v>
      </c>
      <c r="F457" s="3" t="s">
        <v>20</v>
      </c>
      <c r="G457" s="3">
        <v>2</v>
      </c>
      <c r="H457" s="3">
        <v>30</v>
      </c>
      <c r="I457" s="3">
        <v>60</v>
      </c>
    </row>
    <row r="458" spans="1:9">
      <c r="A458" s="3">
        <v>457</v>
      </c>
      <c r="B458" s="121">
        <v>45135</v>
      </c>
      <c r="C458" s="3" t="s">
        <v>581</v>
      </c>
      <c r="D458" s="3" t="s">
        <v>126</v>
      </c>
      <c r="E458" s="3">
        <v>58</v>
      </c>
      <c r="F458" s="3" t="s">
        <v>19</v>
      </c>
      <c r="G458" s="3">
        <v>3</v>
      </c>
      <c r="H458" s="3">
        <v>300</v>
      </c>
      <c r="I458" s="3">
        <v>900</v>
      </c>
    </row>
    <row r="459" spans="1:9">
      <c r="A459" s="3">
        <v>458</v>
      </c>
      <c r="B459" s="121">
        <v>45244</v>
      </c>
      <c r="C459" s="3" t="s">
        <v>582</v>
      </c>
      <c r="D459" s="3" t="s">
        <v>126</v>
      </c>
      <c r="E459" s="3">
        <v>39</v>
      </c>
      <c r="F459" s="3" t="s">
        <v>20</v>
      </c>
      <c r="G459" s="3">
        <v>4</v>
      </c>
      <c r="H459" s="3">
        <v>25</v>
      </c>
      <c r="I459" s="3">
        <v>100</v>
      </c>
    </row>
    <row r="460" spans="1:9">
      <c r="A460" s="3">
        <v>459</v>
      </c>
      <c r="B460" s="121">
        <v>45006</v>
      </c>
      <c r="C460" s="3" t="s">
        <v>583</v>
      </c>
      <c r="D460" s="3" t="s">
        <v>124</v>
      </c>
      <c r="E460" s="3">
        <v>28</v>
      </c>
      <c r="F460" s="3" t="s">
        <v>21</v>
      </c>
      <c r="G460" s="3">
        <v>4</v>
      </c>
      <c r="H460" s="3">
        <v>300</v>
      </c>
      <c r="I460" s="3">
        <v>1200</v>
      </c>
    </row>
    <row r="461" spans="1:9">
      <c r="A461" s="3">
        <v>460</v>
      </c>
      <c r="B461" s="121">
        <v>45048</v>
      </c>
      <c r="C461" s="3" t="s">
        <v>584</v>
      </c>
      <c r="D461" s="3" t="s">
        <v>124</v>
      </c>
      <c r="E461" s="3">
        <v>40</v>
      </c>
      <c r="F461" s="3" t="s">
        <v>19</v>
      </c>
      <c r="G461" s="3">
        <v>1</v>
      </c>
      <c r="H461" s="3">
        <v>50</v>
      </c>
      <c r="I461" s="3">
        <v>50</v>
      </c>
    </row>
    <row r="462" spans="1:9">
      <c r="A462" s="3">
        <v>461</v>
      </c>
      <c r="B462" s="121">
        <v>45010</v>
      </c>
      <c r="C462" s="3" t="s">
        <v>585</v>
      </c>
      <c r="D462" s="3" t="s">
        <v>126</v>
      </c>
      <c r="E462" s="3">
        <v>18</v>
      </c>
      <c r="F462" s="3" t="s">
        <v>19</v>
      </c>
      <c r="G462" s="3">
        <v>2</v>
      </c>
      <c r="H462" s="3">
        <v>500</v>
      </c>
      <c r="I462" s="3">
        <v>1000</v>
      </c>
    </row>
    <row r="463" spans="1:9">
      <c r="A463" s="3">
        <v>462</v>
      </c>
      <c r="B463" s="121">
        <v>45017</v>
      </c>
      <c r="C463" s="3" t="s">
        <v>586</v>
      </c>
      <c r="D463" s="3" t="s">
        <v>124</v>
      </c>
      <c r="E463" s="3">
        <v>63</v>
      </c>
      <c r="F463" s="3" t="s">
        <v>20</v>
      </c>
      <c r="G463" s="3">
        <v>4</v>
      </c>
      <c r="H463" s="3">
        <v>300</v>
      </c>
      <c r="I463" s="3">
        <v>1200</v>
      </c>
    </row>
    <row r="464" spans="1:9">
      <c r="A464" s="3">
        <v>463</v>
      </c>
      <c r="B464" s="121">
        <v>45138</v>
      </c>
      <c r="C464" s="3" t="s">
        <v>587</v>
      </c>
      <c r="D464" s="3" t="s">
        <v>126</v>
      </c>
      <c r="E464" s="3">
        <v>54</v>
      </c>
      <c r="F464" s="3" t="s">
        <v>19</v>
      </c>
      <c r="G464" s="3">
        <v>3</v>
      </c>
      <c r="H464" s="3">
        <v>500</v>
      </c>
      <c r="I464" s="3">
        <v>1500</v>
      </c>
    </row>
    <row r="465" spans="1:9">
      <c r="A465" s="3">
        <v>464</v>
      </c>
      <c r="B465" s="121">
        <v>44939</v>
      </c>
      <c r="C465" s="3" t="s">
        <v>588</v>
      </c>
      <c r="D465" s="3" t="s">
        <v>124</v>
      </c>
      <c r="E465" s="3">
        <v>38</v>
      </c>
      <c r="F465" s="3" t="s">
        <v>20</v>
      </c>
      <c r="G465" s="3">
        <v>2</v>
      </c>
      <c r="H465" s="3">
        <v>300</v>
      </c>
      <c r="I465" s="3">
        <v>600</v>
      </c>
    </row>
    <row r="466" spans="1:9">
      <c r="A466" s="3">
        <v>465</v>
      </c>
      <c r="B466" s="121">
        <v>45018</v>
      </c>
      <c r="C466" s="3" t="s">
        <v>589</v>
      </c>
      <c r="D466" s="3" t="s">
        <v>126</v>
      </c>
      <c r="E466" s="3">
        <v>43</v>
      </c>
      <c r="F466" s="3" t="s">
        <v>20</v>
      </c>
      <c r="G466" s="3">
        <v>3</v>
      </c>
      <c r="H466" s="3">
        <v>50</v>
      </c>
      <c r="I466" s="3">
        <v>150</v>
      </c>
    </row>
    <row r="467" spans="1:9">
      <c r="A467" s="3">
        <v>466</v>
      </c>
      <c r="B467" s="121">
        <v>45097</v>
      </c>
      <c r="C467" s="3" t="s">
        <v>590</v>
      </c>
      <c r="D467" s="3" t="s">
        <v>124</v>
      </c>
      <c r="E467" s="3">
        <v>63</v>
      </c>
      <c r="F467" s="3" t="s">
        <v>20</v>
      </c>
      <c r="G467" s="3">
        <v>4</v>
      </c>
      <c r="H467" s="3">
        <v>25</v>
      </c>
      <c r="I467" s="3">
        <v>100</v>
      </c>
    </row>
    <row r="468" spans="1:9">
      <c r="A468" s="3">
        <v>467</v>
      </c>
      <c r="B468" s="121">
        <v>45137</v>
      </c>
      <c r="C468" s="3" t="s">
        <v>591</v>
      </c>
      <c r="D468" s="3" t="s">
        <v>126</v>
      </c>
      <c r="E468" s="3">
        <v>53</v>
      </c>
      <c r="F468" s="3" t="s">
        <v>20</v>
      </c>
      <c r="G468" s="3">
        <v>3</v>
      </c>
      <c r="H468" s="3">
        <v>50</v>
      </c>
      <c r="I468" s="3">
        <v>150</v>
      </c>
    </row>
    <row r="469" spans="1:9">
      <c r="A469" s="3">
        <v>468</v>
      </c>
      <c r="B469" s="121">
        <v>45269</v>
      </c>
      <c r="C469" s="3" t="s">
        <v>592</v>
      </c>
      <c r="D469" s="3" t="s">
        <v>124</v>
      </c>
      <c r="E469" s="3">
        <v>40</v>
      </c>
      <c r="F469" s="3" t="s">
        <v>20</v>
      </c>
      <c r="G469" s="3">
        <v>1</v>
      </c>
      <c r="H469" s="3">
        <v>25</v>
      </c>
      <c r="I469" s="3">
        <v>25</v>
      </c>
    </row>
    <row r="470" spans="1:9">
      <c r="A470" s="3">
        <v>469</v>
      </c>
      <c r="B470" s="121">
        <v>45054</v>
      </c>
      <c r="C470" s="3" t="s">
        <v>593</v>
      </c>
      <c r="D470" s="3" t="s">
        <v>124</v>
      </c>
      <c r="E470" s="3">
        <v>18</v>
      </c>
      <c r="F470" s="3" t="s">
        <v>19</v>
      </c>
      <c r="G470" s="3">
        <v>3</v>
      </c>
      <c r="H470" s="3">
        <v>25</v>
      </c>
      <c r="I470" s="3">
        <v>75</v>
      </c>
    </row>
    <row r="471" spans="1:9">
      <c r="A471" s="3">
        <v>470</v>
      </c>
      <c r="B471" s="121">
        <v>45063</v>
      </c>
      <c r="C471" s="3" t="s">
        <v>594</v>
      </c>
      <c r="D471" s="3" t="s">
        <v>126</v>
      </c>
      <c r="E471" s="3">
        <v>57</v>
      </c>
      <c r="F471" s="3" t="s">
        <v>21</v>
      </c>
      <c r="G471" s="3">
        <v>2</v>
      </c>
      <c r="H471" s="3">
        <v>500</v>
      </c>
      <c r="I471" s="3">
        <v>1000</v>
      </c>
    </row>
    <row r="472" spans="1:9">
      <c r="A472" s="3">
        <v>471</v>
      </c>
      <c r="B472" s="121">
        <v>45008</v>
      </c>
      <c r="C472" s="3" t="s">
        <v>595</v>
      </c>
      <c r="D472" s="3" t="s">
        <v>124</v>
      </c>
      <c r="E472" s="3">
        <v>32</v>
      </c>
      <c r="F472" s="3" t="s">
        <v>21</v>
      </c>
      <c r="G472" s="3">
        <v>3</v>
      </c>
      <c r="H472" s="3">
        <v>50</v>
      </c>
      <c r="I472" s="3">
        <v>150</v>
      </c>
    </row>
    <row r="473" spans="1:9">
      <c r="A473" s="3">
        <v>472</v>
      </c>
      <c r="B473" s="121">
        <v>45286</v>
      </c>
      <c r="C473" s="3" t="s">
        <v>596</v>
      </c>
      <c r="D473" s="3" t="s">
        <v>126</v>
      </c>
      <c r="E473" s="3">
        <v>38</v>
      </c>
      <c r="F473" s="3" t="s">
        <v>19</v>
      </c>
      <c r="G473" s="3">
        <v>3</v>
      </c>
      <c r="H473" s="3">
        <v>300</v>
      </c>
      <c r="I473" s="3">
        <v>900</v>
      </c>
    </row>
    <row r="474" spans="1:9">
      <c r="A474" s="3">
        <v>473</v>
      </c>
      <c r="B474" s="121">
        <v>44982</v>
      </c>
      <c r="C474" s="3" t="s">
        <v>597</v>
      </c>
      <c r="D474" s="3" t="s">
        <v>124</v>
      </c>
      <c r="E474" s="3">
        <v>64</v>
      </c>
      <c r="F474" s="3" t="s">
        <v>19</v>
      </c>
      <c r="G474" s="3">
        <v>1</v>
      </c>
      <c r="H474" s="3">
        <v>50</v>
      </c>
      <c r="I474" s="3">
        <v>50</v>
      </c>
    </row>
    <row r="475" spans="1:9">
      <c r="A475" s="3">
        <v>474</v>
      </c>
      <c r="B475" s="121">
        <v>45122</v>
      </c>
      <c r="C475" s="3" t="s">
        <v>598</v>
      </c>
      <c r="D475" s="3" t="s">
        <v>126</v>
      </c>
      <c r="E475" s="3">
        <v>26</v>
      </c>
      <c r="F475" s="3" t="s">
        <v>21</v>
      </c>
      <c r="G475" s="3">
        <v>3</v>
      </c>
      <c r="H475" s="3">
        <v>500</v>
      </c>
      <c r="I475" s="3">
        <v>1500</v>
      </c>
    </row>
    <row r="476" spans="1:9">
      <c r="A476" s="3">
        <v>475</v>
      </c>
      <c r="B476" s="121">
        <v>44946</v>
      </c>
      <c r="C476" s="3" t="s">
        <v>599</v>
      </c>
      <c r="D476" s="3" t="s">
        <v>124</v>
      </c>
      <c r="E476" s="3">
        <v>26</v>
      </c>
      <c r="F476" s="3" t="s">
        <v>21</v>
      </c>
      <c r="G476" s="3">
        <v>3</v>
      </c>
      <c r="H476" s="3">
        <v>25</v>
      </c>
      <c r="I476" s="3">
        <v>75</v>
      </c>
    </row>
    <row r="477" spans="1:9">
      <c r="A477" s="3">
        <v>476</v>
      </c>
      <c r="B477" s="121">
        <v>45167</v>
      </c>
      <c r="C477" s="3" t="s">
        <v>600</v>
      </c>
      <c r="D477" s="3" t="s">
        <v>126</v>
      </c>
      <c r="E477" s="3">
        <v>27</v>
      </c>
      <c r="F477" s="3" t="s">
        <v>21</v>
      </c>
      <c r="G477" s="3">
        <v>4</v>
      </c>
      <c r="H477" s="3">
        <v>500</v>
      </c>
      <c r="I477" s="3">
        <v>2000</v>
      </c>
    </row>
    <row r="478" spans="1:9">
      <c r="A478" s="3">
        <v>477</v>
      </c>
      <c r="B478" s="121">
        <v>45040</v>
      </c>
      <c r="C478" s="3" t="s">
        <v>601</v>
      </c>
      <c r="D478" s="3" t="s">
        <v>124</v>
      </c>
      <c r="E478" s="3">
        <v>43</v>
      </c>
      <c r="F478" s="3" t="s">
        <v>21</v>
      </c>
      <c r="G478" s="3">
        <v>4</v>
      </c>
      <c r="H478" s="3">
        <v>30</v>
      </c>
      <c r="I478" s="3">
        <v>120</v>
      </c>
    </row>
    <row r="479" spans="1:9">
      <c r="A479" s="3">
        <v>478</v>
      </c>
      <c r="B479" s="121">
        <v>45029</v>
      </c>
      <c r="C479" s="3" t="s">
        <v>602</v>
      </c>
      <c r="D479" s="3" t="s">
        <v>126</v>
      </c>
      <c r="E479" s="3">
        <v>58</v>
      </c>
      <c r="F479" s="3" t="s">
        <v>21</v>
      </c>
      <c r="G479" s="3">
        <v>2</v>
      </c>
      <c r="H479" s="3">
        <v>30</v>
      </c>
      <c r="I479" s="3">
        <v>60</v>
      </c>
    </row>
    <row r="480" spans="1:9">
      <c r="A480" s="3">
        <v>479</v>
      </c>
      <c r="B480" s="121">
        <v>45162</v>
      </c>
      <c r="C480" s="3" t="s">
        <v>603</v>
      </c>
      <c r="D480" s="3" t="s">
        <v>124</v>
      </c>
      <c r="E480" s="3">
        <v>52</v>
      </c>
      <c r="F480" s="3" t="s">
        <v>20</v>
      </c>
      <c r="G480" s="3">
        <v>4</v>
      </c>
      <c r="H480" s="3">
        <v>300</v>
      </c>
      <c r="I480" s="3">
        <v>1200</v>
      </c>
    </row>
    <row r="481" spans="1:9">
      <c r="A481" s="3">
        <v>480</v>
      </c>
      <c r="B481" s="121">
        <v>45106</v>
      </c>
      <c r="C481" s="3" t="s">
        <v>604</v>
      </c>
      <c r="D481" s="3" t="s">
        <v>126</v>
      </c>
      <c r="E481" s="3">
        <v>42</v>
      </c>
      <c r="F481" s="3" t="s">
        <v>19</v>
      </c>
      <c r="G481" s="3">
        <v>4</v>
      </c>
      <c r="H481" s="3">
        <v>500</v>
      </c>
      <c r="I481" s="3">
        <v>2000</v>
      </c>
    </row>
    <row r="482" spans="1:9">
      <c r="A482" s="3">
        <v>481</v>
      </c>
      <c r="B482" s="121">
        <v>45083</v>
      </c>
      <c r="C482" s="3" t="s">
        <v>605</v>
      </c>
      <c r="D482" s="3" t="s">
        <v>126</v>
      </c>
      <c r="E482" s="3">
        <v>43</v>
      </c>
      <c r="F482" s="3" t="s">
        <v>20</v>
      </c>
      <c r="G482" s="3">
        <v>4</v>
      </c>
      <c r="H482" s="3">
        <v>300</v>
      </c>
      <c r="I482" s="3">
        <v>1200</v>
      </c>
    </row>
    <row r="483" spans="1:9">
      <c r="A483" s="3">
        <v>482</v>
      </c>
      <c r="B483" s="121">
        <v>45043</v>
      </c>
      <c r="C483" s="3" t="s">
        <v>606</v>
      </c>
      <c r="D483" s="3" t="s">
        <v>126</v>
      </c>
      <c r="E483" s="3">
        <v>28</v>
      </c>
      <c r="F483" s="3" t="s">
        <v>21</v>
      </c>
      <c r="G483" s="3">
        <v>4</v>
      </c>
      <c r="H483" s="3">
        <v>300</v>
      </c>
      <c r="I483" s="3">
        <v>1200</v>
      </c>
    </row>
    <row r="484" spans="1:9">
      <c r="A484" s="3">
        <v>483</v>
      </c>
      <c r="B484" s="121">
        <v>45041</v>
      </c>
      <c r="C484" s="3" t="s">
        <v>607</v>
      </c>
      <c r="D484" s="3" t="s">
        <v>124</v>
      </c>
      <c r="E484" s="3">
        <v>55</v>
      </c>
      <c r="F484" s="3" t="s">
        <v>21</v>
      </c>
      <c r="G484" s="3">
        <v>1</v>
      </c>
      <c r="H484" s="3">
        <v>30</v>
      </c>
      <c r="I484" s="3">
        <v>30</v>
      </c>
    </row>
    <row r="485" spans="1:9">
      <c r="A485" s="3">
        <v>484</v>
      </c>
      <c r="B485" s="121">
        <v>44939</v>
      </c>
      <c r="C485" s="3" t="s">
        <v>608</v>
      </c>
      <c r="D485" s="3" t="s">
        <v>126</v>
      </c>
      <c r="E485" s="3">
        <v>19</v>
      </c>
      <c r="F485" s="3" t="s">
        <v>21</v>
      </c>
      <c r="G485" s="3">
        <v>4</v>
      </c>
      <c r="H485" s="3">
        <v>300</v>
      </c>
      <c r="I485" s="3">
        <v>1200</v>
      </c>
    </row>
    <row r="486" spans="1:9">
      <c r="A486" s="3">
        <v>485</v>
      </c>
      <c r="B486" s="121">
        <v>45264</v>
      </c>
      <c r="C486" s="3" t="s">
        <v>609</v>
      </c>
      <c r="D486" s="3" t="s">
        <v>124</v>
      </c>
      <c r="E486" s="3">
        <v>24</v>
      </c>
      <c r="F486" s="3" t="s">
        <v>20</v>
      </c>
      <c r="G486" s="3">
        <v>1</v>
      </c>
      <c r="H486" s="3">
        <v>30</v>
      </c>
      <c r="I486" s="3">
        <v>30</v>
      </c>
    </row>
    <row r="487" spans="1:9">
      <c r="A487" s="3">
        <v>486</v>
      </c>
      <c r="B487" s="121">
        <v>45025</v>
      </c>
      <c r="C487" s="3" t="s">
        <v>610</v>
      </c>
      <c r="D487" s="3" t="s">
        <v>126</v>
      </c>
      <c r="E487" s="3">
        <v>35</v>
      </c>
      <c r="F487" s="3" t="s">
        <v>20</v>
      </c>
      <c r="G487" s="3">
        <v>1</v>
      </c>
      <c r="H487" s="3">
        <v>25</v>
      </c>
      <c r="I487" s="3">
        <v>25</v>
      </c>
    </row>
    <row r="488" spans="1:9">
      <c r="A488" s="3">
        <v>487</v>
      </c>
      <c r="B488" s="121">
        <v>45131</v>
      </c>
      <c r="C488" s="3" t="s">
        <v>611</v>
      </c>
      <c r="D488" s="3" t="s">
        <v>124</v>
      </c>
      <c r="E488" s="3">
        <v>44</v>
      </c>
      <c r="F488" s="3" t="s">
        <v>21</v>
      </c>
      <c r="G488" s="3">
        <v>4</v>
      </c>
      <c r="H488" s="3">
        <v>500</v>
      </c>
      <c r="I488" s="3">
        <v>2000</v>
      </c>
    </row>
    <row r="489" spans="1:9">
      <c r="A489" s="3">
        <v>488</v>
      </c>
      <c r="B489" s="121">
        <v>45095</v>
      </c>
      <c r="C489" s="3" t="s">
        <v>612</v>
      </c>
      <c r="D489" s="3" t="s">
        <v>126</v>
      </c>
      <c r="E489" s="3">
        <v>51</v>
      </c>
      <c r="F489" s="3" t="s">
        <v>20</v>
      </c>
      <c r="G489" s="3">
        <v>3</v>
      </c>
      <c r="H489" s="3">
        <v>300</v>
      </c>
      <c r="I489" s="3">
        <v>900</v>
      </c>
    </row>
    <row r="490" spans="1:9">
      <c r="A490" s="3">
        <v>489</v>
      </c>
      <c r="B490" s="121">
        <v>45069</v>
      </c>
      <c r="C490" s="3" t="s">
        <v>613</v>
      </c>
      <c r="D490" s="3" t="s">
        <v>124</v>
      </c>
      <c r="E490" s="3">
        <v>44</v>
      </c>
      <c r="F490" s="3" t="s">
        <v>20</v>
      </c>
      <c r="G490" s="3">
        <v>1</v>
      </c>
      <c r="H490" s="3">
        <v>30</v>
      </c>
      <c r="I490" s="3">
        <v>30</v>
      </c>
    </row>
    <row r="491" spans="1:9">
      <c r="A491" s="3">
        <v>490</v>
      </c>
      <c r="B491" s="121">
        <v>44962</v>
      </c>
      <c r="C491" s="3" t="s">
        <v>614</v>
      </c>
      <c r="D491" s="3" t="s">
        <v>124</v>
      </c>
      <c r="E491" s="3">
        <v>34</v>
      </c>
      <c r="F491" s="3" t="s">
        <v>21</v>
      </c>
      <c r="G491" s="3">
        <v>3</v>
      </c>
      <c r="H491" s="3">
        <v>50</v>
      </c>
      <c r="I491" s="3">
        <v>150</v>
      </c>
    </row>
    <row r="492" spans="1:9">
      <c r="A492" s="3">
        <v>491</v>
      </c>
      <c r="B492" s="121">
        <v>45069</v>
      </c>
      <c r="C492" s="3" t="s">
        <v>615</v>
      </c>
      <c r="D492" s="3" t="s">
        <v>126</v>
      </c>
      <c r="E492" s="3">
        <v>60</v>
      </c>
      <c r="F492" s="3" t="s">
        <v>20</v>
      </c>
      <c r="G492" s="3">
        <v>3</v>
      </c>
      <c r="H492" s="3">
        <v>300</v>
      </c>
      <c r="I492" s="3">
        <v>900</v>
      </c>
    </row>
    <row r="493" spans="1:9">
      <c r="A493" s="3">
        <v>492</v>
      </c>
      <c r="B493" s="121">
        <v>45106</v>
      </c>
      <c r="C493" s="3" t="s">
        <v>616</v>
      </c>
      <c r="D493" s="3" t="s">
        <v>124</v>
      </c>
      <c r="E493" s="3">
        <v>61</v>
      </c>
      <c r="F493" s="3" t="s">
        <v>19</v>
      </c>
      <c r="G493" s="3">
        <v>4</v>
      </c>
      <c r="H493" s="3">
        <v>25</v>
      </c>
      <c r="I493" s="3">
        <v>100</v>
      </c>
    </row>
    <row r="494" spans="1:9">
      <c r="A494" s="3">
        <v>493</v>
      </c>
      <c r="B494" s="121">
        <v>45255</v>
      </c>
      <c r="C494" s="3" t="s">
        <v>617</v>
      </c>
      <c r="D494" s="3" t="s">
        <v>124</v>
      </c>
      <c r="E494" s="3">
        <v>41</v>
      </c>
      <c r="F494" s="3" t="s">
        <v>19</v>
      </c>
      <c r="G494" s="3">
        <v>2</v>
      </c>
      <c r="H494" s="3">
        <v>25</v>
      </c>
      <c r="I494" s="3">
        <v>50</v>
      </c>
    </row>
    <row r="495" spans="1:9">
      <c r="A495" s="3">
        <v>494</v>
      </c>
      <c r="B495" s="121">
        <v>45187</v>
      </c>
      <c r="C495" s="3" t="s">
        <v>618</v>
      </c>
      <c r="D495" s="3" t="s">
        <v>126</v>
      </c>
      <c r="E495" s="3">
        <v>42</v>
      </c>
      <c r="F495" s="3" t="s">
        <v>19</v>
      </c>
      <c r="G495" s="3">
        <v>4</v>
      </c>
      <c r="H495" s="3">
        <v>50</v>
      </c>
      <c r="I495" s="3">
        <v>200</v>
      </c>
    </row>
    <row r="496" spans="1:9">
      <c r="A496" s="3">
        <v>495</v>
      </c>
      <c r="B496" s="121">
        <v>45131</v>
      </c>
      <c r="C496" s="3" t="s">
        <v>619</v>
      </c>
      <c r="D496" s="3" t="s">
        <v>124</v>
      </c>
      <c r="E496" s="3">
        <v>24</v>
      </c>
      <c r="F496" s="3" t="s">
        <v>19</v>
      </c>
      <c r="G496" s="3">
        <v>2</v>
      </c>
      <c r="H496" s="3">
        <v>30</v>
      </c>
      <c r="I496" s="3">
        <v>60</v>
      </c>
    </row>
    <row r="497" spans="1:9">
      <c r="A497" s="3">
        <v>496</v>
      </c>
      <c r="B497" s="121">
        <v>45274</v>
      </c>
      <c r="C497" s="3" t="s">
        <v>620</v>
      </c>
      <c r="D497" s="3" t="s">
        <v>124</v>
      </c>
      <c r="E497" s="3">
        <v>23</v>
      </c>
      <c r="F497" s="3" t="s">
        <v>21</v>
      </c>
      <c r="G497" s="3">
        <v>2</v>
      </c>
      <c r="H497" s="3">
        <v>300</v>
      </c>
      <c r="I497" s="3">
        <v>600</v>
      </c>
    </row>
    <row r="498" spans="1:9">
      <c r="A498" s="3">
        <v>497</v>
      </c>
      <c r="B498" s="121">
        <v>45201</v>
      </c>
      <c r="C498" s="3" t="s">
        <v>621</v>
      </c>
      <c r="D498" s="3" t="s">
        <v>124</v>
      </c>
      <c r="E498" s="3">
        <v>41</v>
      </c>
      <c r="F498" s="3" t="s">
        <v>21</v>
      </c>
      <c r="G498" s="3">
        <v>4</v>
      </c>
      <c r="H498" s="3">
        <v>30</v>
      </c>
      <c r="I498" s="3">
        <v>120</v>
      </c>
    </row>
    <row r="499" spans="1:9">
      <c r="A499" s="3">
        <v>498</v>
      </c>
      <c r="B499" s="121">
        <v>45096</v>
      </c>
      <c r="C499" s="3" t="s">
        <v>622</v>
      </c>
      <c r="D499" s="3" t="s">
        <v>126</v>
      </c>
      <c r="E499" s="3">
        <v>50</v>
      </c>
      <c r="F499" s="3" t="s">
        <v>21</v>
      </c>
      <c r="G499" s="3">
        <v>4</v>
      </c>
      <c r="H499" s="3">
        <v>25</v>
      </c>
      <c r="I499" s="3">
        <v>100</v>
      </c>
    </row>
    <row r="500" spans="1:9">
      <c r="A500" s="3">
        <v>499</v>
      </c>
      <c r="B500" s="121">
        <v>44941</v>
      </c>
      <c r="C500" s="3" t="s">
        <v>623</v>
      </c>
      <c r="D500" s="3" t="s">
        <v>124</v>
      </c>
      <c r="E500" s="3">
        <v>46</v>
      </c>
      <c r="F500" s="3" t="s">
        <v>19</v>
      </c>
      <c r="G500" s="3">
        <v>2</v>
      </c>
      <c r="H500" s="3">
        <v>30</v>
      </c>
      <c r="I500" s="3">
        <v>60</v>
      </c>
    </row>
    <row r="501" spans="1:9">
      <c r="A501" s="3">
        <v>500</v>
      </c>
      <c r="B501" s="121">
        <v>44986</v>
      </c>
      <c r="C501" s="3" t="s">
        <v>624</v>
      </c>
      <c r="D501" s="3" t="s">
        <v>126</v>
      </c>
      <c r="E501" s="3">
        <v>60</v>
      </c>
      <c r="F501" s="3" t="s">
        <v>19</v>
      </c>
      <c r="G501" s="3">
        <v>4</v>
      </c>
      <c r="H501" s="3">
        <v>25</v>
      </c>
      <c r="I501" s="3">
        <v>100</v>
      </c>
    </row>
    <row r="502" spans="1:9">
      <c r="A502" s="3">
        <v>501</v>
      </c>
      <c r="B502" s="121">
        <v>45060</v>
      </c>
      <c r="C502" s="3" t="s">
        <v>625</v>
      </c>
      <c r="D502" s="3" t="s">
        <v>124</v>
      </c>
      <c r="E502" s="3">
        <v>39</v>
      </c>
      <c r="F502" s="3" t="s">
        <v>20</v>
      </c>
      <c r="G502" s="3">
        <v>2</v>
      </c>
      <c r="H502" s="3">
        <v>30</v>
      </c>
      <c r="I502" s="3">
        <v>60</v>
      </c>
    </row>
    <row r="503" spans="1:9">
      <c r="A503" s="3">
        <v>502</v>
      </c>
      <c r="B503" s="121">
        <v>45018</v>
      </c>
      <c r="C503" s="3" t="s">
        <v>626</v>
      </c>
      <c r="D503" s="3" t="s">
        <v>124</v>
      </c>
      <c r="E503" s="3">
        <v>43</v>
      </c>
      <c r="F503" s="3" t="s">
        <v>20</v>
      </c>
      <c r="G503" s="3">
        <v>3</v>
      </c>
      <c r="H503" s="3">
        <v>50</v>
      </c>
      <c r="I503" s="3">
        <v>150</v>
      </c>
    </row>
    <row r="504" spans="1:9">
      <c r="A504" s="3">
        <v>503</v>
      </c>
      <c r="B504" s="121">
        <v>45224</v>
      </c>
      <c r="C504" s="3" t="s">
        <v>627</v>
      </c>
      <c r="D504" s="3" t="s">
        <v>124</v>
      </c>
      <c r="E504" s="3">
        <v>45</v>
      </c>
      <c r="F504" s="3" t="s">
        <v>19</v>
      </c>
      <c r="G504" s="3">
        <v>4</v>
      </c>
      <c r="H504" s="3">
        <v>500</v>
      </c>
      <c r="I504" s="3">
        <v>2000</v>
      </c>
    </row>
    <row r="505" spans="1:9">
      <c r="A505" s="3">
        <v>504</v>
      </c>
      <c r="B505" s="121">
        <v>45062</v>
      </c>
      <c r="C505" s="3" t="s">
        <v>628</v>
      </c>
      <c r="D505" s="3" t="s">
        <v>126</v>
      </c>
      <c r="E505" s="3">
        <v>38</v>
      </c>
      <c r="F505" s="3" t="s">
        <v>19</v>
      </c>
      <c r="G505" s="3">
        <v>3</v>
      </c>
      <c r="H505" s="3">
        <v>50</v>
      </c>
      <c r="I505" s="3">
        <v>150</v>
      </c>
    </row>
    <row r="506" spans="1:9">
      <c r="A506" s="3">
        <v>505</v>
      </c>
      <c r="B506" s="121">
        <v>44946</v>
      </c>
      <c r="C506" s="3" t="s">
        <v>629</v>
      </c>
      <c r="D506" s="3" t="s">
        <v>124</v>
      </c>
      <c r="E506" s="3">
        <v>24</v>
      </c>
      <c r="F506" s="3" t="s">
        <v>19</v>
      </c>
      <c r="G506" s="3">
        <v>1</v>
      </c>
      <c r="H506" s="3">
        <v>50</v>
      </c>
      <c r="I506" s="3">
        <v>50</v>
      </c>
    </row>
    <row r="507" spans="1:9">
      <c r="A507" s="3">
        <v>506</v>
      </c>
      <c r="B507" s="121">
        <v>44982</v>
      </c>
      <c r="C507" s="3" t="s">
        <v>630</v>
      </c>
      <c r="D507" s="3" t="s">
        <v>124</v>
      </c>
      <c r="E507" s="3">
        <v>34</v>
      </c>
      <c r="F507" s="3" t="s">
        <v>19</v>
      </c>
      <c r="G507" s="3">
        <v>3</v>
      </c>
      <c r="H507" s="3">
        <v>500</v>
      </c>
      <c r="I507" s="3">
        <v>1500</v>
      </c>
    </row>
    <row r="508" spans="1:9">
      <c r="A508" s="3">
        <v>507</v>
      </c>
      <c r="B508" s="121">
        <v>45232</v>
      </c>
      <c r="C508" s="3" t="s">
        <v>631</v>
      </c>
      <c r="D508" s="3" t="s">
        <v>126</v>
      </c>
      <c r="E508" s="3">
        <v>37</v>
      </c>
      <c r="F508" s="3" t="s">
        <v>20</v>
      </c>
      <c r="G508" s="3">
        <v>3</v>
      </c>
      <c r="H508" s="3">
        <v>500</v>
      </c>
      <c r="I508" s="3">
        <v>1500</v>
      </c>
    </row>
    <row r="509" spans="1:9">
      <c r="A509" s="3">
        <v>508</v>
      </c>
      <c r="B509" s="121">
        <v>45149</v>
      </c>
      <c r="C509" s="3" t="s">
        <v>632</v>
      </c>
      <c r="D509" s="3" t="s">
        <v>124</v>
      </c>
      <c r="E509" s="3">
        <v>58</v>
      </c>
      <c r="F509" s="3" t="s">
        <v>19</v>
      </c>
      <c r="G509" s="3">
        <v>2</v>
      </c>
      <c r="H509" s="3">
        <v>300</v>
      </c>
      <c r="I509" s="3">
        <v>600</v>
      </c>
    </row>
    <row r="510" spans="1:9">
      <c r="A510" s="3">
        <v>509</v>
      </c>
      <c r="B510" s="121">
        <v>45103</v>
      </c>
      <c r="C510" s="3" t="s">
        <v>633</v>
      </c>
      <c r="D510" s="3" t="s">
        <v>126</v>
      </c>
      <c r="E510" s="3">
        <v>37</v>
      </c>
      <c r="F510" s="3" t="s">
        <v>20</v>
      </c>
      <c r="G510" s="3">
        <v>3</v>
      </c>
      <c r="H510" s="3">
        <v>300</v>
      </c>
      <c r="I510" s="3">
        <v>900</v>
      </c>
    </row>
    <row r="511" spans="1:9">
      <c r="A511" s="3">
        <v>510</v>
      </c>
      <c r="B511" s="121">
        <v>45087</v>
      </c>
      <c r="C511" s="3" t="s">
        <v>634</v>
      </c>
      <c r="D511" s="3" t="s">
        <v>126</v>
      </c>
      <c r="E511" s="3">
        <v>39</v>
      </c>
      <c r="F511" s="3" t="s">
        <v>19</v>
      </c>
      <c r="G511" s="3">
        <v>4</v>
      </c>
      <c r="H511" s="3">
        <v>50</v>
      </c>
      <c r="I511" s="3">
        <v>200</v>
      </c>
    </row>
    <row r="512" spans="1:9">
      <c r="A512" s="3">
        <v>511</v>
      </c>
      <c r="B512" s="121">
        <v>45150</v>
      </c>
      <c r="C512" s="3" t="s">
        <v>635</v>
      </c>
      <c r="D512" s="3" t="s">
        <v>124</v>
      </c>
      <c r="E512" s="3">
        <v>45</v>
      </c>
      <c r="F512" s="3" t="s">
        <v>19</v>
      </c>
      <c r="G512" s="3">
        <v>2</v>
      </c>
      <c r="H512" s="3">
        <v>50</v>
      </c>
      <c r="I512" s="3">
        <v>100</v>
      </c>
    </row>
    <row r="513" spans="1:9">
      <c r="A513" s="3">
        <v>512</v>
      </c>
      <c r="B513" s="121">
        <v>45237</v>
      </c>
      <c r="C513" s="3" t="s">
        <v>636</v>
      </c>
      <c r="D513" s="3" t="s">
        <v>126</v>
      </c>
      <c r="E513" s="3">
        <v>57</v>
      </c>
      <c r="F513" s="3" t="s">
        <v>19</v>
      </c>
      <c r="G513" s="3">
        <v>1</v>
      </c>
      <c r="H513" s="3">
        <v>25</v>
      </c>
      <c r="I513" s="3">
        <v>25</v>
      </c>
    </row>
    <row r="514" spans="1:9">
      <c r="A514" s="3">
        <v>513</v>
      </c>
      <c r="B514" s="121">
        <v>45188</v>
      </c>
      <c r="C514" s="3" t="s">
        <v>637</v>
      </c>
      <c r="D514" s="3" t="s">
        <v>124</v>
      </c>
      <c r="E514" s="3">
        <v>24</v>
      </c>
      <c r="F514" s="3" t="s">
        <v>20</v>
      </c>
      <c r="G514" s="3">
        <v>4</v>
      </c>
      <c r="H514" s="3">
        <v>25</v>
      </c>
      <c r="I514" s="3">
        <v>100</v>
      </c>
    </row>
    <row r="515" spans="1:9">
      <c r="A515" s="3">
        <v>514</v>
      </c>
      <c r="B515" s="121">
        <v>44986</v>
      </c>
      <c r="C515" s="3" t="s">
        <v>638</v>
      </c>
      <c r="D515" s="3" t="s">
        <v>126</v>
      </c>
      <c r="E515" s="3">
        <v>18</v>
      </c>
      <c r="F515" s="3" t="s">
        <v>20</v>
      </c>
      <c r="G515" s="3">
        <v>1</v>
      </c>
      <c r="H515" s="3">
        <v>300</v>
      </c>
      <c r="I515" s="3">
        <v>300</v>
      </c>
    </row>
    <row r="516" spans="1:9">
      <c r="A516" s="3">
        <v>515</v>
      </c>
      <c r="B516" s="121">
        <v>45124</v>
      </c>
      <c r="C516" s="3" t="s">
        <v>639</v>
      </c>
      <c r="D516" s="3" t="s">
        <v>126</v>
      </c>
      <c r="E516" s="3">
        <v>49</v>
      </c>
      <c r="F516" s="3" t="s">
        <v>21</v>
      </c>
      <c r="G516" s="3">
        <v>3</v>
      </c>
      <c r="H516" s="3">
        <v>300</v>
      </c>
      <c r="I516" s="3">
        <v>900</v>
      </c>
    </row>
    <row r="517" spans="1:9">
      <c r="A517" s="3">
        <v>516</v>
      </c>
      <c r="B517" s="121">
        <v>45222</v>
      </c>
      <c r="C517" s="3" t="s">
        <v>640</v>
      </c>
      <c r="D517" s="3" t="s">
        <v>124</v>
      </c>
      <c r="E517" s="3">
        <v>30</v>
      </c>
      <c r="F517" s="3" t="s">
        <v>19</v>
      </c>
      <c r="G517" s="3">
        <v>4</v>
      </c>
      <c r="H517" s="3">
        <v>25</v>
      </c>
      <c r="I517" s="3">
        <v>100</v>
      </c>
    </row>
    <row r="518" spans="1:9">
      <c r="A518" s="3">
        <v>517</v>
      </c>
      <c r="B518" s="121">
        <v>45024</v>
      </c>
      <c r="C518" s="3" t="s">
        <v>641</v>
      </c>
      <c r="D518" s="3" t="s">
        <v>126</v>
      </c>
      <c r="E518" s="3">
        <v>47</v>
      </c>
      <c r="F518" s="3" t="s">
        <v>21</v>
      </c>
      <c r="G518" s="3">
        <v>4</v>
      </c>
      <c r="H518" s="3">
        <v>25</v>
      </c>
      <c r="I518" s="3">
        <v>100</v>
      </c>
    </row>
    <row r="519" spans="1:9">
      <c r="A519" s="3">
        <v>518</v>
      </c>
      <c r="B519" s="121">
        <v>45057</v>
      </c>
      <c r="C519" s="3" t="s">
        <v>642</v>
      </c>
      <c r="D519" s="3" t="s">
        <v>126</v>
      </c>
      <c r="E519" s="3">
        <v>40</v>
      </c>
      <c r="F519" s="3" t="s">
        <v>21</v>
      </c>
      <c r="G519" s="3">
        <v>1</v>
      </c>
      <c r="H519" s="3">
        <v>30</v>
      </c>
      <c r="I519" s="3">
        <v>30</v>
      </c>
    </row>
    <row r="520" spans="1:9">
      <c r="A520" s="3">
        <v>519</v>
      </c>
      <c r="B520" s="121">
        <v>44949</v>
      </c>
      <c r="C520" s="3" t="s">
        <v>643</v>
      </c>
      <c r="D520" s="3" t="s">
        <v>126</v>
      </c>
      <c r="E520" s="3">
        <v>36</v>
      </c>
      <c r="F520" s="3" t="s">
        <v>20</v>
      </c>
      <c r="G520" s="3">
        <v>4</v>
      </c>
      <c r="H520" s="3">
        <v>30</v>
      </c>
      <c r="I520" s="3">
        <v>120</v>
      </c>
    </row>
    <row r="521" spans="1:9">
      <c r="A521" s="3">
        <v>520</v>
      </c>
      <c r="B521" s="121">
        <v>45289</v>
      </c>
      <c r="C521" s="3" t="s">
        <v>644</v>
      </c>
      <c r="D521" s="3" t="s">
        <v>126</v>
      </c>
      <c r="E521" s="3">
        <v>49</v>
      </c>
      <c r="F521" s="3" t="s">
        <v>20</v>
      </c>
      <c r="G521" s="3">
        <v>4</v>
      </c>
      <c r="H521" s="3">
        <v>25</v>
      </c>
      <c r="I521" s="3">
        <v>100</v>
      </c>
    </row>
    <row r="522" spans="1:9">
      <c r="A522" s="3">
        <v>521</v>
      </c>
      <c r="B522" s="121">
        <v>45150</v>
      </c>
      <c r="C522" s="3" t="s">
        <v>645</v>
      </c>
      <c r="D522" s="3" t="s">
        <v>126</v>
      </c>
      <c r="E522" s="3">
        <v>47</v>
      </c>
      <c r="F522" s="3" t="s">
        <v>21</v>
      </c>
      <c r="G522" s="3">
        <v>4</v>
      </c>
      <c r="H522" s="3">
        <v>30</v>
      </c>
      <c r="I522" s="3">
        <v>120</v>
      </c>
    </row>
    <row r="523" spans="1:9">
      <c r="A523" s="3">
        <v>522</v>
      </c>
      <c r="B523" s="121">
        <v>44927</v>
      </c>
      <c r="C523" s="3" t="s">
        <v>646</v>
      </c>
      <c r="D523" s="3" t="s">
        <v>124</v>
      </c>
      <c r="E523" s="3">
        <v>46</v>
      </c>
      <c r="F523" s="3" t="s">
        <v>19</v>
      </c>
      <c r="G523" s="3">
        <v>3</v>
      </c>
      <c r="H523" s="3">
        <v>500</v>
      </c>
      <c r="I523" s="3">
        <v>1500</v>
      </c>
    </row>
    <row r="524" spans="1:9">
      <c r="A524" s="3">
        <v>523</v>
      </c>
      <c r="B524" s="121">
        <v>45193</v>
      </c>
      <c r="C524" s="3" t="s">
        <v>647</v>
      </c>
      <c r="D524" s="3" t="s">
        <v>126</v>
      </c>
      <c r="E524" s="3">
        <v>62</v>
      </c>
      <c r="F524" s="3" t="s">
        <v>20</v>
      </c>
      <c r="G524" s="3">
        <v>1</v>
      </c>
      <c r="H524" s="3">
        <v>300</v>
      </c>
      <c r="I524" s="3">
        <v>300</v>
      </c>
    </row>
    <row r="525" spans="1:9">
      <c r="A525" s="3">
        <v>524</v>
      </c>
      <c r="B525" s="121">
        <v>45202</v>
      </c>
      <c r="C525" s="3" t="s">
        <v>648</v>
      </c>
      <c r="D525" s="3" t="s">
        <v>124</v>
      </c>
      <c r="E525" s="3">
        <v>46</v>
      </c>
      <c r="F525" s="3" t="s">
        <v>19</v>
      </c>
      <c r="G525" s="3">
        <v>4</v>
      </c>
      <c r="H525" s="3">
        <v>300</v>
      </c>
      <c r="I525" s="3">
        <v>1200</v>
      </c>
    </row>
    <row r="526" spans="1:9">
      <c r="A526" s="3">
        <v>525</v>
      </c>
      <c r="B526" s="121">
        <v>45278</v>
      </c>
      <c r="C526" s="3" t="s">
        <v>649</v>
      </c>
      <c r="D526" s="3" t="s">
        <v>126</v>
      </c>
      <c r="E526" s="3">
        <v>47</v>
      </c>
      <c r="F526" s="3" t="s">
        <v>19</v>
      </c>
      <c r="G526" s="3">
        <v>2</v>
      </c>
      <c r="H526" s="3">
        <v>25</v>
      </c>
      <c r="I526" s="3">
        <v>50</v>
      </c>
    </row>
    <row r="527" spans="1:9">
      <c r="A527" s="3">
        <v>526</v>
      </c>
      <c r="B527" s="121">
        <v>45270</v>
      </c>
      <c r="C527" s="3" t="s">
        <v>650</v>
      </c>
      <c r="D527" s="3" t="s">
        <v>124</v>
      </c>
      <c r="E527" s="3">
        <v>33</v>
      </c>
      <c r="F527" s="3" t="s">
        <v>21</v>
      </c>
      <c r="G527" s="3">
        <v>2</v>
      </c>
      <c r="H527" s="3">
        <v>50</v>
      </c>
      <c r="I527" s="3">
        <v>100</v>
      </c>
    </row>
    <row r="528" spans="1:9">
      <c r="A528" s="3">
        <v>527</v>
      </c>
      <c r="B528" s="121">
        <v>45027</v>
      </c>
      <c r="C528" s="3" t="s">
        <v>651</v>
      </c>
      <c r="D528" s="3" t="s">
        <v>124</v>
      </c>
      <c r="E528" s="3">
        <v>57</v>
      </c>
      <c r="F528" s="3" t="s">
        <v>21</v>
      </c>
      <c r="G528" s="3">
        <v>2</v>
      </c>
      <c r="H528" s="3">
        <v>25</v>
      </c>
      <c r="I528" s="3">
        <v>50</v>
      </c>
    </row>
    <row r="529" spans="1:9">
      <c r="A529" s="3">
        <v>528</v>
      </c>
      <c r="B529" s="121">
        <v>45113</v>
      </c>
      <c r="C529" s="3" t="s">
        <v>652</v>
      </c>
      <c r="D529" s="3" t="s">
        <v>126</v>
      </c>
      <c r="E529" s="3">
        <v>36</v>
      </c>
      <c r="F529" s="3" t="s">
        <v>21</v>
      </c>
      <c r="G529" s="3">
        <v>2</v>
      </c>
      <c r="H529" s="3">
        <v>30</v>
      </c>
      <c r="I529" s="3">
        <v>60</v>
      </c>
    </row>
    <row r="530" spans="1:9">
      <c r="A530" s="3">
        <v>529</v>
      </c>
      <c r="B530" s="121">
        <v>45147</v>
      </c>
      <c r="C530" s="3" t="s">
        <v>653</v>
      </c>
      <c r="D530" s="3" t="s">
        <v>126</v>
      </c>
      <c r="E530" s="3">
        <v>35</v>
      </c>
      <c r="F530" s="3" t="s">
        <v>21</v>
      </c>
      <c r="G530" s="3">
        <v>3</v>
      </c>
      <c r="H530" s="3">
        <v>50</v>
      </c>
      <c r="I530" s="3">
        <v>150</v>
      </c>
    </row>
    <row r="531" spans="1:9">
      <c r="A531" s="3">
        <v>530</v>
      </c>
      <c r="B531" s="121">
        <v>44962</v>
      </c>
      <c r="C531" s="3" t="s">
        <v>654</v>
      </c>
      <c r="D531" s="3" t="s">
        <v>126</v>
      </c>
      <c r="E531" s="3">
        <v>18</v>
      </c>
      <c r="F531" s="3" t="s">
        <v>20</v>
      </c>
      <c r="G531" s="3">
        <v>4</v>
      </c>
      <c r="H531" s="3">
        <v>30</v>
      </c>
      <c r="I531" s="3">
        <v>120</v>
      </c>
    </row>
    <row r="532" spans="1:9">
      <c r="A532" s="3">
        <v>531</v>
      </c>
      <c r="B532" s="121">
        <v>45267</v>
      </c>
      <c r="C532" s="3" t="s">
        <v>655</v>
      </c>
      <c r="D532" s="3" t="s">
        <v>124</v>
      </c>
      <c r="E532" s="3">
        <v>31</v>
      </c>
      <c r="F532" s="3" t="s">
        <v>20</v>
      </c>
      <c r="G532" s="3">
        <v>1</v>
      </c>
      <c r="H532" s="3">
        <v>500</v>
      </c>
      <c r="I532" s="3">
        <v>500</v>
      </c>
    </row>
    <row r="533" spans="1:9">
      <c r="A533" s="3">
        <v>532</v>
      </c>
      <c r="B533" s="121">
        <v>45096</v>
      </c>
      <c r="C533" s="3" t="s">
        <v>656</v>
      </c>
      <c r="D533" s="3" t="s">
        <v>126</v>
      </c>
      <c r="E533" s="3">
        <v>64</v>
      </c>
      <c r="F533" s="3" t="s">
        <v>21</v>
      </c>
      <c r="G533" s="3">
        <v>4</v>
      </c>
      <c r="H533" s="3">
        <v>30</v>
      </c>
      <c r="I533" s="3">
        <v>120</v>
      </c>
    </row>
    <row r="534" spans="1:9">
      <c r="A534" s="3">
        <v>533</v>
      </c>
      <c r="B534" s="121">
        <v>45246</v>
      </c>
      <c r="C534" s="3" t="s">
        <v>657</v>
      </c>
      <c r="D534" s="3" t="s">
        <v>124</v>
      </c>
      <c r="E534" s="3">
        <v>19</v>
      </c>
      <c r="F534" s="3" t="s">
        <v>20</v>
      </c>
      <c r="G534" s="3">
        <v>3</v>
      </c>
      <c r="H534" s="3">
        <v>500</v>
      </c>
      <c r="I534" s="3">
        <v>1500</v>
      </c>
    </row>
    <row r="535" spans="1:9">
      <c r="A535" s="3">
        <v>534</v>
      </c>
      <c r="B535" s="121">
        <v>45087</v>
      </c>
      <c r="C535" s="3" t="s">
        <v>658</v>
      </c>
      <c r="D535" s="3" t="s">
        <v>124</v>
      </c>
      <c r="E535" s="3">
        <v>45</v>
      </c>
      <c r="F535" s="3" t="s">
        <v>21</v>
      </c>
      <c r="G535" s="3">
        <v>2</v>
      </c>
      <c r="H535" s="3">
        <v>500</v>
      </c>
      <c r="I535" s="3">
        <v>1000</v>
      </c>
    </row>
    <row r="536" spans="1:9">
      <c r="A536" s="3">
        <v>535</v>
      </c>
      <c r="B536" s="121">
        <v>45266</v>
      </c>
      <c r="C536" s="3" t="s">
        <v>659</v>
      </c>
      <c r="D536" s="3" t="s">
        <v>124</v>
      </c>
      <c r="E536" s="3">
        <v>47</v>
      </c>
      <c r="F536" s="3" t="s">
        <v>19</v>
      </c>
      <c r="G536" s="3">
        <v>3</v>
      </c>
      <c r="H536" s="3">
        <v>30</v>
      </c>
      <c r="I536" s="3">
        <v>90</v>
      </c>
    </row>
    <row r="537" spans="1:9">
      <c r="A537" s="3">
        <v>536</v>
      </c>
      <c r="B537" s="121">
        <v>44990</v>
      </c>
      <c r="C537" s="3" t="s">
        <v>660</v>
      </c>
      <c r="D537" s="3" t="s">
        <v>126</v>
      </c>
      <c r="E537" s="3">
        <v>55</v>
      </c>
      <c r="F537" s="3" t="s">
        <v>19</v>
      </c>
      <c r="G537" s="3">
        <v>4</v>
      </c>
      <c r="H537" s="3">
        <v>30</v>
      </c>
      <c r="I537" s="3">
        <v>120</v>
      </c>
    </row>
    <row r="538" spans="1:9">
      <c r="A538" s="3">
        <v>537</v>
      </c>
      <c r="B538" s="121">
        <v>45080</v>
      </c>
      <c r="C538" s="3" t="s">
        <v>661</v>
      </c>
      <c r="D538" s="3" t="s">
        <v>126</v>
      </c>
      <c r="E538" s="3">
        <v>21</v>
      </c>
      <c r="F538" s="3" t="s">
        <v>19</v>
      </c>
      <c r="G538" s="3">
        <v>1</v>
      </c>
      <c r="H538" s="3">
        <v>500</v>
      </c>
      <c r="I538" s="3">
        <v>500</v>
      </c>
    </row>
    <row r="539" spans="1:9">
      <c r="A539" s="3">
        <v>538</v>
      </c>
      <c r="B539" s="121">
        <v>45186</v>
      </c>
      <c r="C539" s="3" t="s">
        <v>662</v>
      </c>
      <c r="D539" s="3" t="s">
        <v>124</v>
      </c>
      <c r="E539" s="3">
        <v>18</v>
      </c>
      <c r="F539" s="3" t="s">
        <v>21</v>
      </c>
      <c r="G539" s="3">
        <v>3</v>
      </c>
      <c r="H539" s="3">
        <v>50</v>
      </c>
      <c r="I539" s="3">
        <v>150</v>
      </c>
    </row>
    <row r="540" spans="1:9">
      <c r="A540" s="3">
        <v>539</v>
      </c>
      <c r="B540" s="121">
        <v>45085</v>
      </c>
      <c r="C540" s="3" t="s">
        <v>663</v>
      </c>
      <c r="D540" s="3" t="s">
        <v>124</v>
      </c>
      <c r="E540" s="3">
        <v>25</v>
      </c>
      <c r="F540" s="3" t="s">
        <v>19</v>
      </c>
      <c r="G540" s="3">
        <v>1</v>
      </c>
      <c r="H540" s="3">
        <v>500</v>
      </c>
      <c r="I540" s="3">
        <v>500</v>
      </c>
    </row>
    <row r="541" spans="1:9">
      <c r="A541" s="3">
        <v>540</v>
      </c>
      <c r="B541" s="121">
        <v>45268</v>
      </c>
      <c r="C541" s="3" t="s">
        <v>664</v>
      </c>
      <c r="D541" s="3" t="s">
        <v>126</v>
      </c>
      <c r="E541" s="3">
        <v>46</v>
      </c>
      <c r="F541" s="3" t="s">
        <v>20</v>
      </c>
      <c r="G541" s="3">
        <v>3</v>
      </c>
      <c r="H541" s="3">
        <v>300</v>
      </c>
      <c r="I541" s="3">
        <v>900</v>
      </c>
    </row>
    <row r="542" spans="1:9">
      <c r="A542" s="3">
        <v>541</v>
      </c>
      <c r="B542" s="121">
        <v>45136</v>
      </c>
      <c r="C542" s="3" t="s">
        <v>665</v>
      </c>
      <c r="D542" s="3" t="s">
        <v>124</v>
      </c>
      <c r="E542" s="3">
        <v>56</v>
      </c>
      <c r="F542" s="3" t="s">
        <v>19</v>
      </c>
      <c r="G542" s="3">
        <v>1</v>
      </c>
      <c r="H542" s="3">
        <v>500</v>
      </c>
      <c r="I542" s="3">
        <v>500</v>
      </c>
    </row>
    <row r="543" spans="1:9">
      <c r="A543" s="3">
        <v>542</v>
      </c>
      <c r="B543" s="121">
        <v>45094</v>
      </c>
      <c r="C543" s="3" t="s">
        <v>666</v>
      </c>
      <c r="D543" s="3" t="s">
        <v>126</v>
      </c>
      <c r="E543" s="3">
        <v>20</v>
      </c>
      <c r="F543" s="3" t="s">
        <v>19</v>
      </c>
      <c r="G543" s="3">
        <v>1</v>
      </c>
      <c r="H543" s="3">
        <v>50</v>
      </c>
      <c r="I543" s="3">
        <v>50</v>
      </c>
    </row>
    <row r="544" spans="1:9">
      <c r="A544" s="3">
        <v>543</v>
      </c>
      <c r="B544" s="121">
        <v>45133</v>
      </c>
      <c r="C544" s="3" t="s">
        <v>667</v>
      </c>
      <c r="D544" s="3" t="s">
        <v>124</v>
      </c>
      <c r="E544" s="3">
        <v>49</v>
      </c>
      <c r="F544" s="3" t="s">
        <v>19</v>
      </c>
      <c r="G544" s="3">
        <v>2</v>
      </c>
      <c r="H544" s="3">
        <v>300</v>
      </c>
      <c r="I544" s="3">
        <v>600</v>
      </c>
    </row>
    <row r="545" spans="1:9">
      <c r="A545" s="3">
        <v>544</v>
      </c>
      <c r="B545" s="121">
        <v>45283</v>
      </c>
      <c r="C545" s="3" t="s">
        <v>668</v>
      </c>
      <c r="D545" s="3" t="s">
        <v>126</v>
      </c>
      <c r="E545" s="3">
        <v>27</v>
      </c>
      <c r="F545" s="3" t="s">
        <v>20</v>
      </c>
      <c r="G545" s="3">
        <v>1</v>
      </c>
      <c r="H545" s="3">
        <v>25</v>
      </c>
      <c r="I545" s="3">
        <v>25</v>
      </c>
    </row>
    <row r="546" spans="1:9">
      <c r="A546" s="3">
        <v>545</v>
      </c>
      <c r="B546" s="121">
        <v>45078</v>
      </c>
      <c r="C546" s="3" t="s">
        <v>669</v>
      </c>
      <c r="D546" s="3" t="s">
        <v>124</v>
      </c>
      <c r="E546" s="3">
        <v>27</v>
      </c>
      <c r="F546" s="3" t="s">
        <v>21</v>
      </c>
      <c r="G546" s="3">
        <v>2</v>
      </c>
      <c r="H546" s="3">
        <v>25</v>
      </c>
      <c r="I546" s="3">
        <v>50</v>
      </c>
    </row>
    <row r="547" spans="1:9">
      <c r="A547" s="3">
        <v>546</v>
      </c>
      <c r="B547" s="121">
        <v>45210</v>
      </c>
      <c r="C547" s="3" t="s">
        <v>670</v>
      </c>
      <c r="D547" s="3" t="s">
        <v>126</v>
      </c>
      <c r="E547" s="3">
        <v>36</v>
      </c>
      <c r="F547" s="3" t="s">
        <v>20</v>
      </c>
      <c r="G547" s="3">
        <v>4</v>
      </c>
      <c r="H547" s="3">
        <v>50</v>
      </c>
      <c r="I547" s="3">
        <v>200</v>
      </c>
    </row>
    <row r="548" spans="1:9">
      <c r="A548" s="3">
        <v>547</v>
      </c>
      <c r="B548" s="121">
        <v>44992</v>
      </c>
      <c r="C548" s="3" t="s">
        <v>671</v>
      </c>
      <c r="D548" s="3" t="s">
        <v>124</v>
      </c>
      <c r="E548" s="3">
        <v>63</v>
      </c>
      <c r="F548" s="3" t="s">
        <v>21</v>
      </c>
      <c r="G548" s="3">
        <v>4</v>
      </c>
      <c r="H548" s="3">
        <v>500</v>
      </c>
      <c r="I548" s="3">
        <v>2000</v>
      </c>
    </row>
    <row r="549" spans="1:9">
      <c r="A549" s="3">
        <v>548</v>
      </c>
      <c r="B549" s="121">
        <v>45025</v>
      </c>
      <c r="C549" s="3" t="s">
        <v>672</v>
      </c>
      <c r="D549" s="3" t="s">
        <v>126</v>
      </c>
      <c r="E549" s="3">
        <v>51</v>
      </c>
      <c r="F549" s="3" t="s">
        <v>21</v>
      </c>
      <c r="G549" s="3">
        <v>2</v>
      </c>
      <c r="H549" s="3">
        <v>30</v>
      </c>
      <c r="I549" s="3">
        <v>60</v>
      </c>
    </row>
    <row r="550" spans="1:9">
      <c r="A550" s="3">
        <v>549</v>
      </c>
      <c r="B550" s="121">
        <v>45142</v>
      </c>
      <c r="C550" s="3" t="s">
        <v>673</v>
      </c>
      <c r="D550" s="3" t="s">
        <v>126</v>
      </c>
      <c r="E550" s="3">
        <v>50</v>
      </c>
      <c r="F550" s="3" t="s">
        <v>19</v>
      </c>
      <c r="G550" s="3">
        <v>2</v>
      </c>
      <c r="H550" s="3">
        <v>50</v>
      </c>
      <c r="I550" s="3">
        <v>100</v>
      </c>
    </row>
    <row r="551" spans="1:9">
      <c r="A551" s="3">
        <v>550</v>
      </c>
      <c r="B551" s="121">
        <v>45267</v>
      </c>
      <c r="C551" s="3" t="s">
        <v>674</v>
      </c>
      <c r="D551" s="3" t="s">
        <v>124</v>
      </c>
      <c r="E551" s="3">
        <v>40</v>
      </c>
      <c r="F551" s="3" t="s">
        <v>21</v>
      </c>
      <c r="G551" s="3">
        <v>3</v>
      </c>
      <c r="H551" s="3">
        <v>300</v>
      </c>
      <c r="I551" s="3">
        <v>900</v>
      </c>
    </row>
    <row r="552" spans="1:9">
      <c r="A552" s="3">
        <v>551</v>
      </c>
      <c r="B552" s="121">
        <v>45121</v>
      </c>
      <c r="C552" s="3" t="s">
        <v>675</v>
      </c>
      <c r="D552" s="3" t="s">
        <v>124</v>
      </c>
      <c r="E552" s="3">
        <v>45</v>
      </c>
      <c r="F552" s="3" t="s">
        <v>20</v>
      </c>
      <c r="G552" s="3">
        <v>3</v>
      </c>
      <c r="H552" s="3">
        <v>300</v>
      </c>
      <c r="I552" s="3">
        <v>900</v>
      </c>
    </row>
    <row r="553" spans="1:9">
      <c r="A553" s="3">
        <v>552</v>
      </c>
      <c r="B553" s="121">
        <v>45273</v>
      </c>
      <c r="C553" s="3" t="s">
        <v>676</v>
      </c>
      <c r="D553" s="3" t="s">
        <v>126</v>
      </c>
      <c r="E553" s="3">
        <v>49</v>
      </c>
      <c r="F553" s="3" t="s">
        <v>20</v>
      </c>
      <c r="G553" s="3">
        <v>3</v>
      </c>
      <c r="H553" s="3">
        <v>25</v>
      </c>
      <c r="I553" s="3">
        <v>75</v>
      </c>
    </row>
    <row r="554" spans="1:9">
      <c r="A554" s="3">
        <v>553</v>
      </c>
      <c r="B554" s="121">
        <v>45016</v>
      </c>
      <c r="C554" s="3" t="s">
        <v>677</v>
      </c>
      <c r="D554" s="3" t="s">
        <v>124</v>
      </c>
      <c r="E554" s="3">
        <v>24</v>
      </c>
      <c r="F554" s="3" t="s">
        <v>21</v>
      </c>
      <c r="G554" s="3">
        <v>4</v>
      </c>
      <c r="H554" s="3">
        <v>300</v>
      </c>
      <c r="I554" s="3">
        <v>1200</v>
      </c>
    </row>
    <row r="555" spans="1:9">
      <c r="A555" s="3">
        <v>554</v>
      </c>
      <c r="B555" s="121">
        <v>45242</v>
      </c>
      <c r="C555" s="3" t="s">
        <v>678</v>
      </c>
      <c r="D555" s="3" t="s">
        <v>126</v>
      </c>
      <c r="E555" s="3">
        <v>46</v>
      </c>
      <c r="F555" s="3" t="s">
        <v>19</v>
      </c>
      <c r="G555" s="3">
        <v>3</v>
      </c>
      <c r="H555" s="3">
        <v>50</v>
      </c>
      <c r="I555" s="3">
        <v>150</v>
      </c>
    </row>
    <row r="556" spans="1:9">
      <c r="A556" s="3">
        <v>555</v>
      </c>
      <c r="B556" s="121">
        <v>45218</v>
      </c>
      <c r="C556" s="3" t="s">
        <v>679</v>
      </c>
      <c r="D556" s="3" t="s">
        <v>124</v>
      </c>
      <c r="E556" s="3">
        <v>25</v>
      </c>
      <c r="F556" s="3" t="s">
        <v>19</v>
      </c>
      <c r="G556" s="3">
        <v>1</v>
      </c>
      <c r="H556" s="3">
        <v>300</v>
      </c>
      <c r="I556" s="3">
        <v>300</v>
      </c>
    </row>
    <row r="557" spans="1:9">
      <c r="A557" s="3">
        <v>556</v>
      </c>
      <c r="B557" s="121">
        <v>45081</v>
      </c>
      <c r="C557" s="3" t="s">
        <v>680</v>
      </c>
      <c r="D557" s="3" t="s">
        <v>126</v>
      </c>
      <c r="E557" s="3">
        <v>18</v>
      </c>
      <c r="F557" s="3" t="s">
        <v>20</v>
      </c>
      <c r="G557" s="3">
        <v>1</v>
      </c>
      <c r="H557" s="3">
        <v>50</v>
      </c>
      <c r="I557" s="3">
        <v>50</v>
      </c>
    </row>
    <row r="558" spans="1:9">
      <c r="A558" s="3">
        <v>557</v>
      </c>
      <c r="B558" s="121">
        <v>45134</v>
      </c>
      <c r="C558" s="3" t="s">
        <v>681</v>
      </c>
      <c r="D558" s="3" t="s">
        <v>126</v>
      </c>
      <c r="E558" s="3">
        <v>20</v>
      </c>
      <c r="F558" s="3" t="s">
        <v>19</v>
      </c>
      <c r="G558" s="3">
        <v>3</v>
      </c>
      <c r="H558" s="3">
        <v>30</v>
      </c>
      <c r="I558" s="3">
        <v>90</v>
      </c>
    </row>
    <row r="559" spans="1:9">
      <c r="A559" s="3">
        <v>558</v>
      </c>
      <c r="B559" s="121">
        <v>45207</v>
      </c>
      <c r="C559" s="3" t="s">
        <v>682</v>
      </c>
      <c r="D559" s="3" t="s">
        <v>126</v>
      </c>
      <c r="E559" s="3">
        <v>41</v>
      </c>
      <c r="F559" s="3" t="s">
        <v>21</v>
      </c>
      <c r="G559" s="3">
        <v>1</v>
      </c>
      <c r="H559" s="3">
        <v>25</v>
      </c>
      <c r="I559" s="3">
        <v>25</v>
      </c>
    </row>
    <row r="560" spans="1:9">
      <c r="A560" s="3">
        <v>559</v>
      </c>
      <c r="B560" s="121">
        <v>44927</v>
      </c>
      <c r="C560" s="3" t="s">
        <v>683</v>
      </c>
      <c r="D560" s="3" t="s">
        <v>126</v>
      </c>
      <c r="E560" s="3">
        <v>40</v>
      </c>
      <c r="F560" s="3" t="s">
        <v>21</v>
      </c>
      <c r="G560" s="3">
        <v>4</v>
      </c>
      <c r="H560" s="3">
        <v>300</v>
      </c>
      <c r="I560" s="3">
        <v>1200</v>
      </c>
    </row>
    <row r="561" spans="1:9">
      <c r="A561" s="3">
        <v>560</v>
      </c>
      <c r="B561" s="121">
        <v>45082</v>
      </c>
      <c r="C561" s="3" t="s">
        <v>684</v>
      </c>
      <c r="D561" s="3" t="s">
        <v>126</v>
      </c>
      <c r="E561" s="3">
        <v>25</v>
      </c>
      <c r="F561" s="3" t="s">
        <v>20</v>
      </c>
      <c r="G561" s="3">
        <v>1</v>
      </c>
      <c r="H561" s="3">
        <v>50</v>
      </c>
      <c r="I561" s="3">
        <v>50</v>
      </c>
    </row>
    <row r="562" spans="1:9">
      <c r="A562" s="3">
        <v>561</v>
      </c>
      <c r="B562" s="121">
        <v>45073</v>
      </c>
      <c r="C562" s="3" t="s">
        <v>685</v>
      </c>
      <c r="D562" s="3" t="s">
        <v>126</v>
      </c>
      <c r="E562" s="3">
        <v>64</v>
      </c>
      <c r="F562" s="3" t="s">
        <v>21</v>
      </c>
      <c r="G562" s="3">
        <v>4</v>
      </c>
      <c r="H562" s="3">
        <v>500</v>
      </c>
      <c r="I562" s="3">
        <v>2000</v>
      </c>
    </row>
    <row r="563" spans="1:9">
      <c r="A563" s="3">
        <v>562</v>
      </c>
      <c r="B563" s="121">
        <v>45034</v>
      </c>
      <c r="C563" s="3" t="s">
        <v>686</v>
      </c>
      <c r="D563" s="3" t="s">
        <v>124</v>
      </c>
      <c r="E563" s="3">
        <v>54</v>
      </c>
      <c r="F563" s="3" t="s">
        <v>20</v>
      </c>
      <c r="G563" s="3">
        <v>2</v>
      </c>
      <c r="H563" s="3">
        <v>25</v>
      </c>
      <c r="I563" s="3">
        <v>50</v>
      </c>
    </row>
    <row r="564" spans="1:9">
      <c r="A564" s="3">
        <v>563</v>
      </c>
      <c r="B564" s="121">
        <v>45147</v>
      </c>
      <c r="C564" s="3" t="s">
        <v>687</v>
      </c>
      <c r="D564" s="3" t="s">
        <v>124</v>
      </c>
      <c r="E564" s="3">
        <v>20</v>
      </c>
      <c r="F564" s="3" t="s">
        <v>21</v>
      </c>
      <c r="G564" s="3">
        <v>2</v>
      </c>
      <c r="H564" s="3">
        <v>30</v>
      </c>
      <c r="I564" s="3">
        <v>60</v>
      </c>
    </row>
    <row r="565" spans="1:9">
      <c r="A565" s="3">
        <v>564</v>
      </c>
      <c r="B565" s="121">
        <v>45223</v>
      </c>
      <c r="C565" s="3" t="s">
        <v>688</v>
      </c>
      <c r="D565" s="3" t="s">
        <v>124</v>
      </c>
      <c r="E565" s="3">
        <v>50</v>
      </c>
      <c r="F565" s="3" t="s">
        <v>20</v>
      </c>
      <c r="G565" s="3">
        <v>2</v>
      </c>
      <c r="H565" s="3">
        <v>50</v>
      </c>
      <c r="I565" s="3">
        <v>100</v>
      </c>
    </row>
    <row r="566" spans="1:9">
      <c r="A566" s="3">
        <v>565</v>
      </c>
      <c r="B566" s="121">
        <v>45237</v>
      </c>
      <c r="C566" s="3" t="s">
        <v>689</v>
      </c>
      <c r="D566" s="3" t="s">
        <v>126</v>
      </c>
      <c r="E566" s="3">
        <v>45</v>
      </c>
      <c r="F566" s="3" t="s">
        <v>19</v>
      </c>
      <c r="G566" s="3">
        <v>2</v>
      </c>
      <c r="H566" s="3">
        <v>30</v>
      </c>
      <c r="I566" s="3">
        <v>60</v>
      </c>
    </row>
    <row r="567" spans="1:9">
      <c r="A567" s="3">
        <v>566</v>
      </c>
      <c r="B567" s="121">
        <v>45262</v>
      </c>
      <c r="C567" s="3" t="s">
        <v>690</v>
      </c>
      <c r="D567" s="3" t="s">
        <v>126</v>
      </c>
      <c r="E567" s="3">
        <v>64</v>
      </c>
      <c r="F567" s="3" t="s">
        <v>21</v>
      </c>
      <c r="G567" s="3">
        <v>1</v>
      </c>
      <c r="H567" s="3">
        <v>30</v>
      </c>
      <c r="I567" s="3">
        <v>30</v>
      </c>
    </row>
    <row r="568" spans="1:9">
      <c r="A568" s="3">
        <v>567</v>
      </c>
      <c r="B568" s="121">
        <v>45091</v>
      </c>
      <c r="C568" s="3" t="s">
        <v>691</v>
      </c>
      <c r="D568" s="3" t="s">
        <v>126</v>
      </c>
      <c r="E568" s="3">
        <v>25</v>
      </c>
      <c r="F568" s="3" t="s">
        <v>21</v>
      </c>
      <c r="G568" s="3">
        <v>3</v>
      </c>
      <c r="H568" s="3">
        <v>300</v>
      </c>
      <c r="I568" s="3">
        <v>900</v>
      </c>
    </row>
    <row r="569" spans="1:9">
      <c r="A569" s="3">
        <v>568</v>
      </c>
      <c r="B569" s="121">
        <v>45165</v>
      </c>
      <c r="C569" s="3" t="s">
        <v>692</v>
      </c>
      <c r="D569" s="3" t="s">
        <v>126</v>
      </c>
      <c r="E569" s="3">
        <v>51</v>
      </c>
      <c r="F569" s="3" t="s">
        <v>20</v>
      </c>
      <c r="G569" s="3">
        <v>1</v>
      </c>
      <c r="H569" s="3">
        <v>300</v>
      </c>
      <c r="I569" s="3">
        <v>300</v>
      </c>
    </row>
    <row r="570" spans="1:9">
      <c r="A570" s="3">
        <v>569</v>
      </c>
      <c r="B570" s="121">
        <v>45153</v>
      </c>
      <c r="C570" s="3" t="s">
        <v>693</v>
      </c>
      <c r="D570" s="3" t="s">
        <v>124</v>
      </c>
      <c r="E570" s="3">
        <v>52</v>
      </c>
      <c r="F570" s="3" t="s">
        <v>20</v>
      </c>
      <c r="G570" s="3">
        <v>4</v>
      </c>
      <c r="H570" s="3">
        <v>50</v>
      </c>
      <c r="I570" s="3">
        <v>200</v>
      </c>
    </row>
    <row r="571" spans="1:9">
      <c r="A571" s="3">
        <v>570</v>
      </c>
      <c r="B571" s="121">
        <v>45153</v>
      </c>
      <c r="C571" s="3" t="s">
        <v>694</v>
      </c>
      <c r="D571" s="3" t="s">
        <v>124</v>
      </c>
      <c r="E571" s="3">
        <v>49</v>
      </c>
      <c r="F571" s="3" t="s">
        <v>21</v>
      </c>
      <c r="G571" s="3">
        <v>1</v>
      </c>
      <c r="H571" s="3">
        <v>500</v>
      </c>
      <c r="I571" s="3">
        <v>500</v>
      </c>
    </row>
    <row r="572" spans="1:9">
      <c r="A572" s="3">
        <v>571</v>
      </c>
      <c r="B572" s="121">
        <v>45272</v>
      </c>
      <c r="C572" s="3" t="s">
        <v>695</v>
      </c>
      <c r="D572" s="3" t="s">
        <v>126</v>
      </c>
      <c r="E572" s="3">
        <v>41</v>
      </c>
      <c r="F572" s="3" t="s">
        <v>20</v>
      </c>
      <c r="G572" s="3">
        <v>1</v>
      </c>
      <c r="H572" s="3">
        <v>50</v>
      </c>
      <c r="I572" s="3">
        <v>50</v>
      </c>
    </row>
    <row r="573" spans="1:9">
      <c r="A573" s="3">
        <v>572</v>
      </c>
      <c r="B573" s="121">
        <v>45036</v>
      </c>
      <c r="C573" s="3" t="s">
        <v>696</v>
      </c>
      <c r="D573" s="3" t="s">
        <v>124</v>
      </c>
      <c r="E573" s="3">
        <v>31</v>
      </c>
      <c r="F573" s="3" t="s">
        <v>21</v>
      </c>
      <c r="G573" s="3">
        <v>4</v>
      </c>
      <c r="H573" s="3">
        <v>500</v>
      </c>
      <c r="I573" s="3">
        <v>2000</v>
      </c>
    </row>
    <row r="574" spans="1:9">
      <c r="A574" s="3">
        <v>573</v>
      </c>
      <c r="B574" s="121">
        <v>45188</v>
      </c>
      <c r="C574" s="3" t="s">
        <v>697</v>
      </c>
      <c r="D574" s="3" t="s">
        <v>124</v>
      </c>
      <c r="E574" s="3">
        <v>49</v>
      </c>
      <c r="F574" s="3" t="s">
        <v>19</v>
      </c>
      <c r="G574" s="3">
        <v>2</v>
      </c>
      <c r="H574" s="3">
        <v>30</v>
      </c>
      <c r="I574" s="3">
        <v>60</v>
      </c>
    </row>
    <row r="575" spans="1:9">
      <c r="A575" s="3">
        <v>574</v>
      </c>
      <c r="B575" s="121">
        <v>45169</v>
      </c>
      <c r="C575" s="3" t="s">
        <v>698</v>
      </c>
      <c r="D575" s="3" t="s">
        <v>126</v>
      </c>
      <c r="E575" s="3">
        <v>63</v>
      </c>
      <c r="F575" s="3" t="s">
        <v>20</v>
      </c>
      <c r="G575" s="3">
        <v>2</v>
      </c>
      <c r="H575" s="3">
        <v>25</v>
      </c>
      <c r="I575" s="3">
        <v>50</v>
      </c>
    </row>
    <row r="576" spans="1:9">
      <c r="A576" s="3">
        <v>575</v>
      </c>
      <c r="B576" s="121">
        <v>45013</v>
      </c>
      <c r="C576" s="3" t="s">
        <v>699</v>
      </c>
      <c r="D576" s="3" t="s">
        <v>124</v>
      </c>
      <c r="E576" s="3">
        <v>60</v>
      </c>
      <c r="F576" s="3" t="s">
        <v>21</v>
      </c>
      <c r="G576" s="3">
        <v>2</v>
      </c>
      <c r="H576" s="3">
        <v>50</v>
      </c>
      <c r="I576" s="3">
        <v>100</v>
      </c>
    </row>
    <row r="577" spans="1:9">
      <c r="A577" s="3">
        <v>576</v>
      </c>
      <c r="B577" s="121">
        <v>45264</v>
      </c>
      <c r="C577" s="3" t="s">
        <v>700</v>
      </c>
      <c r="D577" s="3" t="s">
        <v>126</v>
      </c>
      <c r="E577" s="3">
        <v>33</v>
      </c>
      <c r="F577" s="3" t="s">
        <v>19</v>
      </c>
      <c r="G577" s="3">
        <v>3</v>
      </c>
      <c r="H577" s="3">
        <v>50</v>
      </c>
      <c r="I577" s="3">
        <v>150</v>
      </c>
    </row>
    <row r="578" spans="1:9">
      <c r="A578" s="3">
        <v>577</v>
      </c>
      <c r="B578" s="121">
        <v>44970</v>
      </c>
      <c r="C578" s="3" t="s">
        <v>701</v>
      </c>
      <c r="D578" s="3" t="s">
        <v>124</v>
      </c>
      <c r="E578" s="3">
        <v>21</v>
      </c>
      <c r="F578" s="3" t="s">
        <v>19</v>
      </c>
      <c r="G578" s="3">
        <v>4</v>
      </c>
      <c r="H578" s="3">
        <v>500</v>
      </c>
      <c r="I578" s="3">
        <v>2000</v>
      </c>
    </row>
    <row r="579" spans="1:9">
      <c r="A579" s="3">
        <v>578</v>
      </c>
      <c r="B579" s="121">
        <v>45072</v>
      </c>
      <c r="C579" s="3" t="s">
        <v>702</v>
      </c>
      <c r="D579" s="3" t="s">
        <v>126</v>
      </c>
      <c r="E579" s="3">
        <v>54</v>
      </c>
      <c r="F579" s="3" t="s">
        <v>21</v>
      </c>
      <c r="G579" s="3">
        <v>4</v>
      </c>
      <c r="H579" s="3">
        <v>30</v>
      </c>
      <c r="I579" s="3">
        <v>120</v>
      </c>
    </row>
    <row r="580" spans="1:9">
      <c r="A580" s="3">
        <v>579</v>
      </c>
      <c r="B580" s="121">
        <v>45190</v>
      </c>
      <c r="C580" s="3" t="s">
        <v>703</v>
      </c>
      <c r="D580" s="3" t="s">
        <v>126</v>
      </c>
      <c r="E580" s="3">
        <v>38</v>
      </c>
      <c r="F580" s="3" t="s">
        <v>20</v>
      </c>
      <c r="G580" s="3">
        <v>1</v>
      </c>
      <c r="H580" s="3">
        <v>30</v>
      </c>
      <c r="I580" s="3">
        <v>30</v>
      </c>
    </row>
    <row r="581" spans="1:9">
      <c r="A581" s="3">
        <v>580</v>
      </c>
      <c r="B581" s="121">
        <v>45266</v>
      </c>
      <c r="C581" s="3" t="s">
        <v>704</v>
      </c>
      <c r="D581" s="3" t="s">
        <v>126</v>
      </c>
      <c r="E581" s="3">
        <v>31</v>
      </c>
      <c r="F581" s="3" t="s">
        <v>21</v>
      </c>
      <c r="G581" s="3">
        <v>3</v>
      </c>
      <c r="H581" s="3">
        <v>500</v>
      </c>
      <c r="I581" s="3">
        <v>1500</v>
      </c>
    </row>
    <row r="582" spans="1:9">
      <c r="A582" s="3">
        <v>581</v>
      </c>
      <c r="B582" s="121">
        <v>45251</v>
      </c>
      <c r="C582" s="3" t="s">
        <v>705</v>
      </c>
      <c r="D582" s="3" t="s">
        <v>126</v>
      </c>
      <c r="E582" s="3">
        <v>48</v>
      </c>
      <c r="F582" s="3" t="s">
        <v>19</v>
      </c>
      <c r="G582" s="3">
        <v>2</v>
      </c>
      <c r="H582" s="3">
        <v>30</v>
      </c>
      <c r="I582" s="3">
        <v>60</v>
      </c>
    </row>
    <row r="583" spans="1:9">
      <c r="A583" s="3">
        <v>582</v>
      </c>
      <c r="B583" s="121">
        <v>45244</v>
      </c>
      <c r="C583" s="3" t="s">
        <v>706</v>
      </c>
      <c r="D583" s="3" t="s">
        <v>124</v>
      </c>
      <c r="E583" s="3">
        <v>35</v>
      </c>
      <c r="F583" s="3" t="s">
        <v>21</v>
      </c>
      <c r="G583" s="3">
        <v>3</v>
      </c>
      <c r="H583" s="3">
        <v>300</v>
      </c>
      <c r="I583" s="3">
        <v>900</v>
      </c>
    </row>
    <row r="584" spans="1:9">
      <c r="A584" s="3">
        <v>583</v>
      </c>
      <c r="B584" s="121">
        <v>45098</v>
      </c>
      <c r="C584" s="3" t="s">
        <v>707</v>
      </c>
      <c r="D584" s="3" t="s">
        <v>126</v>
      </c>
      <c r="E584" s="3">
        <v>24</v>
      </c>
      <c r="F584" s="3" t="s">
        <v>20</v>
      </c>
      <c r="G584" s="3">
        <v>4</v>
      </c>
      <c r="H584" s="3">
        <v>25</v>
      </c>
      <c r="I584" s="3">
        <v>100</v>
      </c>
    </row>
    <row r="585" spans="1:9">
      <c r="A585" s="3">
        <v>584</v>
      </c>
      <c r="B585" s="121">
        <v>44974</v>
      </c>
      <c r="C585" s="3" t="s">
        <v>708</v>
      </c>
      <c r="D585" s="3" t="s">
        <v>126</v>
      </c>
      <c r="E585" s="3">
        <v>27</v>
      </c>
      <c r="F585" s="3" t="s">
        <v>19</v>
      </c>
      <c r="G585" s="3">
        <v>4</v>
      </c>
      <c r="H585" s="3">
        <v>50</v>
      </c>
      <c r="I585" s="3">
        <v>200</v>
      </c>
    </row>
    <row r="586" spans="1:9">
      <c r="A586" s="3">
        <v>585</v>
      </c>
      <c r="B586" s="121">
        <v>45047</v>
      </c>
      <c r="C586" s="3" t="s">
        <v>709</v>
      </c>
      <c r="D586" s="3" t="s">
        <v>126</v>
      </c>
      <c r="E586" s="3">
        <v>24</v>
      </c>
      <c r="F586" s="3" t="s">
        <v>21</v>
      </c>
      <c r="G586" s="3">
        <v>1</v>
      </c>
      <c r="H586" s="3">
        <v>25</v>
      </c>
      <c r="I586" s="3">
        <v>25</v>
      </c>
    </row>
    <row r="587" spans="1:9">
      <c r="A587" s="3">
        <v>586</v>
      </c>
      <c r="B587" s="121">
        <v>45271</v>
      </c>
      <c r="C587" s="3" t="s">
        <v>710</v>
      </c>
      <c r="D587" s="3" t="s">
        <v>124</v>
      </c>
      <c r="E587" s="3">
        <v>50</v>
      </c>
      <c r="F587" s="3" t="s">
        <v>20</v>
      </c>
      <c r="G587" s="3">
        <v>1</v>
      </c>
      <c r="H587" s="3">
        <v>50</v>
      </c>
      <c r="I587" s="3">
        <v>50</v>
      </c>
    </row>
    <row r="588" spans="1:9">
      <c r="A588" s="3">
        <v>587</v>
      </c>
      <c r="B588" s="121">
        <v>45085</v>
      </c>
      <c r="C588" s="3" t="s">
        <v>711</v>
      </c>
      <c r="D588" s="3" t="s">
        <v>126</v>
      </c>
      <c r="E588" s="3">
        <v>40</v>
      </c>
      <c r="F588" s="3" t="s">
        <v>19</v>
      </c>
      <c r="G588" s="3">
        <v>4</v>
      </c>
      <c r="H588" s="3">
        <v>300</v>
      </c>
      <c r="I588" s="3">
        <v>1200</v>
      </c>
    </row>
    <row r="589" spans="1:9">
      <c r="A589" s="3">
        <v>588</v>
      </c>
      <c r="B589" s="121">
        <v>45042</v>
      </c>
      <c r="C589" s="3" t="s">
        <v>712</v>
      </c>
      <c r="D589" s="3" t="s">
        <v>124</v>
      </c>
      <c r="E589" s="3">
        <v>38</v>
      </c>
      <c r="F589" s="3" t="s">
        <v>20</v>
      </c>
      <c r="G589" s="3">
        <v>2</v>
      </c>
      <c r="H589" s="3">
        <v>30</v>
      </c>
      <c r="I589" s="3">
        <v>60</v>
      </c>
    </row>
    <row r="590" spans="1:9">
      <c r="A590" s="3">
        <v>589</v>
      </c>
      <c r="B590" s="121">
        <v>45028</v>
      </c>
      <c r="C590" s="3" t="s">
        <v>713</v>
      </c>
      <c r="D590" s="3" t="s">
        <v>126</v>
      </c>
      <c r="E590" s="3">
        <v>36</v>
      </c>
      <c r="F590" s="3" t="s">
        <v>19</v>
      </c>
      <c r="G590" s="3">
        <v>2</v>
      </c>
      <c r="H590" s="3">
        <v>500</v>
      </c>
      <c r="I590" s="3">
        <v>1000</v>
      </c>
    </row>
    <row r="591" spans="1:9">
      <c r="A591" s="3">
        <v>590</v>
      </c>
      <c r="B591" s="121">
        <v>45002</v>
      </c>
      <c r="C591" s="3" t="s">
        <v>714</v>
      </c>
      <c r="D591" s="3" t="s">
        <v>124</v>
      </c>
      <c r="E591" s="3">
        <v>36</v>
      </c>
      <c r="F591" s="3" t="s">
        <v>21</v>
      </c>
      <c r="G591" s="3">
        <v>3</v>
      </c>
      <c r="H591" s="3">
        <v>300</v>
      </c>
      <c r="I591" s="3">
        <v>900</v>
      </c>
    </row>
    <row r="592" spans="1:9">
      <c r="A592" s="3">
        <v>591</v>
      </c>
      <c r="B592" s="121">
        <v>44939</v>
      </c>
      <c r="C592" s="3" t="s">
        <v>715</v>
      </c>
      <c r="D592" s="3" t="s">
        <v>124</v>
      </c>
      <c r="E592" s="3">
        <v>53</v>
      </c>
      <c r="F592" s="3" t="s">
        <v>20</v>
      </c>
      <c r="G592" s="3">
        <v>4</v>
      </c>
      <c r="H592" s="3">
        <v>25</v>
      </c>
      <c r="I592" s="3">
        <v>100</v>
      </c>
    </row>
    <row r="593" spans="1:9">
      <c r="A593" s="3">
        <v>592</v>
      </c>
      <c r="B593" s="121">
        <v>44950</v>
      </c>
      <c r="C593" s="3" t="s">
        <v>716</v>
      </c>
      <c r="D593" s="3" t="s">
        <v>126</v>
      </c>
      <c r="E593" s="3">
        <v>46</v>
      </c>
      <c r="F593" s="3" t="s">
        <v>19</v>
      </c>
      <c r="G593" s="3">
        <v>4</v>
      </c>
      <c r="H593" s="3">
        <v>500</v>
      </c>
      <c r="I593" s="3">
        <v>2000</v>
      </c>
    </row>
    <row r="594" spans="1:9">
      <c r="A594" s="3">
        <v>593</v>
      </c>
      <c r="B594" s="121">
        <v>45052</v>
      </c>
      <c r="C594" s="3" t="s">
        <v>717</v>
      </c>
      <c r="D594" s="3" t="s">
        <v>124</v>
      </c>
      <c r="E594" s="3">
        <v>35</v>
      </c>
      <c r="F594" s="3" t="s">
        <v>20</v>
      </c>
      <c r="G594" s="3">
        <v>2</v>
      </c>
      <c r="H594" s="3">
        <v>30</v>
      </c>
      <c r="I594" s="3">
        <v>60</v>
      </c>
    </row>
    <row r="595" spans="1:9">
      <c r="A595" s="3">
        <v>594</v>
      </c>
      <c r="B595" s="121">
        <v>45170</v>
      </c>
      <c r="C595" s="3" t="s">
        <v>718</v>
      </c>
      <c r="D595" s="3" t="s">
        <v>126</v>
      </c>
      <c r="E595" s="3">
        <v>19</v>
      </c>
      <c r="F595" s="3" t="s">
        <v>20</v>
      </c>
      <c r="G595" s="3">
        <v>2</v>
      </c>
      <c r="H595" s="3">
        <v>300</v>
      </c>
      <c r="I595" s="3">
        <v>600</v>
      </c>
    </row>
    <row r="596" spans="1:9">
      <c r="A596" s="3">
        <v>595</v>
      </c>
      <c r="B596" s="121">
        <v>45239</v>
      </c>
      <c r="C596" s="3" t="s">
        <v>719</v>
      </c>
      <c r="D596" s="3" t="s">
        <v>126</v>
      </c>
      <c r="E596" s="3">
        <v>18</v>
      </c>
      <c r="F596" s="3" t="s">
        <v>21</v>
      </c>
      <c r="G596" s="3">
        <v>4</v>
      </c>
      <c r="H596" s="3">
        <v>500</v>
      </c>
      <c r="I596" s="3">
        <v>2000</v>
      </c>
    </row>
    <row r="597" spans="1:9">
      <c r="A597" s="3">
        <v>596</v>
      </c>
      <c r="B597" s="121">
        <v>44964</v>
      </c>
      <c r="C597" s="3" t="s">
        <v>720</v>
      </c>
      <c r="D597" s="3" t="s">
        <v>126</v>
      </c>
      <c r="E597" s="3">
        <v>64</v>
      </c>
      <c r="F597" s="3" t="s">
        <v>20</v>
      </c>
      <c r="G597" s="3">
        <v>1</v>
      </c>
      <c r="H597" s="3">
        <v>300</v>
      </c>
      <c r="I597" s="3">
        <v>300</v>
      </c>
    </row>
    <row r="598" spans="1:9">
      <c r="A598" s="3">
        <v>597</v>
      </c>
      <c r="B598" s="121">
        <v>45160</v>
      </c>
      <c r="C598" s="3" t="s">
        <v>721</v>
      </c>
      <c r="D598" s="3" t="s">
        <v>124</v>
      </c>
      <c r="E598" s="3">
        <v>22</v>
      </c>
      <c r="F598" s="3" t="s">
        <v>19</v>
      </c>
      <c r="G598" s="3">
        <v>4</v>
      </c>
      <c r="H598" s="3">
        <v>300</v>
      </c>
      <c r="I598" s="3">
        <v>1200</v>
      </c>
    </row>
    <row r="599" spans="1:9">
      <c r="A599" s="3">
        <v>598</v>
      </c>
      <c r="B599" s="121">
        <v>45139</v>
      </c>
      <c r="C599" s="3" t="s">
        <v>722</v>
      </c>
      <c r="D599" s="3" t="s">
        <v>124</v>
      </c>
      <c r="E599" s="3">
        <v>37</v>
      </c>
      <c r="F599" s="3" t="s">
        <v>19</v>
      </c>
      <c r="G599" s="3">
        <v>4</v>
      </c>
      <c r="H599" s="3">
        <v>30</v>
      </c>
      <c r="I599" s="3">
        <v>120</v>
      </c>
    </row>
    <row r="600" spans="1:9">
      <c r="A600" s="3">
        <v>599</v>
      </c>
      <c r="B600" s="121">
        <v>45249</v>
      </c>
      <c r="C600" s="3" t="s">
        <v>723</v>
      </c>
      <c r="D600" s="3" t="s">
        <v>126</v>
      </c>
      <c r="E600" s="3">
        <v>28</v>
      </c>
      <c r="F600" s="3" t="s">
        <v>19</v>
      </c>
      <c r="G600" s="3">
        <v>2</v>
      </c>
      <c r="H600" s="3">
        <v>50</v>
      </c>
      <c r="I600" s="3">
        <v>100</v>
      </c>
    </row>
    <row r="601" spans="1:9">
      <c r="A601" s="3">
        <v>600</v>
      </c>
      <c r="B601" s="121">
        <v>45221</v>
      </c>
      <c r="C601" s="3" t="s">
        <v>724</v>
      </c>
      <c r="D601" s="3" t="s">
        <v>126</v>
      </c>
      <c r="E601" s="3">
        <v>59</v>
      </c>
      <c r="F601" s="3" t="s">
        <v>19</v>
      </c>
      <c r="G601" s="3">
        <v>2</v>
      </c>
      <c r="H601" s="3">
        <v>500</v>
      </c>
      <c r="I601" s="3">
        <v>1000</v>
      </c>
    </row>
    <row r="602" spans="1:9">
      <c r="A602" s="3">
        <v>601</v>
      </c>
      <c r="B602" s="121">
        <v>45026</v>
      </c>
      <c r="C602" s="3" t="s">
        <v>725</v>
      </c>
      <c r="D602" s="3" t="s">
        <v>124</v>
      </c>
      <c r="E602" s="3">
        <v>19</v>
      </c>
      <c r="F602" s="3" t="s">
        <v>21</v>
      </c>
      <c r="G602" s="3">
        <v>1</v>
      </c>
      <c r="H602" s="3">
        <v>30</v>
      </c>
      <c r="I602" s="3">
        <v>30</v>
      </c>
    </row>
    <row r="603" spans="1:9">
      <c r="A603" s="3">
        <v>602</v>
      </c>
      <c r="B603" s="121">
        <v>45283</v>
      </c>
      <c r="C603" s="3" t="s">
        <v>726</v>
      </c>
      <c r="D603" s="3" t="s">
        <v>126</v>
      </c>
      <c r="E603" s="3">
        <v>20</v>
      </c>
      <c r="F603" s="3" t="s">
        <v>20</v>
      </c>
      <c r="G603" s="3">
        <v>1</v>
      </c>
      <c r="H603" s="3">
        <v>300</v>
      </c>
      <c r="I603" s="3">
        <v>300</v>
      </c>
    </row>
    <row r="604" spans="1:9">
      <c r="A604" s="3">
        <v>603</v>
      </c>
      <c r="B604" s="121">
        <v>45123</v>
      </c>
      <c r="C604" s="3" t="s">
        <v>727</v>
      </c>
      <c r="D604" s="3" t="s">
        <v>126</v>
      </c>
      <c r="E604" s="3">
        <v>40</v>
      </c>
      <c r="F604" s="3" t="s">
        <v>21</v>
      </c>
      <c r="G604" s="3">
        <v>3</v>
      </c>
      <c r="H604" s="3">
        <v>30</v>
      </c>
      <c r="I604" s="3">
        <v>90</v>
      </c>
    </row>
    <row r="605" spans="1:9">
      <c r="A605" s="3">
        <v>604</v>
      </c>
      <c r="B605" s="121">
        <v>45180</v>
      </c>
      <c r="C605" s="3" t="s">
        <v>728</v>
      </c>
      <c r="D605" s="3" t="s">
        <v>126</v>
      </c>
      <c r="E605" s="3">
        <v>29</v>
      </c>
      <c r="F605" s="3" t="s">
        <v>20</v>
      </c>
      <c r="G605" s="3">
        <v>4</v>
      </c>
      <c r="H605" s="3">
        <v>50</v>
      </c>
      <c r="I605" s="3">
        <v>200</v>
      </c>
    </row>
    <row r="606" spans="1:9">
      <c r="A606" s="3">
        <v>605</v>
      </c>
      <c r="B606" s="121">
        <v>45131</v>
      </c>
      <c r="C606" s="3" t="s">
        <v>729</v>
      </c>
      <c r="D606" s="3" t="s">
        <v>124</v>
      </c>
      <c r="E606" s="3">
        <v>37</v>
      </c>
      <c r="F606" s="3" t="s">
        <v>20</v>
      </c>
      <c r="G606" s="3">
        <v>2</v>
      </c>
      <c r="H606" s="3">
        <v>500</v>
      </c>
      <c r="I606" s="3">
        <v>1000</v>
      </c>
    </row>
    <row r="607" spans="1:9">
      <c r="A607" s="3">
        <v>606</v>
      </c>
      <c r="B607" s="121">
        <v>45051</v>
      </c>
      <c r="C607" s="3" t="s">
        <v>730</v>
      </c>
      <c r="D607" s="3" t="s">
        <v>124</v>
      </c>
      <c r="E607" s="3">
        <v>22</v>
      </c>
      <c r="F607" s="3" t="s">
        <v>20</v>
      </c>
      <c r="G607" s="3">
        <v>1</v>
      </c>
      <c r="H607" s="3">
        <v>50</v>
      </c>
      <c r="I607" s="3">
        <v>50</v>
      </c>
    </row>
    <row r="608" spans="1:9">
      <c r="A608" s="3">
        <v>607</v>
      </c>
      <c r="B608" s="121">
        <v>45002</v>
      </c>
      <c r="C608" s="3" t="s">
        <v>731</v>
      </c>
      <c r="D608" s="3" t="s">
        <v>124</v>
      </c>
      <c r="E608" s="3">
        <v>54</v>
      </c>
      <c r="F608" s="3" t="s">
        <v>21</v>
      </c>
      <c r="G608" s="3">
        <v>3</v>
      </c>
      <c r="H608" s="3">
        <v>25</v>
      </c>
      <c r="I608" s="3">
        <v>75</v>
      </c>
    </row>
    <row r="609" spans="1:9">
      <c r="A609" s="3">
        <v>608</v>
      </c>
      <c r="B609" s="121">
        <v>45262</v>
      </c>
      <c r="C609" s="3" t="s">
        <v>732</v>
      </c>
      <c r="D609" s="3" t="s">
        <v>126</v>
      </c>
      <c r="E609" s="3">
        <v>55</v>
      </c>
      <c r="F609" s="3" t="s">
        <v>20</v>
      </c>
      <c r="G609" s="3">
        <v>3</v>
      </c>
      <c r="H609" s="3">
        <v>500</v>
      </c>
      <c r="I609" s="3">
        <v>1500</v>
      </c>
    </row>
    <row r="610" spans="1:9">
      <c r="A610" s="3">
        <v>609</v>
      </c>
      <c r="B610" s="121">
        <v>45279</v>
      </c>
      <c r="C610" s="3" t="s">
        <v>733</v>
      </c>
      <c r="D610" s="3" t="s">
        <v>126</v>
      </c>
      <c r="E610" s="3">
        <v>47</v>
      </c>
      <c r="F610" s="3" t="s">
        <v>21</v>
      </c>
      <c r="G610" s="3">
        <v>2</v>
      </c>
      <c r="H610" s="3">
        <v>50</v>
      </c>
      <c r="I610" s="3">
        <v>100</v>
      </c>
    </row>
    <row r="611" spans="1:9">
      <c r="A611" s="3">
        <v>610</v>
      </c>
      <c r="B611" s="121">
        <v>44929</v>
      </c>
      <c r="C611" s="3" t="s">
        <v>734</v>
      </c>
      <c r="D611" s="3" t="s">
        <v>126</v>
      </c>
      <c r="E611" s="3">
        <v>26</v>
      </c>
      <c r="F611" s="3" t="s">
        <v>19</v>
      </c>
      <c r="G611" s="3">
        <v>2</v>
      </c>
      <c r="H611" s="3">
        <v>300</v>
      </c>
      <c r="I611" s="3">
        <v>600</v>
      </c>
    </row>
    <row r="612" spans="1:9">
      <c r="A612" s="3">
        <v>611</v>
      </c>
      <c r="B612" s="121">
        <v>44981</v>
      </c>
      <c r="C612" s="3" t="s">
        <v>735</v>
      </c>
      <c r="D612" s="3" t="s">
        <v>124</v>
      </c>
      <c r="E612" s="3">
        <v>51</v>
      </c>
      <c r="F612" s="3" t="s">
        <v>19</v>
      </c>
      <c r="G612" s="3">
        <v>3</v>
      </c>
      <c r="H612" s="3">
        <v>500</v>
      </c>
      <c r="I612" s="3">
        <v>1500</v>
      </c>
    </row>
    <row r="613" spans="1:9">
      <c r="A613" s="3">
        <v>612</v>
      </c>
      <c r="B613" s="121">
        <v>45144</v>
      </c>
      <c r="C613" s="3" t="s">
        <v>736</v>
      </c>
      <c r="D613" s="3" t="s">
        <v>126</v>
      </c>
      <c r="E613" s="3">
        <v>61</v>
      </c>
      <c r="F613" s="3" t="s">
        <v>20</v>
      </c>
      <c r="G613" s="3">
        <v>1</v>
      </c>
      <c r="H613" s="3">
        <v>500</v>
      </c>
      <c r="I613" s="3">
        <v>500</v>
      </c>
    </row>
    <row r="614" spans="1:9">
      <c r="A614" s="3">
        <v>613</v>
      </c>
      <c r="B614" s="121">
        <v>45039</v>
      </c>
      <c r="C614" s="3" t="s">
        <v>737</v>
      </c>
      <c r="D614" s="3" t="s">
        <v>126</v>
      </c>
      <c r="E614" s="3">
        <v>52</v>
      </c>
      <c r="F614" s="3" t="s">
        <v>21</v>
      </c>
      <c r="G614" s="3">
        <v>3</v>
      </c>
      <c r="H614" s="3">
        <v>30</v>
      </c>
      <c r="I614" s="3">
        <v>90</v>
      </c>
    </row>
    <row r="615" spans="1:9">
      <c r="A615" s="3">
        <v>614</v>
      </c>
      <c r="B615" s="121">
        <v>45017</v>
      </c>
      <c r="C615" s="3" t="s">
        <v>738</v>
      </c>
      <c r="D615" s="3" t="s">
        <v>126</v>
      </c>
      <c r="E615" s="3">
        <v>39</v>
      </c>
      <c r="F615" s="3" t="s">
        <v>19</v>
      </c>
      <c r="G615" s="3">
        <v>4</v>
      </c>
      <c r="H615" s="3">
        <v>300</v>
      </c>
      <c r="I615" s="3">
        <v>1200</v>
      </c>
    </row>
    <row r="616" spans="1:9">
      <c r="A616" s="3">
        <v>615</v>
      </c>
      <c r="B616" s="121">
        <v>45283</v>
      </c>
      <c r="C616" s="3" t="s">
        <v>739</v>
      </c>
      <c r="D616" s="3" t="s">
        <v>126</v>
      </c>
      <c r="E616" s="3">
        <v>61</v>
      </c>
      <c r="F616" s="3" t="s">
        <v>21</v>
      </c>
      <c r="G616" s="3">
        <v>4</v>
      </c>
      <c r="H616" s="3">
        <v>25</v>
      </c>
      <c r="I616" s="3">
        <v>100</v>
      </c>
    </row>
    <row r="617" spans="1:9">
      <c r="A617" s="3">
        <v>616</v>
      </c>
      <c r="B617" s="121">
        <v>45192</v>
      </c>
      <c r="C617" s="3" t="s">
        <v>740</v>
      </c>
      <c r="D617" s="3" t="s">
        <v>124</v>
      </c>
      <c r="E617" s="3">
        <v>41</v>
      </c>
      <c r="F617" s="3" t="s">
        <v>21</v>
      </c>
      <c r="G617" s="3">
        <v>2</v>
      </c>
      <c r="H617" s="3">
        <v>50</v>
      </c>
      <c r="I617" s="3">
        <v>100</v>
      </c>
    </row>
    <row r="618" spans="1:9">
      <c r="A618" s="3">
        <v>617</v>
      </c>
      <c r="B618" s="121">
        <v>45164</v>
      </c>
      <c r="C618" s="3" t="s">
        <v>741</v>
      </c>
      <c r="D618" s="3" t="s">
        <v>124</v>
      </c>
      <c r="E618" s="3">
        <v>34</v>
      </c>
      <c r="F618" s="3" t="s">
        <v>20</v>
      </c>
      <c r="G618" s="3">
        <v>1</v>
      </c>
      <c r="H618" s="3">
        <v>30</v>
      </c>
      <c r="I618" s="3">
        <v>30</v>
      </c>
    </row>
    <row r="619" spans="1:9">
      <c r="A619" s="3">
        <v>618</v>
      </c>
      <c r="B619" s="121">
        <v>44952</v>
      </c>
      <c r="C619" s="3" t="s">
        <v>742</v>
      </c>
      <c r="D619" s="3" t="s">
        <v>126</v>
      </c>
      <c r="E619" s="3">
        <v>27</v>
      </c>
      <c r="F619" s="3" t="s">
        <v>19</v>
      </c>
      <c r="G619" s="3">
        <v>1</v>
      </c>
      <c r="H619" s="3">
        <v>50</v>
      </c>
      <c r="I619" s="3">
        <v>50</v>
      </c>
    </row>
    <row r="620" spans="1:9">
      <c r="A620" s="3">
        <v>619</v>
      </c>
      <c r="B620" s="121">
        <v>45212</v>
      </c>
      <c r="C620" s="3" t="s">
        <v>743</v>
      </c>
      <c r="D620" s="3" t="s">
        <v>124</v>
      </c>
      <c r="E620" s="3">
        <v>47</v>
      </c>
      <c r="F620" s="3" t="s">
        <v>20</v>
      </c>
      <c r="G620" s="3">
        <v>4</v>
      </c>
      <c r="H620" s="3">
        <v>25</v>
      </c>
      <c r="I620" s="3">
        <v>100</v>
      </c>
    </row>
    <row r="621" spans="1:9">
      <c r="A621" s="3">
        <v>620</v>
      </c>
      <c r="B621" s="121">
        <v>45054</v>
      </c>
      <c r="C621" s="3" t="s">
        <v>744</v>
      </c>
      <c r="D621" s="3" t="s">
        <v>124</v>
      </c>
      <c r="E621" s="3">
        <v>63</v>
      </c>
      <c r="F621" s="3" t="s">
        <v>20</v>
      </c>
      <c r="G621" s="3">
        <v>3</v>
      </c>
      <c r="H621" s="3">
        <v>25</v>
      </c>
      <c r="I621" s="3">
        <v>75</v>
      </c>
    </row>
    <row r="622" spans="1:9">
      <c r="A622" s="3">
        <v>621</v>
      </c>
      <c r="B622" s="121">
        <v>44989</v>
      </c>
      <c r="C622" s="3" t="s">
        <v>745</v>
      </c>
      <c r="D622" s="3" t="s">
        <v>126</v>
      </c>
      <c r="E622" s="3">
        <v>40</v>
      </c>
      <c r="F622" s="3" t="s">
        <v>19</v>
      </c>
      <c r="G622" s="3">
        <v>2</v>
      </c>
      <c r="H622" s="3">
        <v>500</v>
      </c>
      <c r="I622" s="3">
        <v>1000</v>
      </c>
    </row>
    <row r="623" spans="1:9">
      <c r="A623" s="3">
        <v>622</v>
      </c>
      <c r="B623" s="121">
        <v>45160</v>
      </c>
      <c r="C623" s="3" t="s">
        <v>746</v>
      </c>
      <c r="D623" s="3" t="s">
        <v>126</v>
      </c>
      <c r="E623" s="3">
        <v>49</v>
      </c>
      <c r="F623" s="3" t="s">
        <v>19</v>
      </c>
      <c r="G623" s="3">
        <v>3</v>
      </c>
      <c r="H623" s="3">
        <v>25</v>
      </c>
      <c r="I623" s="3">
        <v>75</v>
      </c>
    </row>
    <row r="624" spans="1:9">
      <c r="A624" s="3">
        <v>623</v>
      </c>
      <c r="B624" s="121">
        <v>44995</v>
      </c>
      <c r="C624" s="3" t="s">
        <v>747</v>
      </c>
      <c r="D624" s="3" t="s">
        <v>124</v>
      </c>
      <c r="E624" s="3">
        <v>34</v>
      </c>
      <c r="F624" s="3" t="s">
        <v>21</v>
      </c>
      <c r="G624" s="3">
        <v>3</v>
      </c>
      <c r="H624" s="3">
        <v>50</v>
      </c>
      <c r="I624" s="3">
        <v>150</v>
      </c>
    </row>
    <row r="625" spans="1:9">
      <c r="A625" s="3">
        <v>624</v>
      </c>
      <c r="B625" s="121">
        <v>45164</v>
      </c>
      <c r="C625" s="3" t="s">
        <v>748</v>
      </c>
      <c r="D625" s="3" t="s">
        <v>126</v>
      </c>
      <c r="E625" s="3">
        <v>34</v>
      </c>
      <c r="F625" s="3" t="s">
        <v>19</v>
      </c>
      <c r="G625" s="3">
        <v>3</v>
      </c>
      <c r="H625" s="3">
        <v>300</v>
      </c>
      <c r="I625" s="3">
        <v>900</v>
      </c>
    </row>
    <row r="626" spans="1:9">
      <c r="A626" s="3">
        <v>625</v>
      </c>
      <c r="B626" s="121">
        <v>45268</v>
      </c>
      <c r="C626" s="3" t="s">
        <v>749</v>
      </c>
      <c r="D626" s="3" t="s">
        <v>124</v>
      </c>
      <c r="E626" s="3">
        <v>31</v>
      </c>
      <c r="F626" s="3" t="s">
        <v>21</v>
      </c>
      <c r="G626" s="3">
        <v>1</v>
      </c>
      <c r="H626" s="3">
        <v>300</v>
      </c>
      <c r="I626" s="3">
        <v>300</v>
      </c>
    </row>
    <row r="627" spans="1:9">
      <c r="A627" s="3">
        <v>626</v>
      </c>
      <c r="B627" s="121">
        <v>45198</v>
      </c>
      <c r="C627" s="3" t="s">
        <v>750</v>
      </c>
      <c r="D627" s="3" t="s">
        <v>126</v>
      </c>
      <c r="E627" s="3">
        <v>26</v>
      </c>
      <c r="F627" s="3" t="s">
        <v>21</v>
      </c>
      <c r="G627" s="3">
        <v>4</v>
      </c>
      <c r="H627" s="3">
        <v>500</v>
      </c>
      <c r="I627" s="3">
        <v>2000</v>
      </c>
    </row>
    <row r="628" spans="1:9">
      <c r="A628" s="3">
        <v>627</v>
      </c>
      <c r="B628" s="121">
        <v>45213</v>
      </c>
      <c r="C628" s="3" t="s">
        <v>751</v>
      </c>
      <c r="D628" s="3" t="s">
        <v>124</v>
      </c>
      <c r="E628" s="3">
        <v>57</v>
      </c>
      <c r="F628" s="3" t="s">
        <v>21</v>
      </c>
      <c r="G628" s="3">
        <v>1</v>
      </c>
      <c r="H628" s="3">
        <v>50</v>
      </c>
      <c r="I628" s="3">
        <v>50</v>
      </c>
    </row>
    <row r="629" spans="1:9">
      <c r="A629" s="3">
        <v>628</v>
      </c>
      <c r="B629" s="121">
        <v>45231</v>
      </c>
      <c r="C629" s="3" t="s">
        <v>752</v>
      </c>
      <c r="D629" s="3" t="s">
        <v>126</v>
      </c>
      <c r="E629" s="3">
        <v>19</v>
      </c>
      <c r="F629" s="3" t="s">
        <v>19</v>
      </c>
      <c r="G629" s="3">
        <v>4</v>
      </c>
      <c r="H629" s="3">
        <v>50</v>
      </c>
      <c r="I629" s="3">
        <v>200</v>
      </c>
    </row>
    <row r="630" spans="1:9">
      <c r="A630" s="3">
        <v>629</v>
      </c>
      <c r="B630" s="121">
        <v>45089</v>
      </c>
      <c r="C630" s="3" t="s">
        <v>753</v>
      </c>
      <c r="D630" s="3" t="s">
        <v>124</v>
      </c>
      <c r="E630" s="3">
        <v>62</v>
      </c>
      <c r="F630" s="3" t="s">
        <v>20</v>
      </c>
      <c r="G630" s="3">
        <v>2</v>
      </c>
      <c r="H630" s="3">
        <v>25</v>
      </c>
      <c r="I630" s="3">
        <v>50</v>
      </c>
    </row>
    <row r="631" spans="1:9">
      <c r="A631" s="3">
        <v>630</v>
      </c>
      <c r="B631" s="121">
        <v>45153</v>
      </c>
      <c r="C631" s="3" t="s">
        <v>754</v>
      </c>
      <c r="D631" s="3" t="s">
        <v>124</v>
      </c>
      <c r="E631" s="3">
        <v>42</v>
      </c>
      <c r="F631" s="3" t="s">
        <v>21</v>
      </c>
      <c r="G631" s="3">
        <v>2</v>
      </c>
      <c r="H631" s="3">
        <v>50</v>
      </c>
      <c r="I631" s="3">
        <v>100</v>
      </c>
    </row>
    <row r="632" spans="1:9">
      <c r="A632" s="3">
        <v>631</v>
      </c>
      <c r="B632" s="121">
        <v>45240</v>
      </c>
      <c r="C632" s="3" t="s">
        <v>755</v>
      </c>
      <c r="D632" s="3" t="s">
        <v>124</v>
      </c>
      <c r="E632" s="3">
        <v>56</v>
      </c>
      <c r="F632" s="3" t="s">
        <v>20</v>
      </c>
      <c r="G632" s="3">
        <v>3</v>
      </c>
      <c r="H632" s="3">
        <v>30</v>
      </c>
      <c r="I632" s="3">
        <v>90</v>
      </c>
    </row>
    <row r="633" spans="1:9">
      <c r="A633" s="3">
        <v>632</v>
      </c>
      <c r="B633" s="121">
        <v>45185</v>
      </c>
      <c r="C633" s="3" t="s">
        <v>756</v>
      </c>
      <c r="D633" s="3" t="s">
        <v>126</v>
      </c>
      <c r="E633" s="3">
        <v>26</v>
      </c>
      <c r="F633" s="3" t="s">
        <v>20</v>
      </c>
      <c r="G633" s="3">
        <v>4</v>
      </c>
      <c r="H633" s="3">
        <v>25</v>
      </c>
      <c r="I633" s="3">
        <v>100</v>
      </c>
    </row>
    <row r="634" spans="1:9">
      <c r="A634" s="3">
        <v>633</v>
      </c>
      <c r="B634" s="121">
        <v>45145</v>
      </c>
      <c r="C634" s="3" t="s">
        <v>757</v>
      </c>
      <c r="D634" s="3" t="s">
        <v>124</v>
      </c>
      <c r="E634" s="3">
        <v>39</v>
      </c>
      <c r="F634" s="3" t="s">
        <v>19</v>
      </c>
      <c r="G634" s="3">
        <v>4</v>
      </c>
      <c r="H634" s="3">
        <v>30</v>
      </c>
      <c r="I634" s="3">
        <v>120</v>
      </c>
    </row>
    <row r="635" spans="1:9">
      <c r="A635" s="3">
        <v>634</v>
      </c>
      <c r="B635" s="121">
        <v>45207</v>
      </c>
      <c r="C635" s="3" t="s">
        <v>758</v>
      </c>
      <c r="D635" s="3" t="s">
        <v>124</v>
      </c>
      <c r="E635" s="3">
        <v>60</v>
      </c>
      <c r="F635" s="3" t="s">
        <v>20</v>
      </c>
      <c r="G635" s="3">
        <v>4</v>
      </c>
      <c r="H635" s="3">
        <v>500</v>
      </c>
      <c r="I635" s="3">
        <v>2000</v>
      </c>
    </row>
    <row r="636" spans="1:9">
      <c r="A636" s="3">
        <v>635</v>
      </c>
      <c r="B636" s="121">
        <v>45155</v>
      </c>
      <c r="C636" s="3" t="s">
        <v>759</v>
      </c>
      <c r="D636" s="3" t="s">
        <v>126</v>
      </c>
      <c r="E636" s="3">
        <v>63</v>
      </c>
      <c r="F636" s="3" t="s">
        <v>20</v>
      </c>
      <c r="G636" s="3">
        <v>3</v>
      </c>
      <c r="H636" s="3">
        <v>300</v>
      </c>
      <c r="I636" s="3">
        <v>900</v>
      </c>
    </row>
    <row r="637" spans="1:9">
      <c r="A637" s="3">
        <v>636</v>
      </c>
      <c r="B637" s="121">
        <v>45008</v>
      </c>
      <c r="C637" s="3" t="s">
        <v>760</v>
      </c>
      <c r="D637" s="3" t="s">
        <v>126</v>
      </c>
      <c r="E637" s="3">
        <v>21</v>
      </c>
      <c r="F637" s="3" t="s">
        <v>19</v>
      </c>
      <c r="G637" s="3">
        <v>3</v>
      </c>
      <c r="H637" s="3">
        <v>500</v>
      </c>
      <c r="I637" s="3">
        <v>1500</v>
      </c>
    </row>
    <row r="638" spans="1:9">
      <c r="A638" s="3">
        <v>637</v>
      </c>
      <c r="B638" s="121">
        <v>45170</v>
      </c>
      <c r="C638" s="3" t="s">
        <v>761</v>
      </c>
      <c r="D638" s="3" t="s">
        <v>124</v>
      </c>
      <c r="E638" s="3">
        <v>43</v>
      </c>
      <c r="F638" s="3" t="s">
        <v>21</v>
      </c>
      <c r="G638" s="3">
        <v>2</v>
      </c>
      <c r="H638" s="3">
        <v>300</v>
      </c>
      <c r="I638" s="3">
        <v>600</v>
      </c>
    </row>
    <row r="639" spans="1:9">
      <c r="A639" s="3">
        <v>638</v>
      </c>
      <c r="B639" s="121">
        <v>45157</v>
      </c>
      <c r="C639" s="3" t="s">
        <v>762</v>
      </c>
      <c r="D639" s="3" t="s">
        <v>124</v>
      </c>
      <c r="E639" s="3">
        <v>46</v>
      </c>
      <c r="F639" s="3" t="s">
        <v>20</v>
      </c>
      <c r="G639" s="3">
        <v>1</v>
      </c>
      <c r="H639" s="3">
        <v>500</v>
      </c>
      <c r="I639" s="3">
        <v>500</v>
      </c>
    </row>
    <row r="640" spans="1:9">
      <c r="A640" s="3">
        <v>639</v>
      </c>
      <c r="B640" s="121">
        <v>45059</v>
      </c>
      <c r="C640" s="3" t="s">
        <v>763</v>
      </c>
      <c r="D640" s="3" t="s">
        <v>126</v>
      </c>
      <c r="E640" s="3">
        <v>62</v>
      </c>
      <c r="F640" s="3" t="s">
        <v>19</v>
      </c>
      <c r="G640" s="3">
        <v>4</v>
      </c>
      <c r="H640" s="3">
        <v>50</v>
      </c>
      <c r="I640" s="3">
        <v>200</v>
      </c>
    </row>
    <row r="641" spans="1:9">
      <c r="A641" s="3">
        <v>640</v>
      </c>
      <c r="B641" s="121">
        <v>45053</v>
      </c>
      <c r="C641" s="3" t="s">
        <v>764</v>
      </c>
      <c r="D641" s="3" t="s">
        <v>126</v>
      </c>
      <c r="E641" s="3">
        <v>51</v>
      </c>
      <c r="F641" s="3" t="s">
        <v>20</v>
      </c>
      <c r="G641" s="3">
        <v>4</v>
      </c>
      <c r="H641" s="3">
        <v>30</v>
      </c>
      <c r="I641" s="3">
        <v>120</v>
      </c>
    </row>
    <row r="642" spans="1:9">
      <c r="A642" s="3">
        <v>641</v>
      </c>
      <c r="B642" s="121">
        <v>45253</v>
      </c>
      <c r="C642" s="3" t="s">
        <v>765</v>
      </c>
      <c r="D642" s="3" t="s">
        <v>126</v>
      </c>
      <c r="E642" s="3">
        <v>40</v>
      </c>
      <c r="F642" s="3" t="s">
        <v>20</v>
      </c>
      <c r="G642" s="3">
        <v>1</v>
      </c>
      <c r="H642" s="3">
        <v>300</v>
      </c>
      <c r="I642" s="3">
        <v>300</v>
      </c>
    </row>
    <row r="643" spans="1:9">
      <c r="A643" s="3">
        <v>642</v>
      </c>
      <c r="B643" s="121">
        <v>45068</v>
      </c>
      <c r="C643" s="3" t="s">
        <v>766</v>
      </c>
      <c r="D643" s="3" t="s">
        <v>126</v>
      </c>
      <c r="E643" s="3">
        <v>54</v>
      </c>
      <c r="F643" s="3" t="s">
        <v>21</v>
      </c>
      <c r="G643" s="3">
        <v>4</v>
      </c>
      <c r="H643" s="3">
        <v>25</v>
      </c>
      <c r="I643" s="3">
        <v>100</v>
      </c>
    </row>
    <row r="644" spans="1:9">
      <c r="A644" s="3">
        <v>643</v>
      </c>
      <c r="B644" s="121">
        <v>45193</v>
      </c>
      <c r="C644" s="3" t="s">
        <v>767</v>
      </c>
      <c r="D644" s="3" t="s">
        <v>126</v>
      </c>
      <c r="E644" s="3">
        <v>28</v>
      </c>
      <c r="F644" s="3" t="s">
        <v>20</v>
      </c>
      <c r="G644" s="3">
        <v>3</v>
      </c>
      <c r="H644" s="3">
        <v>30</v>
      </c>
      <c r="I644" s="3">
        <v>90</v>
      </c>
    </row>
    <row r="645" spans="1:9">
      <c r="A645" s="3">
        <v>644</v>
      </c>
      <c r="B645" s="121">
        <v>45175</v>
      </c>
      <c r="C645" s="3" t="s">
        <v>768</v>
      </c>
      <c r="D645" s="3" t="s">
        <v>124</v>
      </c>
      <c r="E645" s="3">
        <v>23</v>
      </c>
      <c r="F645" s="3" t="s">
        <v>19</v>
      </c>
      <c r="G645" s="3">
        <v>3</v>
      </c>
      <c r="H645" s="3">
        <v>25</v>
      </c>
      <c r="I645" s="3">
        <v>75</v>
      </c>
    </row>
    <row r="646" spans="1:9">
      <c r="A646" s="3">
        <v>645</v>
      </c>
      <c r="B646" s="121">
        <v>45247</v>
      </c>
      <c r="C646" s="3" t="s">
        <v>769</v>
      </c>
      <c r="D646" s="3" t="s">
        <v>126</v>
      </c>
      <c r="E646" s="3">
        <v>35</v>
      </c>
      <c r="F646" s="3" t="s">
        <v>20</v>
      </c>
      <c r="G646" s="3">
        <v>4</v>
      </c>
      <c r="H646" s="3">
        <v>30</v>
      </c>
      <c r="I646" s="3">
        <v>120</v>
      </c>
    </row>
    <row r="647" spans="1:9">
      <c r="A647" s="3">
        <v>646</v>
      </c>
      <c r="B647" s="121">
        <v>45049</v>
      </c>
      <c r="C647" s="3" t="s">
        <v>770</v>
      </c>
      <c r="D647" s="3" t="s">
        <v>124</v>
      </c>
      <c r="E647" s="3">
        <v>38</v>
      </c>
      <c r="F647" s="3" t="s">
        <v>21</v>
      </c>
      <c r="G647" s="3">
        <v>3</v>
      </c>
      <c r="H647" s="3">
        <v>30</v>
      </c>
      <c r="I647" s="3">
        <v>90</v>
      </c>
    </row>
    <row r="648" spans="1:9">
      <c r="A648" s="3">
        <v>647</v>
      </c>
      <c r="B648" s="121">
        <v>45067</v>
      </c>
      <c r="C648" s="3" t="s">
        <v>771</v>
      </c>
      <c r="D648" s="3" t="s">
        <v>124</v>
      </c>
      <c r="E648" s="3">
        <v>59</v>
      </c>
      <c r="F648" s="3" t="s">
        <v>21</v>
      </c>
      <c r="G648" s="3">
        <v>3</v>
      </c>
      <c r="H648" s="3">
        <v>500</v>
      </c>
      <c r="I648" s="3">
        <v>1500</v>
      </c>
    </row>
    <row r="649" spans="1:9">
      <c r="A649" s="3">
        <v>648</v>
      </c>
      <c r="B649" s="121">
        <v>45152</v>
      </c>
      <c r="C649" s="3" t="s">
        <v>772</v>
      </c>
      <c r="D649" s="3" t="s">
        <v>124</v>
      </c>
      <c r="E649" s="3">
        <v>53</v>
      </c>
      <c r="F649" s="3" t="s">
        <v>19</v>
      </c>
      <c r="G649" s="3">
        <v>4</v>
      </c>
      <c r="H649" s="3">
        <v>300</v>
      </c>
      <c r="I649" s="3">
        <v>1200</v>
      </c>
    </row>
    <row r="650" spans="1:9">
      <c r="A650" s="3">
        <v>649</v>
      </c>
      <c r="B650" s="121">
        <v>44966</v>
      </c>
      <c r="C650" s="3" t="s">
        <v>773</v>
      </c>
      <c r="D650" s="3" t="s">
        <v>126</v>
      </c>
      <c r="E650" s="3">
        <v>58</v>
      </c>
      <c r="F650" s="3" t="s">
        <v>21</v>
      </c>
      <c r="G650" s="3">
        <v>2</v>
      </c>
      <c r="H650" s="3">
        <v>300</v>
      </c>
      <c r="I650" s="3">
        <v>600</v>
      </c>
    </row>
    <row r="651" spans="1:9">
      <c r="A651" s="3">
        <v>650</v>
      </c>
      <c r="B651" s="121">
        <v>45292</v>
      </c>
      <c r="C651" s="3" t="s">
        <v>774</v>
      </c>
      <c r="D651" s="3" t="s">
        <v>124</v>
      </c>
      <c r="E651" s="3">
        <v>55</v>
      </c>
      <c r="F651" s="3" t="s">
        <v>20</v>
      </c>
      <c r="G651" s="3">
        <v>1</v>
      </c>
      <c r="H651" s="3">
        <v>30</v>
      </c>
      <c r="I651" s="3">
        <v>30</v>
      </c>
    </row>
    <row r="652" spans="1:9">
      <c r="A652" s="3">
        <v>651</v>
      </c>
      <c r="B652" s="121">
        <v>45073</v>
      </c>
      <c r="C652" s="3" t="s">
        <v>775</v>
      </c>
      <c r="D652" s="3" t="s">
        <v>124</v>
      </c>
      <c r="E652" s="3">
        <v>51</v>
      </c>
      <c r="F652" s="3" t="s">
        <v>21</v>
      </c>
      <c r="G652" s="3">
        <v>3</v>
      </c>
      <c r="H652" s="3">
        <v>50</v>
      </c>
      <c r="I652" s="3">
        <v>150</v>
      </c>
    </row>
    <row r="653" spans="1:9">
      <c r="A653" s="3">
        <v>652</v>
      </c>
      <c r="B653" s="121">
        <v>45047</v>
      </c>
      <c r="C653" s="3" t="s">
        <v>776</v>
      </c>
      <c r="D653" s="3" t="s">
        <v>126</v>
      </c>
      <c r="E653" s="3">
        <v>34</v>
      </c>
      <c r="F653" s="3" t="s">
        <v>19</v>
      </c>
      <c r="G653" s="3">
        <v>2</v>
      </c>
      <c r="H653" s="3">
        <v>50</v>
      </c>
      <c r="I653" s="3">
        <v>100</v>
      </c>
    </row>
    <row r="654" spans="1:9">
      <c r="A654" s="3">
        <v>653</v>
      </c>
      <c r="B654" s="121">
        <v>45066</v>
      </c>
      <c r="C654" s="3" t="s">
        <v>777</v>
      </c>
      <c r="D654" s="3" t="s">
        <v>124</v>
      </c>
      <c r="E654" s="3">
        <v>54</v>
      </c>
      <c r="F654" s="3" t="s">
        <v>21</v>
      </c>
      <c r="G654" s="3">
        <v>3</v>
      </c>
      <c r="H654" s="3">
        <v>25</v>
      </c>
      <c r="I654" s="3">
        <v>75</v>
      </c>
    </row>
    <row r="655" spans="1:9">
      <c r="A655" s="3">
        <v>654</v>
      </c>
      <c r="B655" s="121">
        <v>45098</v>
      </c>
      <c r="C655" s="3" t="s">
        <v>778</v>
      </c>
      <c r="D655" s="3" t="s">
        <v>124</v>
      </c>
      <c r="E655" s="3">
        <v>42</v>
      </c>
      <c r="F655" s="3" t="s">
        <v>21</v>
      </c>
      <c r="G655" s="3">
        <v>3</v>
      </c>
      <c r="H655" s="3">
        <v>25</v>
      </c>
      <c r="I655" s="3">
        <v>75</v>
      </c>
    </row>
    <row r="656" spans="1:9">
      <c r="A656" s="3">
        <v>655</v>
      </c>
      <c r="B656" s="121">
        <v>45090</v>
      </c>
      <c r="C656" s="3" t="s">
        <v>779</v>
      </c>
      <c r="D656" s="3" t="s">
        <v>126</v>
      </c>
      <c r="E656" s="3">
        <v>55</v>
      </c>
      <c r="F656" s="3" t="s">
        <v>21</v>
      </c>
      <c r="G656" s="3">
        <v>1</v>
      </c>
      <c r="H656" s="3">
        <v>500</v>
      </c>
      <c r="I656" s="3">
        <v>500</v>
      </c>
    </row>
    <row r="657" spans="1:9">
      <c r="A657" s="3">
        <v>656</v>
      </c>
      <c r="B657" s="121">
        <v>45203</v>
      </c>
      <c r="C657" s="3" t="s">
        <v>780</v>
      </c>
      <c r="D657" s="3" t="s">
        <v>124</v>
      </c>
      <c r="E657" s="3">
        <v>29</v>
      </c>
      <c r="F657" s="3" t="s">
        <v>19</v>
      </c>
      <c r="G657" s="3">
        <v>3</v>
      </c>
      <c r="H657" s="3">
        <v>30</v>
      </c>
      <c r="I657" s="3">
        <v>90</v>
      </c>
    </row>
    <row r="658" spans="1:9">
      <c r="A658" s="3">
        <v>657</v>
      </c>
      <c r="B658" s="121">
        <v>44968</v>
      </c>
      <c r="C658" s="3" t="s">
        <v>781</v>
      </c>
      <c r="D658" s="3" t="s">
        <v>124</v>
      </c>
      <c r="E658" s="3">
        <v>40</v>
      </c>
      <c r="F658" s="3" t="s">
        <v>21</v>
      </c>
      <c r="G658" s="3">
        <v>1</v>
      </c>
      <c r="H658" s="3">
        <v>25</v>
      </c>
      <c r="I658" s="3">
        <v>25</v>
      </c>
    </row>
    <row r="659" spans="1:9">
      <c r="A659" s="3">
        <v>658</v>
      </c>
      <c r="B659" s="121">
        <v>44997</v>
      </c>
      <c r="C659" s="3" t="s">
        <v>782</v>
      </c>
      <c r="D659" s="3" t="s">
        <v>124</v>
      </c>
      <c r="E659" s="3">
        <v>59</v>
      </c>
      <c r="F659" s="3" t="s">
        <v>21</v>
      </c>
      <c r="G659" s="3">
        <v>1</v>
      </c>
      <c r="H659" s="3">
        <v>25</v>
      </c>
      <c r="I659" s="3">
        <v>25</v>
      </c>
    </row>
    <row r="660" spans="1:9">
      <c r="A660" s="3">
        <v>659</v>
      </c>
      <c r="B660" s="121">
        <v>45004</v>
      </c>
      <c r="C660" s="3" t="s">
        <v>783</v>
      </c>
      <c r="D660" s="3" t="s">
        <v>126</v>
      </c>
      <c r="E660" s="3">
        <v>39</v>
      </c>
      <c r="F660" s="3" t="s">
        <v>20</v>
      </c>
      <c r="G660" s="3">
        <v>1</v>
      </c>
      <c r="H660" s="3">
        <v>30</v>
      </c>
      <c r="I660" s="3">
        <v>30</v>
      </c>
    </row>
    <row r="661" spans="1:9">
      <c r="A661" s="3">
        <v>660</v>
      </c>
      <c r="B661" s="121">
        <v>45045</v>
      </c>
      <c r="C661" s="3" t="s">
        <v>784</v>
      </c>
      <c r="D661" s="3" t="s">
        <v>126</v>
      </c>
      <c r="E661" s="3">
        <v>38</v>
      </c>
      <c r="F661" s="3" t="s">
        <v>19</v>
      </c>
      <c r="G661" s="3">
        <v>2</v>
      </c>
      <c r="H661" s="3">
        <v>500</v>
      </c>
      <c r="I661" s="3">
        <v>1000</v>
      </c>
    </row>
    <row r="662" spans="1:9">
      <c r="A662" s="3">
        <v>661</v>
      </c>
      <c r="B662" s="121">
        <v>45123</v>
      </c>
      <c r="C662" s="3" t="s">
        <v>785</v>
      </c>
      <c r="D662" s="3" t="s">
        <v>126</v>
      </c>
      <c r="E662" s="3">
        <v>44</v>
      </c>
      <c r="F662" s="3" t="s">
        <v>21</v>
      </c>
      <c r="G662" s="3">
        <v>4</v>
      </c>
      <c r="H662" s="3">
        <v>25</v>
      </c>
      <c r="I662" s="3">
        <v>100</v>
      </c>
    </row>
    <row r="663" spans="1:9">
      <c r="A663" s="3">
        <v>662</v>
      </c>
      <c r="B663" s="121">
        <v>45282</v>
      </c>
      <c r="C663" s="3" t="s">
        <v>786</v>
      </c>
      <c r="D663" s="3" t="s">
        <v>124</v>
      </c>
      <c r="E663" s="3">
        <v>48</v>
      </c>
      <c r="F663" s="3" t="s">
        <v>19</v>
      </c>
      <c r="G663" s="3">
        <v>2</v>
      </c>
      <c r="H663" s="3">
        <v>500</v>
      </c>
      <c r="I663" s="3">
        <v>1000</v>
      </c>
    </row>
    <row r="664" spans="1:9">
      <c r="A664" s="3">
        <v>663</v>
      </c>
      <c r="B664" s="121">
        <v>45005</v>
      </c>
      <c r="C664" s="3" t="s">
        <v>787</v>
      </c>
      <c r="D664" s="3" t="s">
        <v>124</v>
      </c>
      <c r="E664" s="3">
        <v>23</v>
      </c>
      <c r="F664" s="3" t="s">
        <v>21</v>
      </c>
      <c r="G664" s="3">
        <v>4</v>
      </c>
      <c r="H664" s="3">
        <v>300</v>
      </c>
      <c r="I664" s="3">
        <v>1200</v>
      </c>
    </row>
    <row r="665" spans="1:9">
      <c r="A665" s="3">
        <v>664</v>
      </c>
      <c r="B665" s="121">
        <v>45288</v>
      </c>
      <c r="C665" s="3" t="s">
        <v>788</v>
      </c>
      <c r="D665" s="3" t="s">
        <v>126</v>
      </c>
      <c r="E665" s="3">
        <v>44</v>
      </c>
      <c r="F665" s="3" t="s">
        <v>21</v>
      </c>
      <c r="G665" s="3">
        <v>4</v>
      </c>
      <c r="H665" s="3">
        <v>500</v>
      </c>
      <c r="I665" s="3">
        <v>2000</v>
      </c>
    </row>
    <row r="666" spans="1:9">
      <c r="A666" s="3">
        <v>665</v>
      </c>
      <c r="B666" s="121">
        <v>45036</v>
      </c>
      <c r="C666" s="3" t="s">
        <v>789</v>
      </c>
      <c r="D666" s="3" t="s">
        <v>124</v>
      </c>
      <c r="E666" s="3">
        <v>57</v>
      </c>
      <c r="F666" s="3" t="s">
        <v>21</v>
      </c>
      <c r="G666" s="3">
        <v>1</v>
      </c>
      <c r="H666" s="3">
        <v>50</v>
      </c>
      <c r="I666" s="3">
        <v>50</v>
      </c>
    </row>
    <row r="667" spans="1:9">
      <c r="A667" s="3">
        <v>666</v>
      </c>
      <c r="B667" s="121">
        <v>44959</v>
      </c>
      <c r="C667" s="3" t="s">
        <v>790</v>
      </c>
      <c r="D667" s="3" t="s">
        <v>124</v>
      </c>
      <c r="E667" s="3">
        <v>51</v>
      </c>
      <c r="F667" s="3" t="s">
        <v>20</v>
      </c>
      <c r="G667" s="3">
        <v>3</v>
      </c>
      <c r="H667" s="3">
        <v>50</v>
      </c>
      <c r="I667" s="3">
        <v>150</v>
      </c>
    </row>
    <row r="668" spans="1:9">
      <c r="A668" s="3">
        <v>667</v>
      </c>
      <c r="B668" s="121">
        <v>45139</v>
      </c>
      <c r="C668" s="3" t="s">
        <v>791</v>
      </c>
      <c r="D668" s="3" t="s">
        <v>126</v>
      </c>
      <c r="E668" s="3">
        <v>29</v>
      </c>
      <c r="F668" s="3" t="s">
        <v>20</v>
      </c>
      <c r="G668" s="3">
        <v>1</v>
      </c>
      <c r="H668" s="3">
        <v>500</v>
      </c>
      <c r="I668" s="3">
        <v>500</v>
      </c>
    </row>
    <row r="669" spans="1:9">
      <c r="A669" s="3">
        <v>668</v>
      </c>
      <c r="B669" s="121">
        <v>45135</v>
      </c>
      <c r="C669" s="3" t="s">
        <v>792</v>
      </c>
      <c r="D669" s="3" t="s">
        <v>126</v>
      </c>
      <c r="E669" s="3">
        <v>62</v>
      </c>
      <c r="F669" s="3" t="s">
        <v>20</v>
      </c>
      <c r="G669" s="3">
        <v>3</v>
      </c>
      <c r="H669" s="3">
        <v>50</v>
      </c>
      <c r="I669" s="3">
        <v>150</v>
      </c>
    </row>
    <row r="670" spans="1:9">
      <c r="A670" s="3">
        <v>669</v>
      </c>
      <c r="B670" s="121">
        <v>45096</v>
      </c>
      <c r="C670" s="3" t="s">
        <v>793</v>
      </c>
      <c r="D670" s="3" t="s">
        <v>124</v>
      </c>
      <c r="E670" s="3">
        <v>24</v>
      </c>
      <c r="F670" s="3" t="s">
        <v>19</v>
      </c>
      <c r="G670" s="3">
        <v>4</v>
      </c>
      <c r="H670" s="3">
        <v>300</v>
      </c>
      <c r="I670" s="3">
        <v>1200</v>
      </c>
    </row>
    <row r="671" spans="1:9">
      <c r="A671" s="3">
        <v>670</v>
      </c>
      <c r="B671" s="121">
        <v>45204</v>
      </c>
      <c r="C671" s="3" t="s">
        <v>794</v>
      </c>
      <c r="D671" s="3" t="s">
        <v>124</v>
      </c>
      <c r="E671" s="3">
        <v>27</v>
      </c>
      <c r="F671" s="3" t="s">
        <v>19</v>
      </c>
      <c r="G671" s="3">
        <v>1</v>
      </c>
      <c r="H671" s="3">
        <v>30</v>
      </c>
      <c r="I671" s="3">
        <v>30</v>
      </c>
    </row>
    <row r="672" spans="1:9">
      <c r="A672" s="3">
        <v>671</v>
      </c>
      <c r="B672" s="121">
        <v>45165</v>
      </c>
      <c r="C672" s="3" t="s">
        <v>795</v>
      </c>
      <c r="D672" s="3" t="s">
        <v>124</v>
      </c>
      <c r="E672" s="3">
        <v>62</v>
      </c>
      <c r="F672" s="3" t="s">
        <v>20</v>
      </c>
      <c r="G672" s="3">
        <v>3</v>
      </c>
      <c r="H672" s="3">
        <v>50</v>
      </c>
      <c r="I672" s="3">
        <v>150</v>
      </c>
    </row>
    <row r="673" spans="1:9">
      <c r="A673" s="3">
        <v>672</v>
      </c>
      <c r="B673" s="121">
        <v>45139</v>
      </c>
      <c r="C673" s="3" t="s">
        <v>796</v>
      </c>
      <c r="D673" s="3" t="s">
        <v>126</v>
      </c>
      <c r="E673" s="3">
        <v>34</v>
      </c>
      <c r="F673" s="3" t="s">
        <v>19</v>
      </c>
      <c r="G673" s="3">
        <v>2</v>
      </c>
      <c r="H673" s="3">
        <v>50</v>
      </c>
      <c r="I673" s="3">
        <v>100</v>
      </c>
    </row>
    <row r="674" spans="1:9">
      <c r="A674" s="3">
        <v>673</v>
      </c>
      <c r="B674" s="121">
        <v>44958</v>
      </c>
      <c r="C674" s="3" t="s">
        <v>797</v>
      </c>
      <c r="D674" s="3" t="s">
        <v>126</v>
      </c>
      <c r="E674" s="3">
        <v>43</v>
      </c>
      <c r="F674" s="3" t="s">
        <v>21</v>
      </c>
      <c r="G674" s="3">
        <v>3</v>
      </c>
      <c r="H674" s="3">
        <v>500</v>
      </c>
      <c r="I674" s="3">
        <v>1500</v>
      </c>
    </row>
    <row r="675" spans="1:9">
      <c r="A675" s="3">
        <v>674</v>
      </c>
      <c r="B675" s="121">
        <v>45032</v>
      </c>
      <c r="C675" s="3" t="s">
        <v>798</v>
      </c>
      <c r="D675" s="3" t="s">
        <v>126</v>
      </c>
      <c r="E675" s="3">
        <v>38</v>
      </c>
      <c r="F675" s="3" t="s">
        <v>21</v>
      </c>
      <c r="G675" s="3">
        <v>1</v>
      </c>
      <c r="H675" s="3">
        <v>300</v>
      </c>
      <c r="I675" s="3">
        <v>300</v>
      </c>
    </row>
    <row r="676" spans="1:9">
      <c r="A676" s="3">
        <v>675</v>
      </c>
      <c r="B676" s="121">
        <v>45142</v>
      </c>
      <c r="C676" s="3" t="s">
        <v>799</v>
      </c>
      <c r="D676" s="3" t="s">
        <v>126</v>
      </c>
      <c r="E676" s="3">
        <v>45</v>
      </c>
      <c r="F676" s="3" t="s">
        <v>21</v>
      </c>
      <c r="G676" s="3">
        <v>2</v>
      </c>
      <c r="H676" s="3">
        <v>30</v>
      </c>
      <c r="I676" s="3">
        <v>60</v>
      </c>
    </row>
    <row r="677" spans="1:9">
      <c r="A677" s="3">
        <v>676</v>
      </c>
      <c r="B677" s="121">
        <v>45126</v>
      </c>
      <c r="C677" s="3" t="s">
        <v>800</v>
      </c>
      <c r="D677" s="3" t="s">
        <v>124</v>
      </c>
      <c r="E677" s="3">
        <v>63</v>
      </c>
      <c r="F677" s="3" t="s">
        <v>20</v>
      </c>
      <c r="G677" s="3">
        <v>3</v>
      </c>
      <c r="H677" s="3">
        <v>500</v>
      </c>
      <c r="I677" s="3">
        <v>1500</v>
      </c>
    </row>
    <row r="678" spans="1:9">
      <c r="A678" s="3">
        <v>677</v>
      </c>
      <c r="B678" s="121">
        <v>45226</v>
      </c>
      <c r="C678" s="3" t="s">
        <v>801</v>
      </c>
      <c r="D678" s="3" t="s">
        <v>126</v>
      </c>
      <c r="E678" s="3">
        <v>19</v>
      </c>
      <c r="F678" s="3" t="s">
        <v>19</v>
      </c>
      <c r="G678" s="3">
        <v>3</v>
      </c>
      <c r="H678" s="3">
        <v>500</v>
      </c>
      <c r="I678" s="3">
        <v>1500</v>
      </c>
    </row>
    <row r="679" spans="1:9">
      <c r="A679" s="3">
        <v>678</v>
      </c>
      <c r="B679" s="121">
        <v>45283</v>
      </c>
      <c r="C679" s="3" t="s">
        <v>802</v>
      </c>
      <c r="D679" s="3" t="s">
        <v>126</v>
      </c>
      <c r="E679" s="3">
        <v>60</v>
      </c>
      <c r="F679" s="3" t="s">
        <v>20</v>
      </c>
      <c r="G679" s="3">
        <v>3</v>
      </c>
      <c r="H679" s="3">
        <v>300</v>
      </c>
      <c r="I679" s="3">
        <v>900</v>
      </c>
    </row>
    <row r="680" spans="1:9">
      <c r="A680" s="3">
        <v>679</v>
      </c>
      <c r="B680" s="121">
        <v>44937</v>
      </c>
      <c r="C680" s="3" t="s">
        <v>803</v>
      </c>
      <c r="D680" s="3" t="s">
        <v>126</v>
      </c>
      <c r="E680" s="3">
        <v>18</v>
      </c>
      <c r="F680" s="3" t="s">
        <v>19</v>
      </c>
      <c r="G680" s="3">
        <v>3</v>
      </c>
      <c r="H680" s="3">
        <v>30</v>
      </c>
      <c r="I680" s="3">
        <v>90</v>
      </c>
    </row>
    <row r="681" spans="1:9">
      <c r="A681" s="3">
        <v>680</v>
      </c>
      <c r="B681" s="121">
        <v>45221</v>
      </c>
      <c r="C681" s="3" t="s">
        <v>804</v>
      </c>
      <c r="D681" s="3" t="s">
        <v>126</v>
      </c>
      <c r="E681" s="3">
        <v>53</v>
      </c>
      <c r="F681" s="3" t="s">
        <v>21</v>
      </c>
      <c r="G681" s="3">
        <v>3</v>
      </c>
      <c r="H681" s="3">
        <v>300</v>
      </c>
      <c r="I681" s="3">
        <v>900</v>
      </c>
    </row>
    <row r="682" spans="1:9">
      <c r="A682" s="3">
        <v>681</v>
      </c>
      <c r="B682" s="121">
        <v>45121</v>
      </c>
      <c r="C682" s="3" t="s">
        <v>805</v>
      </c>
      <c r="D682" s="3" t="s">
        <v>126</v>
      </c>
      <c r="E682" s="3">
        <v>43</v>
      </c>
      <c r="F682" s="3" t="s">
        <v>20</v>
      </c>
      <c r="G682" s="3">
        <v>2</v>
      </c>
      <c r="H682" s="3">
        <v>30</v>
      </c>
      <c r="I682" s="3">
        <v>60</v>
      </c>
    </row>
    <row r="683" spans="1:9">
      <c r="A683" s="3">
        <v>682</v>
      </c>
      <c r="B683" s="121">
        <v>45171</v>
      </c>
      <c r="C683" s="3" t="s">
        <v>806</v>
      </c>
      <c r="D683" s="3" t="s">
        <v>124</v>
      </c>
      <c r="E683" s="3">
        <v>46</v>
      </c>
      <c r="F683" s="3" t="s">
        <v>19</v>
      </c>
      <c r="G683" s="3">
        <v>4</v>
      </c>
      <c r="H683" s="3">
        <v>300</v>
      </c>
      <c r="I683" s="3">
        <v>1200</v>
      </c>
    </row>
    <row r="684" spans="1:9">
      <c r="A684" s="3">
        <v>683</v>
      </c>
      <c r="B684" s="121">
        <v>44930</v>
      </c>
      <c r="C684" s="3" t="s">
        <v>807</v>
      </c>
      <c r="D684" s="3" t="s">
        <v>124</v>
      </c>
      <c r="E684" s="3">
        <v>38</v>
      </c>
      <c r="F684" s="3" t="s">
        <v>19</v>
      </c>
      <c r="G684" s="3">
        <v>2</v>
      </c>
      <c r="H684" s="3">
        <v>500</v>
      </c>
      <c r="I684" s="3">
        <v>1000</v>
      </c>
    </row>
    <row r="685" spans="1:9">
      <c r="A685" s="3">
        <v>684</v>
      </c>
      <c r="B685" s="121">
        <v>45107</v>
      </c>
      <c r="C685" s="3" t="s">
        <v>808</v>
      </c>
      <c r="D685" s="3" t="s">
        <v>126</v>
      </c>
      <c r="E685" s="3">
        <v>28</v>
      </c>
      <c r="F685" s="3" t="s">
        <v>21</v>
      </c>
      <c r="G685" s="3">
        <v>2</v>
      </c>
      <c r="H685" s="3">
        <v>500</v>
      </c>
      <c r="I685" s="3">
        <v>1000</v>
      </c>
    </row>
    <row r="686" spans="1:9">
      <c r="A686" s="3">
        <v>685</v>
      </c>
      <c r="B686" s="121">
        <v>45079</v>
      </c>
      <c r="C686" s="3" t="s">
        <v>809</v>
      </c>
      <c r="D686" s="3" t="s">
        <v>124</v>
      </c>
      <c r="E686" s="3">
        <v>57</v>
      </c>
      <c r="F686" s="3" t="s">
        <v>20</v>
      </c>
      <c r="G686" s="3">
        <v>2</v>
      </c>
      <c r="H686" s="3">
        <v>25</v>
      </c>
      <c r="I686" s="3">
        <v>50</v>
      </c>
    </row>
    <row r="687" spans="1:9">
      <c r="A687" s="3">
        <v>686</v>
      </c>
      <c r="B687" s="121">
        <v>45126</v>
      </c>
      <c r="C687" s="3" t="s">
        <v>810</v>
      </c>
      <c r="D687" s="3" t="s">
        <v>126</v>
      </c>
      <c r="E687" s="3">
        <v>28</v>
      </c>
      <c r="F687" s="3" t="s">
        <v>20</v>
      </c>
      <c r="G687" s="3">
        <v>4</v>
      </c>
      <c r="H687" s="3">
        <v>50</v>
      </c>
      <c r="I687" s="3">
        <v>200</v>
      </c>
    </row>
    <row r="688" spans="1:9">
      <c r="A688" s="3">
        <v>687</v>
      </c>
      <c r="B688" s="121">
        <v>45141</v>
      </c>
      <c r="C688" s="3" t="s">
        <v>811</v>
      </c>
      <c r="D688" s="3" t="s">
        <v>126</v>
      </c>
      <c r="E688" s="3">
        <v>53</v>
      </c>
      <c r="F688" s="3" t="s">
        <v>20</v>
      </c>
      <c r="G688" s="3">
        <v>1</v>
      </c>
      <c r="H688" s="3">
        <v>300</v>
      </c>
      <c r="I688" s="3">
        <v>300</v>
      </c>
    </row>
    <row r="689" spans="1:9">
      <c r="A689" s="3">
        <v>688</v>
      </c>
      <c r="B689" s="121">
        <v>45202</v>
      </c>
      <c r="C689" s="3" t="s">
        <v>812</v>
      </c>
      <c r="D689" s="3" t="s">
        <v>124</v>
      </c>
      <c r="E689" s="3">
        <v>56</v>
      </c>
      <c r="F689" s="3" t="s">
        <v>21</v>
      </c>
      <c r="G689" s="3">
        <v>4</v>
      </c>
      <c r="H689" s="3">
        <v>25</v>
      </c>
      <c r="I689" s="3">
        <v>100</v>
      </c>
    </row>
    <row r="690" spans="1:9">
      <c r="A690" s="3">
        <v>689</v>
      </c>
      <c r="B690" s="121">
        <v>45206</v>
      </c>
      <c r="C690" s="3" t="s">
        <v>813</v>
      </c>
      <c r="D690" s="3" t="s">
        <v>124</v>
      </c>
      <c r="E690" s="3">
        <v>57</v>
      </c>
      <c r="F690" s="3" t="s">
        <v>20</v>
      </c>
      <c r="G690" s="3">
        <v>2</v>
      </c>
      <c r="H690" s="3">
        <v>50</v>
      </c>
      <c r="I690" s="3">
        <v>100</v>
      </c>
    </row>
    <row r="691" spans="1:9">
      <c r="A691" s="3">
        <v>690</v>
      </c>
      <c r="B691" s="121">
        <v>45235</v>
      </c>
      <c r="C691" s="3" t="s">
        <v>814</v>
      </c>
      <c r="D691" s="3" t="s">
        <v>126</v>
      </c>
      <c r="E691" s="3">
        <v>52</v>
      </c>
      <c r="F691" s="3" t="s">
        <v>21</v>
      </c>
      <c r="G691" s="3">
        <v>3</v>
      </c>
      <c r="H691" s="3">
        <v>300</v>
      </c>
      <c r="I691" s="3">
        <v>900</v>
      </c>
    </row>
    <row r="692" spans="1:9">
      <c r="A692" s="3">
        <v>691</v>
      </c>
      <c r="B692" s="121">
        <v>45039</v>
      </c>
      <c r="C692" s="3" t="s">
        <v>815</v>
      </c>
      <c r="D692" s="3" t="s">
        <v>126</v>
      </c>
      <c r="E692" s="3">
        <v>51</v>
      </c>
      <c r="F692" s="3" t="s">
        <v>21</v>
      </c>
      <c r="G692" s="3">
        <v>3</v>
      </c>
      <c r="H692" s="3">
        <v>30</v>
      </c>
      <c r="I692" s="3">
        <v>90</v>
      </c>
    </row>
    <row r="693" spans="1:9">
      <c r="A693" s="3">
        <v>692</v>
      </c>
      <c r="B693" s="121">
        <v>45176</v>
      </c>
      <c r="C693" s="3" t="s">
        <v>816</v>
      </c>
      <c r="D693" s="3" t="s">
        <v>126</v>
      </c>
      <c r="E693" s="3">
        <v>64</v>
      </c>
      <c r="F693" s="3" t="s">
        <v>21</v>
      </c>
      <c r="G693" s="3">
        <v>2</v>
      </c>
      <c r="H693" s="3">
        <v>50</v>
      </c>
      <c r="I693" s="3">
        <v>100</v>
      </c>
    </row>
    <row r="694" spans="1:9">
      <c r="A694" s="3">
        <v>693</v>
      </c>
      <c r="B694" s="121">
        <v>45039</v>
      </c>
      <c r="C694" s="3" t="s">
        <v>817</v>
      </c>
      <c r="D694" s="3" t="s">
        <v>124</v>
      </c>
      <c r="E694" s="3">
        <v>41</v>
      </c>
      <c r="F694" s="3" t="s">
        <v>19</v>
      </c>
      <c r="G694" s="3">
        <v>3</v>
      </c>
      <c r="H694" s="3">
        <v>500</v>
      </c>
      <c r="I694" s="3">
        <v>1500</v>
      </c>
    </row>
    <row r="695" spans="1:9">
      <c r="A695" s="3">
        <v>694</v>
      </c>
      <c r="B695" s="121">
        <v>45066</v>
      </c>
      <c r="C695" s="3" t="s">
        <v>818</v>
      </c>
      <c r="D695" s="3" t="s">
        <v>126</v>
      </c>
      <c r="E695" s="3">
        <v>39</v>
      </c>
      <c r="F695" s="3" t="s">
        <v>20</v>
      </c>
      <c r="G695" s="3">
        <v>2</v>
      </c>
      <c r="H695" s="3">
        <v>25</v>
      </c>
      <c r="I695" s="3">
        <v>50</v>
      </c>
    </row>
    <row r="696" spans="1:9">
      <c r="A696" s="3">
        <v>695</v>
      </c>
      <c r="B696" s="121">
        <v>45150</v>
      </c>
      <c r="C696" s="3" t="s">
        <v>819</v>
      </c>
      <c r="D696" s="3" t="s">
        <v>126</v>
      </c>
      <c r="E696" s="3">
        <v>22</v>
      </c>
      <c r="F696" s="3" t="s">
        <v>20</v>
      </c>
      <c r="G696" s="3">
        <v>3</v>
      </c>
      <c r="H696" s="3">
        <v>50</v>
      </c>
      <c r="I696" s="3">
        <v>150</v>
      </c>
    </row>
    <row r="697" spans="1:9">
      <c r="A697" s="3">
        <v>696</v>
      </c>
      <c r="B697" s="121">
        <v>45175</v>
      </c>
      <c r="C697" s="3" t="s">
        <v>820</v>
      </c>
      <c r="D697" s="3" t="s">
        <v>126</v>
      </c>
      <c r="E697" s="3">
        <v>50</v>
      </c>
      <c r="F697" s="3" t="s">
        <v>21</v>
      </c>
      <c r="G697" s="3">
        <v>4</v>
      </c>
      <c r="H697" s="3">
        <v>50</v>
      </c>
      <c r="I697" s="3">
        <v>200</v>
      </c>
    </row>
    <row r="698" spans="1:9">
      <c r="A698" s="3">
        <v>697</v>
      </c>
      <c r="B698" s="121">
        <v>44941</v>
      </c>
      <c r="C698" s="3" t="s">
        <v>821</v>
      </c>
      <c r="D698" s="3" t="s">
        <v>124</v>
      </c>
      <c r="E698" s="3">
        <v>53</v>
      </c>
      <c r="F698" s="3" t="s">
        <v>21</v>
      </c>
      <c r="G698" s="3">
        <v>1</v>
      </c>
      <c r="H698" s="3">
        <v>500</v>
      </c>
      <c r="I698" s="3">
        <v>500</v>
      </c>
    </row>
    <row r="699" spans="1:9">
      <c r="A699" s="3">
        <v>698</v>
      </c>
      <c r="B699" s="121">
        <v>45126</v>
      </c>
      <c r="C699" s="3" t="s">
        <v>822</v>
      </c>
      <c r="D699" s="3" t="s">
        <v>126</v>
      </c>
      <c r="E699" s="3">
        <v>64</v>
      </c>
      <c r="F699" s="3" t="s">
        <v>20</v>
      </c>
      <c r="G699" s="3">
        <v>1</v>
      </c>
      <c r="H699" s="3">
        <v>300</v>
      </c>
      <c r="I699" s="3">
        <v>300</v>
      </c>
    </row>
    <row r="700" spans="1:9">
      <c r="A700" s="3">
        <v>699</v>
      </c>
      <c r="B700" s="121">
        <v>45099</v>
      </c>
      <c r="C700" s="3" t="s">
        <v>823</v>
      </c>
      <c r="D700" s="3" t="s">
        <v>126</v>
      </c>
      <c r="E700" s="3">
        <v>37</v>
      </c>
      <c r="F700" s="3" t="s">
        <v>21</v>
      </c>
      <c r="G700" s="3">
        <v>4</v>
      </c>
      <c r="H700" s="3">
        <v>30</v>
      </c>
      <c r="I700" s="3">
        <v>120</v>
      </c>
    </row>
    <row r="701" spans="1:9">
      <c r="A701" s="3">
        <v>700</v>
      </c>
      <c r="B701" s="121">
        <v>45269</v>
      </c>
      <c r="C701" s="3" t="s">
        <v>824</v>
      </c>
      <c r="D701" s="3" t="s">
        <v>124</v>
      </c>
      <c r="E701" s="3">
        <v>36</v>
      </c>
      <c r="F701" s="3" t="s">
        <v>20</v>
      </c>
      <c r="G701" s="3">
        <v>4</v>
      </c>
      <c r="H701" s="3">
        <v>500</v>
      </c>
      <c r="I701" s="3">
        <v>2000</v>
      </c>
    </row>
    <row r="702" spans="1:9">
      <c r="A702" s="3">
        <v>701</v>
      </c>
      <c r="B702" s="121">
        <v>45274</v>
      </c>
      <c r="C702" s="3" t="s">
        <v>825</v>
      </c>
      <c r="D702" s="3" t="s">
        <v>126</v>
      </c>
      <c r="E702" s="3">
        <v>52</v>
      </c>
      <c r="F702" s="3" t="s">
        <v>19</v>
      </c>
      <c r="G702" s="3">
        <v>2</v>
      </c>
      <c r="H702" s="3">
        <v>30</v>
      </c>
      <c r="I702" s="3">
        <v>60</v>
      </c>
    </row>
    <row r="703" spans="1:9">
      <c r="A703" s="3">
        <v>702</v>
      </c>
      <c r="B703" s="121">
        <v>45134</v>
      </c>
      <c r="C703" s="3" t="s">
        <v>826</v>
      </c>
      <c r="D703" s="3" t="s">
        <v>126</v>
      </c>
      <c r="E703" s="3">
        <v>60</v>
      </c>
      <c r="F703" s="3" t="s">
        <v>21</v>
      </c>
      <c r="G703" s="3">
        <v>2</v>
      </c>
      <c r="H703" s="3">
        <v>300</v>
      </c>
      <c r="I703" s="3">
        <v>600</v>
      </c>
    </row>
    <row r="704" spans="1:9">
      <c r="A704" s="3">
        <v>703</v>
      </c>
      <c r="B704" s="121">
        <v>45011</v>
      </c>
      <c r="C704" s="3" t="s">
        <v>827</v>
      </c>
      <c r="D704" s="3" t="s">
        <v>124</v>
      </c>
      <c r="E704" s="3">
        <v>34</v>
      </c>
      <c r="F704" s="3" t="s">
        <v>20</v>
      </c>
      <c r="G704" s="3">
        <v>2</v>
      </c>
      <c r="H704" s="3">
        <v>50</v>
      </c>
      <c r="I704" s="3">
        <v>100</v>
      </c>
    </row>
    <row r="705" spans="1:9">
      <c r="A705" s="3">
        <v>704</v>
      </c>
      <c r="B705" s="121">
        <v>45166</v>
      </c>
      <c r="C705" s="3" t="s">
        <v>828</v>
      </c>
      <c r="D705" s="3" t="s">
        <v>126</v>
      </c>
      <c r="E705" s="3">
        <v>62</v>
      </c>
      <c r="F705" s="3" t="s">
        <v>21</v>
      </c>
      <c r="G705" s="3">
        <v>3</v>
      </c>
      <c r="H705" s="3">
        <v>30</v>
      </c>
      <c r="I705" s="3">
        <v>90</v>
      </c>
    </row>
    <row r="706" spans="1:9">
      <c r="A706" s="3">
        <v>705</v>
      </c>
      <c r="B706" s="121">
        <v>44992</v>
      </c>
      <c r="C706" s="3" t="s">
        <v>829</v>
      </c>
      <c r="D706" s="3" t="s">
        <v>124</v>
      </c>
      <c r="E706" s="3">
        <v>60</v>
      </c>
      <c r="F706" s="3" t="s">
        <v>20</v>
      </c>
      <c r="G706" s="3">
        <v>2</v>
      </c>
      <c r="H706" s="3">
        <v>25</v>
      </c>
      <c r="I706" s="3">
        <v>50</v>
      </c>
    </row>
    <row r="707" spans="1:9">
      <c r="A707" s="3">
        <v>706</v>
      </c>
      <c r="B707" s="121">
        <v>45245</v>
      </c>
      <c r="C707" s="3" t="s">
        <v>830</v>
      </c>
      <c r="D707" s="3" t="s">
        <v>124</v>
      </c>
      <c r="E707" s="3">
        <v>51</v>
      </c>
      <c r="F707" s="3" t="s">
        <v>20</v>
      </c>
      <c r="G707" s="3">
        <v>4</v>
      </c>
      <c r="H707" s="3">
        <v>25</v>
      </c>
      <c r="I707" s="3">
        <v>100</v>
      </c>
    </row>
    <row r="708" spans="1:9">
      <c r="A708" s="3">
        <v>707</v>
      </c>
      <c r="B708" s="121">
        <v>45200</v>
      </c>
      <c r="C708" s="3" t="s">
        <v>831</v>
      </c>
      <c r="D708" s="3" t="s">
        <v>126</v>
      </c>
      <c r="E708" s="3">
        <v>26</v>
      </c>
      <c r="F708" s="3" t="s">
        <v>21</v>
      </c>
      <c r="G708" s="3">
        <v>1</v>
      </c>
      <c r="H708" s="3">
        <v>500</v>
      </c>
      <c r="I708" s="3">
        <v>500</v>
      </c>
    </row>
    <row r="709" spans="1:9">
      <c r="A709" s="3">
        <v>708</v>
      </c>
      <c r="B709" s="121">
        <v>44940</v>
      </c>
      <c r="C709" s="3" t="s">
        <v>832</v>
      </c>
      <c r="D709" s="3" t="s">
        <v>126</v>
      </c>
      <c r="E709" s="3">
        <v>43</v>
      </c>
      <c r="F709" s="3" t="s">
        <v>19</v>
      </c>
      <c r="G709" s="3">
        <v>3</v>
      </c>
      <c r="H709" s="3">
        <v>300</v>
      </c>
      <c r="I709" s="3">
        <v>900</v>
      </c>
    </row>
    <row r="710" spans="1:9">
      <c r="A710" s="3">
        <v>709</v>
      </c>
      <c r="B710" s="121">
        <v>45128</v>
      </c>
      <c r="C710" s="3" t="s">
        <v>833</v>
      </c>
      <c r="D710" s="3" t="s">
        <v>126</v>
      </c>
      <c r="E710" s="3">
        <v>19</v>
      </c>
      <c r="F710" s="3" t="s">
        <v>20</v>
      </c>
      <c r="G710" s="3">
        <v>2</v>
      </c>
      <c r="H710" s="3">
        <v>500</v>
      </c>
      <c r="I710" s="3">
        <v>1000</v>
      </c>
    </row>
    <row r="711" spans="1:9">
      <c r="A711" s="3">
        <v>710</v>
      </c>
      <c r="B711" s="121">
        <v>45230</v>
      </c>
      <c r="C711" s="3" t="s">
        <v>834</v>
      </c>
      <c r="D711" s="3" t="s">
        <v>126</v>
      </c>
      <c r="E711" s="3">
        <v>26</v>
      </c>
      <c r="F711" s="3" t="s">
        <v>20</v>
      </c>
      <c r="G711" s="3">
        <v>3</v>
      </c>
      <c r="H711" s="3">
        <v>500</v>
      </c>
      <c r="I711" s="3">
        <v>1500</v>
      </c>
    </row>
    <row r="712" spans="1:9">
      <c r="A712" s="3">
        <v>711</v>
      </c>
      <c r="B712" s="121">
        <v>45215</v>
      </c>
      <c r="C712" s="3" t="s">
        <v>835</v>
      </c>
      <c r="D712" s="3" t="s">
        <v>124</v>
      </c>
      <c r="E712" s="3">
        <v>26</v>
      </c>
      <c r="F712" s="3" t="s">
        <v>20</v>
      </c>
      <c r="G712" s="3">
        <v>3</v>
      </c>
      <c r="H712" s="3">
        <v>500</v>
      </c>
      <c r="I712" s="3">
        <v>1500</v>
      </c>
    </row>
    <row r="713" spans="1:9">
      <c r="A713" s="3">
        <v>712</v>
      </c>
      <c r="B713" s="121">
        <v>45266</v>
      </c>
      <c r="C713" s="3" t="s">
        <v>836</v>
      </c>
      <c r="D713" s="3" t="s">
        <v>126</v>
      </c>
      <c r="E713" s="3">
        <v>57</v>
      </c>
      <c r="F713" s="3" t="s">
        <v>19</v>
      </c>
      <c r="G713" s="3">
        <v>2</v>
      </c>
      <c r="H713" s="3">
        <v>25</v>
      </c>
      <c r="I713" s="3">
        <v>50</v>
      </c>
    </row>
    <row r="714" spans="1:9">
      <c r="A714" s="3">
        <v>713</v>
      </c>
      <c r="B714" s="121">
        <v>44940</v>
      </c>
      <c r="C714" s="3" t="s">
        <v>837</v>
      </c>
      <c r="D714" s="3" t="s">
        <v>124</v>
      </c>
      <c r="E714" s="3">
        <v>34</v>
      </c>
      <c r="F714" s="3" t="s">
        <v>19</v>
      </c>
      <c r="G714" s="3">
        <v>3</v>
      </c>
      <c r="H714" s="3">
        <v>25</v>
      </c>
      <c r="I714" s="3">
        <v>75</v>
      </c>
    </row>
    <row r="715" spans="1:9">
      <c r="A715" s="3">
        <v>714</v>
      </c>
      <c r="B715" s="121">
        <v>44969</v>
      </c>
      <c r="C715" s="3" t="s">
        <v>838</v>
      </c>
      <c r="D715" s="3" t="s">
        <v>126</v>
      </c>
      <c r="E715" s="3">
        <v>18</v>
      </c>
      <c r="F715" s="3" t="s">
        <v>21</v>
      </c>
      <c r="G715" s="3">
        <v>1</v>
      </c>
      <c r="H715" s="3">
        <v>500</v>
      </c>
      <c r="I715" s="3">
        <v>500</v>
      </c>
    </row>
    <row r="716" spans="1:9">
      <c r="A716" s="3">
        <v>715</v>
      </c>
      <c r="B716" s="121">
        <v>45256</v>
      </c>
      <c r="C716" s="3" t="s">
        <v>839</v>
      </c>
      <c r="D716" s="3" t="s">
        <v>126</v>
      </c>
      <c r="E716" s="3">
        <v>42</v>
      </c>
      <c r="F716" s="3" t="s">
        <v>19</v>
      </c>
      <c r="G716" s="3">
        <v>4</v>
      </c>
      <c r="H716" s="3">
        <v>25</v>
      </c>
      <c r="I716" s="3">
        <v>100</v>
      </c>
    </row>
    <row r="717" spans="1:9">
      <c r="A717" s="3">
        <v>716</v>
      </c>
      <c r="B717" s="121">
        <v>45146</v>
      </c>
      <c r="C717" s="3" t="s">
        <v>840</v>
      </c>
      <c r="D717" s="3" t="s">
        <v>126</v>
      </c>
      <c r="E717" s="3">
        <v>60</v>
      </c>
      <c r="F717" s="3" t="s">
        <v>21</v>
      </c>
      <c r="G717" s="3">
        <v>4</v>
      </c>
      <c r="H717" s="3">
        <v>300</v>
      </c>
      <c r="I717" s="3">
        <v>1200</v>
      </c>
    </row>
    <row r="718" spans="1:9">
      <c r="A718" s="3">
        <v>717</v>
      </c>
      <c r="B718" s="121">
        <v>44996</v>
      </c>
      <c r="C718" s="3" t="s">
        <v>841</v>
      </c>
      <c r="D718" s="3" t="s">
        <v>124</v>
      </c>
      <c r="E718" s="3">
        <v>57</v>
      </c>
      <c r="F718" s="3" t="s">
        <v>21</v>
      </c>
      <c r="G718" s="3">
        <v>1</v>
      </c>
      <c r="H718" s="3">
        <v>500</v>
      </c>
      <c r="I718" s="3">
        <v>500</v>
      </c>
    </row>
    <row r="719" spans="1:9">
      <c r="A719" s="3">
        <v>718</v>
      </c>
      <c r="B719" s="121">
        <v>45163</v>
      </c>
      <c r="C719" s="3" t="s">
        <v>842</v>
      </c>
      <c r="D719" s="3" t="s">
        <v>126</v>
      </c>
      <c r="E719" s="3">
        <v>59</v>
      </c>
      <c r="F719" s="3" t="s">
        <v>19</v>
      </c>
      <c r="G719" s="3">
        <v>3</v>
      </c>
      <c r="H719" s="3">
        <v>25</v>
      </c>
      <c r="I719" s="3">
        <v>75</v>
      </c>
    </row>
    <row r="720" spans="1:9">
      <c r="A720" s="3">
        <v>719</v>
      </c>
      <c r="B720" s="121">
        <v>45020</v>
      </c>
      <c r="C720" s="3" t="s">
        <v>843</v>
      </c>
      <c r="D720" s="3" t="s">
        <v>126</v>
      </c>
      <c r="E720" s="3">
        <v>42</v>
      </c>
      <c r="F720" s="3" t="s">
        <v>21</v>
      </c>
      <c r="G720" s="3">
        <v>2</v>
      </c>
      <c r="H720" s="3">
        <v>30</v>
      </c>
      <c r="I720" s="3">
        <v>60</v>
      </c>
    </row>
    <row r="721" spans="1:9">
      <c r="A721" s="3">
        <v>720</v>
      </c>
      <c r="B721" s="121">
        <v>44952</v>
      </c>
      <c r="C721" s="3" t="s">
        <v>844</v>
      </c>
      <c r="D721" s="3" t="s">
        <v>126</v>
      </c>
      <c r="E721" s="3">
        <v>56</v>
      </c>
      <c r="F721" s="3" t="s">
        <v>19</v>
      </c>
      <c r="G721" s="3">
        <v>3</v>
      </c>
      <c r="H721" s="3">
        <v>500</v>
      </c>
      <c r="I721" s="3">
        <v>1500</v>
      </c>
    </row>
    <row r="722" spans="1:9">
      <c r="A722" s="3">
        <v>721</v>
      </c>
      <c r="B722" s="121">
        <v>45060</v>
      </c>
      <c r="C722" s="3" t="s">
        <v>845</v>
      </c>
      <c r="D722" s="3" t="s">
        <v>126</v>
      </c>
      <c r="E722" s="3">
        <v>52</v>
      </c>
      <c r="F722" s="3" t="s">
        <v>21</v>
      </c>
      <c r="G722" s="3">
        <v>1</v>
      </c>
      <c r="H722" s="3">
        <v>500</v>
      </c>
      <c r="I722" s="3">
        <v>500</v>
      </c>
    </row>
    <row r="723" spans="1:9">
      <c r="A723" s="3">
        <v>722</v>
      </c>
      <c r="B723" s="121">
        <v>45121</v>
      </c>
      <c r="C723" s="3" t="s">
        <v>846</v>
      </c>
      <c r="D723" s="3" t="s">
        <v>124</v>
      </c>
      <c r="E723" s="3">
        <v>20</v>
      </c>
      <c r="F723" s="3" t="s">
        <v>19</v>
      </c>
      <c r="G723" s="3">
        <v>3</v>
      </c>
      <c r="H723" s="3">
        <v>300</v>
      </c>
      <c r="I723" s="3">
        <v>900</v>
      </c>
    </row>
    <row r="724" spans="1:9">
      <c r="A724" s="3">
        <v>723</v>
      </c>
      <c r="B724" s="121">
        <v>45094</v>
      </c>
      <c r="C724" s="3" t="s">
        <v>847</v>
      </c>
      <c r="D724" s="3" t="s">
        <v>126</v>
      </c>
      <c r="E724" s="3">
        <v>54</v>
      </c>
      <c r="F724" s="3" t="s">
        <v>19</v>
      </c>
      <c r="G724" s="3">
        <v>4</v>
      </c>
      <c r="H724" s="3">
        <v>50</v>
      </c>
      <c r="I724" s="3">
        <v>200</v>
      </c>
    </row>
    <row r="725" spans="1:9">
      <c r="A725" s="3">
        <v>724</v>
      </c>
      <c r="B725" s="121">
        <v>45035</v>
      </c>
      <c r="C725" s="3" t="s">
        <v>848</v>
      </c>
      <c r="D725" s="3" t="s">
        <v>124</v>
      </c>
      <c r="E725" s="3">
        <v>61</v>
      </c>
      <c r="F725" s="3" t="s">
        <v>21</v>
      </c>
      <c r="G725" s="3">
        <v>3</v>
      </c>
      <c r="H725" s="3">
        <v>50</v>
      </c>
      <c r="I725" s="3">
        <v>150</v>
      </c>
    </row>
    <row r="726" spans="1:9">
      <c r="A726" s="3">
        <v>725</v>
      </c>
      <c r="B726" s="121">
        <v>45159</v>
      </c>
      <c r="C726" s="3" t="s">
        <v>849</v>
      </c>
      <c r="D726" s="3" t="s">
        <v>124</v>
      </c>
      <c r="E726" s="3">
        <v>61</v>
      </c>
      <c r="F726" s="3" t="s">
        <v>20</v>
      </c>
      <c r="G726" s="3">
        <v>1</v>
      </c>
      <c r="H726" s="3">
        <v>300</v>
      </c>
      <c r="I726" s="3">
        <v>300</v>
      </c>
    </row>
    <row r="727" spans="1:9">
      <c r="A727" s="3">
        <v>726</v>
      </c>
      <c r="B727" s="121">
        <v>45094</v>
      </c>
      <c r="C727" s="3" t="s">
        <v>850</v>
      </c>
      <c r="D727" s="3" t="s">
        <v>124</v>
      </c>
      <c r="E727" s="3">
        <v>47</v>
      </c>
      <c r="F727" s="3" t="s">
        <v>21</v>
      </c>
      <c r="G727" s="3">
        <v>4</v>
      </c>
      <c r="H727" s="3">
        <v>300</v>
      </c>
      <c r="I727" s="3">
        <v>1200</v>
      </c>
    </row>
    <row r="728" spans="1:9">
      <c r="A728" s="3">
        <v>727</v>
      </c>
      <c r="B728" s="121">
        <v>45099</v>
      </c>
      <c r="C728" s="3" t="s">
        <v>851</v>
      </c>
      <c r="D728" s="3" t="s">
        <v>124</v>
      </c>
      <c r="E728" s="3">
        <v>55</v>
      </c>
      <c r="F728" s="3" t="s">
        <v>19</v>
      </c>
      <c r="G728" s="3">
        <v>3</v>
      </c>
      <c r="H728" s="3">
        <v>300</v>
      </c>
      <c r="I728" s="3">
        <v>900</v>
      </c>
    </row>
    <row r="729" spans="1:9">
      <c r="A729" s="3">
        <v>728</v>
      </c>
      <c r="B729" s="121">
        <v>45121</v>
      </c>
      <c r="C729" s="3" t="s">
        <v>852</v>
      </c>
      <c r="D729" s="3" t="s">
        <v>124</v>
      </c>
      <c r="E729" s="3">
        <v>51</v>
      </c>
      <c r="F729" s="3" t="s">
        <v>20</v>
      </c>
      <c r="G729" s="3">
        <v>3</v>
      </c>
      <c r="H729" s="3">
        <v>50</v>
      </c>
      <c r="I729" s="3">
        <v>150</v>
      </c>
    </row>
    <row r="730" spans="1:9">
      <c r="A730" s="3">
        <v>729</v>
      </c>
      <c r="B730" s="121">
        <v>45069</v>
      </c>
      <c r="C730" s="3" t="s">
        <v>853</v>
      </c>
      <c r="D730" s="3" t="s">
        <v>124</v>
      </c>
      <c r="E730" s="3">
        <v>29</v>
      </c>
      <c r="F730" s="3" t="s">
        <v>21</v>
      </c>
      <c r="G730" s="3">
        <v>4</v>
      </c>
      <c r="H730" s="3">
        <v>300</v>
      </c>
      <c r="I730" s="3">
        <v>1200</v>
      </c>
    </row>
    <row r="731" spans="1:9">
      <c r="A731" s="3">
        <v>730</v>
      </c>
      <c r="B731" s="121">
        <v>45142</v>
      </c>
      <c r="C731" s="3" t="s">
        <v>854</v>
      </c>
      <c r="D731" s="3" t="s">
        <v>126</v>
      </c>
      <c r="E731" s="3">
        <v>36</v>
      </c>
      <c r="F731" s="3" t="s">
        <v>21</v>
      </c>
      <c r="G731" s="3">
        <v>2</v>
      </c>
      <c r="H731" s="3">
        <v>25</v>
      </c>
      <c r="I731" s="3">
        <v>50</v>
      </c>
    </row>
    <row r="732" spans="1:9">
      <c r="A732" s="3">
        <v>731</v>
      </c>
      <c r="B732" s="121">
        <v>45056</v>
      </c>
      <c r="C732" s="3" t="s">
        <v>855</v>
      </c>
      <c r="D732" s="3" t="s">
        <v>124</v>
      </c>
      <c r="E732" s="3">
        <v>54</v>
      </c>
      <c r="F732" s="3" t="s">
        <v>21</v>
      </c>
      <c r="G732" s="3">
        <v>4</v>
      </c>
      <c r="H732" s="3">
        <v>500</v>
      </c>
      <c r="I732" s="3">
        <v>2000</v>
      </c>
    </row>
    <row r="733" spans="1:9">
      <c r="A733" s="3">
        <v>732</v>
      </c>
      <c r="B733" s="121">
        <v>44968</v>
      </c>
      <c r="C733" s="3" t="s">
        <v>856</v>
      </c>
      <c r="D733" s="3" t="s">
        <v>124</v>
      </c>
      <c r="E733" s="3">
        <v>61</v>
      </c>
      <c r="F733" s="3" t="s">
        <v>20</v>
      </c>
      <c r="G733" s="3">
        <v>2</v>
      </c>
      <c r="H733" s="3">
        <v>500</v>
      </c>
      <c r="I733" s="3">
        <v>1000</v>
      </c>
    </row>
    <row r="734" spans="1:9">
      <c r="A734" s="3">
        <v>733</v>
      </c>
      <c r="B734" s="121">
        <v>45167</v>
      </c>
      <c r="C734" s="3" t="s">
        <v>857</v>
      </c>
      <c r="D734" s="3" t="s">
        <v>124</v>
      </c>
      <c r="E734" s="3">
        <v>34</v>
      </c>
      <c r="F734" s="3" t="s">
        <v>19</v>
      </c>
      <c r="G734" s="3">
        <v>1</v>
      </c>
      <c r="H734" s="3">
        <v>30</v>
      </c>
      <c r="I734" s="3">
        <v>30</v>
      </c>
    </row>
    <row r="735" spans="1:9">
      <c r="A735" s="3">
        <v>734</v>
      </c>
      <c r="B735" s="121">
        <v>44936</v>
      </c>
      <c r="C735" s="3" t="s">
        <v>858</v>
      </c>
      <c r="D735" s="3" t="s">
        <v>126</v>
      </c>
      <c r="E735" s="3">
        <v>27</v>
      </c>
      <c r="F735" s="3" t="s">
        <v>21</v>
      </c>
      <c r="G735" s="3">
        <v>1</v>
      </c>
      <c r="H735" s="3">
        <v>30</v>
      </c>
      <c r="I735" s="3">
        <v>30</v>
      </c>
    </row>
    <row r="736" spans="1:9">
      <c r="A736" s="3">
        <v>735</v>
      </c>
      <c r="B736" s="121">
        <v>45203</v>
      </c>
      <c r="C736" s="3" t="s">
        <v>859</v>
      </c>
      <c r="D736" s="3" t="s">
        <v>126</v>
      </c>
      <c r="E736" s="3">
        <v>64</v>
      </c>
      <c r="F736" s="3" t="s">
        <v>21</v>
      </c>
      <c r="G736" s="3">
        <v>4</v>
      </c>
      <c r="H736" s="3">
        <v>500</v>
      </c>
      <c r="I736" s="3">
        <v>2000</v>
      </c>
    </row>
    <row r="737" spans="1:9">
      <c r="A737" s="3">
        <v>736</v>
      </c>
      <c r="B737" s="121">
        <v>44953</v>
      </c>
      <c r="C737" s="3" t="s">
        <v>860</v>
      </c>
      <c r="D737" s="3" t="s">
        <v>124</v>
      </c>
      <c r="E737" s="3">
        <v>29</v>
      </c>
      <c r="F737" s="3" t="s">
        <v>21</v>
      </c>
      <c r="G737" s="3">
        <v>4</v>
      </c>
      <c r="H737" s="3">
        <v>25</v>
      </c>
      <c r="I737" s="3">
        <v>100</v>
      </c>
    </row>
    <row r="738" spans="1:9">
      <c r="A738" s="3">
        <v>737</v>
      </c>
      <c r="B738" s="121">
        <v>45106</v>
      </c>
      <c r="C738" s="3" t="s">
        <v>861</v>
      </c>
      <c r="D738" s="3" t="s">
        <v>126</v>
      </c>
      <c r="E738" s="3">
        <v>33</v>
      </c>
      <c r="F738" s="3" t="s">
        <v>21</v>
      </c>
      <c r="G738" s="3">
        <v>1</v>
      </c>
      <c r="H738" s="3">
        <v>50</v>
      </c>
      <c r="I738" s="3">
        <v>50</v>
      </c>
    </row>
    <row r="739" spans="1:9">
      <c r="A739" s="3">
        <v>738</v>
      </c>
      <c r="B739" s="121">
        <v>45041</v>
      </c>
      <c r="C739" s="3" t="s">
        <v>862</v>
      </c>
      <c r="D739" s="3" t="s">
        <v>124</v>
      </c>
      <c r="E739" s="3">
        <v>41</v>
      </c>
      <c r="F739" s="3" t="s">
        <v>21</v>
      </c>
      <c r="G739" s="3">
        <v>2</v>
      </c>
      <c r="H739" s="3">
        <v>50</v>
      </c>
      <c r="I739" s="3">
        <v>100</v>
      </c>
    </row>
    <row r="740" spans="1:9">
      <c r="A740" s="3">
        <v>739</v>
      </c>
      <c r="B740" s="121">
        <v>45259</v>
      </c>
      <c r="C740" s="3" t="s">
        <v>863</v>
      </c>
      <c r="D740" s="3" t="s">
        <v>124</v>
      </c>
      <c r="E740" s="3">
        <v>36</v>
      </c>
      <c r="F740" s="3" t="s">
        <v>19</v>
      </c>
      <c r="G740" s="3">
        <v>1</v>
      </c>
      <c r="H740" s="3">
        <v>25</v>
      </c>
      <c r="I740" s="3">
        <v>25</v>
      </c>
    </row>
    <row r="741" spans="1:9">
      <c r="A741" s="3">
        <v>740</v>
      </c>
      <c r="B741" s="121">
        <v>44962</v>
      </c>
      <c r="C741" s="3" t="s">
        <v>864</v>
      </c>
      <c r="D741" s="3" t="s">
        <v>126</v>
      </c>
      <c r="E741" s="3">
        <v>25</v>
      </c>
      <c r="F741" s="3" t="s">
        <v>19</v>
      </c>
      <c r="G741" s="3">
        <v>4</v>
      </c>
      <c r="H741" s="3">
        <v>50</v>
      </c>
      <c r="I741" s="3">
        <v>200</v>
      </c>
    </row>
    <row r="742" spans="1:9">
      <c r="A742" s="3">
        <v>741</v>
      </c>
      <c r="B742" s="121">
        <v>45260</v>
      </c>
      <c r="C742" s="3" t="s">
        <v>865</v>
      </c>
      <c r="D742" s="3" t="s">
        <v>124</v>
      </c>
      <c r="E742" s="3">
        <v>48</v>
      </c>
      <c r="F742" s="3" t="s">
        <v>21</v>
      </c>
      <c r="G742" s="3">
        <v>1</v>
      </c>
      <c r="H742" s="3">
        <v>300</v>
      </c>
      <c r="I742" s="3">
        <v>300</v>
      </c>
    </row>
    <row r="743" spans="1:9">
      <c r="A743" s="3">
        <v>742</v>
      </c>
      <c r="B743" s="121">
        <v>44947</v>
      </c>
      <c r="C743" s="3" t="s">
        <v>866</v>
      </c>
      <c r="D743" s="3" t="s">
        <v>126</v>
      </c>
      <c r="E743" s="3">
        <v>38</v>
      </c>
      <c r="F743" s="3" t="s">
        <v>20</v>
      </c>
      <c r="G743" s="3">
        <v>4</v>
      </c>
      <c r="H743" s="3">
        <v>500</v>
      </c>
      <c r="I743" s="3">
        <v>2000</v>
      </c>
    </row>
    <row r="744" spans="1:9">
      <c r="A744" s="3">
        <v>743</v>
      </c>
      <c r="B744" s="121">
        <v>44942</v>
      </c>
      <c r="C744" s="3" t="s">
        <v>867</v>
      </c>
      <c r="D744" s="3" t="s">
        <v>126</v>
      </c>
      <c r="E744" s="3">
        <v>34</v>
      </c>
      <c r="F744" s="3" t="s">
        <v>19</v>
      </c>
      <c r="G744" s="3">
        <v>4</v>
      </c>
      <c r="H744" s="3">
        <v>500</v>
      </c>
      <c r="I744" s="3">
        <v>2000</v>
      </c>
    </row>
    <row r="745" spans="1:9">
      <c r="A745" s="3">
        <v>744</v>
      </c>
      <c r="B745" s="121">
        <v>45053</v>
      </c>
      <c r="C745" s="3" t="s">
        <v>868</v>
      </c>
      <c r="D745" s="3" t="s">
        <v>124</v>
      </c>
      <c r="E745" s="3">
        <v>40</v>
      </c>
      <c r="F745" s="3" t="s">
        <v>20</v>
      </c>
      <c r="G745" s="3">
        <v>1</v>
      </c>
      <c r="H745" s="3">
        <v>25</v>
      </c>
      <c r="I745" s="3">
        <v>25</v>
      </c>
    </row>
    <row r="746" spans="1:9">
      <c r="A746" s="3">
        <v>745</v>
      </c>
      <c r="B746" s="121">
        <v>45029</v>
      </c>
      <c r="C746" s="3" t="s">
        <v>869</v>
      </c>
      <c r="D746" s="3" t="s">
        <v>124</v>
      </c>
      <c r="E746" s="3">
        <v>54</v>
      </c>
      <c r="F746" s="3" t="s">
        <v>19</v>
      </c>
      <c r="G746" s="3">
        <v>2</v>
      </c>
      <c r="H746" s="3">
        <v>50</v>
      </c>
      <c r="I746" s="3">
        <v>100</v>
      </c>
    </row>
    <row r="747" spans="1:9">
      <c r="A747" s="3">
        <v>746</v>
      </c>
      <c r="B747" s="121">
        <v>44937</v>
      </c>
      <c r="C747" s="3" t="s">
        <v>870</v>
      </c>
      <c r="D747" s="3" t="s">
        <v>126</v>
      </c>
      <c r="E747" s="3">
        <v>33</v>
      </c>
      <c r="F747" s="3" t="s">
        <v>21</v>
      </c>
      <c r="G747" s="3">
        <v>3</v>
      </c>
      <c r="H747" s="3">
        <v>30</v>
      </c>
      <c r="I747" s="3">
        <v>90</v>
      </c>
    </row>
    <row r="748" spans="1:9">
      <c r="A748" s="3">
        <v>747</v>
      </c>
      <c r="B748" s="121">
        <v>45245</v>
      </c>
      <c r="C748" s="3" t="s">
        <v>871</v>
      </c>
      <c r="D748" s="3" t="s">
        <v>124</v>
      </c>
      <c r="E748" s="3">
        <v>23</v>
      </c>
      <c r="F748" s="3" t="s">
        <v>19</v>
      </c>
      <c r="G748" s="3">
        <v>1</v>
      </c>
      <c r="H748" s="3">
        <v>30</v>
      </c>
      <c r="I748" s="3">
        <v>30</v>
      </c>
    </row>
    <row r="749" spans="1:9">
      <c r="A749" s="3">
        <v>748</v>
      </c>
      <c r="B749" s="121">
        <v>45005</v>
      </c>
      <c r="C749" s="3" t="s">
        <v>872</v>
      </c>
      <c r="D749" s="3" t="s">
        <v>124</v>
      </c>
      <c r="E749" s="3">
        <v>25</v>
      </c>
      <c r="F749" s="3" t="s">
        <v>21</v>
      </c>
      <c r="G749" s="3">
        <v>3</v>
      </c>
      <c r="H749" s="3">
        <v>50</v>
      </c>
      <c r="I749" s="3">
        <v>150</v>
      </c>
    </row>
    <row r="750" spans="1:9">
      <c r="A750" s="3">
        <v>749</v>
      </c>
      <c r="B750" s="121">
        <v>45049</v>
      </c>
      <c r="C750" s="3" t="s">
        <v>873</v>
      </c>
      <c r="D750" s="3" t="s">
        <v>124</v>
      </c>
      <c r="E750" s="3">
        <v>42</v>
      </c>
      <c r="F750" s="3" t="s">
        <v>19</v>
      </c>
      <c r="G750" s="3">
        <v>1</v>
      </c>
      <c r="H750" s="3">
        <v>30</v>
      </c>
      <c r="I750" s="3">
        <v>30</v>
      </c>
    </row>
    <row r="751" spans="1:9">
      <c r="A751" s="3">
        <v>750</v>
      </c>
      <c r="B751" s="121">
        <v>44991</v>
      </c>
      <c r="C751" s="3" t="s">
        <v>874</v>
      </c>
      <c r="D751" s="3" t="s">
        <v>126</v>
      </c>
      <c r="E751" s="3">
        <v>35</v>
      </c>
      <c r="F751" s="3" t="s">
        <v>21</v>
      </c>
      <c r="G751" s="3">
        <v>3</v>
      </c>
      <c r="H751" s="3">
        <v>25</v>
      </c>
      <c r="I751" s="3">
        <v>75</v>
      </c>
    </row>
    <row r="752" spans="1:9">
      <c r="A752" s="3">
        <v>751</v>
      </c>
      <c r="B752" s="121">
        <v>45169</v>
      </c>
      <c r="C752" s="3" t="s">
        <v>875</v>
      </c>
      <c r="D752" s="3" t="s">
        <v>126</v>
      </c>
      <c r="E752" s="3">
        <v>42</v>
      </c>
      <c r="F752" s="3" t="s">
        <v>21</v>
      </c>
      <c r="G752" s="3">
        <v>2</v>
      </c>
      <c r="H752" s="3">
        <v>25</v>
      </c>
      <c r="I752" s="3">
        <v>50</v>
      </c>
    </row>
    <row r="753" spans="1:9">
      <c r="A753" s="3">
        <v>752</v>
      </c>
      <c r="B753" s="121">
        <v>45269</v>
      </c>
      <c r="C753" s="3" t="s">
        <v>876</v>
      </c>
      <c r="D753" s="3" t="s">
        <v>124</v>
      </c>
      <c r="E753" s="3">
        <v>29</v>
      </c>
      <c r="F753" s="3" t="s">
        <v>21</v>
      </c>
      <c r="G753" s="3">
        <v>2</v>
      </c>
      <c r="H753" s="3">
        <v>50</v>
      </c>
      <c r="I753" s="3">
        <v>100</v>
      </c>
    </row>
    <row r="754" spans="1:9">
      <c r="A754" s="3">
        <v>753</v>
      </c>
      <c r="B754" s="121">
        <v>44985</v>
      </c>
      <c r="C754" s="3" t="s">
        <v>877</v>
      </c>
      <c r="D754" s="3" t="s">
        <v>126</v>
      </c>
      <c r="E754" s="3">
        <v>32</v>
      </c>
      <c r="F754" s="3" t="s">
        <v>21</v>
      </c>
      <c r="G754" s="3">
        <v>1</v>
      </c>
      <c r="H754" s="3">
        <v>30</v>
      </c>
      <c r="I754" s="3">
        <v>30</v>
      </c>
    </row>
    <row r="755" spans="1:9">
      <c r="A755" s="3">
        <v>754</v>
      </c>
      <c r="B755" s="121">
        <v>45215</v>
      </c>
      <c r="C755" s="3" t="s">
        <v>878</v>
      </c>
      <c r="D755" s="3" t="s">
        <v>126</v>
      </c>
      <c r="E755" s="3">
        <v>43</v>
      </c>
      <c r="F755" s="3" t="s">
        <v>20</v>
      </c>
      <c r="G755" s="3">
        <v>4</v>
      </c>
      <c r="H755" s="3">
        <v>25</v>
      </c>
      <c r="I755" s="3">
        <v>100</v>
      </c>
    </row>
    <row r="756" spans="1:9">
      <c r="A756" s="3">
        <v>755</v>
      </c>
      <c r="B756" s="121">
        <v>45038</v>
      </c>
      <c r="C756" s="3" t="s">
        <v>879</v>
      </c>
      <c r="D756" s="3" t="s">
        <v>126</v>
      </c>
      <c r="E756" s="3">
        <v>58</v>
      </c>
      <c r="F756" s="3" t="s">
        <v>21</v>
      </c>
      <c r="G756" s="3">
        <v>3</v>
      </c>
      <c r="H756" s="3">
        <v>25</v>
      </c>
      <c r="I756" s="3">
        <v>75</v>
      </c>
    </row>
    <row r="757" spans="1:9">
      <c r="A757" s="3">
        <v>756</v>
      </c>
      <c r="B757" s="121">
        <v>45165</v>
      </c>
      <c r="C757" s="3" t="s">
        <v>880</v>
      </c>
      <c r="D757" s="3" t="s">
        <v>126</v>
      </c>
      <c r="E757" s="3">
        <v>62</v>
      </c>
      <c r="F757" s="3" t="s">
        <v>20</v>
      </c>
      <c r="G757" s="3">
        <v>4</v>
      </c>
      <c r="H757" s="3">
        <v>300</v>
      </c>
      <c r="I757" s="3">
        <v>1200</v>
      </c>
    </row>
    <row r="758" spans="1:9">
      <c r="A758" s="3">
        <v>757</v>
      </c>
      <c r="B758" s="121">
        <v>45285</v>
      </c>
      <c r="C758" s="3" t="s">
        <v>881</v>
      </c>
      <c r="D758" s="3" t="s">
        <v>126</v>
      </c>
      <c r="E758" s="3">
        <v>43</v>
      </c>
      <c r="F758" s="3" t="s">
        <v>20</v>
      </c>
      <c r="G758" s="3">
        <v>4</v>
      </c>
      <c r="H758" s="3">
        <v>300</v>
      </c>
      <c r="I758" s="3">
        <v>1200</v>
      </c>
    </row>
    <row r="759" spans="1:9">
      <c r="A759" s="3">
        <v>758</v>
      </c>
      <c r="B759" s="121">
        <v>45058</v>
      </c>
      <c r="C759" s="3" t="s">
        <v>882</v>
      </c>
      <c r="D759" s="3" t="s">
        <v>124</v>
      </c>
      <c r="E759" s="3">
        <v>64</v>
      </c>
      <c r="F759" s="3" t="s">
        <v>21</v>
      </c>
      <c r="G759" s="3">
        <v>4</v>
      </c>
      <c r="H759" s="3">
        <v>25</v>
      </c>
      <c r="I759" s="3">
        <v>100</v>
      </c>
    </row>
    <row r="760" spans="1:9">
      <c r="A760" s="3">
        <v>759</v>
      </c>
      <c r="B760" s="121">
        <v>45115</v>
      </c>
      <c r="C760" s="3" t="s">
        <v>883</v>
      </c>
      <c r="D760" s="3" t="s">
        <v>124</v>
      </c>
      <c r="E760" s="3">
        <v>49</v>
      </c>
      <c r="F760" s="3" t="s">
        <v>20</v>
      </c>
      <c r="G760" s="3">
        <v>2</v>
      </c>
      <c r="H760" s="3">
        <v>50</v>
      </c>
      <c r="I760" s="3">
        <v>100</v>
      </c>
    </row>
    <row r="761" spans="1:9">
      <c r="A761" s="3">
        <v>760</v>
      </c>
      <c r="B761" s="121">
        <v>45012</v>
      </c>
      <c r="C761" s="3" t="s">
        <v>884</v>
      </c>
      <c r="D761" s="3" t="s">
        <v>124</v>
      </c>
      <c r="E761" s="3">
        <v>27</v>
      </c>
      <c r="F761" s="3" t="s">
        <v>19</v>
      </c>
      <c r="G761" s="3">
        <v>1</v>
      </c>
      <c r="H761" s="3">
        <v>500</v>
      </c>
      <c r="I761" s="3">
        <v>500</v>
      </c>
    </row>
    <row r="762" spans="1:9">
      <c r="A762" s="3">
        <v>761</v>
      </c>
      <c r="B762" s="121">
        <v>45237</v>
      </c>
      <c r="C762" s="3" t="s">
        <v>885</v>
      </c>
      <c r="D762" s="3" t="s">
        <v>126</v>
      </c>
      <c r="E762" s="3">
        <v>33</v>
      </c>
      <c r="F762" s="3" t="s">
        <v>21</v>
      </c>
      <c r="G762" s="3">
        <v>1</v>
      </c>
      <c r="H762" s="3">
        <v>500</v>
      </c>
      <c r="I762" s="3">
        <v>500</v>
      </c>
    </row>
    <row r="763" spans="1:9">
      <c r="A763" s="3">
        <v>762</v>
      </c>
      <c r="B763" s="121">
        <v>45237</v>
      </c>
      <c r="C763" s="3" t="s">
        <v>886</v>
      </c>
      <c r="D763" s="3" t="s">
        <v>126</v>
      </c>
      <c r="E763" s="3">
        <v>24</v>
      </c>
      <c r="F763" s="3" t="s">
        <v>20</v>
      </c>
      <c r="G763" s="3">
        <v>2</v>
      </c>
      <c r="H763" s="3">
        <v>25</v>
      </c>
      <c r="I763" s="3">
        <v>50</v>
      </c>
    </row>
    <row r="764" spans="1:9">
      <c r="A764" s="3">
        <v>763</v>
      </c>
      <c r="B764" s="121">
        <v>44985</v>
      </c>
      <c r="C764" s="3" t="s">
        <v>887</v>
      </c>
      <c r="D764" s="3" t="s">
        <v>124</v>
      </c>
      <c r="E764" s="3">
        <v>34</v>
      </c>
      <c r="F764" s="3" t="s">
        <v>21</v>
      </c>
      <c r="G764" s="3">
        <v>2</v>
      </c>
      <c r="H764" s="3">
        <v>25</v>
      </c>
      <c r="I764" s="3">
        <v>50</v>
      </c>
    </row>
    <row r="765" spans="1:9">
      <c r="A765" s="3">
        <v>764</v>
      </c>
      <c r="B765" s="121">
        <v>45010</v>
      </c>
      <c r="C765" s="3" t="s">
        <v>888</v>
      </c>
      <c r="D765" s="3" t="s">
        <v>126</v>
      </c>
      <c r="E765" s="3">
        <v>40</v>
      </c>
      <c r="F765" s="3" t="s">
        <v>21</v>
      </c>
      <c r="G765" s="3">
        <v>1</v>
      </c>
      <c r="H765" s="3">
        <v>25</v>
      </c>
      <c r="I765" s="3">
        <v>25</v>
      </c>
    </row>
    <row r="766" spans="1:9">
      <c r="A766" s="3">
        <v>765</v>
      </c>
      <c r="B766" s="121">
        <v>45086</v>
      </c>
      <c r="C766" s="3" t="s">
        <v>889</v>
      </c>
      <c r="D766" s="3" t="s">
        <v>124</v>
      </c>
      <c r="E766" s="3">
        <v>43</v>
      </c>
      <c r="F766" s="3" t="s">
        <v>21</v>
      </c>
      <c r="G766" s="3">
        <v>4</v>
      </c>
      <c r="H766" s="3">
        <v>50</v>
      </c>
      <c r="I766" s="3">
        <v>200</v>
      </c>
    </row>
    <row r="767" spans="1:9">
      <c r="A767" s="3">
        <v>766</v>
      </c>
      <c r="B767" s="121">
        <v>44982</v>
      </c>
      <c r="C767" s="3" t="s">
        <v>890</v>
      </c>
      <c r="D767" s="3" t="s">
        <v>124</v>
      </c>
      <c r="E767" s="3">
        <v>38</v>
      </c>
      <c r="F767" s="3" t="s">
        <v>20</v>
      </c>
      <c r="G767" s="3">
        <v>3</v>
      </c>
      <c r="H767" s="3">
        <v>300</v>
      </c>
      <c r="I767" s="3">
        <v>900</v>
      </c>
    </row>
    <row r="768" spans="1:9">
      <c r="A768" s="3">
        <v>767</v>
      </c>
      <c r="B768" s="121">
        <v>45223</v>
      </c>
      <c r="C768" s="3" t="s">
        <v>891</v>
      </c>
      <c r="D768" s="3" t="s">
        <v>124</v>
      </c>
      <c r="E768" s="3">
        <v>39</v>
      </c>
      <c r="F768" s="3" t="s">
        <v>19</v>
      </c>
      <c r="G768" s="3">
        <v>3</v>
      </c>
      <c r="H768" s="3">
        <v>25</v>
      </c>
      <c r="I768" s="3">
        <v>75</v>
      </c>
    </row>
    <row r="769" spans="1:9">
      <c r="A769" s="3">
        <v>768</v>
      </c>
      <c r="B769" s="121">
        <v>44940</v>
      </c>
      <c r="C769" s="3" t="s">
        <v>892</v>
      </c>
      <c r="D769" s="3" t="s">
        <v>126</v>
      </c>
      <c r="E769" s="3">
        <v>24</v>
      </c>
      <c r="F769" s="3" t="s">
        <v>19</v>
      </c>
      <c r="G769" s="3">
        <v>3</v>
      </c>
      <c r="H769" s="3">
        <v>25</v>
      </c>
      <c r="I769" s="3">
        <v>75</v>
      </c>
    </row>
    <row r="770" spans="1:9">
      <c r="A770" s="3">
        <v>769</v>
      </c>
      <c r="B770" s="121">
        <v>45086</v>
      </c>
      <c r="C770" s="3" t="s">
        <v>893</v>
      </c>
      <c r="D770" s="3" t="s">
        <v>126</v>
      </c>
      <c r="E770" s="3">
        <v>31</v>
      </c>
      <c r="F770" s="3" t="s">
        <v>20</v>
      </c>
      <c r="G770" s="3">
        <v>4</v>
      </c>
      <c r="H770" s="3">
        <v>30</v>
      </c>
      <c r="I770" s="3">
        <v>120</v>
      </c>
    </row>
    <row r="771" spans="1:9">
      <c r="A771" s="3">
        <v>770</v>
      </c>
      <c r="B771" s="121">
        <v>45221</v>
      </c>
      <c r="C771" s="3" t="s">
        <v>894</v>
      </c>
      <c r="D771" s="3" t="s">
        <v>124</v>
      </c>
      <c r="E771" s="3">
        <v>32</v>
      </c>
      <c r="F771" s="3" t="s">
        <v>21</v>
      </c>
      <c r="G771" s="3">
        <v>1</v>
      </c>
      <c r="H771" s="3">
        <v>50</v>
      </c>
      <c r="I771" s="3">
        <v>50</v>
      </c>
    </row>
    <row r="772" spans="1:9">
      <c r="A772" s="3">
        <v>771</v>
      </c>
      <c r="B772" s="121">
        <v>45273</v>
      </c>
      <c r="C772" s="3" t="s">
        <v>895</v>
      </c>
      <c r="D772" s="3" t="s">
        <v>124</v>
      </c>
      <c r="E772" s="3">
        <v>24</v>
      </c>
      <c r="F772" s="3" t="s">
        <v>20</v>
      </c>
      <c r="G772" s="3">
        <v>2</v>
      </c>
      <c r="H772" s="3">
        <v>25</v>
      </c>
      <c r="I772" s="3">
        <v>50</v>
      </c>
    </row>
    <row r="773" spans="1:9">
      <c r="A773" s="3">
        <v>772</v>
      </c>
      <c r="B773" s="121">
        <v>45119</v>
      </c>
      <c r="C773" s="3" t="s">
        <v>896</v>
      </c>
      <c r="D773" s="3" t="s">
        <v>124</v>
      </c>
      <c r="E773" s="3">
        <v>26</v>
      </c>
      <c r="F773" s="3" t="s">
        <v>20</v>
      </c>
      <c r="G773" s="3">
        <v>1</v>
      </c>
      <c r="H773" s="3">
        <v>30</v>
      </c>
      <c r="I773" s="3">
        <v>30</v>
      </c>
    </row>
    <row r="774" spans="1:9">
      <c r="A774" s="3">
        <v>773</v>
      </c>
      <c r="B774" s="121">
        <v>45130</v>
      </c>
      <c r="C774" s="3" t="s">
        <v>897</v>
      </c>
      <c r="D774" s="3" t="s">
        <v>124</v>
      </c>
      <c r="E774" s="3">
        <v>25</v>
      </c>
      <c r="F774" s="3" t="s">
        <v>20</v>
      </c>
      <c r="G774" s="3">
        <v>4</v>
      </c>
      <c r="H774" s="3">
        <v>500</v>
      </c>
      <c r="I774" s="3">
        <v>2000</v>
      </c>
    </row>
    <row r="775" spans="1:9">
      <c r="A775" s="3">
        <v>774</v>
      </c>
      <c r="B775" s="121">
        <v>45028</v>
      </c>
      <c r="C775" s="3" t="s">
        <v>898</v>
      </c>
      <c r="D775" s="3" t="s">
        <v>126</v>
      </c>
      <c r="E775" s="3">
        <v>40</v>
      </c>
      <c r="F775" s="3" t="s">
        <v>21</v>
      </c>
      <c r="G775" s="3">
        <v>2</v>
      </c>
      <c r="H775" s="3">
        <v>25</v>
      </c>
      <c r="I775" s="3">
        <v>50</v>
      </c>
    </row>
    <row r="776" spans="1:9">
      <c r="A776" s="3">
        <v>775</v>
      </c>
      <c r="B776" s="121">
        <v>44965</v>
      </c>
      <c r="C776" s="3" t="s">
        <v>899</v>
      </c>
      <c r="D776" s="3" t="s">
        <v>126</v>
      </c>
      <c r="E776" s="3">
        <v>46</v>
      </c>
      <c r="F776" s="3" t="s">
        <v>20</v>
      </c>
      <c r="G776" s="3">
        <v>4</v>
      </c>
      <c r="H776" s="3">
        <v>25</v>
      </c>
      <c r="I776" s="3">
        <v>100</v>
      </c>
    </row>
    <row r="777" spans="1:9">
      <c r="A777" s="3">
        <v>776</v>
      </c>
      <c r="B777" s="121">
        <v>45230</v>
      </c>
      <c r="C777" s="3" t="s">
        <v>900</v>
      </c>
      <c r="D777" s="3" t="s">
        <v>124</v>
      </c>
      <c r="E777" s="3">
        <v>35</v>
      </c>
      <c r="F777" s="3" t="s">
        <v>21</v>
      </c>
      <c r="G777" s="3">
        <v>3</v>
      </c>
      <c r="H777" s="3">
        <v>30</v>
      </c>
      <c r="I777" s="3">
        <v>90</v>
      </c>
    </row>
    <row r="778" spans="1:9">
      <c r="A778" s="3">
        <v>777</v>
      </c>
      <c r="B778" s="121">
        <v>45280</v>
      </c>
      <c r="C778" s="3" t="s">
        <v>901</v>
      </c>
      <c r="D778" s="3" t="s">
        <v>124</v>
      </c>
      <c r="E778" s="3">
        <v>48</v>
      </c>
      <c r="F778" s="3" t="s">
        <v>20</v>
      </c>
      <c r="G778" s="3">
        <v>3</v>
      </c>
      <c r="H778" s="3">
        <v>50</v>
      </c>
      <c r="I778" s="3">
        <v>150</v>
      </c>
    </row>
    <row r="779" spans="1:9">
      <c r="A779" s="3">
        <v>778</v>
      </c>
      <c r="B779" s="121">
        <v>45248</v>
      </c>
      <c r="C779" s="3" t="s">
        <v>902</v>
      </c>
      <c r="D779" s="3" t="s">
        <v>126</v>
      </c>
      <c r="E779" s="3">
        <v>47</v>
      </c>
      <c r="F779" s="3" t="s">
        <v>19</v>
      </c>
      <c r="G779" s="3">
        <v>4</v>
      </c>
      <c r="H779" s="3">
        <v>25</v>
      </c>
      <c r="I779" s="3">
        <v>100</v>
      </c>
    </row>
    <row r="780" spans="1:9">
      <c r="A780" s="3">
        <v>779</v>
      </c>
      <c r="B780" s="121">
        <v>45051</v>
      </c>
      <c r="C780" s="3" t="s">
        <v>903</v>
      </c>
      <c r="D780" s="3" t="s">
        <v>126</v>
      </c>
      <c r="E780" s="3">
        <v>56</v>
      </c>
      <c r="F780" s="3" t="s">
        <v>20</v>
      </c>
      <c r="G780" s="3">
        <v>2</v>
      </c>
      <c r="H780" s="3">
        <v>500</v>
      </c>
      <c r="I780" s="3">
        <v>1000</v>
      </c>
    </row>
    <row r="781" spans="1:9">
      <c r="A781" s="3">
        <v>780</v>
      </c>
      <c r="B781" s="121">
        <v>44979</v>
      </c>
      <c r="C781" s="3" t="s">
        <v>904</v>
      </c>
      <c r="D781" s="3" t="s">
        <v>124</v>
      </c>
      <c r="E781" s="3">
        <v>52</v>
      </c>
      <c r="F781" s="3" t="s">
        <v>20</v>
      </c>
      <c r="G781" s="3">
        <v>2</v>
      </c>
      <c r="H781" s="3">
        <v>25</v>
      </c>
      <c r="I781" s="3">
        <v>50</v>
      </c>
    </row>
    <row r="782" spans="1:9">
      <c r="A782" s="3">
        <v>781</v>
      </c>
      <c r="B782" s="121">
        <v>45283</v>
      </c>
      <c r="C782" s="3" t="s">
        <v>905</v>
      </c>
      <c r="D782" s="3" t="s">
        <v>124</v>
      </c>
      <c r="E782" s="3">
        <v>35</v>
      </c>
      <c r="F782" s="3" t="s">
        <v>19</v>
      </c>
      <c r="G782" s="3">
        <v>1</v>
      </c>
      <c r="H782" s="3">
        <v>500</v>
      </c>
      <c r="I782" s="3">
        <v>500</v>
      </c>
    </row>
    <row r="783" spans="1:9">
      <c r="A783" s="3">
        <v>782</v>
      </c>
      <c r="B783" s="121">
        <v>45081</v>
      </c>
      <c r="C783" s="3" t="s">
        <v>906</v>
      </c>
      <c r="D783" s="3" t="s">
        <v>124</v>
      </c>
      <c r="E783" s="3">
        <v>59</v>
      </c>
      <c r="F783" s="3" t="s">
        <v>21</v>
      </c>
      <c r="G783" s="3">
        <v>3</v>
      </c>
      <c r="H783" s="3">
        <v>300</v>
      </c>
      <c r="I783" s="3">
        <v>900</v>
      </c>
    </row>
    <row r="784" spans="1:9">
      <c r="A784" s="3">
        <v>783</v>
      </c>
      <c r="B784" s="121">
        <v>45277</v>
      </c>
      <c r="C784" s="3" t="s">
        <v>907</v>
      </c>
      <c r="D784" s="3" t="s">
        <v>126</v>
      </c>
      <c r="E784" s="3">
        <v>56</v>
      </c>
      <c r="F784" s="3" t="s">
        <v>21</v>
      </c>
      <c r="G784" s="3">
        <v>1</v>
      </c>
      <c r="H784" s="3">
        <v>300</v>
      </c>
      <c r="I784" s="3">
        <v>300</v>
      </c>
    </row>
    <row r="785" spans="1:9">
      <c r="A785" s="3">
        <v>784</v>
      </c>
      <c r="B785" s="121">
        <v>45234</v>
      </c>
      <c r="C785" s="3" t="s">
        <v>908</v>
      </c>
      <c r="D785" s="3" t="s">
        <v>126</v>
      </c>
      <c r="E785" s="3">
        <v>34</v>
      </c>
      <c r="F785" s="3" t="s">
        <v>20</v>
      </c>
      <c r="G785" s="3">
        <v>1</v>
      </c>
      <c r="H785" s="3">
        <v>500</v>
      </c>
      <c r="I785" s="3">
        <v>500</v>
      </c>
    </row>
    <row r="786" spans="1:9">
      <c r="A786" s="3">
        <v>785</v>
      </c>
      <c r="B786" s="121">
        <v>44988</v>
      </c>
      <c r="C786" s="3" t="s">
        <v>909</v>
      </c>
      <c r="D786" s="3" t="s">
        <v>126</v>
      </c>
      <c r="E786" s="3">
        <v>31</v>
      </c>
      <c r="F786" s="3" t="s">
        <v>19</v>
      </c>
      <c r="G786" s="3">
        <v>4</v>
      </c>
      <c r="H786" s="3">
        <v>50</v>
      </c>
      <c r="I786" s="3">
        <v>200</v>
      </c>
    </row>
    <row r="787" spans="1:9">
      <c r="A787" s="3">
        <v>786</v>
      </c>
      <c r="B787" s="121">
        <v>45216</v>
      </c>
      <c r="C787" s="3" t="s">
        <v>910</v>
      </c>
      <c r="D787" s="3" t="s">
        <v>124</v>
      </c>
      <c r="E787" s="3">
        <v>48</v>
      </c>
      <c r="F787" s="3" t="s">
        <v>21</v>
      </c>
      <c r="G787" s="3">
        <v>4</v>
      </c>
      <c r="H787" s="3">
        <v>25</v>
      </c>
      <c r="I787" s="3">
        <v>100</v>
      </c>
    </row>
    <row r="788" spans="1:9">
      <c r="A788" s="3">
        <v>787</v>
      </c>
      <c r="B788" s="121">
        <v>44948</v>
      </c>
      <c r="C788" s="3" t="s">
        <v>911</v>
      </c>
      <c r="D788" s="3" t="s">
        <v>124</v>
      </c>
      <c r="E788" s="3">
        <v>41</v>
      </c>
      <c r="F788" s="3" t="s">
        <v>20</v>
      </c>
      <c r="G788" s="3">
        <v>1</v>
      </c>
      <c r="H788" s="3">
        <v>25</v>
      </c>
      <c r="I788" s="3">
        <v>25</v>
      </c>
    </row>
    <row r="789" spans="1:9">
      <c r="A789" s="3">
        <v>788</v>
      </c>
      <c r="B789" s="121">
        <v>45104</v>
      </c>
      <c r="C789" s="3" t="s">
        <v>912</v>
      </c>
      <c r="D789" s="3" t="s">
        <v>126</v>
      </c>
      <c r="E789" s="3">
        <v>52</v>
      </c>
      <c r="F789" s="3" t="s">
        <v>19</v>
      </c>
      <c r="G789" s="3">
        <v>3</v>
      </c>
      <c r="H789" s="3">
        <v>300</v>
      </c>
      <c r="I789" s="3">
        <v>900</v>
      </c>
    </row>
    <row r="790" spans="1:9">
      <c r="A790" s="3">
        <v>789</v>
      </c>
      <c r="B790" s="121">
        <v>45199</v>
      </c>
      <c r="C790" s="3" t="s">
        <v>913</v>
      </c>
      <c r="D790" s="3" t="s">
        <v>126</v>
      </c>
      <c r="E790" s="3">
        <v>61</v>
      </c>
      <c r="F790" s="3" t="s">
        <v>21</v>
      </c>
      <c r="G790" s="3">
        <v>4</v>
      </c>
      <c r="H790" s="3">
        <v>500</v>
      </c>
      <c r="I790" s="3">
        <v>2000</v>
      </c>
    </row>
    <row r="791" spans="1:9">
      <c r="A791" s="3">
        <v>790</v>
      </c>
      <c r="B791" s="121">
        <v>45146</v>
      </c>
      <c r="C791" s="3" t="s">
        <v>914</v>
      </c>
      <c r="D791" s="3" t="s">
        <v>124</v>
      </c>
      <c r="E791" s="3">
        <v>62</v>
      </c>
      <c r="F791" s="3" t="s">
        <v>21</v>
      </c>
      <c r="G791" s="3">
        <v>1</v>
      </c>
      <c r="H791" s="3">
        <v>25</v>
      </c>
      <c r="I791" s="3">
        <v>25</v>
      </c>
    </row>
    <row r="792" spans="1:9">
      <c r="A792" s="3">
        <v>791</v>
      </c>
      <c r="B792" s="121">
        <v>45265</v>
      </c>
      <c r="C792" s="3" t="s">
        <v>915</v>
      </c>
      <c r="D792" s="3" t="s">
        <v>126</v>
      </c>
      <c r="E792" s="3">
        <v>51</v>
      </c>
      <c r="F792" s="3" t="s">
        <v>19</v>
      </c>
      <c r="G792" s="3">
        <v>1</v>
      </c>
      <c r="H792" s="3">
        <v>25</v>
      </c>
      <c r="I792" s="3">
        <v>25</v>
      </c>
    </row>
    <row r="793" spans="1:9">
      <c r="A793" s="3">
        <v>792</v>
      </c>
      <c r="B793" s="121">
        <v>45116</v>
      </c>
      <c r="C793" s="3" t="s">
        <v>916</v>
      </c>
      <c r="D793" s="3" t="s">
        <v>126</v>
      </c>
      <c r="E793" s="3">
        <v>20</v>
      </c>
      <c r="F793" s="3" t="s">
        <v>19</v>
      </c>
      <c r="G793" s="3">
        <v>1</v>
      </c>
      <c r="H793" s="3">
        <v>50</v>
      </c>
      <c r="I793" s="3">
        <v>50</v>
      </c>
    </row>
    <row r="794" spans="1:9">
      <c r="A794" s="3">
        <v>793</v>
      </c>
      <c r="B794" s="121">
        <v>44962</v>
      </c>
      <c r="C794" s="3" t="s">
        <v>917</v>
      </c>
      <c r="D794" s="3" t="s">
        <v>124</v>
      </c>
      <c r="E794" s="3">
        <v>54</v>
      </c>
      <c r="F794" s="3" t="s">
        <v>19</v>
      </c>
      <c r="G794" s="3">
        <v>1</v>
      </c>
      <c r="H794" s="3">
        <v>30</v>
      </c>
      <c r="I794" s="3">
        <v>30</v>
      </c>
    </row>
    <row r="795" spans="1:9">
      <c r="A795" s="3">
        <v>794</v>
      </c>
      <c r="B795" s="121">
        <v>45186</v>
      </c>
      <c r="C795" s="3" t="s">
        <v>918</v>
      </c>
      <c r="D795" s="3" t="s">
        <v>126</v>
      </c>
      <c r="E795" s="3">
        <v>60</v>
      </c>
      <c r="F795" s="3" t="s">
        <v>19</v>
      </c>
      <c r="G795" s="3">
        <v>1</v>
      </c>
      <c r="H795" s="3">
        <v>300</v>
      </c>
      <c r="I795" s="3">
        <v>300</v>
      </c>
    </row>
    <row r="796" spans="1:9">
      <c r="A796" s="3">
        <v>795</v>
      </c>
      <c r="B796" s="121">
        <v>45258</v>
      </c>
      <c r="C796" s="3" t="s">
        <v>919</v>
      </c>
      <c r="D796" s="3" t="s">
        <v>124</v>
      </c>
      <c r="E796" s="3">
        <v>57</v>
      </c>
      <c r="F796" s="3" t="s">
        <v>20</v>
      </c>
      <c r="G796" s="3">
        <v>1</v>
      </c>
      <c r="H796" s="3">
        <v>300</v>
      </c>
      <c r="I796" s="3">
        <v>300</v>
      </c>
    </row>
    <row r="797" spans="1:9">
      <c r="A797" s="3">
        <v>796</v>
      </c>
      <c r="B797" s="121">
        <v>45101</v>
      </c>
      <c r="C797" s="3" t="s">
        <v>920</v>
      </c>
      <c r="D797" s="3" t="s">
        <v>124</v>
      </c>
      <c r="E797" s="3">
        <v>43</v>
      </c>
      <c r="F797" s="3" t="s">
        <v>19</v>
      </c>
      <c r="G797" s="3">
        <v>4</v>
      </c>
      <c r="H797" s="3">
        <v>30</v>
      </c>
      <c r="I797" s="3">
        <v>120</v>
      </c>
    </row>
    <row r="798" spans="1:9">
      <c r="A798" s="3">
        <v>797</v>
      </c>
      <c r="B798" s="121">
        <v>44933</v>
      </c>
      <c r="C798" s="3" t="s">
        <v>921</v>
      </c>
      <c r="D798" s="3" t="s">
        <v>124</v>
      </c>
      <c r="E798" s="3">
        <v>40</v>
      </c>
      <c r="F798" s="3" t="s">
        <v>21</v>
      </c>
      <c r="G798" s="3">
        <v>3</v>
      </c>
      <c r="H798" s="3">
        <v>25</v>
      </c>
      <c r="I798" s="3">
        <v>75</v>
      </c>
    </row>
    <row r="799" spans="1:9">
      <c r="A799" s="3">
        <v>798</v>
      </c>
      <c r="B799" s="121">
        <v>45142</v>
      </c>
      <c r="C799" s="3" t="s">
        <v>922</v>
      </c>
      <c r="D799" s="3" t="s">
        <v>124</v>
      </c>
      <c r="E799" s="3">
        <v>61</v>
      </c>
      <c r="F799" s="3" t="s">
        <v>21</v>
      </c>
      <c r="G799" s="3">
        <v>1</v>
      </c>
      <c r="H799" s="3">
        <v>50</v>
      </c>
      <c r="I799" s="3">
        <v>50</v>
      </c>
    </row>
    <row r="800" spans="1:9">
      <c r="A800" s="3">
        <v>799</v>
      </c>
      <c r="B800" s="121">
        <v>45177</v>
      </c>
      <c r="C800" s="3" t="s">
        <v>923</v>
      </c>
      <c r="D800" s="3" t="s">
        <v>124</v>
      </c>
      <c r="E800" s="3">
        <v>56</v>
      </c>
      <c r="F800" s="3" t="s">
        <v>20</v>
      </c>
      <c r="G800" s="3">
        <v>2</v>
      </c>
      <c r="H800" s="3">
        <v>50</v>
      </c>
      <c r="I800" s="3">
        <v>100</v>
      </c>
    </row>
    <row r="801" spans="1:9">
      <c r="A801" s="3">
        <v>800</v>
      </c>
      <c r="B801" s="121">
        <v>44981</v>
      </c>
      <c r="C801" s="3" t="s">
        <v>924</v>
      </c>
      <c r="D801" s="3" t="s">
        <v>124</v>
      </c>
      <c r="E801" s="3">
        <v>32</v>
      </c>
      <c r="F801" s="3" t="s">
        <v>21</v>
      </c>
      <c r="G801" s="3">
        <v>4</v>
      </c>
      <c r="H801" s="3">
        <v>300</v>
      </c>
      <c r="I801" s="3">
        <v>1200</v>
      </c>
    </row>
    <row r="802" spans="1:9">
      <c r="A802" s="3">
        <v>801</v>
      </c>
      <c r="B802" s="121">
        <v>45148</v>
      </c>
      <c r="C802" s="3" t="s">
        <v>925</v>
      </c>
      <c r="D802" s="3" t="s">
        <v>124</v>
      </c>
      <c r="E802" s="3">
        <v>21</v>
      </c>
      <c r="F802" s="3" t="s">
        <v>21</v>
      </c>
      <c r="G802" s="3">
        <v>4</v>
      </c>
      <c r="H802" s="3">
        <v>50</v>
      </c>
      <c r="I802" s="3">
        <v>200</v>
      </c>
    </row>
    <row r="803" spans="1:9">
      <c r="A803" s="3">
        <v>802</v>
      </c>
      <c r="B803" s="121">
        <v>45112</v>
      </c>
      <c r="C803" s="3" t="s">
        <v>926</v>
      </c>
      <c r="D803" s="3" t="s">
        <v>126</v>
      </c>
      <c r="E803" s="3">
        <v>46</v>
      </c>
      <c r="F803" s="3" t="s">
        <v>19</v>
      </c>
      <c r="G803" s="3">
        <v>1</v>
      </c>
      <c r="H803" s="3">
        <v>30</v>
      </c>
      <c r="I803" s="3">
        <v>30</v>
      </c>
    </row>
    <row r="804" spans="1:9">
      <c r="A804" s="3">
        <v>803</v>
      </c>
      <c r="B804" s="121">
        <v>45252</v>
      </c>
      <c r="C804" s="3" t="s">
        <v>927</v>
      </c>
      <c r="D804" s="3" t="s">
        <v>124</v>
      </c>
      <c r="E804" s="3">
        <v>39</v>
      </c>
      <c r="F804" s="3" t="s">
        <v>21</v>
      </c>
      <c r="G804" s="3">
        <v>4</v>
      </c>
      <c r="H804" s="3">
        <v>25</v>
      </c>
      <c r="I804" s="3">
        <v>100</v>
      </c>
    </row>
    <row r="805" spans="1:9">
      <c r="A805" s="3">
        <v>804</v>
      </c>
      <c r="B805" s="121">
        <v>45162</v>
      </c>
      <c r="C805" s="3" t="s">
        <v>928</v>
      </c>
      <c r="D805" s="3" t="s">
        <v>124</v>
      </c>
      <c r="E805" s="3">
        <v>42</v>
      </c>
      <c r="F805" s="3" t="s">
        <v>20</v>
      </c>
      <c r="G805" s="3">
        <v>1</v>
      </c>
      <c r="H805" s="3">
        <v>30</v>
      </c>
      <c r="I805" s="3">
        <v>30</v>
      </c>
    </row>
    <row r="806" spans="1:9">
      <c r="A806" s="3">
        <v>805</v>
      </c>
      <c r="B806" s="121">
        <v>45289</v>
      </c>
      <c r="C806" s="3" t="s">
        <v>929</v>
      </c>
      <c r="D806" s="3" t="s">
        <v>126</v>
      </c>
      <c r="E806" s="3">
        <v>30</v>
      </c>
      <c r="F806" s="3" t="s">
        <v>19</v>
      </c>
      <c r="G806" s="3">
        <v>3</v>
      </c>
      <c r="H806" s="3">
        <v>500</v>
      </c>
      <c r="I806" s="3">
        <v>1500</v>
      </c>
    </row>
    <row r="807" spans="1:9">
      <c r="A807" s="3">
        <v>806</v>
      </c>
      <c r="B807" s="121">
        <v>45005</v>
      </c>
      <c r="C807" s="3" t="s">
        <v>930</v>
      </c>
      <c r="D807" s="3" t="s">
        <v>126</v>
      </c>
      <c r="E807" s="3">
        <v>35</v>
      </c>
      <c r="F807" s="3" t="s">
        <v>19</v>
      </c>
      <c r="G807" s="3">
        <v>3</v>
      </c>
      <c r="H807" s="3">
        <v>300</v>
      </c>
      <c r="I807" s="3">
        <v>900</v>
      </c>
    </row>
    <row r="808" spans="1:9">
      <c r="A808" s="3">
        <v>807</v>
      </c>
      <c r="B808" s="121">
        <v>45149</v>
      </c>
      <c r="C808" s="3" t="s">
        <v>931</v>
      </c>
      <c r="D808" s="3" t="s">
        <v>126</v>
      </c>
      <c r="E808" s="3">
        <v>50</v>
      </c>
      <c r="F808" s="3" t="s">
        <v>20</v>
      </c>
      <c r="G808" s="3">
        <v>4</v>
      </c>
      <c r="H808" s="3">
        <v>50</v>
      </c>
      <c r="I808" s="3">
        <v>200</v>
      </c>
    </row>
    <row r="809" spans="1:9">
      <c r="A809" s="3">
        <v>808</v>
      </c>
      <c r="B809" s="121">
        <v>45017</v>
      </c>
      <c r="C809" s="3" t="s">
        <v>932</v>
      </c>
      <c r="D809" s="3" t="s">
        <v>124</v>
      </c>
      <c r="E809" s="3">
        <v>33</v>
      </c>
      <c r="F809" s="3" t="s">
        <v>19</v>
      </c>
      <c r="G809" s="3">
        <v>4</v>
      </c>
      <c r="H809" s="3">
        <v>500</v>
      </c>
      <c r="I809" s="3">
        <v>2000</v>
      </c>
    </row>
    <row r="810" spans="1:9">
      <c r="A810" s="3">
        <v>809</v>
      </c>
      <c r="B810" s="121">
        <v>45194</v>
      </c>
      <c r="C810" s="3" t="s">
        <v>933</v>
      </c>
      <c r="D810" s="3" t="s">
        <v>126</v>
      </c>
      <c r="E810" s="3">
        <v>62</v>
      </c>
      <c r="F810" s="3" t="s">
        <v>19</v>
      </c>
      <c r="G810" s="3">
        <v>2</v>
      </c>
      <c r="H810" s="3">
        <v>50</v>
      </c>
      <c r="I810" s="3">
        <v>100</v>
      </c>
    </row>
    <row r="811" spans="1:9">
      <c r="A811" s="3">
        <v>810</v>
      </c>
      <c r="B811" s="121">
        <v>45260</v>
      </c>
      <c r="C811" s="3" t="s">
        <v>934</v>
      </c>
      <c r="D811" s="3" t="s">
        <v>124</v>
      </c>
      <c r="E811" s="3">
        <v>59</v>
      </c>
      <c r="F811" s="3" t="s">
        <v>20</v>
      </c>
      <c r="G811" s="3">
        <v>4</v>
      </c>
      <c r="H811" s="3">
        <v>25</v>
      </c>
      <c r="I811" s="3">
        <v>100</v>
      </c>
    </row>
    <row r="812" spans="1:9">
      <c r="A812" s="3">
        <v>811</v>
      </c>
      <c r="B812" s="121">
        <v>45065</v>
      </c>
      <c r="C812" s="3" t="s">
        <v>935</v>
      </c>
      <c r="D812" s="3" t="s">
        <v>124</v>
      </c>
      <c r="E812" s="3">
        <v>61</v>
      </c>
      <c r="F812" s="3" t="s">
        <v>19</v>
      </c>
      <c r="G812" s="3">
        <v>2</v>
      </c>
      <c r="H812" s="3">
        <v>25</v>
      </c>
      <c r="I812" s="3">
        <v>50</v>
      </c>
    </row>
    <row r="813" spans="1:9">
      <c r="A813" s="3">
        <v>812</v>
      </c>
      <c r="B813" s="121">
        <v>45242</v>
      </c>
      <c r="C813" s="3" t="s">
        <v>936</v>
      </c>
      <c r="D813" s="3" t="s">
        <v>124</v>
      </c>
      <c r="E813" s="3">
        <v>19</v>
      </c>
      <c r="F813" s="3" t="s">
        <v>20</v>
      </c>
      <c r="G813" s="3">
        <v>3</v>
      </c>
      <c r="H813" s="3">
        <v>25</v>
      </c>
      <c r="I813" s="3">
        <v>75</v>
      </c>
    </row>
    <row r="814" spans="1:9">
      <c r="A814" s="3">
        <v>813</v>
      </c>
      <c r="B814" s="121">
        <v>45202</v>
      </c>
      <c r="C814" s="3" t="s">
        <v>937</v>
      </c>
      <c r="D814" s="3" t="s">
        <v>124</v>
      </c>
      <c r="E814" s="3">
        <v>52</v>
      </c>
      <c r="F814" s="3" t="s">
        <v>20</v>
      </c>
      <c r="G814" s="3">
        <v>3</v>
      </c>
      <c r="H814" s="3">
        <v>50</v>
      </c>
      <c r="I814" s="3">
        <v>150</v>
      </c>
    </row>
    <row r="815" spans="1:9">
      <c r="A815" s="3">
        <v>814</v>
      </c>
      <c r="B815" s="121">
        <v>45174</v>
      </c>
      <c r="C815" s="3" t="s">
        <v>938</v>
      </c>
      <c r="D815" s="3" t="s">
        <v>126</v>
      </c>
      <c r="E815" s="3">
        <v>59</v>
      </c>
      <c r="F815" s="3" t="s">
        <v>21</v>
      </c>
      <c r="G815" s="3">
        <v>1</v>
      </c>
      <c r="H815" s="3">
        <v>500</v>
      </c>
      <c r="I815" s="3">
        <v>500</v>
      </c>
    </row>
    <row r="816" spans="1:9">
      <c r="A816" s="3">
        <v>815</v>
      </c>
      <c r="B816" s="121">
        <v>45165</v>
      </c>
      <c r="C816" s="3" t="s">
        <v>939</v>
      </c>
      <c r="D816" s="3" t="s">
        <v>126</v>
      </c>
      <c r="E816" s="3">
        <v>51</v>
      </c>
      <c r="F816" s="3" t="s">
        <v>21</v>
      </c>
      <c r="G816" s="3">
        <v>3</v>
      </c>
      <c r="H816" s="3">
        <v>25</v>
      </c>
      <c r="I816" s="3">
        <v>75</v>
      </c>
    </row>
    <row r="817" spans="1:9">
      <c r="A817" s="3">
        <v>816</v>
      </c>
      <c r="B817" s="121">
        <v>45150</v>
      </c>
      <c r="C817" s="3" t="s">
        <v>940</v>
      </c>
      <c r="D817" s="3" t="s">
        <v>124</v>
      </c>
      <c r="E817" s="3">
        <v>47</v>
      </c>
      <c r="F817" s="3" t="s">
        <v>19</v>
      </c>
      <c r="G817" s="3">
        <v>2</v>
      </c>
      <c r="H817" s="3">
        <v>500</v>
      </c>
      <c r="I817" s="3">
        <v>1000</v>
      </c>
    </row>
    <row r="818" spans="1:9">
      <c r="A818" s="3">
        <v>817</v>
      </c>
      <c r="B818" s="121">
        <v>45230</v>
      </c>
      <c r="C818" s="3" t="s">
        <v>941</v>
      </c>
      <c r="D818" s="3" t="s">
        <v>124</v>
      </c>
      <c r="E818" s="3">
        <v>30</v>
      </c>
      <c r="F818" s="3" t="s">
        <v>19</v>
      </c>
      <c r="G818" s="3">
        <v>4</v>
      </c>
      <c r="H818" s="3">
        <v>50</v>
      </c>
      <c r="I818" s="3">
        <v>200</v>
      </c>
    </row>
    <row r="819" spans="1:9">
      <c r="A819" s="3">
        <v>818</v>
      </c>
      <c r="B819" s="121">
        <v>45064</v>
      </c>
      <c r="C819" s="3" t="s">
        <v>942</v>
      </c>
      <c r="D819" s="3" t="s">
        <v>124</v>
      </c>
      <c r="E819" s="3">
        <v>30</v>
      </c>
      <c r="F819" s="3" t="s">
        <v>20</v>
      </c>
      <c r="G819" s="3">
        <v>1</v>
      </c>
      <c r="H819" s="3">
        <v>500</v>
      </c>
      <c r="I819" s="3">
        <v>500</v>
      </c>
    </row>
    <row r="820" spans="1:9">
      <c r="A820" s="3">
        <v>819</v>
      </c>
      <c r="B820" s="121">
        <v>45092</v>
      </c>
      <c r="C820" s="3" t="s">
        <v>943</v>
      </c>
      <c r="D820" s="3" t="s">
        <v>126</v>
      </c>
      <c r="E820" s="3">
        <v>35</v>
      </c>
      <c r="F820" s="3" t="s">
        <v>19</v>
      </c>
      <c r="G820" s="3">
        <v>2</v>
      </c>
      <c r="H820" s="3">
        <v>50</v>
      </c>
      <c r="I820" s="3">
        <v>100</v>
      </c>
    </row>
    <row r="821" spans="1:9">
      <c r="A821" s="3">
        <v>820</v>
      </c>
      <c r="B821" s="121">
        <v>45052</v>
      </c>
      <c r="C821" s="3" t="s">
        <v>944</v>
      </c>
      <c r="D821" s="3" t="s">
        <v>124</v>
      </c>
      <c r="E821" s="3">
        <v>49</v>
      </c>
      <c r="F821" s="3" t="s">
        <v>20</v>
      </c>
      <c r="G821" s="3">
        <v>4</v>
      </c>
      <c r="H821" s="3">
        <v>50</v>
      </c>
      <c r="I821" s="3">
        <v>200</v>
      </c>
    </row>
    <row r="822" spans="1:9">
      <c r="A822" s="3">
        <v>821</v>
      </c>
      <c r="B822" s="121">
        <v>44971</v>
      </c>
      <c r="C822" s="3" t="s">
        <v>945</v>
      </c>
      <c r="D822" s="3" t="s">
        <v>124</v>
      </c>
      <c r="E822" s="3">
        <v>49</v>
      </c>
      <c r="F822" s="3" t="s">
        <v>20</v>
      </c>
      <c r="G822" s="3">
        <v>1</v>
      </c>
      <c r="H822" s="3">
        <v>300</v>
      </c>
      <c r="I822" s="3">
        <v>300</v>
      </c>
    </row>
    <row r="823" spans="1:9">
      <c r="A823" s="3">
        <v>822</v>
      </c>
      <c r="B823" s="121">
        <v>45069</v>
      </c>
      <c r="C823" s="3" t="s">
        <v>946</v>
      </c>
      <c r="D823" s="3" t="s">
        <v>126</v>
      </c>
      <c r="E823" s="3">
        <v>52</v>
      </c>
      <c r="F823" s="3" t="s">
        <v>19</v>
      </c>
      <c r="G823" s="3">
        <v>3</v>
      </c>
      <c r="H823" s="3">
        <v>50</v>
      </c>
      <c r="I823" s="3">
        <v>150</v>
      </c>
    </row>
    <row r="824" spans="1:9">
      <c r="A824" s="3">
        <v>823</v>
      </c>
      <c r="B824" s="121">
        <v>45157</v>
      </c>
      <c r="C824" s="3" t="s">
        <v>947</v>
      </c>
      <c r="D824" s="3" t="s">
        <v>126</v>
      </c>
      <c r="E824" s="3">
        <v>56</v>
      </c>
      <c r="F824" s="3" t="s">
        <v>20</v>
      </c>
      <c r="G824" s="3">
        <v>2</v>
      </c>
      <c r="H824" s="3">
        <v>50</v>
      </c>
      <c r="I824" s="3">
        <v>100</v>
      </c>
    </row>
    <row r="825" spans="1:9">
      <c r="A825" s="3">
        <v>824</v>
      </c>
      <c r="B825" s="121">
        <v>45051</v>
      </c>
      <c r="C825" s="3" t="s">
        <v>948</v>
      </c>
      <c r="D825" s="3" t="s">
        <v>124</v>
      </c>
      <c r="E825" s="3">
        <v>63</v>
      </c>
      <c r="F825" s="3" t="s">
        <v>21</v>
      </c>
      <c r="G825" s="3">
        <v>4</v>
      </c>
      <c r="H825" s="3">
        <v>30</v>
      </c>
      <c r="I825" s="3">
        <v>120</v>
      </c>
    </row>
    <row r="826" spans="1:9">
      <c r="A826" s="3">
        <v>825</v>
      </c>
      <c r="B826" s="121">
        <v>45164</v>
      </c>
      <c r="C826" s="3" t="s">
        <v>949</v>
      </c>
      <c r="D826" s="3" t="s">
        <v>126</v>
      </c>
      <c r="E826" s="3">
        <v>46</v>
      </c>
      <c r="F826" s="3" t="s">
        <v>19</v>
      </c>
      <c r="G826" s="3">
        <v>1</v>
      </c>
      <c r="H826" s="3">
        <v>25</v>
      </c>
      <c r="I826" s="3">
        <v>25</v>
      </c>
    </row>
    <row r="827" spans="1:9">
      <c r="A827" s="3">
        <v>826</v>
      </c>
      <c r="B827" s="121">
        <v>45218</v>
      </c>
      <c r="C827" s="3" t="s">
        <v>950</v>
      </c>
      <c r="D827" s="3" t="s">
        <v>126</v>
      </c>
      <c r="E827" s="3">
        <v>46</v>
      </c>
      <c r="F827" s="3" t="s">
        <v>21</v>
      </c>
      <c r="G827" s="3">
        <v>1</v>
      </c>
      <c r="H827" s="3">
        <v>300</v>
      </c>
      <c r="I827" s="3">
        <v>300</v>
      </c>
    </row>
    <row r="828" spans="1:9">
      <c r="A828" s="3">
        <v>827</v>
      </c>
      <c r="B828" s="121">
        <v>45239</v>
      </c>
      <c r="C828" s="3" t="s">
        <v>951</v>
      </c>
      <c r="D828" s="3" t="s">
        <v>124</v>
      </c>
      <c r="E828" s="3">
        <v>61</v>
      </c>
      <c r="F828" s="3" t="s">
        <v>19</v>
      </c>
      <c r="G828" s="3">
        <v>3</v>
      </c>
      <c r="H828" s="3">
        <v>300</v>
      </c>
      <c r="I828" s="3">
        <v>900</v>
      </c>
    </row>
    <row r="829" spans="1:9">
      <c r="A829" s="3">
        <v>828</v>
      </c>
      <c r="B829" s="121">
        <v>45269</v>
      </c>
      <c r="C829" s="3" t="s">
        <v>952</v>
      </c>
      <c r="D829" s="3" t="s">
        <v>126</v>
      </c>
      <c r="E829" s="3">
        <v>33</v>
      </c>
      <c r="F829" s="3" t="s">
        <v>20</v>
      </c>
      <c r="G829" s="3">
        <v>4</v>
      </c>
      <c r="H829" s="3">
        <v>300</v>
      </c>
      <c r="I829" s="3">
        <v>1200</v>
      </c>
    </row>
    <row r="830" spans="1:9">
      <c r="A830" s="3">
        <v>829</v>
      </c>
      <c r="B830" s="121">
        <v>45121</v>
      </c>
      <c r="C830" s="3" t="s">
        <v>953</v>
      </c>
      <c r="D830" s="3" t="s">
        <v>124</v>
      </c>
      <c r="E830" s="3">
        <v>61</v>
      </c>
      <c r="F830" s="3" t="s">
        <v>19</v>
      </c>
      <c r="G830" s="3">
        <v>3</v>
      </c>
      <c r="H830" s="3">
        <v>30</v>
      </c>
      <c r="I830" s="3">
        <v>90</v>
      </c>
    </row>
    <row r="831" spans="1:9">
      <c r="A831" s="3">
        <v>830</v>
      </c>
      <c r="B831" s="121">
        <v>45099</v>
      </c>
      <c r="C831" s="3" t="s">
        <v>954</v>
      </c>
      <c r="D831" s="3" t="s">
        <v>126</v>
      </c>
      <c r="E831" s="3">
        <v>64</v>
      </c>
      <c r="F831" s="3" t="s">
        <v>21</v>
      </c>
      <c r="G831" s="3">
        <v>3</v>
      </c>
      <c r="H831" s="3">
        <v>50</v>
      </c>
      <c r="I831" s="3">
        <v>150</v>
      </c>
    </row>
    <row r="832" spans="1:9">
      <c r="A832" s="3">
        <v>831</v>
      </c>
      <c r="B832" s="121">
        <v>44941</v>
      </c>
      <c r="C832" s="3" t="s">
        <v>955</v>
      </c>
      <c r="D832" s="3" t="s">
        <v>124</v>
      </c>
      <c r="E832" s="3">
        <v>27</v>
      </c>
      <c r="F832" s="3" t="s">
        <v>20</v>
      </c>
      <c r="G832" s="3">
        <v>4</v>
      </c>
      <c r="H832" s="3">
        <v>25</v>
      </c>
      <c r="I832" s="3">
        <v>100</v>
      </c>
    </row>
    <row r="833" spans="1:9">
      <c r="A833" s="3">
        <v>832</v>
      </c>
      <c r="B833" s="121">
        <v>45180</v>
      </c>
      <c r="C833" s="3" t="s">
        <v>956</v>
      </c>
      <c r="D833" s="3" t="s">
        <v>124</v>
      </c>
      <c r="E833" s="3">
        <v>47</v>
      </c>
      <c r="F833" s="3" t="s">
        <v>19</v>
      </c>
      <c r="G833" s="3">
        <v>4</v>
      </c>
      <c r="H833" s="3">
        <v>500</v>
      </c>
      <c r="I833" s="3">
        <v>2000</v>
      </c>
    </row>
    <row r="834" spans="1:9">
      <c r="A834" s="3">
        <v>833</v>
      </c>
      <c r="B834" s="121">
        <v>45093</v>
      </c>
      <c r="C834" s="3" t="s">
        <v>957</v>
      </c>
      <c r="D834" s="3" t="s">
        <v>124</v>
      </c>
      <c r="E834" s="3">
        <v>42</v>
      </c>
      <c r="F834" s="3" t="s">
        <v>19</v>
      </c>
      <c r="G834" s="3">
        <v>4</v>
      </c>
      <c r="H834" s="3">
        <v>50</v>
      </c>
      <c r="I834" s="3">
        <v>200</v>
      </c>
    </row>
    <row r="835" spans="1:9">
      <c r="A835" s="3">
        <v>834</v>
      </c>
      <c r="B835" s="121">
        <v>45020</v>
      </c>
      <c r="C835" s="3" t="s">
        <v>958</v>
      </c>
      <c r="D835" s="3" t="s">
        <v>126</v>
      </c>
      <c r="E835" s="3">
        <v>56</v>
      </c>
      <c r="F835" s="3" t="s">
        <v>19</v>
      </c>
      <c r="G835" s="3">
        <v>2</v>
      </c>
      <c r="H835" s="3">
        <v>30</v>
      </c>
      <c r="I835" s="3">
        <v>60</v>
      </c>
    </row>
    <row r="836" spans="1:9">
      <c r="A836" s="3">
        <v>835</v>
      </c>
      <c r="B836" s="121">
        <v>45176</v>
      </c>
      <c r="C836" s="3" t="s">
        <v>959</v>
      </c>
      <c r="D836" s="3" t="s">
        <v>124</v>
      </c>
      <c r="E836" s="3">
        <v>37</v>
      </c>
      <c r="F836" s="3" t="s">
        <v>21</v>
      </c>
      <c r="G836" s="3">
        <v>4</v>
      </c>
      <c r="H836" s="3">
        <v>50</v>
      </c>
      <c r="I836" s="3">
        <v>200</v>
      </c>
    </row>
    <row r="837" spans="1:9">
      <c r="A837" s="3">
        <v>836</v>
      </c>
      <c r="B837" s="121">
        <v>45035</v>
      </c>
      <c r="C837" s="3" t="s">
        <v>960</v>
      </c>
      <c r="D837" s="3" t="s">
        <v>126</v>
      </c>
      <c r="E837" s="3">
        <v>22</v>
      </c>
      <c r="F837" s="3" t="s">
        <v>21</v>
      </c>
      <c r="G837" s="3">
        <v>1</v>
      </c>
      <c r="H837" s="3">
        <v>50</v>
      </c>
      <c r="I837" s="3">
        <v>50</v>
      </c>
    </row>
    <row r="838" spans="1:9">
      <c r="A838" s="3">
        <v>837</v>
      </c>
      <c r="B838" s="121">
        <v>45108</v>
      </c>
      <c r="C838" s="3" t="s">
        <v>961</v>
      </c>
      <c r="D838" s="3" t="s">
        <v>124</v>
      </c>
      <c r="E838" s="3">
        <v>18</v>
      </c>
      <c r="F838" s="3" t="s">
        <v>19</v>
      </c>
      <c r="G838" s="3">
        <v>3</v>
      </c>
      <c r="H838" s="3">
        <v>30</v>
      </c>
      <c r="I838" s="3">
        <v>90</v>
      </c>
    </row>
    <row r="839" spans="1:9">
      <c r="A839" s="3">
        <v>838</v>
      </c>
      <c r="B839" s="121">
        <v>45059</v>
      </c>
      <c r="C839" s="3" t="s">
        <v>962</v>
      </c>
      <c r="D839" s="3" t="s">
        <v>124</v>
      </c>
      <c r="E839" s="3">
        <v>47</v>
      </c>
      <c r="F839" s="3" t="s">
        <v>20</v>
      </c>
      <c r="G839" s="3">
        <v>2</v>
      </c>
      <c r="H839" s="3">
        <v>300</v>
      </c>
      <c r="I839" s="3">
        <v>600</v>
      </c>
    </row>
    <row r="840" spans="1:9">
      <c r="A840" s="3">
        <v>839</v>
      </c>
      <c r="B840" s="121">
        <v>45101</v>
      </c>
      <c r="C840" s="3" t="s">
        <v>963</v>
      </c>
      <c r="D840" s="3" t="s">
        <v>126</v>
      </c>
      <c r="E840" s="3">
        <v>20</v>
      </c>
      <c r="F840" s="3" t="s">
        <v>20</v>
      </c>
      <c r="G840" s="3">
        <v>4</v>
      </c>
      <c r="H840" s="3">
        <v>300</v>
      </c>
      <c r="I840" s="3">
        <v>1200</v>
      </c>
    </row>
    <row r="841" spans="1:9">
      <c r="A841" s="3">
        <v>840</v>
      </c>
      <c r="B841" s="121">
        <v>45070</v>
      </c>
      <c r="C841" s="3" t="s">
        <v>964</v>
      </c>
      <c r="D841" s="3" t="s">
        <v>124</v>
      </c>
      <c r="E841" s="3">
        <v>62</v>
      </c>
      <c r="F841" s="3" t="s">
        <v>21</v>
      </c>
      <c r="G841" s="3">
        <v>2</v>
      </c>
      <c r="H841" s="3">
        <v>25</v>
      </c>
      <c r="I841" s="3">
        <v>50</v>
      </c>
    </row>
    <row r="842" spans="1:9">
      <c r="A842" s="3">
        <v>841</v>
      </c>
      <c r="B842" s="121">
        <v>45232</v>
      </c>
      <c r="C842" s="3" t="s">
        <v>965</v>
      </c>
      <c r="D842" s="3" t="s">
        <v>124</v>
      </c>
      <c r="E842" s="3">
        <v>31</v>
      </c>
      <c r="F842" s="3" t="s">
        <v>20</v>
      </c>
      <c r="G842" s="3">
        <v>4</v>
      </c>
      <c r="H842" s="3">
        <v>25</v>
      </c>
      <c r="I842" s="3">
        <v>100</v>
      </c>
    </row>
    <row r="843" spans="1:9">
      <c r="A843" s="3">
        <v>842</v>
      </c>
      <c r="B843" s="121">
        <v>45286</v>
      </c>
      <c r="C843" s="3" t="s">
        <v>966</v>
      </c>
      <c r="D843" s="3" t="s">
        <v>126</v>
      </c>
      <c r="E843" s="3">
        <v>47</v>
      </c>
      <c r="F843" s="3" t="s">
        <v>21</v>
      </c>
      <c r="G843" s="3">
        <v>2</v>
      </c>
      <c r="H843" s="3">
        <v>300</v>
      </c>
      <c r="I843" s="3">
        <v>600</v>
      </c>
    </row>
    <row r="844" spans="1:9">
      <c r="A844" s="3">
        <v>843</v>
      </c>
      <c r="B844" s="121">
        <v>45068</v>
      </c>
      <c r="C844" s="3" t="s">
        <v>967</v>
      </c>
      <c r="D844" s="3" t="s">
        <v>124</v>
      </c>
      <c r="E844" s="3">
        <v>21</v>
      </c>
      <c r="F844" s="3" t="s">
        <v>19</v>
      </c>
      <c r="G844" s="3">
        <v>3</v>
      </c>
      <c r="H844" s="3">
        <v>500</v>
      </c>
      <c r="I844" s="3">
        <v>1500</v>
      </c>
    </row>
    <row r="845" spans="1:9">
      <c r="A845" s="3">
        <v>844</v>
      </c>
      <c r="B845" s="121">
        <v>45211</v>
      </c>
      <c r="C845" s="3" t="s">
        <v>968</v>
      </c>
      <c r="D845" s="3" t="s">
        <v>124</v>
      </c>
      <c r="E845" s="3">
        <v>35</v>
      </c>
      <c r="F845" s="3" t="s">
        <v>21</v>
      </c>
      <c r="G845" s="3">
        <v>3</v>
      </c>
      <c r="H845" s="3">
        <v>50</v>
      </c>
      <c r="I845" s="3">
        <v>150</v>
      </c>
    </row>
    <row r="846" spans="1:9">
      <c r="A846" s="3">
        <v>845</v>
      </c>
      <c r="B846" s="121">
        <v>44932</v>
      </c>
      <c r="C846" s="3" t="s">
        <v>969</v>
      </c>
      <c r="D846" s="3" t="s">
        <v>124</v>
      </c>
      <c r="E846" s="3">
        <v>54</v>
      </c>
      <c r="F846" s="3" t="s">
        <v>21</v>
      </c>
      <c r="G846" s="3">
        <v>1</v>
      </c>
      <c r="H846" s="3">
        <v>500</v>
      </c>
      <c r="I846" s="3">
        <v>500</v>
      </c>
    </row>
    <row r="847" spans="1:9">
      <c r="A847" s="3">
        <v>846</v>
      </c>
      <c r="B847" s="121">
        <v>45191</v>
      </c>
      <c r="C847" s="3" t="s">
        <v>970</v>
      </c>
      <c r="D847" s="3" t="s">
        <v>124</v>
      </c>
      <c r="E847" s="3">
        <v>42</v>
      </c>
      <c r="F847" s="3" t="s">
        <v>19</v>
      </c>
      <c r="G847" s="3">
        <v>1</v>
      </c>
      <c r="H847" s="3">
        <v>50</v>
      </c>
      <c r="I847" s="3">
        <v>50</v>
      </c>
    </row>
    <row r="848" spans="1:9">
      <c r="A848" s="3">
        <v>847</v>
      </c>
      <c r="B848" s="121">
        <v>45024</v>
      </c>
      <c r="C848" s="3" t="s">
        <v>971</v>
      </c>
      <c r="D848" s="3" t="s">
        <v>126</v>
      </c>
      <c r="E848" s="3">
        <v>18</v>
      </c>
      <c r="F848" s="3" t="s">
        <v>20</v>
      </c>
      <c r="G848" s="3">
        <v>4</v>
      </c>
      <c r="H848" s="3">
        <v>300</v>
      </c>
      <c r="I848" s="3">
        <v>1200</v>
      </c>
    </row>
    <row r="849" spans="1:9">
      <c r="A849" s="3">
        <v>848</v>
      </c>
      <c r="B849" s="121">
        <v>44970</v>
      </c>
      <c r="C849" s="3" t="s">
        <v>972</v>
      </c>
      <c r="D849" s="3" t="s">
        <v>126</v>
      </c>
      <c r="E849" s="3">
        <v>63</v>
      </c>
      <c r="F849" s="3" t="s">
        <v>21</v>
      </c>
      <c r="G849" s="3">
        <v>3</v>
      </c>
      <c r="H849" s="3">
        <v>25</v>
      </c>
      <c r="I849" s="3">
        <v>75</v>
      </c>
    </row>
    <row r="850" spans="1:9">
      <c r="A850" s="3">
        <v>849</v>
      </c>
      <c r="B850" s="121">
        <v>45050</v>
      </c>
      <c r="C850" s="3" t="s">
        <v>973</v>
      </c>
      <c r="D850" s="3" t="s">
        <v>124</v>
      </c>
      <c r="E850" s="3">
        <v>32</v>
      </c>
      <c r="F850" s="3" t="s">
        <v>21</v>
      </c>
      <c r="G850" s="3">
        <v>2</v>
      </c>
      <c r="H850" s="3">
        <v>25</v>
      </c>
      <c r="I850" s="3">
        <v>50</v>
      </c>
    </row>
    <row r="851" spans="1:9">
      <c r="A851" s="3">
        <v>850</v>
      </c>
      <c r="B851" s="121">
        <v>45135</v>
      </c>
      <c r="C851" s="3" t="s">
        <v>974</v>
      </c>
      <c r="D851" s="3" t="s">
        <v>126</v>
      </c>
      <c r="E851" s="3">
        <v>26</v>
      </c>
      <c r="F851" s="3" t="s">
        <v>19</v>
      </c>
      <c r="G851" s="3">
        <v>2</v>
      </c>
      <c r="H851" s="3">
        <v>500</v>
      </c>
      <c r="I851" s="3">
        <v>1000</v>
      </c>
    </row>
    <row r="852" spans="1:9">
      <c r="A852" s="3">
        <v>851</v>
      </c>
      <c r="B852" s="121">
        <v>45177</v>
      </c>
      <c r="C852" s="3" t="s">
        <v>975</v>
      </c>
      <c r="D852" s="3" t="s">
        <v>124</v>
      </c>
      <c r="E852" s="3">
        <v>32</v>
      </c>
      <c r="F852" s="3" t="s">
        <v>20</v>
      </c>
      <c r="G852" s="3">
        <v>2</v>
      </c>
      <c r="H852" s="3">
        <v>25</v>
      </c>
      <c r="I852" s="3">
        <v>50</v>
      </c>
    </row>
    <row r="853" spans="1:9">
      <c r="A853" s="3">
        <v>852</v>
      </c>
      <c r="B853" s="121">
        <v>45211</v>
      </c>
      <c r="C853" s="3" t="s">
        <v>976</v>
      </c>
      <c r="D853" s="3" t="s">
        <v>126</v>
      </c>
      <c r="E853" s="3">
        <v>41</v>
      </c>
      <c r="F853" s="3" t="s">
        <v>21</v>
      </c>
      <c r="G853" s="3">
        <v>1</v>
      </c>
      <c r="H853" s="3">
        <v>300</v>
      </c>
      <c r="I853" s="3">
        <v>300</v>
      </c>
    </row>
    <row r="854" spans="1:9">
      <c r="A854" s="3">
        <v>853</v>
      </c>
      <c r="B854" s="121">
        <v>45050</v>
      </c>
      <c r="C854" s="3" t="s">
        <v>977</v>
      </c>
      <c r="D854" s="3" t="s">
        <v>124</v>
      </c>
      <c r="E854" s="3">
        <v>21</v>
      </c>
      <c r="F854" s="3" t="s">
        <v>19</v>
      </c>
      <c r="G854" s="3">
        <v>2</v>
      </c>
      <c r="H854" s="3">
        <v>500</v>
      </c>
      <c r="I854" s="3">
        <v>1000</v>
      </c>
    </row>
    <row r="855" spans="1:9">
      <c r="A855" s="3">
        <v>854</v>
      </c>
      <c r="B855" s="121">
        <v>45280</v>
      </c>
      <c r="C855" s="3" t="s">
        <v>978</v>
      </c>
      <c r="D855" s="3" t="s">
        <v>124</v>
      </c>
      <c r="E855" s="3">
        <v>29</v>
      </c>
      <c r="F855" s="3" t="s">
        <v>21</v>
      </c>
      <c r="G855" s="3">
        <v>1</v>
      </c>
      <c r="H855" s="3">
        <v>50</v>
      </c>
      <c r="I855" s="3">
        <v>50</v>
      </c>
    </row>
    <row r="856" spans="1:9">
      <c r="A856" s="3">
        <v>855</v>
      </c>
      <c r="B856" s="121">
        <v>45170</v>
      </c>
      <c r="C856" s="3" t="s">
        <v>979</v>
      </c>
      <c r="D856" s="3" t="s">
        <v>124</v>
      </c>
      <c r="E856" s="3">
        <v>54</v>
      </c>
      <c r="F856" s="3" t="s">
        <v>19</v>
      </c>
      <c r="G856" s="3">
        <v>1</v>
      </c>
      <c r="H856" s="3">
        <v>25</v>
      </c>
      <c r="I856" s="3">
        <v>25</v>
      </c>
    </row>
    <row r="857" spans="1:9">
      <c r="A857" s="3">
        <v>856</v>
      </c>
      <c r="B857" s="121">
        <v>45257</v>
      </c>
      <c r="C857" s="3" t="s">
        <v>980</v>
      </c>
      <c r="D857" s="3" t="s">
        <v>124</v>
      </c>
      <c r="E857" s="3">
        <v>54</v>
      </c>
      <c r="F857" s="3" t="s">
        <v>20</v>
      </c>
      <c r="G857" s="3">
        <v>4</v>
      </c>
      <c r="H857" s="3">
        <v>30</v>
      </c>
      <c r="I857" s="3">
        <v>120</v>
      </c>
    </row>
    <row r="858" spans="1:9">
      <c r="A858" s="3">
        <v>857</v>
      </c>
      <c r="B858" s="121">
        <v>45291</v>
      </c>
      <c r="C858" s="3" t="s">
        <v>981</v>
      </c>
      <c r="D858" s="3" t="s">
        <v>124</v>
      </c>
      <c r="E858" s="3">
        <v>60</v>
      </c>
      <c r="F858" s="3" t="s">
        <v>20</v>
      </c>
      <c r="G858" s="3">
        <v>2</v>
      </c>
      <c r="H858" s="3">
        <v>25</v>
      </c>
      <c r="I858" s="3">
        <v>50</v>
      </c>
    </row>
    <row r="859" spans="1:9">
      <c r="A859" s="3">
        <v>858</v>
      </c>
      <c r="B859" s="121">
        <v>45178</v>
      </c>
      <c r="C859" s="3" t="s">
        <v>982</v>
      </c>
      <c r="D859" s="3" t="s">
        <v>124</v>
      </c>
      <c r="E859" s="3">
        <v>23</v>
      </c>
      <c r="F859" s="3" t="s">
        <v>20</v>
      </c>
      <c r="G859" s="3">
        <v>2</v>
      </c>
      <c r="H859" s="3">
        <v>50</v>
      </c>
      <c r="I859" s="3">
        <v>100</v>
      </c>
    </row>
    <row r="860" spans="1:9">
      <c r="A860" s="3">
        <v>859</v>
      </c>
      <c r="B860" s="121">
        <v>45156</v>
      </c>
      <c r="C860" s="3" t="s">
        <v>983</v>
      </c>
      <c r="D860" s="3" t="s">
        <v>126</v>
      </c>
      <c r="E860" s="3">
        <v>56</v>
      </c>
      <c r="F860" s="3" t="s">
        <v>20</v>
      </c>
      <c r="G860" s="3">
        <v>3</v>
      </c>
      <c r="H860" s="3">
        <v>500</v>
      </c>
      <c r="I860" s="3">
        <v>1500</v>
      </c>
    </row>
    <row r="861" spans="1:9">
      <c r="A861" s="3">
        <v>860</v>
      </c>
      <c r="B861" s="121">
        <v>44935</v>
      </c>
      <c r="C861" s="3" t="s">
        <v>984</v>
      </c>
      <c r="D861" s="3" t="s">
        <v>124</v>
      </c>
      <c r="E861" s="3">
        <v>63</v>
      </c>
      <c r="F861" s="3" t="s">
        <v>21</v>
      </c>
      <c r="G861" s="3">
        <v>4</v>
      </c>
      <c r="H861" s="3">
        <v>50</v>
      </c>
      <c r="I861" s="3">
        <v>200</v>
      </c>
    </row>
    <row r="862" spans="1:9">
      <c r="A862" s="3">
        <v>861</v>
      </c>
      <c r="B862" s="121">
        <v>44974</v>
      </c>
      <c r="C862" s="3" t="s">
        <v>985</v>
      </c>
      <c r="D862" s="3" t="s">
        <v>126</v>
      </c>
      <c r="E862" s="3">
        <v>41</v>
      </c>
      <c r="F862" s="3" t="s">
        <v>21</v>
      </c>
      <c r="G862" s="3">
        <v>3</v>
      </c>
      <c r="H862" s="3">
        <v>30</v>
      </c>
      <c r="I862" s="3">
        <v>90</v>
      </c>
    </row>
    <row r="863" spans="1:9">
      <c r="A863" s="3">
        <v>862</v>
      </c>
      <c r="B863" s="121">
        <v>45077</v>
      </c>
      <c r="C863" s="3" t="s">
        <v>986</v>
      </c>
      <c r="D863" s="3" t="s">
        <v>124</v>
      </c>
      <c r="E863" s="3">
        <v>28</v>
      </c>
      <c r="F863" s="3" t="s">
        <v>20</v>
      </c>
      <c r="G863" s="3">
        <v>4</v>
      </c>
      <c r="H863" s="3">
        <v>300</v>
      </c>
      <c r="I863" s="3">
        <v>1200</v>
      </c>
    </row>
    <row r="864" spans="1:9">
      <c r="A864" s="3">
        <v>863</v>
      </c>
      <c r="B864" s="121">
        <v>45040</v>
      </c>
      <c r="C864" s="3" t="s">
        <v>987</v>
      </c>
      <c r="D864" s="3" t="s">
        <v>126</v>
      </c>
      <c r="E864" s="3">
        <v>30</v>
      </c>
      <c r="F864" s="3" t="s">
        <v>20</v>
      </c>
      <c r="G864" s="3">
        <v>2</v>
      </c>
      <c r="H864" s="3">
        <v>25</v>
      </c>
      <c r="I864" s="3">
        <v>50</v>
      </c>
    </row>
    <row r="865" spans="1:9">
      <c r="A865" s="3">
        <v>864</v>
      </c>
      <c r="B865" s="121">
        <v>45134</v>
      </c>
      <c r="C865" s="3" t="s">
        <v>988</v>
      </c>
      <c r="D865" s="3" t="s">
        <v>126</v>
      </c>
      <c r="E865" s="3">
        <v>51</v>
      </c>
      <c r="F865" s="3" t="s">
        <v>20</v>
      </c>
      <c r="G865" s="3">
        <v>1</v>
      </c>
      <c r="H865" s="3">
        <v>500</v>
      </c>
      <c r="I865" s="3">
        <v>500</v>
      </c>
    </row>
    <row r="866" spans="1:9">
      <c r="A866" s="3">
        <v>865</v>
      </c>
      <c r="B866" s="121">
        <v>45281</v>
      </c>
      <c r="C866" s="3" t="s">
        <v>989</v>
      </c>
      <c r="D866" s="3" t="s">
        <v>126</v>
      </c>
      <c r="E866" s="3">
        <v>42</v>
      </c>
      <c r="F866" s="3" t="s">
        <v>21</v>
      </c>
      <c r="G866" s="3">
        <v>1</v>
      </c>
      <c r="H866" s="3">
        <v>300</v>
      </c>
      <c r="I866" s="3">
        <v>300</v>
      </c>
    </row>
    <row r="867" spans="1:9">
      <c r="A867" s="3">
        <v>866</v>
      </c>
      <c r="B867" s="121">
        <v>45051</v>
      </c>
      <c r="C867" s="3" t="s">
        <v>990</v>
      </c>
      <c r="D867" s="3" t="s">
        <v>124</v>
      </c>
      <c r="E867" s="3">
        <v>24</v>
      </c>
      <c r="F867" s="3" t="s">
        <v>20</v>
      </c>
      <c r="G867" s="3">
        <v>1</v>
      </c>
      <c r="H867" s="3">
        <v>50</v>
      </c>
      <c r="I867" s="3">
        <v>50</v>
      </c>
    </row>
    <row r="868" spans="1:9">
      <c r="A868" s="3">
        <v>867</v>
      </c>
      <c r="B868" s="121">
        <v>45083</v>
      </c>
      <c r="C868" s="3" t="s">
        <v>991</v>
      </c>
      <c r="D868" s="3" t="s">
        <v>124</v>
      </c>
      <c r="E868" s="3">
        <v>21</v>
      </c>
      <c r="F868" s="3" t="s">
        <v>20</v>
      </c>
      <c r="G868" s="3">
        <v>1</v>
      </c>
      <c r="H868" s="3">
        <v>500</v>
      </c>
      <c r="I868" s="3">
        <v>500</v>
      </c>
    </row>
    <row r="869" spans="1:9">
      <c r="A869" s="3">
        <v>868</v>
      </c>
      <c r="B869" s="121">
        <v>45266</v>
      </c>
      <c r="C869" s="3" t="s">
        <v>992</v>
      </c>
      <c r="D869" s="3" t="s">
        <v>126</v>
      </c>
      <c r="E869" s="3">
        <v>25</v>
      </c>
      <c r="F869" s="3" t="s">
        <v>20</v>
      </c>
      <c r="G869" s="3">
        <v>1</v>
      </c>
      <c r="H869" s="3">
        <v>300</v>
      </c>
      <c r="I869" s="3">
        <v>300</v>
      </c>
    </row>
    <row r="870" spans="1:9">
      <c r="A870" s="3">
        <v>869</v>
      </c>
      <c r="B870" s="121">
        <v>45224</v>
      </c>
      <c r="C870" s="3" t="s">
        <v>993</v>
      </c>
      <c r="D870" s="3" t="s">
        <v>124</v>
      </c>
      <c r="E870" s="3">
        <v>37</v>
      </c>
      <c r="F870" s="3" t="s">
        <v>19</v>
      </c>
      <c r="G870" s="3">
        <v>3</v>
      </c>
      <c r="H870" s="3">
        <v>500</v>
      </c>
      <c r="I870" s="3">
        <v>1500</v>
      </c>
    </row>
    <row r="871" spans="1:9">
      <c r="A871" s="3">
        <v>870</v>
      </c>
      <c r="B871" s="121">
        <v>45115</v>
      </c>
      <c r="C871" s="3" t="s">
        <v>994</v>
      </c>
      <c r="D871" s="3" t="s">
        <v>126</v>
      </c>
      <c r="E871" s="3">
        <v>46</v>
      </c>
      <c r="F871" s="3" t="s">
        <v>20</v>
      </c>
      <c r="G871" s="3">
        <v>4</v>
      </c>
      <c r="H871" s="3">
        <v>30</v>
      </c>
      <c r="I871" s="3">
        <v>120</v>
      </c>
    </row>
    <row r="872" spans="1:9">
      <c r="A872" s="3">
        <v>871</v>
      </c>
      <c r="B872" s="121">
        <v>45169</v>
      </c>
      <c r="C872" s="3" t="s">
        <v>995</v>
      </c>
      <c r="D872" s="3" t="s">
        <v>124</v>
      </c>
      <c r="E872" s="3">
        <v>62</v>
      </c>
      <c r="F872" s="3" t="s">
        <v>19</v>
      </c>
      <c r="G872" s="3">
        <v>2</v>
      </c>
      <c r="H872" s="3">
        <v>30</v>
      </c>
      <c r="I872" s="3">
        <v>60</v>
      </c>
    </row>
    <row r="873" spans="1:9">
      <c r="A873" s="3">
        <v>872</v>
      </c>
      <c r="B873" s="121">
        <v>45210</v>
      </c>
      <c r="C873" s="3" t="s">
        <v>996</v>
      </c>
      <c r="D873" s="3" t="s">
        <v>126</v>
      </c>
      <c r="E873" s="3">
        <v>63</v>
      </c>
      <c r="F873" s="3" t="s">
        <v>19</v>
      </c>
      <c r="G873" s="3">
        <v>3</v>
      </c>
      <c r="H873" s="3">
        <v>25</v>
      </c>
      <c r="I873" s="3">
        <v>75</v>
      </c>
    </row>
    <row r="874" spans="1:9">
      <c r="A874" s="3">
        <v>873</v>
      </c>
      <c r="B874" s="121">
        <v>45198</v>
      </c>
      <c r="C874" s="3" t="s">
        <v>997</v>
      </c>
      <c r="D874" s="3" t="s">
        <v>126</v>
      </c>
      <c r="E874" s="3">
        <v>27</v>
      </c>
      <c r="F874" s="3" t="s">
        <v>20</v>
      </c>
      <c r="G874" s="3">
        <v>4</v>
      </c>
      <c r="H874" s="3">
        <v>25</v>
      </c>
      <c r="I874" s="3">
        <v>100</v>
      </c>
    </row>
    <row r="875" spans="1:9">
      <c r="A875" s="3">
        <v>874</v>
      </c>
      <c r="B875" s="121">
        <v>45103</v>
      </c>
      <c r="C875" s="3" t="s">
        <v>998</v>
      </c>
      <c r="D875" s="3" t="s">
        <v>124</v>
      </c>
      <c r="E875" s="3">
        <v>60</v>
      </c>
      <c r="F875" s="3" t="s">
        <v>19</v>
      </c>
      <c r="G875" s="3">
        <v>1</v>
      </c>
      <c r="H875" s="3">
        <v>30</v>
      </c>
      <c r="I875" s="3">
        <v>30</v>
      </c>
    </row>
    <row r="876" spans="1:9">
      <c r="A876" s="3">
        <v>875</v>
      </c>
      <c r="B876" s="121">
        <v>45144</v>
      </c>
      <c r="C876" s="3" t="s">
        <v>999</v>
      </c>
      <c r="D876" s="3" t="s">
        <v>126</v>
      </c>
      <c r="E876" s="3">
        <v>51</v>
      </c>
      <c r="F876" s="3" t="s">
        <v>20</v>
      </c>
      <c r="G876" s="3">
        <v>4</v>
      </c>
      <c r="H876" s="3">
        <v>500</v>
      </c>
      <c r="I876" s="3">
        <v>2000</v>
      </c>
    </row>
    <row r="877" spans="1:9">
      <c r="A877" s="3">
        <v>876</v>
      </c>
      <c r="B877" s="121">
        <v>45208</v>
      </c>
      <c r="C877" s="3" t="s">
        <v>1000</v>
      </c>
      <c r="D877" s="3" t="s">
        <v>124</v>
      </c>
      <c r="E877" s="3">
        <v>43</v>
      </c>
      <c r="F877" s="3" t="s">
        <v>21</v>
      </c>
      <c r="G877" s="3">
        <v>4</v>
      </c>
      <c r="H877" s="3">
        <v>30</v>
      </c>
      <c r="I877" s="3">
        <v>120</v>
      </c>
    </row>
    <row r="878" spans="1:9">
      <c r="A878" s="3">
        <v>877</v>
      </c>
      <c r="B878" s="121">
        <v>45096</v>
      </c>
      <c r="C878" s="3" t="s">
        <v>1001</v>
      </c>
      <c r="D878" s="3" t="s">
        <v>126</v>
      </c>
      <c r="E878" s="3">
        <v>58</v>
      </c>
      <c r="F878" s="3" t="s">
        <v>21</v>
      </c>
      <c r="G878" s="3">
        <v>1</v>
      </c>
      <c r="H878" s="3">
        <v>25</v>
      </c>
      <c r="I878" s="3">
        <v>25</v>
      </c>
    </row>
    <row r="879" spans="1:9">
      <c r="A879" s="3">
        <v>878</v>
      </c>
      <c r="B879" s="121">
        <v>45107</v>
      </c>
      <c r="C879" s="3" t="s">
        <v>1002</v>
      </c>
      <c r="D879" s="3" t="s">
        <v>126</v>
      </c>
      <c r="E879" s="3">
        <v>20</v>
      </c>
      <c r="F879" s="3" t="s">
        <v>21</v>
      </c>
      <c r="G879" s="3">
        <v>1</v>
      </c>
      <c r="H879" s="3">
        <v>30</v>
      </c>
      <c r="I879" s="3">
        <v>30</v>
      </c>
    </row>
    <row r="880" spans="1:9">
      <c r="A880" s="3">
        <v>879</v>
      </c>
      <c r="B880" s="121">
        <v>45286</v>
      </c>
      <c r="C880" s="3" t="s">
        <v>1003</v>
      </c>
      <c r="D880" s="3" t="s">
        <v>124</v>
      </c>
      <c r="E880" s="3">
        <v>23</v>
      </c>
      <c r="F880" s="3" t="s">
        <v>21</v>
      </c>
      <c r="G880" s="3">
        <v>1</v>
      </c>
      <c r="H880" s="3">
        <v>30</v>
      </c>
      <c r="I880" s="3">
        <v>30</v>
      </c>
    </row>
    <row r="881" spans="1:9">
      <c r="A881" s="3">
        <v>880</v>
      </c>
      <c r="B881" s="121">
        <v>45159</v>
      </c>
      <c r="C881" s="3" t="s">
        <v>1004</v>
      </c>
      <c r="D881" s="3" t="s">
        <v>124</v>
      </c>
      <c r="E881" s="3">
        <v>22</v>
      </c>
      <c r="F881" s="3" t="s">
        <v>19</v>
      </c>
      <c r="G881" s="3">
        <v>2</v>
      </c>
      <c r="H881" s="3">
        <v>500</v>
      </c>
      <c r="I881" s="3">
        <v>1000</v>
      </c>
    </row>
    <row r="882" spans="1:9">
      <c r="A882" s="3">
        <v>881</v>
      </c>
      <c r="B882" s="121">
        <v>45065</v>
      </c>
      <c r="C882" s="3" t="s">
        <v>1005</v>
      </c>
      <c r="D882" s="3" t="s">
        <v>124</v>
      </c>
      <c r="E882" s="3">
        <v>22</v>
      </c>
      <c r="F882" s="3" t="s">
        <v>20</v>
      </c>
      <c r="G882" s="3">
        <v>1</v>
      </c>
      <c r="H882" s="3">
        <v>300</v>
      </c>
      <c r="I882" s="3">
        <v>300</v>
      </c>
    </row>
    <row r="883" spans="1:9">
      <c r="A883" s="3">
        <v>882</v>
      </c>
      <c r="B883" s="121">
        <v>45083</v>
      </c>
      <c r="C883" s="3" t="s">
        <v>1006</v>
      </c>
      <c r="D883" s="3" t="s">
        <v>126</v>
      </c>
      <c r="E883" s="3">
        <v>64</v>
      </c>
      <c r="F883" s="3" t="s">
        <v>20</v>
      </c>
      <c r="G883" s="3">
        <v>2</v>
      </c>
      <c r="H883" s="3">
        <v>25</v>
      </c>
      <c r="I883" s="3">
        <v>50</v>
      </c>
    </row>
    <row r="884" spans="1:9">
      <c r="A884" s="3">
        <v>883</v>
      </c>
      <c r="B884" s="121">
        <v>45055</v>
      </c>
      <c r="C884" s="3" t="s">
        <v>1007</v>
      </c>
      <c r="D884" s="3" t="s">
        <v>124</v>
      </c>
      <c r="E884" s="3">
        <v>40</v>
      </c>
      <c r="F884" s="3" t="s">
        <v>20</v>
      </c>
      <c r="G884" s="3">
        <v>1</v>
      </c>
      <c r="H884" s="3">
        <v>500</v>
      </c>
      <c r="I884" s="3">
        <v>500</v>
      </c>
    </row>
    <row r="885" spans="1:9">
      <c r="A885" s="3">
        <v>884</v>
      </c>
      <c r="B885" s="121">
        <v>45045</v>
      </c>
      <c r="C885" s="3" t="s">
        <v>1008</v>
      </c>
      <c r="D885" s="3" t="s">
        <v>126</v>
      </c>
      <c r="E885" s="3">
        <v>26</v>
      </c>
      <c r="F885" s="3" t="s">
        <v>21</v>
      </c>
      <c r="G885" s="3">
        <v>2</v>
      </c>
      <c r="H885" s="3">
        <v>30</v>
      </c>
      <c r="I885" s="3">
        <v>60</v>
      </c>
    </row>
    <row r="886" spans="1:9">
      <c r="A886" s="3">
        <v>885</v>
      </c>
      <c r="B886" s="121">
        <v>44988</v>
      </c>
      <c r="C886" s="3" t="s">
        <v>1009</v>
      </c>
      <c r="D886" s="3" t="s">
        <v>126</v>
      </c>
      <c r="E886" s="3">
        <v>52</v>
      </c>
      <c r="F886" s="3" t="s">
        <v>21</v>
      </c>
      <c r="G886" s="3">
        <v>4</v>
      </c>
      <c r="H886" s="3">
        <v>30</v>
      </c>
      <c r="I886" s="3">
        <v>120</v>
      </c>
    </row>
    <row r="887" spans="1:9">
      <c r="A887" s="3">
        <v>886</v>
      </c>
      <c r="B887" s="121">
        <v>45025</v>
      </c>
      <c r="C887" s="3" t="s">
        <v>1010</v>
      </c>
      <c r="D887" s="3" t="s">
        <v>124</v>
      </c>
      <c r="E887" s="3">
        <v>37</v>
      </c>
      <c r="F887" s="3" t="s">
        <v>20</v>
      </c>
      <c r="G887" s="3">
        <v>3</v>
      </c>
      <c r="H887" s="3">
        <v>300</v>
      </c>
      <c r="I887" s="3">
        <v>900</v>
      </c>
    </row>
    <row r="888" spans="1:9">
      <c r="A888" s="3">
        <v>887</v>
      </c>
      <c r="B888" s="121">
        <v>45088</v>
      </c>
      <c r="C888" s="3" t="s">
        <v>1011</v>
      </c>
      <c r="D888" s="3" t="s">
        <v>124</v>
      </c>
      <c r="E888" s="3">
        <v>59</v>
      </c>
      <c r="F888" s="3" t="s">
        <v>21</v>
      </c>
      <c r="G888" s="3">
        <v>4</v>
      </c>
      <c r="H888" s="3">
        <v>25</v>
      </c>
      <c r="I888" s="3">
        <v>100</v>
      </c>
    </row>
    <row r="889" spans="1:9">
      <c r="A889" s="3">
        <v>888</v>
      </c>
      <c r="B889" s="121">
        <v>44988</v>
      </c>
      <c r="C889" s="3" t="s">
        <v>1012</v>
      </c>
      <c r="D889" s="3" t="s">
        <v>126</v>
      </c>
      <c r="E889" s="3">
        <v>52</v>
      </c>
      <c r="F889" s="3" t="s">
        <v>20</v>
      </c>
      <c r="G889" s="3">
        <v>4</v>
      </c>
      <c r="H889" s="3">
        <v>25</v>
      </c>
      <c r="I889" s="3">
        <v>100</v>
      </c>
    </row>
    <row r="890" spans="1:9">
      <c r="A890" s="3">
        <v>889</v>
      </c>
      <c r="B890" s="121">
        <v>45201</v>
      </c>
      <c r="C890" s="3" t="s">
        <v>1013</v>
      </c>
      <c r="D890" s="3" t="s">
        <v>126</v>
      </c>
      <c r="E890" s="3">
        <v>35</v>
      </c>
      <c r="F890" s="3" t="s">
        <v>20</v>
      </c>
      <c r="G890" s="3">
        <v>1</v>
      </c>
      <c r="H890" s="3">
        <v>50</v>
      </c>
      <c r="I890" s="3">
        <v>50</v>
      </c>
    </row>
    <row r="891" spans="1:9">
      <c r="A891" s="3">
        <v>890</v>
      </c>
      <c r="B891" s="121">
        <v>45280</v>
      </c>
      <c r="C891" s="3" t="s">
        <v>1014</v>
      </c>
      <c r="D891" s="3" t="s">
        <v>124</v>
      </c>
      <c r="E891" s="3">
        <v>34</v>
      </c>
      <c r="F891" s="3" t="s">
        <v>20</v>
      </c>
      <c r="G891" s="3">
        <v>2</v>
      </c>
      <c r="H891" s="3">
        <v>25</v>
      </c>
      <c r="I891" s="3">
        <v>50</v>
      </c>
    </row>
    <row r="892" spans="1:9">
      <c r="A892" s="3">
        <v>891</v>
      </c>
      <c r="B892" s="121">
        <v>45021</v>
      </c>
      <c r="C892" s="3" t="s">
        <v>1015</v>
      </c>
      <c r="D892" s="3" t="s">
        <v>124</v>
      </c>
      <c r="E892" s="3">
        <v>41</v>
      </c>
      <c r="F892" s="3" t="s">
        <v>20</v>
      </c>
      <c r="G892" s="3">
        <v>3</v>
      </c>
      <c r="H892" s="3">
        <v>300</v>
      </c>
      <c r="I892" s="3">
        <v>900</v>
      </c>
    </row>
    <row r="893" spans="1:9">
      <c r="A893" s="3">
        <v>892</v>
      </c>
      <c r="B893" s="121">
        <v>45025</v>
      </c>
      <c r="C893" s="3" t="s">
        <v>1016</v>
      </c>
      <c r="D893" s="3" t="s">
        <v>124</v>
      </c>
      <c r="E893" s="3">
        <v>20</v>
      </c>
      <c r="F893" s="3" t="s">
        <v>20</v>
      </c>
      <c r="G893" s="3">
        <v>1</v>
      </c>
      <c r="H893" s="3">
        <v>50</v>
      </c>
      <c r="I893" s="3">
        <v>50</v>
      </c>
    </row>
    <row r="894" spans="1:9">
      <c r="A894" s="3">
        <v>893</v>
      </c>
      <c r="B894" s="121">
        <v>45037</v>
      </c>
      <c r="C894" s="3" t="s">
        <v>1017</v>
      </c>
      <c r="D894" s="3" t="s">
        <v>124</v>
      </c>
      <c r="E894" s="3">
        <v>49</v>
      </c>
      <c r="F894" s="3" t="s">
        <v>20</v>
      </c>
      <c r="G894" s="3">
        <v>1</v>
      </c>
      <c r="H894" s="3">
        <v>50</v>
      </c>
      <c r="I894" s="3">
        <v>50</v>
      </c>
    </row>
    <row r="895" spans="1:9">
      <c r="A895" s="3">
        <v>894</v>
      </c>
      <c r="B895" s="121">
        <v>45174</v>
      </c>
      <c r="C895" s="3" t="s">
        <v>1018</v>
      </c>
      <c r="D895" s="3" t="s">
        <v>124</v>
      </c>
      <c r="E895" s="3">
        <v>52</v>
      </c>
      <c r="F895" s="3" t="s">
        <v>20</v>
      </c>
      <c r="G895" s="3">
        <v>1</v>
      </c>
      <c r="H895" s="3">
        <v>30</v>
      </c>
      <c r="I895" s="3">
        <v>30</v>
      </c>
    </row>
    <row r="896" spans="1:9">
      <c r="A896" s="3">
        <v>895</v>
      </c>
      <c r="B896" s="121">
        <v>45068</v>
      </c>
      <c r="C896" s="3" t="s">
        <v>1019</v>
      </c>
      <c r="D896" s="3" t="s">
        <v>126</v>
      </c>
      <c r="E896" s="3">
        <v>55</v>
      </c>
      <c r="F896" s="3" t="s">
        <v>21</v>
      </c>
      <c r="G896" s="3">
        <v>4</v>
      </c>
      <c r="H896" s="3">
        <v>30</v>
      </c>
      <c r="I896" s="3">
        <v>120</v>
      </c>
    </row>
    <row r="897" spans="1:9">
      <c r="A897" s="3">
        <v>896</v>
      </c>
      <c r="B897" s="121">
        <v>45228</v>
      </c>
      <c r="C897" s="3" t="s">
        <v>1020</v>
      </c>
      <c r="D897" s="3" t="s">
        <v>126</v>
      </c>
      <c r="E897" s="3">
        <v>30</v>
      </c>
      <c r="F897" s="3" t="s">
        <v>20</v>
      </c>
      <c r="G897" s="3">
        <v>2</v>
      </c>
      <c r="H897" s="3">
        <v>25</v>
      </c>
      <c r="I897" s="3">
        <v>50</v>
      </c>
    </row>
    <row r="898" spans="1:9">
      <c r="A898" s="3">
        <v>897</v>
      </c>
      <c r="B898" s="121">
        <v>45195</v>
      </c>
      <c r="C898" s="3" t="s">
        <v>1021</v>
      </c>
      <c r="D898" s="3" t="s">
        <v>126</v>
      </c>
      <c r="E898" s="3">
        <v>64</v>
      </c>
      <c r="F898" s="3" t="s">
        <v>20</v>
      </c>
      <c r="G898" s="3">
        <v>2</v>
      </c>
      <c r="H898" s="3">
        <v>50</v>
      </c>
      <c r="I898" s="3">
        <v>100</v>
      </c>
    </row>
    <row r="899" spans="1:9">
      <c r="A899" s="3">
        <v>898</v>
      </c>
      <c r="B899" s="121">
        <v>45232</v>
      </c>
      <c r="C899" s="3" t="s">
        <v>1022</v>
      </c>
      <c r="D899" s="3" t="s">
        <v>126</v>
      </c>
      <c r="E899" s="3">
        <v>42</v>
      </c>
      <c r="F899" s="3" t="s">
        <v>21</v>
      </c>
      <c r="G899" s="3">
        <v>3</v>
      </c>
      <c r="H899" s="3">
        <v>30</v>
      </c>
      <c r="I899" s="3">
        <v>90</v>
      </c>
    </row>
    <row r="900" spans="1:9">
      <c r="A900" s="3">
        <v>899</v>
      </c>
      <c r="B900" s="121">
        <v>45071</v>
      </c>
      <c r="C900" s="3" t="s">
        <v>1023</v>
      </c>
      <c r="D900" s="3" t="s">
        <v>124</v>
      </c>
      <c r="E900" s="3">
        <v>26</v>
      </c>
      <c r="F900" s="3" t="s">
        <v>21</v>
      </c>
      <c r="G900" s="3">
        <v>2</v>
      </c>
      <c r="H900" s="3">
        <v>300</v>
      </c>
      <c r="I900" s="3">
        <v>600</v>
      </c>
    </row>
    <row r="901" spans="1:9">
      <c r="A901" s="3">
        <v>900</v>
      </c>
      <c r="B901" s="121">
        <v>44978</v>
      </c>
      <c r="C901" s="3" t="s">
        <v>1024</v>
      </c>
      <c r="D901" s="3" t="s">
        <v>124</v>
      </c>
      <c r="E901" s="3">
        <v>21</v>
      </c>
      <c r="F901" s="3" t="s">
        <v>21</v>
      </c>
      <c r="G901" s="3">
        <v>2</v>
      </c>
      <c r="H901" s="3">
        <v>30</v>
      </c>
      <c r="I901" s="3">
        <v>60</v>
      </c>
    </row>
    <row r="902" spans="1:9">
      <c r="A902" s="3">
        <v>901</v>
      </c>
      <c r="B902" s="121">
        <v>45026</v>
      </c>
      <c r="C902" s="3" t="s">
        <v>1025</v>
      </c>
      <c r="D902" s="3" t="s">
        <v>124</v>
      </c>
      <c r="E902" s="3">
        <v>31</v>
      </c>
      <c r="F902" s="3" t="s">
        <v>20</v>
      </c>
      <c r="G902" s="3">
        <v>1</v>
      </c>
      <c r="H902" s="3">
        <v>30</v>
      </c>
      <c r="I902" s="3">
        <v>30</v>
      </c>
    </row>
    <row r="903" spans="1:9">
      <c r="A903" s="3">
        <v>902</v>
      </c>
      <c r="B903" s="121">
        <v>45078</v>
      </c>
      <c r="C903" s="3" t="s">
        <v>1026</v>
      </c>
      <c r="D903" s="3" t="s">
        <v>126</v>
      </c>
      <c r="E903" s="3">
        <v>54</v>
      </c>
      <c r="F903" s="3" t="s">
        <v>19</v>
      </c>
      <c r="G903" s="3">
        <v>1</v>
      </c>
      <c r="H903" s="3">
        <v>50</v>
      </c>
      <c r="I903" s="3">
        <v>50</v>
      </c>
    </row>
    <row r="904" spans="1:9">
      <c r="A904" s="3">
        <v>903</v>
      </c>
      <c r="B904" s="121">
        <v>45043</v>
      </c>
      <c r="C904" s="3" t="s">
        <v>1027</v>
      </c>
      <c r="D904" s="3" t="s">
        <v>126</v>
      </c>
      <c r="E904" s="3">
        <v>51</v>
      </c>
      <c r="F904" s="3" t="s">
        <v>19</v>
      </c>
      <c r="G904" s="3">
        <v>4</v>
      </c>
      <c r="H904" s="3">
        <v>50</v>
      </c>
      <c r="I904" s="3">
        <v>200</v>
      </c>
    </row>
    <row r="905" spans="1:9">
      <c r="A905" s="3">
        <v>904</v>
      </c>
      <c r="B905" s="121">
        <v>45111</v>
      </c>
      <c r="C905" s="3" t="s">
        <v>1028</v>
      </c>
      <c r="D905" s="3" t="s">
        <v>124</v>
      </c>
      <c r="E905" s="3">
        <v>28</v>
      </c>
      <c r="F905" s="3" t="s">
        <v>21</v>
      </c>
      <c r="G905" s="3">
        <v>1</v>
      </c>
      <c r="H905" s="3">
        <v>500</v>
      </c>
      <c r="I905" s="3">
        <v>500</v>
      </c>
    </row>
    <row r="906" spans="1:9">
      <c r="A906" s="3">
        <v>905</v>
      </c>
      <c r="B906" s="121">
        <v>45018</v>
      </c>
      <c r="C906" s="3" t="s">
        <v>1029</v>
      </c>
      <c r="D906" s="3" t="s">
        <v>124</v>
      </c>
      <c r="E906" s="3">
        <v>58</v>
      </c>
      <c r="F906" s="3" t="s">
        <v>19</v>
      </c>
      <c r="G906" s="3">
        <v>1</v>
      </c>
      <c r="H906" s="3">
        <v>300</v>
      </c>
      <c r="I906" s="3">
        <v>300</v>
      </c>
    </row>
    <row r="907" spans="1:9">
      <c r="A907" s="3">
        <v>906</v>
      </c>
      <c r="B907" s="121">
        <v>45081</v>
      </c>
      <c r="C907" s="3" t="s">
        <v>1030</v>
      </c>
      <c r="D907" s="3" t="s">
        <v>126</v>
      </c>
      <c r="E907" s="3">
        <v>20</v>
      </c>
      <c r="F907" s="3" t="s">
        <v>21</v>
      </c>
      <c r="G907" s="3">
        <v>1</v>
      </c>
      <c r="H907" s="3">
        <v>50</v>
      </c>
      <c r="I907" s="3">
        <v>50</v>
      </c>
    </row>
    <row r="908" spans="1:9">
      <c r="A908" s="3">
        <v>907</v>
      </c>
      <c r="B908" s="121">
        <v>44934</v>
      </c>
      <c r="C908" s="3" t="s">
        <v>1031</v>
      </c>
      <c r="D908" s="3" t="s">
        <v>126</v>
      </c>
      <c r="E908" s="3">
        <v>45</v>
      </c>
      <c r="F908" s="3" t="s">
        <v>20</v>
      </c>
      <c r="G908" s="3">
        <v>1</v>
      </c>
      <c r="H908" s="3">
        <v>25</v>
      </c>
      <c r="I908" s="3">
        <v>25</v>
      </c>
    </row>
    <row r="909" spans="1:9">
      <c r="A909" s="3">
        <v>908</v>
      </c>
      <c r="B909" s="121">
        <v>45289</v>
      </c>
      <c r="C909" s="3" t="s">
        <v>1032</v>
      </c>
      <c r="D909" s="3" t="s">
        <v>124</v>
      </c>
      <c r="E909" s="3">
        <v>46</v>
      </c>
      <c r="F909" s="3" t="s">
        <v>19</v>
      </c>
      <c r="G909" s="3">
        <v>4</v>
      </c>
      <c r="H909" s="3">
        <v>300</v>
      </c>
      <c r="I909" s="3">
        <v>1200</v>
      </c>
    </row>
    <row r="910" spans="1:9">
      <c r="A910" s="3">
        <v>909</v>
      </c>
      <c r="B910" s="121">
        <v>45200</v>
      </c>
      <c r="C910" s="3" t="s">
        <v>1033</v>
      </c>
      <c r="D910" s="3" t="s">
        <v>124</v>
      </c>
      <c r="E910" s="3">
        <v>26</v>
      </c>
      <c r="F910" s="3" t="s">
        <v>20</v>
      </c>
      <c r="G910" s="3">
        <v>1</v>
      </c>
      <c r="H910" s="3">
        <v>300</v>
      </c>
      <c r="I910" s="3">
        <v>300</v>
      </c>
    </row>
    <row r="911" spans="1:9">
      <c r="A911" s="3">
        <v>910</v>
      </c>
      <c r="B911" s="121">
        <v>44991</v>
      </c>
      <c r="C911" s="3" t="s">
        <v>1034</v>
      </c>
      <c r="D911" s="3" t="s">
        <v>126</v>
      </c>
      <c r="E911" s="3">
        <v>20</v>
      </c>
      <c r="F911" s="3" t="s">
        <v>19</v>
      </c>
      <c r="G911" s="3">
        <v>3</v>
      </c>
      <c r="H911" s="3">
        <v>50</v>
      </c>
      <c r="I911" s="3">
        <v>150</v>
      </c>
    </row>
    <row r="912" spans="1:9">
      <c r="A912" s="3">
        <v>911</v>
      </c>
      <c r="B912" s="121">
        <v>45067</v>
      </c>
      <c r="C912" s="3" t="s">
        <v>1035</v>
      </c>
      <c r="D912" s="3" t="s">
        <v>124</v>
      </c>
      <c r="E912" s="3">
        <v>42</v>
      </c>
      <c r="F912" s="3" t="s">
        <v>20</v>
      </c>
      <c r="G912" s="3">
        <v>3</v>
      </c>
      <c r="H912" s="3">
        <v>300</v>
      </c>
      <c r="I912" s="3">
        <v>900</v>
      </c>
    </row>
    <row r="913" spans="1:9">
      <c r="A913" s="3">
        <v>912</v>
      </c>
      <c r="B913" s="121">
        <v>44950</v>
      </c>
      <c r="C913" s="3" t="s">
        <v>1036</v>
      </c>
      <c r="D913" s="3" t="s">
        <v>124</v>
      </c>
      <c r="E913" s="3">
        <v>51</v>
      </c>
      <c r="F913" s="3" t="s">
        <v>19</v>
      </c>
      <c r="G913" s="3">
        <v>3</v>
      </c>
      <c r="H913" s="3">
        <v>50</v>
      </c>
      <c r="I913" s="3">
        <v>150</v>
      </c>
    </row>
    <row r="914" spans="1:9">
      <c r="A914" s="3">
        <v>913</v>
      </c>
      <c r="B914" s="121">
        <v>44954</v>
      </c>
      <c r="C914" s="3" t="s">
        <v>1037</v>
      </c>
      <c r="D914" s="3" t="s">
        <v>124</v>
      </c>
      <c r="E914" s="3">
        <v>29</v>
      </c>
      <c r="F914" s="3" t="s">
        <v>20</v>
      </c>
      <c r="G914" s="3">
        <v>3</v>
      </c>
      <c r="H914" s="3">
        <v>30</v>
      </c>
      <c r="I914" s="3">
        <v>90</v>
      </c>
    </row>
    <row r="915" spans="1:9">
      <c r="A915" s="3">
        <v>914</v>
      </c>
      <c r="B915" s="121">
        <v>45210</v>
      </c>
      <c r="C915" s="3" t="s">
        <v>1038</v>
      </c>
      <c r="D915" s="3" t="s">
        <v>126</v>
      </c>
      <c r="E915" s="3">
        <v>59</v>
      </c>
      <c r="F915" s="3" t="s">
        <v>20</v>
      </c>
      <c r="G915" s="3">
        <v>1</v>
      </c>
      <c r="H915" s="3">
        <v>500</v>
      </c>
      <c r="I915" s="3">
        <v>500</v>
      </c>
    </row>
    <row r="916" spans="1:9">
      <c r="A916" s="3">
        <v>915</v>
      </c>
      <c r="B916" s="121">
        <v>45076</v>
      </c>
      <c r="C916" s="3" t="s">
        <v>1039</v>
      </c>
      <c r="D916" s="3" t="s">
        <v>126</v>
      </c>
      <c r="E916" s="3">
        <v>26</v>
      </c>
      <c r="F916" s="3" t="s">
        <v>19</v>
      </c>
      <c r="G916" s="3">
        <v>3</v>
      </c>
      <c r="H916" s="3">
        <v>30</v>
      </c>
      <c r="I916" s="3">
        <v>90</v>
      </c>
    </row>
    <row r="917" spans="1:9">
      <c r="A917" s="3">
        <v>916</v>
      </c>
      <c r="B917" s="121">
        <v>45284</v>
      </c>
      <c r="C917" s="3" t="s">
        <v>1040</v>
      </c>
      <c r="D917" s="3" t="s">
        <v>126</v>
      </c>
      <c r="E917" s="3">
        <v>32</v>
      </c>
      <c r="F917" s="3" t="s">
        <v>20</v>
      </c>
      <c r="G917" s="3">
        <v>1</v>
      </c>
      <c r="H917" s="3">
        <v>50</v>
      </c>
      <c r="I917" s="3">
        <v>50</v>
      </c>
    </row>
    <row r="918" spans="1:9">
      <c r="A918" s="3">
        <v>917</v>
      </c>
      <c r="B918" s="121">
        <v>44991</v>
      </c>
      <c r="C918" s="3" t="s">
        <v>1041</v>
      </c>
      <c r="D918" s="3" t="s">
        <v>126</v>
      </c>
      <c r="E918" s="3">
        <v>57</v>
      </c>
      <c r="F918" s="3" t="s">
        <v>20</v>
      </c>
      <c r="G918" s="3">
        <v>4</v>
      </c>
      <c r="H918" s="3">
        <v>50</v>
      </c>
      <c r="I918" s="3">
        <v>200</v>
      </c>
    </row>
    <row r="919" spans="1:9">
      <c r="A919" s="3">
        <v>918</v>
      </c>
      <c r="B919" s="121">
        <v>45253</v>
      </c>
      <c r="C919" s="3" t="s">
        <v>1042</v>
      </c>
      <c r="D919" s="3" t="s">
        <v>126</v>
      </c>
      <c r="E919" s="3">
        <v>42</v>
      </c>
      <c r="F919" s="3" t="s">
        <v>20</v>
      </c>
      <c r="G919" s="3">
        <v>3</v>
      </c>
      <c r="H919" s="3">
        <v>30</v>
      </c>
      <c r="I919" s="3">
        <v>90</v>
      </c>
    </row>
    <row r="920" spans="1:9">
      <c r="A920" s="3">
        <v>919</v>
      </c>
      <c r="B920" s="121">
        <v>45178</v>
      </c>
      <c r="C920" s="3" t="s">
        <v>1043</v>
      </c>
      <c r="D920" s="3" t="s">
        <v>126</v>
      </c>
      <c r="E920" s="3">
        <v>22</v>
      </c>
      <c r="F920" s="3" t="s">
        <v>19</v>
      </c>
      <c r="G920" s="3">
        <v>2</v>
      </c>
      <c r="H920" s="3">
        <v>25</v>
      </c>
      <c r="I920" s="3">
        <v>50</v>
      </c>
    </row>
    <row r="921" spans="1:9">
      <c r="A921" s="3">
        <v>920</v>
      </c>
      <c r="B921" s="121">
        <v>44979</v>
      </c>
      <c r="C921" s="3" t="s">
        <v>1044</v>
      </c>
      <c r="D921" s="3" t="s">
        <v>126</v>
      </c>
      <c r="E921" s="3">
        <v>28</v>
      </c>
      <c r="F921" s="3" t="s">
        <v>19</v>
      </c>
      <c r="G921" s="3">
        <v>3</v>
      </c>
      <c r="H921" s="3">
        <v>25</v>
      </c>
      <c r="I921" s="3">
        <v>75</v>
      </c>
    </row>
    <row r="922" spans="1:9">
      <c r="A922" s="3">
        <v>921</v>
      </c>
      <c r="B922" s="121">
        <v>44933</v>
      </c>
      <c r="C922" s="3" t="s">
        <v>1045</v>
      </c>
      <c r="D922" s="3" t="s">
        <v>124</v>
      </c>
      <c r="E922" s="3">
        <v>51</v>
      </c>
      <c r="F922" s="3" t="s">
        <v>20</v>
      </c>
      <c r="G922" s="3">
        <v>3</v>
      </c>
      <c r="H922" s="3">
        <v>25</v>
      </c>
      <c r="I922" s="3">
        <v>75</v>
      </c>
    </row>
    <row r="923" spans="1:9">
      <c r="A923" s="3">
        <v>922</v>
      </c>
      <c r="B923" s="121">
        <v>45220</v>
      </c>
      <c r="C923" s="3" t="s">
        <v>1046</v>
      </c>
      <c r="D923" s="3" t="s">
        <v>124</v>
      </c>
      <c r="E923" s="3">
        <v>41</v>
      </c>
      <c r="F923" s="3" t="s">
        <v>20</v>
      </c>
      <c r="G923" s="3">
        <v>1</v>
      </c>
      <c r="H923" s="3">
        <v>50</v>
      </c>
      <c r="I923" s="3">
        <v>50</v>
      </c>
    </row>
    <row r="924" spans="1:9">
      <c r="A924" s="3">
        <v>923</v>
      </c>
      <c r="B924" s="121">
        <v>45072</v>
      </c>
      <c r="C924" s="3" t="s">
        <v>1047</v>
      </c>
      <c r="D924" s="3" t="s">
        <v>124</v>
      </c>
      <c r="E924" s="3">
        <v>32</v>
      </c>
      <c r="F924" s="3" t="s">
        <v>19</v>
      </c>
      <c r="G924" s="3">
        <v>3</v>
      </c>
      <c r="H924" s="3">
        <v>300</v>
      </c>
      <c r="I924" s="3">
        <v>900</v>
      </c>
    </row>
    <row r="925" spans="1:9">
      <c r="A925" s="3">
        <v>924</v>
      </c>
      <c r="B925" s="121">
        <v>45167</v>
      </c>
      <c r="C925" s="3" t="s">
        <v>1048</v>
      </c>
      <c r="D925" s="3" t="s">
        <v>124</v>
      </c>
      <c r="E925" s="3">
        <v>55</v>
      </c>
      <c r="F925" s="3" t="s">
        <v>19</v>
      </c>
      <c r="G925" s="3">
        <v>2</v>
      </c>
      <c r="H925" s="3">
        <v>50</v>
      </c>
      <c r="I925" s="3">
        <v>100</v>
      </c>
    </row>
    <row r="926" spans="1:9">
      <c r="A926" s="3">
        <v>925</v>
      </c>
      <c r="B926" s="121">
        <v>45172</v>
      </c>
      <c r="C926" s="3" t="s">
        <v>1049</v>
      </c>
      <c r="D926" s="3" t="s">
        <v>124</v>
      </c>
      <c r="E926" s="3">
        <v>25</v>
      </c>
      <c r="F926" s="3" t="s">
        <v>20</v>
      </c>
      <c r="G926" s="3">
        <v>1</v>
      </c>
      <c r="H926" s="3">
        <v>300</v>
      </c>
      <c r="I926" s="3">
        <v>300</v>
      </c>
    </row>
    <row r="927" spans="1:9">
      <c r="A927" s="3">
        <v>926</v>
      </c>
      <c r="B927" s="121">
        <v>45152</v>
      </c>
      <c r="C927" s="3" t="s">
        <v>1050</v>
      </c>
      <c r="D927" s="3" t="s">
        <v>124</v>
      </c>
      <c r="E927" s="3">
        <v>22</v>
      </c>
      <c r="F927" s="3" t="s">
        <v>20</v>
      </c>
      <c r="G927" s="3">
        <v>1</v>
      </c>
      <c r="H927" s="3">
        <v>30</v>
      </c>
      <c r="I927" s="3">
        <v>30</v>
      </c>
    </row>
    <row r="928" spans="1:9">
      <c r="A928" s="3">
        <v>927</v>
      </c>
      <c r="B928" s="121">
        <v>45101</v>
      </c>
      <c r="C928" s="3" t="s">
        <v>1051</v>
      </c>
      <c r="D928" s="3" t="s">
        <v>124</v>
      </c>
      <c r="E928" s="3">
        <v>43</v>
      </c>
      <c r="F928" s="3" t="s">
        <v>20</v>
      </c>
      <c r="G928" s="3">
        <v>4</v>
      </c>
      <c r="H928" s="3">
        <v>500</v>
      </c>
      <c r="I928" s="3">
        <v>2000</v>
      </c>
    </row>
    <row r="929" spans="1:9">
      <c r="A929" s="3">
        <v>928</v>
      </c>
      <c r="B929" s="121">
        <v>45021</v>
      </c>
      <c r="C929" s="3" t="s">
        <v>1052</v>
      </c>
      <c r="D929" s="3" t="s">
        <v>126</v>
      </c>
      <c r="E929" s="3">
        <v>35</v>
      </c>
      <c r="F929" s="3" t="s">
        <v>21</v>
      </c>
      <c r="G929" s="3">
        <v>4</v>
      </c>
      <c r="H929" s="3">
        <v>300</v>
      </c>
      <c r="I929" s="3">
        <v>1200</v>
      </c>
    </row>
    <row r="930" spans="1:9">
      <c r="A930" s="3">
        <v>929</v>
      </c>
      <c r="B930" s="121">
        <v>44953</v>
      </c>
      <c r="C930" s="3" t="s">
        <v>1053</v>
      </c>
      <c r="D930" s="3" t="s">
        <v>126</v>
      </c>
      <c r="E930" s="3">
        <v>23</v>
      </c>
      <c r="F930" s="3" t="s">
        <v>19</v>
      </c>
      <c r="G930" s="3">
        <v>3</v>
      </c>
      <c r="H930" s="3">
        <v>25</v>
      </c>
      <c r="I930" s="3">
        <v>75</v>
      </c>
    </row>
    <row r="931" spans="1:9">
      <c r="A931" s="3">
        <v>930</v>
      </c>
      <c r="B931" s="121">
        <v>45056</v>
      </c>
      <c r="C931" s="3" t="s">
        <v>1054</v>
      </c>
      <c r="D931" s="3" t="s">
        <v>124</v>
      </c>
      <c r="E931" s="3">
        <v>54</v>
      </c>
      <c r="F931" s="3" t="s">
        <v>21</v>
      </c>
      <c r="G931" s="3">
        <v>4</v>
      </c>
      <c r="H931" s="3">
        <v>50</v>
      </c>
      <c r="I931" s="3">
        <v>200</v>
      </c>
    </row>
    <row r="932" spans="1:9">
      <c r="A932" s="3">
        <v>931</v>
      </c>
      <c r="B932" s="121">
        <v>45171</v>
      </c>
      <c r="C932" s="3" t="s">
        <v>1055</v>
      </c>
      <c r="D932" s="3" t="s">
        <v>124</v>
      </c>
      <c r="E932" s="3">
        <v>30</v>
      </c>
      <c r="F932" s="3" t="s">
        <v>19</v>
      </c>
      <c r="G932" s="3">
        <v>4</v>
      </c>
      <c r="H932" s="3">
        <v>30</v>
      </c>
      <c r="I932" s="3">
        <v>120</v>
      </c>
    </row>
    <row r="933" spans="1:9">
      <c r="A933" s="3">
        <v>932</v>
      </c>
      <c r="B933" s="121">
        <v>44985</v>
      </c>
      <c r="C933" s="3" t="s">
        <v>1056</v>
      </c>
      <c r="D933" s="3" t="s">
        <v>126</v>
      </c>
      <c r="E933" s="3">
        <v>45</v>
      </c>
      <c r="F933" s="3" t="s">
        <v>19</v>
      </c>
      <c r="G933" s="3">
        <v>4</v>
      </c>
      <c r="H933" s="3">
        <v>25</v>
      </c>
      <c r="I933" s="3">
        <v>100</v>
      </c>
    </row>
    <row r="934" spans="1:9">
      <c r="A934" s="3">
        <v>933</v>
      </c>
      <c r="B934" s="121">
        <v>44960</v>
      </c>
      <c r="C934" s="3" t="s">
        <v>1057</v>
      </c>
      <c r="D934" s="3" t="s">
        <v>124</v>
      </c>
      <c r="E934" s="3">
        <v>22</v>
      </c>
      <c r="F934" s="3" t="s">
        <v>19</v>
      </c>
      <c r="G934" s="3">
        <v>1</v>
      </c>
      <c r="H934" s="3">
        <v>30</v>
      </c>
      <c r="I934" s="3">
        <v>30</v>
      </c>
    </row>
    <row r="935" spans="1:9">
      <c r="A935" s="3">
        <v>934</v>
      </c>
      <c r="B935" s="121">
        <v>45132</v>
      </c>
      <c r="C935" s="3" t="s">
        <v>1058</v>
      </c>
      <c r="D935" s="3" t="s">
        <v>124</v>
      </c>
      <c r="E935" s="3">
        <v>30</v>
      </c>
      <c r="F935" s="3" t="s">
        <v>19</v>
      </c>
      <c r="G935" s="3">
        <v>1</v>
      </c>
      <c r="H935" s="3">
        <v>500</v>
      </c>
      <c r="I935" s="3">
        <v>500</v>
      </c>
    </row>
    <row r="936" spans="1:9">
      <c r="A936" s="3">
        <v>935</v>
      </c>
      <c r="B936" s="121">
        <v>45178</v>
      </c>
      <c r="C936" s="3" t="s">
        <v>1059</v>
      </c>
      <c r="D936" s="3" t="s">
        <v>126</v>
      </c>
      <c r="E936" s="3">
        <v>34</v>
      </c>
      <c r="F936" s="3" t="s">
        <v>19</v>
      </c>
      <c r="G936" s="3">
        <v>1</v>
      </c>
      <c r="H936" s="3">
        <v>50</v>
      </c>
      <c r="I936" s="3">
        <v>50</v>
      </c>
    </row>
    <row r="937" spans="1:9">
      <c r="A937" s="3">
        <v>936</v>
      </c>
      <c r="B937" s="121">
        <v>44964</v>
      </c>
      <c r="C937" s="3" t="s">
        <v>1060</v>
      </c>
      <c r="D937" s="3" t="s">
        <v>124</v>
      </c>
      <c r="E937" s="3">
        <v>57</v>
      </c>
      <c r="F937" s="3" t="s">
        <v>19</v>
      </c>
      <c r="G937" s="3">
        <v>4</v>
      </c>
      <c r="H937" s="3">
        <v>50</v>
      </c>
      <c r="I937" s="3">
        <v>200</v>
      </c>
    </row>
    <row r="938" spans="1:9">
      <c r="A938" s="3">
        <v>937</v>
      </c>
      <c r="B938" s="121">
        <v>45222</v>
      </c>
      <c r="C938" s="3" t="s">
        <v>1061</v>
      </c>
      <c r="D938" s="3" t="s">
        <v>126</v>
      </c>
      <c r="E938" s="3">
        <v>62</v>
      </c>
      <c r="F938" s="3" t="s">
        <v>19</v>
      </c>
      <c r="G938" s="3">
        <v>1</v>
      </c>
      <c r="H938" s="3">
        <v>500</v>
      </c>
      <c r="I938" s="3">
        <v>500</v>
      </c>
    </row>
    <row r="939" spans="1:9">
      <c r="A939" s="3">
        <v>938</v>
      </c>
      <c r="B939" s="121">
        <v>45249</v>
      </c>
      <c r="C939" s="3" t="s">
        <v>1062</v>
      </c>
      <c r="D939" s="3" t="s">
        <v>124</v>
      </c>
      <c r="E939" s="3">
        <v>49</v>
      </c>
      <c r="F939" s="3" t="s">
        <v>21</v>
      </c>
      <c r="G939" s="3">
        <v>4</v>
      </c>
      <c r="H939" s="3">
        <v>50</v>
      </c>
      <c r="I939" s="3">
        <v>200</v>
      </c>
    </row>
    <row r="940" spans="1:9">
      <c r="A940" s="3">
        <v>939</v>
      </c>
      <c r="B940" s="121">
        <v>45278</v>
      </c>
      <c r="C940" s="3" t="s">
        <v>1063</v>
      </c>
      <c r="D940" s="3" t="s">
        <v>126</v>
      </c>
      <c r="E940" s="3">
        <v>46</v>
      </c>
      <c r="F940" s="3" t="s">
        <v>20</v>
      </c>
      <c r="G940" s="3">
        <v>1</v>
      </c>
      <c r="H940" s="3">
        <v>300</v>
      </c>
      <c r="I940" s="3">
        <v>300</v>
      </c>
    </row>
    <row r="941" spans="1:9">
      <c r="A941" s="3">
        <v>940</v>
      </c>
      <c r="B941" s="121">
        <v>44954</v>
      </c>
      <c r="C941" s="3" t="s">
        <v>1064</v>
      </c>
      <c r="D941" s="3" t="s">
        <v>126</v>
      </c>
      <c r="E941" s="3">
        <v>20</v>
      </c>
      <c r="F941" s="3" t="s">
        <v>20</v>
      </c>
      <c r="G941" s="3">
        <v>1</v>
      </c>
      <c r="H941" s="3">
        <v>30</v>
      </c>
      <c r="I941" s="3">
        <v>30</v>
      </c>
    </row>
    <row r="942" spans="1:9">
      <c r="A942" s="3">
        <v>941</v>
      </c>
      <c r="B942" s="121">
        <v>45004</v>
      </c>
      <c r="C942" s="3" t="s">
        <v>1065</v>
      </c>
      <c r="D942" s="3" t="s">
        <v>126</v>
      </c>
      <c r="E942" s="3">
        <v>57</v>
      </c>
      <c r="F942" s="3" t="s">
        <v>21</v>
      </c>
      <c r="G942" s="3">
        <v>2</v>
      </c>
      <c r="H942" s="3">
        <v>25</v>
      </c>
      <c r="I942" s="3">
        <v>50</v>
      </c>
    </row>
    <row r="943" spans="1:9">
      <c r="A943" s="3">
        <v>942</v>
      </c>
      <c r="B943" s="121">
        <v>45003</v>
      </c>
      <c r="C943" s="3" t="s">
        <v>1066</v>
      </c>
      <c r="D943" s="3" t="s">
        <v>124</v>
      </c>
      <c r="E943" s="3">
        <v>51</v>
      </c>
      <c r="F943" s="3" t="s">
        <v>21</v>
      </c>
      <c r="G943" s="3">
        <v>3</v>
      </c>
      <c r="H943" s="3">
        <v>500</v>
      </c>
      <c r="I943" s="3">
        <v>1500</v>
      </c>
    </row>
    <row r="944" spans="1:9">
      <c r="A944" s="3">
        <v>943</v>
      </c>
      <c r="B944" s="121">
        <v>45215</v>
      </c>
      <c r="C944" s="3" t="s">
        <v>1067</v>
      </c>
      <c r="D944" s="3" t="s">
        <v>126</v>
      </c>
      <c r="E944" s="3">
        <v>57</v>
      </c>
      <c r="F944" s="3" t="s">
        <v>21</v>
      </c>
      <c r="G944" s="3">
        <v>4</v>
      </c>
      <c r="H944" s="3">
        <v>300</v>
      </c>
      <c r="I944" s="3">
        <v>1200</v>
      </c>
    </row>
    <row r="945" spans="1:9">
      <c r="A945" s="3">
        <v>944</v>
      </c>
      <c r="B945" s="121">
        <v>45082</v>
      </c>
      <c r="C945" s="3" t="s">
        <v>1068</v>
      </c>
      <c r="D945" s="3" t="s">
        <v>124</v>
      </c>
      <c r="E945" s="3">
        <v>44</v>
      </c>
      <c r="F945" s="3" t="s">
        <v>21</v>
      </c>
      <c r="G945" s="3">
        <v>2</v>
      </c>
      <c r="H945" s="3">
        <v>25</v>
      </c>
      <c r="I945" s="3">
        <v>50</v>
      </c>
    </row>
    <row r="946" spans="1:9">
      <c r="A946" s="3">
        <v>945</v>
      </c>
      <c r="B946" s="121">
        <v>44970</v>
      </c>
      <c r="C946" s="3" t="s">
        <v>1069</v>
      </c>
      <c r="D946" s="3" t="s">
        <v>124</v>
      </c>
      <c r="E946" s="3">
        <v>30</v>
      </c>
      <c r="F946" s="3" t="s">
        <v>19</v>
      </c>
      <c r="G946" s="3">
        <v>1</v>
      </c>
      <c r="H946" s="3">
        <v>25</v>
      </c>
      <c r="I946" s="3">
        <v>25</v>
      </c>
    </row>
    <row r="947" spans="1:9">
      <c r="A947" s="3">
        <v>946</v>
      </c>
      <c r="B947" s="121">
        <v>45054</v>
      </c>
      <c r="C947" s="3" t="s">
        <v>1070</v>
      </c>
      <c r="D947" s="3" t="s">
        <v>124</v>
      </c>
      <c r="E947" s="3">
        <v>62</v>
      </c>
      <c r="F947" s="3" t="s">
        <v>20</v>
      </c>
      <c r="G947" s="3">
        <v>4</v>
      </c>
      <c r="H947" s="3">
        <v>500</v>
      </c>
      <c r="I947" s="3">
        <v>2000</v>
      </c>
    </row>
    <row r="948" spans="1:9">
      <c r="A948" s="3">
        <v>947</v>
      </c>
      <c r="B948" s="121">
        <v>44987</v>
      </c>
      <c r="C948" s="3" t="s">
        <v>1071</v>
      </c>
      <c r="D948" s="3" t="s">
        <v>124</v>
      </c>
      <c r="E948" s="3">
        <v>50</v>
      </c>
      <c r="F948" s="3" t="s">
        <v>19</v>
      </c>
      <c r="G948" s="3">
        <v>1</v>
      </c>
      <c r="H948" s="3">
        <v>300</v>
      </c>
      <c r="I948" s="3">
        <v>300</v>
      </c>
    </row>
    <row r="949" spans="1:9">
      <c r="A949" s="3">
        <v>948</v>
      </c>
      <c r="B949" s="121">
        <v>45212</v>
      </c>
      <c r="C949" s="3" t="s">
        <v>1072</v>
      </c>
      <c r="D949" s="3" t="s">
        <v>126</v>
      </c>
      <c r="E949" s="3">
        <v>23</v>
      </c>
      <c r="F949" s="3" t="s">
        <v>20</v>
      </c>
      <c r="G949" s="3">
        <v>3</v>
      </c>
      <c r="H949" s="3">
        <v>25</v>
      </c>
      <c r="I949" s="3">
        <v>75</v>
      </c>
    </row>
    <row r="950" spans="1:9">
      <c r="A950" s="3">
        <v>949</v>
      </c>
      <c r="B950" s="121">
        <v>45140</v>
      </c>
      <c r="C950" s="3" t="s">
        <v>1073</v>
      </c>
      <c r="D950" s="3" t="s">
        <v>126</v>
      </c>
      <c r="E950" s="3">
        <v>41</v>
      </c>
      <c r="F950" s="3" t="s">
        <v>20</v>
      </c>
      <c r="G950" s="3">
        <v>2</v>
      </c>
      <c r="H950" s="3">
        <v>25</v>
      </c>
      <c r="I950" s="3">
        <v>50</v>
      </c>
    </row>
    <row r="951" spans="1:9">
      <c r="A951" s="3">
        <v>950</v>
      </c>
      <c r="B951" s="121">
        <v>45237</v>
      </c>
      <c r="C951" s="3" t="s">
        <v>1074</v>
      </c>
      <c r="D951" s="3" t="s">
        <v>124</v>
      </c>
      <c r="E951" s="3">
        <v>36</v>
      </c>
      <c r="F951" s="3" t="s">
        <v>21</v>
      </c>
      <c r="G951" s="3">
        <v>3</v>
      </c>
      <c r="H951" s="3">
        <v>300</v>
      </c>
      <c r="I951" s="3">
        <v>900</v>
      </c>
    </row>
    <row r="952" spans="1:9">
      <c r="A952" s="3">
        <v>951</v>
      </c>
      <c r="B952" s="121">
        <v>45232</v>
      </c>
      <c r="C952" s="3" t="s">
        <v>1075</v>
      </c>
      <c r="D952" s="3" t="s">
        <v>124</v>
      </c>
      <c r="E952" s="3">
        <v>33</v>
      </c>
      <c r="F952" s="3" t="s">
        <v>19</v>
      </c>
      <c r="G952" s="3">
        <v>2</v>
      </c>
      <c r="H952" s="3">
        <v>50</v>
      </c>
      <c r="I952" s="3">
        <v>100</v>
      </c>
    </row>
    <row r="953" spans="1:9">
      <c r="A953" s="3">
        <v>952</v>
      </c>
      <c r="B953" s="121">
        <v>45243</v>
      </c>
      <c r="C953" s="3" t="s">
        <v>1076</v>
      </c>
      <c r="D953" s="3" t="s">
        <v>126</v>
      </c>
      <c r="E953" s="3">
        <v>57</v>
      </c>
      <c r="F953" s="3" t="s">
        <v>21</v>
      </c>
      <c r="G953" s="3">
        <v>1</v>
      </c>
      <c r="H953" s="3">
        <v>25</v>
      </c>
      <c r="I953" s="3">
        <v>25</v>
      </c>
    </row>
    <row r="954" spans="1:9">
      <c r="A954" s="3">
        <v>953</v>
      </c>
      <c r="B954" s="121">
        <v>45042</v>
      </c>
      <c r="C954" s="3" t="s">
        <v>1077</v>
      </c>
      <c r="D954" s="3" t="s">
        <v>124</v>
      </c>
      <c r="E954" s="3">
        <v>45</v>
      </c>
      <c r="F954" s="3" t="s">
        <v>19</v>
      </c>
      <c r="G954" s="3">
        <v>3</v>
      </c>
      <c r="H954" s="3">
        <v>30</v>
      </c>
      <c r="I954" s="3">
        <v>90</v>
      </c>
    </row>
    <row r="955" spans="1:9">
      <c r="A955" s="3">
        <v>954</v>
      </c>
      <c r="B955" s="121">
        <v>45194</v>
      </c>
      <c r="C955" s="3" t="s">
        <v>1078</v>
      </c>
      <c r="D955" s="3" t="s">
        <v>126</v>
      </c>
      <c r="E955" s="3">
        <v>50</v>
      </c>
      <c r="F955" s="3" t="s">
        <v>20</v>
      </c>
      <c r="G955" s="3">
        <v>3</v>
      </c>
      <c r="H955" s="3">
        <v>300</v>
      </c>
      <c r="I955" s="3">
        <v>900</v>
      </c>
    </row>
    <row r="956" spans="1:9">
      <c r="A956" s="3">
        <v>955</v>
      </c>
      <c r="B956" s="121">
        <v>45121</v>
      </c>
      <c r="C956" s="3" t="s">
        <v>1079</v>
      </c>
      <c r="D956" s="3" t="s">
        <v>124</v>
      </c>
      <c r="E956" s="3">
        <v>58</v>
      </c>
      <c r="F956" s="3" t="s">
        <v>21</v>
      </c>
      <c r="G956" s="3">
        <v>1</v>
      </c>
      <c r="H956" s="3">
        <v>25</v>
      </c>
      <c r="I956" s="3">
        <v>25</v>
      </c>
    </row>
    <row r="957" spans="1:9">
      <c r="A957" s="3">
        <v>956</v>
      </c>
      <c r="B957" s="121">
        <v>45157</v>
      </c>
      <c r="C957" s="3" t="s">
        <v>1080</v>
      </c>
      <c r="D957" s="3" t="s">
        <v>124</v>
      </c>
      <c r="E957" s="3">
        <v>30</v>
      </c>
      <c r="F957" s="3" t="s">
        <v>21</v>
      </c>
      <c r="G957" s="3">
        <v>3</v>
      </c>
      <c r="H957" s="3">
        <v>500</v>
      </c>
      <c r="I957" s="3">
        <v>1500</v>
      </c>
    </row>
    <row r="958" spans="1:9">
      <c r="A958" s="3">
        <v>957</v>
      </c>
      <c r="B958" s="121">
        <v>45153</v>
      </c>
      <c r="C958" s="3" t="s">
        <v>1081</v>
      </c>
      <c r="D958" s="3" t="s">
        <v>126</v>
      </c>
      <c r="E958" s="3">
        <v>60</v>
      </c>
      <c r="F958" s="3" t="s">
        <v>20</v>
      </c>
      <c r="G958" s="3">
        <v>4</v>
      </c>
      <c r="H958" s="3">
        <v>30</v>
      </c>
      <c r="I958" s="3">
        <v>120</v>
      </c>
    </row>
    <row r="959" spans="1:9">
      <c r="A959" s="3">
        <v>958</v>
      </c>
      <c r="B959" s="121">
        <v>45079</v>
      </c>
      <c r="C959" s="3" t="s">
        <v>1082</v>
      </c>
      <c r="D959" s="3" t="s">
        <v>124</v>
      </c>
      <c r="E959" s="3">
        <v>62</v>
      </c>
      <c r="F959" s="3" t="s">
        <v>20</v>
      </c>
      <c r="G959" s="3">
        <v>2</v>
      </c>
      <c r="H959" s="3">
        <v>25</v>
      </c>
      <c r="I959" s="3">
        <v>50</v>
      </c>
    </row>
    <row r="960" spans="1:9">
      <c r="A960" s="3">
        <v>959</v>
      </c>
      <c r="B960" s="121">
        <v>45228</v>
      </c>
      <c r="C960" s="3" t="s">
        <v>1083</v>
      </c>
      <c r="D960" s="3" t="s">
        <v>126</v>
      </c>
      <c r="E960" s="3">
        <v>42</v>
      </c>
      <c r="F960" s="3" t="s">
        <v>20</v>
      </c>
      <c r="G960" s="3">
        <v>2</v>
      </c>
      <c r="H960" s="3">
        <v>30</v>
      </c>
      <c r="I960" s="3">
        <v>60</v>
      </c>
    </row>
    <row r="961" spans="1:9">
      <c r="A961" s="3">
        <v>960</v>
      </c>
      <c r="B961" s="121">
        <v>45146</v>
      </c>
      <c r="C961" s="3" t="s">
        <v>1084</v>
      </c>
      <c r="D961" s="3" t="s">
        <v>124</v>
      </c>
      <c r="E961" s="3">
        <v>59</v>
      </c>
      <c r="F961" s="3" t="s">
        <v>21</v>
      </c>
      <c r="G961" s="3">
        <v>2</v>
      </c>
      <c r="H961" s="3">
        <v>30</v>
      </c>
      <c r="I961" s="3">
        <v>60</v>
      </c>
    </row>
    <row r="962" spans="1:9">
      <c r="A962" s="3">
        <v>961</v>
      </c>
      <c r="B962" s="121">
        <v>45083</v>
      </c>
      <c r="C962" s="3" t="s">
        <v>1085</v>
      </c>
      <c r="D962" s="3" t="s">
        <v>124</v>
      </c>
      <c r="E962" s="3">
        <v>53</v>
      </c>
      <c r="F962" s="3" t="s">
        <v>19</v>
      </c>
      <c r="G962" s="3">
        <v>4</v>
      </c>
      <c r="H962" s="3">
        <v>50</v>
      </c>
      <c r="I962" s="3">
        <v>200</v>
      </c>
    </row>
    <row r="963" spans="1:9">
      <c r="A963" s="3">
        <v>962</v>
      </c>
      <c r="B963" s="121">
        <v>45218</v>
      </c>
      <c r="C963" s="3" t="s">
        <v>1086</v>
      </c>
      <c r="D963" s="3" t="s">
        <v>124</v>
      </c>
      <c r="E963" s="3">
        <v>44</v>
      </c>
      <c r="F963" s="3" t="s">
        <v>21</v>
      </c>
      <c r="G963" s="3">
        <v>2</v>
      </c>
      <c r="H963" s="3">
        <v>30</v>
      </c>
      <c r="I963" s="3">
        <v>60</v>
      </c>
    </row>
    <row r="964" spans="1:9">
      <c r="A964" s="3">
        <v>963</v>
      </c>
      <c r="B964" s="121">
        <v>45244</v>
      </c>
      <c r="C964" s="3" t="s">
        <v>1087</v>
      </c>
      <c r="D964" s="3" t="s">
        <v>126</v>
      </c>
      <c r="E964" s="3">
        <v>55</v>
      </c>
      <c r="F964" s="3" t="s">
        <v>19</v>
      </c>
      <c r="G964" s="3">
        <v>1</v>
      </c>
      <c r="H964" s="3">
        <v>50</v>
      </c>
      <c r="I964" s="3">
        <v>50</v>
      </c>
    </row>
    <row r="965" spans="1:9">
      <c r="A965" s="3">
        <v>964</v>
      </c>
      <c r="B965" s="121">
        <v>44957</v>
      </c>
      <c r="C965" s="3" t="s">
        <v>1088</v>
      </c>
      <c r="D965" s="3" t="s">
        <v>124</v>
      </c>
      <c r="E965" s="3">
        <v>24</v>
      </c>
      <c r="F965" s="3" t="s">
        <v>21</v>
      </c>
      <c r="G965" s="3">
        <v>3</v>
      </c>
      <c r="H965" s="3">
        <v>300</v>
      </c>
      <c r="I965" s="3">
        <v>900</v>
      </c>
    </row>
    <row r="966" spans="1:9">
      <c r="A966" s="3">
        <v>965</v>
      </c>
      <c r="B966" s="121">
        <v>45239</v>
      </c>
      <c r="C966" s="3" t="s">
        <v>1089</v>
      </c>
      <c r="D966" s="3" t="s">
        <v>124</v>
      </c>
      <c r="E966" s="3">
        <v>22</v>
      </c>
      <c r="F966" s="3" t="s">
        <v>21</v>
      </c>
      <c r="G966" s="3">
        <v>4</v>
      </c>
      <c r="H966" s="3">
        <v>50</v>
      </c>
      <c r="I966" s="3">
        <v>200</v>
      </c>
    </row>
    <row r="967" spans="1:9">
      <c r="A967" s="3">
        <v>966</v>
      </c>
      <c r="B967" s="121">
        <v>44977</v>
      </c>
      <c r="C967" s="3" t="s">
        <v>1090</v>
      </c>
      <c r="D967" s="3" t="s">
        <v>124</v>
      </c>
      <c r="E967" s="3">
        <v>60</v>
      </c>
      <c r="F967" s="3" t="s">
        <v>20</v>
      </c>
      <c r="G967" s="3">
        <v>2</v>
      </c>
      <c r="H967" s="3">
        <v>500</v>
      </c>
      <c r="I967" s="3">
        <v>1000</v>
      </c>
    </row>
    <row r="968" spans="1:9">
      <c r="A968" s="3">
        <v>967</v>
      </c>
      <c r="B968" s="121">
        <v>45033</v>
      </c>
      <c r="C968" s="3" t="s">
        <v>1091</v>
      </c>
      <c r="D968" s="3" t="s">
        <v>124</v>
      </c>
      <c r="E968" s="3">
        <v>62</v>
      </c>
      <c r="F968" s="3" t="s">
        <v>19</v>
      </c>
      <c r="G968" s="3">
        <v>1</v>
      </c>
      <c r="H968" s="3">
        <v>25</v>
      </c>
      <c r="I968" s="3">
        <v>25</v>
      </c>
    </row>
    <row r="969" spans="1:9">
      <c r="A969" s="3">
        <v>968</v>
      </c>
      <c r="B969" s="121">
        <v>45247</v>
      </c>
      <c r="C969" s="3" t="s">
        <v>1092</v>
      </c>
      <c r="D969" s="3" t="s">
        <v>126</v>
      </c>
      <c r="E969" s="3">
        <v>48</v>
      </c>
      <c r="F969" s="3" t="s">
        <v>21</v>
      </c>
      <c r="G969" s="3">
        <v>3</v>
      </c>
      <c r="H969" s="3">
        <v>300</v>
      </c>
      <c r="I969" s="3">
        <v>900</v>
      </c>
    </row>
    <row r="970" spans="1:9">
      <c r="A970" s="3">
        <v>969</v>
      </c>
      <c r="B970" s="121">
        <v>45035</v>
      </c>
      <c r="C970" s="3" t="s">
        <v>1093</v>
      </c>
      <c r="D970" s="3" t="s">
        <v>126</v>
      </c>
      <c r="E970" s="3">
        <v>40</v>
      </c>
      <c r="F970" s="3" t="s">
        <v>21</v>
      </c>
      <c r="G970" s="3">
        <v>3</v>
      </c>
      <c r="H970" s="3">
        <v>300</v>
      </c>
      <c r="I970" s="3">
        <v>900</v>
      </c>
    </row>
    <row r="971" spans="1:9">
      <c r="A971" s="3">
        <v>970</v>
      </c>
      <c r="B971" s="121">
        <v>45062</v>
      </c>
      <c r="C971" s="3" t="s">
        <v>1094</v>
      </c>
      <c r="D971" s="3" t="s">
        <v>124</v>
      </c>
      <c r="E971" s="3">
        <v>59</v>
      </c>
      <c r="F971" s="3" t="s">
        <v>20</v>
      </c>
      <c r="G971" s="3">
        <v>4</v>
      </c>
      <c r="H971" s="3">
        <v>500</v>
      </c>
      <c r="I971" s="3">
        <v>2000</v>
      </c>
    </row>
    <row r="972" spans="1:9">
      <c r="A972" s="3">
        <v>971</v>
      </c>
      <c r="B972" s="121">
        <v>45265</v>
      </c>
      <c r="C972" s="3" t="s">
        <v>1095</v>
      </c>
      <c r="D972" s="3" t="s">
        <v>126</v>
      </c>
      <c r="E972" s="3">
        <v>27</v>
      </c>
      <c r="F972" s="3" t="s">
        <v>20</v>
      </c>
      <c r="G972" s="3">
        <v>4</v>
      </c>
      <c r="H972" s="3">
        <v>50</v>
      </c>
      <c r="I972" s="3">
        <v>200</v>
      </c>
    </row>
    <row r="973" spans="1:9">
      <c r="A973" s="3">
        <v>972</v>
      </c>
      <c r="B973" s="121">
        <v>44968</v>
      </c>
      <c r="C973" s="3" t="s">
        <v>1096</v>
      </c>
      <c r="D973" s="3" t="s">
        <v>124</v>
      </c>
      <c r="E973" s="3">
        <v>49</v>
      </c>
      <c r="F973" s="3" t="s">
        <v>19</v>
      </c>
      <c r="G973" s="3">
        <v>4</v>
      </c>
      <c r="H973" s="3">
        <v>25</v>
      </c>
      <c r="I973" s="3">
        <v>100</v>
      </c>
    </row>
    <row r="974" spans="1:9">
      <c r="A974" s="3">
        <v>973</v>
      </c>
      <c r="B974" s="121">
        <v>45007</v>
      </c>
      <c r="C974" s="3" t="s">
        <v>1097</v>
      </c>
      <c r="D974" s="3" t="s">
        <v>124</v>
      </c>
      <c r="E974" s="3">
        <v>60</v>
      </c>
      <c r="F974" s="3" t="s">
        <v>21</v>
      </c>
      <c r="G974" s="3">
        <v>1</v>
      </c>
      <c r="H974" s="3">
        <v>50</v>
      </c>
      <c r="I974" s="3">
        <v>50</v>
      </c>
    </row>
    <row r="975" spans="1:9">
      <c r="A975" s="3">
        <v>974</v>
      </c>
      <c r="B975" s="121">
        <v>45049</v>
      </c>
      <c r="C975" s="3" t="s">
        <v>1098</v>
      </c>
      <c r="D975" s="3" t="s">
        <v>124</v>
      </c>
      <c r="E975" s="3">
        <v>47</v>
      </c>
      <c r="F975" s="3" t="s">
        <v>19</v>
      </c>
      <c r="G975" s="3">
        <v>1</v>
      </c>
      <c r="H975" s="3">
        <v>30</v>
      </c>
      <c r="I975" s="3">
        <v>30</v>
      </c>
    </row>
    <row r="976" spans="1:9">
      <c r="A976" s="3">
        <v>975</v>
      </c>
      <c r="B976" s="121">
        <v>45015</v>
      </c>
      <c r="C976" s="3" t="s">
        <v>1099</v>
      </c>
      <c r="D976" s="3" t="s">
        <v>126</v>
      </c>
      <c r="E976" s="3">
        <v>56</v>
      </c>
      <c r="F976" s="3" t="s">
        <v>21</v>
      </c>
      <c r="G976" s="3">
        <v>4</v>
      </c>
      <c r="H976" s="3">
        <v>50</v>
      </c>
      <c r="I976" s="3">
        <v>200</v>
      </c>
    </row>
    <row r="977" spans="1:9">
      <c r="A977" s="3">
        <v>976</v>
      </c>
      <c r="B977" s="121">
        <v>45209</v>
      </c>
      <c r="C977" s="3" t="s">
        <v>1100</v>
      </c>
      <c r="D977" s="3" t="s">
        <v>126</v>
      </c>
      <c r="E977" s="3">
        <v>48</v>
      </c>
      <c r="F977" s="3" t="s">
        <v>19</v>
      </c>
      <c r="G977" s="3">
        <v>2</v>
      </c>
      <c r="H977" s="3">
        <v>300</v>
      </c>
      <c r="I977" s="3">
        <v>600</v>
      </c>
    </row>
    <row r="978" spans="1:9">
      <c r="A978" s="3">
        <v>977</v>
      </c>
      <c r="B978" s="121">
        <v>44965</v>
      </c>
      <c r="C978" s="3" t="s">
        <v>1101</v>
      </c>
      <c r="D978" s="3" t="s">
        <v>126</v>
      </c>
      <c r="E978" s="3">
        <v>35</v>
      </c>
      <c r="F978" s="3" t="s">
        <v>20</v>
      </c>
      <c r="G978" s="3">
        <v>3</v>
      </c>
      <c r="H978" s="3">
        <v>25</v>
      </c>
      <c r="I978" s="3">
        <v>75</v>
      </c>
    </row>
    <row r="979" spans="1:9">
      <c r="A979" s="3">
        <v>978</v>
      </c>
      <c r="B979" s="121">
        <v>45007</v>
      </c>
      <c r="C979" s="3" t="s">
        <v>1102</v>
      </c>
      <c r="D979" s="3" t="s">
        <v>126</v>
      </c>
      <c r="E979" s="3">
        <v>53</v>
      </c>
      <c r="F979" s="3" t="s">
        <v>21</v>
      </c>
      <c r="G979" s="3">
        <v>3</v>
      </c>
      <c r="H979" s="3">
        <v>50</v>
      </c>
      <c r="I979" s="3">
        <v>150</v>
      </c>
    </row>
    <row r="980" spans="1:9">
      <c r="A980" s="3">
        <v>979</v>
      </c>
      <c r="B980" s="121">
        <v>44928</v>
      </c>
      <c r="C980" s="3" t="s">
        <v>1103</v>
      </c>
      <c r="D980" s="3" t="s">
        <v>126</v>
      </c>
      <c r="E980" s="3">
        <v>19</v>
      </c>
      <c r="F980" s="3" t="s">
        <v>19</v>
      </c>
      <c r="G980" s="3">
        <v>1</v>
      </c>
      <c r="H980" s="3">
        <v>25</v>
      </c>
      <c r="I980" s="3">
        <v>25</v>
      </c>
    </row>
    <row r="981" spans="1:9">
      <c r="A981" s="3">
        <v>980</v>
      </c>
      <c r="B981" s="121">
        <v>45136</v>
      </c>
      <c r="C981" s="3" t="s">
        <v>1104</v>
      </c>
      <c r="D981" s="3" t="s">
        <v>126</v>
      </c>
      <c r="E981" s="3">
        <v>31</v>
      </c>
      <c r="F981" s="3" t="s">
        <v>20</v>
      </c>
      <c r="G981" s="3">
        <v>3</v>
      </c>
      <c r="H981" s="3">
        <v>25</v>
      </c>
      <c r="I981" s="3">
        <v>75</v>
      </c>
    </row>
    <row r="982" spans="1:9">
      <c r="A982" s="3">
        <v>981</v>
      </c>
      <c r="B982" s="121">
        <v>45157</v>
      </c>
      <c r="C982" s="3" t="s">
        <v>1105</v>
      </c>
      <c r="D982" s="3" t="s">
        <v>126</v>
      </c>
      <c r="E982" s="3">
        <v>30</v>
      </c>
      <c r="F982" s="3" t="s">
        <v>20</v>
      </c>
      <c r="G982" s="3">
        <v>2</v>
      </c>
      <c r="H982" s="3">
        <v>30</v>
      </c>
      <c r="I982" s="3">
        <v>60</v>
      </c>
    </row>
    <row r="983" spans="1:9">
      <c r="A983" s="3">
        <v>982</v>
      </c>
      <c r="B983" s="121">
        <v>45279</v>
      </c>
      <c r="C983" s="3" t="s">
        <v>1106</v>
      </c>
      <c r="D983" s="3" t="s">
        <v>126</v>
      </c>
      <c r="E983" s="3">
        <v>46</v>
      </c>
      <c r="F983" s="3" t="s">
        <v>19</v>
      </c>
      <c r="G983" s="3">
        <v>3</v>
      </c>
      <c r="H983" s="3">
        <v>30</v>
      </c>
      <c r="I983" s="3">
        <v>90</v>
      </c>
    </row>
    <row r="984" spans="1:9">
      <c r="A984" s="3">
        <v>983</v>
      </c>
      <c r="B984" s="121">
        <v>45231</v>
      </c>
      <c r="C984" s="3" t="s">
        <v>1107</v>
      </c>
      <c r="D984" s="3" t="s">
        <v>126</v>
      </c>
      <c r="E984" s="3">
        <v>29</v>
      </c>
      <c r="F984" s="3" t="s">
        <v>21</v>
      </c>
      <c r="G984" s="3">
        <v>1</v>
      </c>
      <c r="H984" s="3">
        <v>300</v>
      </c>
      <c r="I984" s="3">
        <v>300</v>
      </c>
    </row>
    <row r="985" spans="1:9">
      <c r="A985" s="3">
        <v>984</v>
      </c>
      <c r="B985" s="121">
        <v>45167</v>
      </c>
      <c r="C985" s="3" t="s">
        <v>1108</v>
      </c>
      <c r="D985" s="3" t="s">
        <v>124</v>
      </c>
      <c r="E985" s="3">
        <v>56</v>
      </c>
      <c r="F985" s="3" t="s">
        <v>21</v>
      </c>
      <c r="G985" s="3">
        <v>1</v>
      </c>
      <c r="H985" s="3">
        <v>500</v>
      </c>
      <c r="I985" s="3">
        <v>500</v>
      </c>
    </row>
    <row r="986" spans="1:9">
      <c r="A986" s="3">
        <v>985</v>
      </c>
      <c r="B986" s="121">
        <v>45076</v>
      </c>
      <c r="C986" s="3" t="s">
        <v>1109</v>
      </c>
      <c r="D986" s="3" t="s">
        <v>126</v>
      </c>
      <c r="E986" s="3">
        <v>19</v>
      </c>
      <c r="F986" s="3" t="s">
        <v>20</v>
      </c>
      <c r="G986" s="3">
        <v>2</v>
      </c>
      <c r="H986" s="3">
        <v>25</v>
      </c>
      <c r="I986" s="3">
        <v>50</v>
      </c>
    </row>
    <row r="987" spans="1:9">
      <c r="A987" s="3">
        <v>986</v>
      </c>
      <c r="B987" s="121">
        <v>44943</v>
      </c>
      <c r="C987" s="3" t="s">
        <v>1110</v>
      </c>
      <c r="D987" s="3" t="s">
        <v>126</v>
      </c>
      <c r="E987" s="3">
        <v>49</v>
      </c>
      <c r="F987" s="3" t="s">
        <v>21</v>
      </c>
      <c r="G987" s="3">
        <v>2</v>
      </c>
      <c r="H987" s="3">
        <v>500</v>
      </c>
      <c r="I987" s="3">
        <v>1000</v>
      </c>
    </row>
    <row r="988" spans="1:9">
      <c r="A988" s="3">
        <v>987</v>
      </c>
      <c r="B988" s="121">
        <v>45045</v>
      </c>
      <c r="C988" s="3" t="s">
        <v>1111</v>
      </c>
      <c r="D988" s="3" t="s">
        <v>126</v>
      </c>
      <c r="E988" s="3">
        <v>30</v>
      </c>
      <c r="F988" s="3" t="s">
        <v>21</v>
      </c>
      <c r="G988" s="3">
        <v>3</v>
      </c>
      <c r="H988" s="3">
        <v>300</v>
      </c>
      <c r="I988" s="3">
        <v>900</v>
      </c>
    </row>
    <row r="989" spans="1:9">
      <c r="A989" s="3">
        <v>988</v>
      </c>
      <c r="B989" s="121">
        <v>45074</v>
      </c>
      <c r="C989" s="3" t="s">
        <v>1112</v>
      </c>
      <c r="D989" s="3" t="s">
        <v>126</v>
      </c>
      <c r="E989" s="3">
        <v>63</v>
      </c>
      <c r="F989" s="3" t="s">
        <v>21</v>
      </c>
      <c r="G989" s="3">
        <v>3</v>
      </c>
      <c r="H989" s="3">
        <v>25</v>
      </c>
      <c r="I989" s="3">
        <v>75</v>
      </c>
    </row>
    <row r="990" spans="1:9">
      <c r="A990" s="3">
        <v>989</v>
      </c>
      <c r="B990" s="121">
        <v>45288</v>
      </c>
      <c r="C990" s="3" t="s">
        <v>1113</v>
      </c>
      <c r="D990" s="3" t="s">
        <v>126</v>
      </c>
      <c r="E990" s="3">
        <v>44</v>
      </c>
      <c r="F990" s="3" t="s">
        <v>20</v>
      </c>
      <c r="G990" s="3">
        <v>1</v>
      </c>
      <c r="H990" s="3">
        <v>25</v>
      </c>
      <c r="I990" s="3">
        <v>25</v>
      </c>
    </row>
    <row r="991" spans="1:9">
      <c r="A991" s="3">
        <v>990</v>
      </c>
      <c r="B991" s="121">
        <v>45071</v>
      </c>
      <c r="C991" s="3" t="s">
        <v>1114</v>
      </c>
      <c r="D991" s="3" t="s">
        <v>126</v>
      </c>
      <c r="E991" s="3">
        <v>58</v>
      </c>
      <c r="F991" s="3" t="s">
        <v>19</v>
      </c>
      <c r="G991" s="3">
        <v>2</v>
      </c>
      <c r="H991" s="3">
        <v>500</v>
      </c>
      <c r="I991" s="3">
        <v>1000</v>
      </c>
    </row>
    <row r="992" spans="1:9">
      <c r="A992" s="3">
        <v>991</v>
      </c>
      <c r="B992" s="121">
        <v>45286</v>
      </c>
      <c r="C992" s="3" t="s">
        <v>1115</v>
      </c>
      <c r="D992" s="3" t="s">
        <v>126</v>
      </c>
      <c r="E992" s="3">
        <v>34</v>
      </c>
      <c r="F992" s="3" t="s">
        <v>21</v>
      </c>
      <c r="G992" s="3">
        <v>2</v>
      </c>
      <c r="H992" s="3">
        <v>50</v>
      </c>
      <c r="I992" s="3">
        <v>100</v>
      </c>
    </row>
    <row r="993" spans="1:9">
      <c r="A993" s="3">
        <v>992</v>
      </c>
      <c r="B993" s="121">
        <v>45159</v>
      </c>
      <c r="C993" s="3" t="s">
        <v>1116</v>
      </c>
      <c r="D993" s="3" t="s">
        <v>126</v>
      </c>
      <c r="E993" s="3">
        <v>57</v>
      </c>
      <c r="F993" s="3" t="s">
        <v>20</v>
      </c>
      <c r="G993" s="3">
        <v>2</v>
      </c>
      <c r="H993" s="3">
        <v>30</v>
      </c>
      <c r="I993" s="3">
        <v>60</v>
      </c>
    </row>
    <row r="994" spans="1:9">
      <c r="A994" s="3">
        <v>993</v>
      </c>
      <c r="B994" s="121">
        <v>44963</v>
      </c>
      <c r="C994" s="3" t="s">
        <v>1117</v>
      </c>
      <c r="D994" s="3" t="s">
        <v>126</v>
      </c>
      <c r="E994" s="3">
        <v>48</v>
      </c>
      <c r="F994" s="3" t="s">
        <v>20</v>
      </c>
      <c r="G994" s="3">
        <v>3</v>
      </c>
      <c r="H994" s="3">
        <v>50</v>
      </c>
      <c r="I994" s="3">
        <v>150</v>
      </c>
    </row>
    <row r="995" spans="1:9">
      <c r="A995" s="3">
        <v>994</v>
      </c>
      <c r="B995" s="121">
        <v>45278</v>
      </c>
      <c r="C995" s="3" t="s">
        <v>1118</v>
      </c>
      <c r="D995" s="3" t="s">
        <v>126</v>
      </c>
      <c r="E995" s="3">
        <v>51</v>
      </c>
      <c r="F995" s="3" t="s">
        <v>19</v>
      </c>
      <c r="G995" s="3">
        <v>2</v>
      </c>
      <c r="H995" s="3">
        <v>500</v>
      </c>
      <c r="I995" s="3">
        <v>1000</v>
      </c>
    </row>
    <row r="996" spans="1:9">
      <c r="A996" s="3">
        <v>995</v>
      </c>
      <c r="B996" s="121">
        <v>45046</v>
      </c>
      <c r="C996" s="3" t="s">
        <v>1119</v>
      </c>
      <c r="D996" s="3" t="s">
        <v>126</v>
      </c>
      <c r="E996" s="3">
        <v>41</v>
      </c>
      <c r="F996" s="3" t="s">
        <v>21</v>
      </c>
      <c r="G996" s="3">
        <v>1</v>
      </c>
      <c r="H996" s="3">
        <v>30</v>
      </c>
      <c r="I996" s="3">
        <v>30</v>
      </c>
    </row>
    <row r="997" spans="1:9">
      <c r="A997" s="3">
        <v>996</v>
      </c>
      <c r="B997" s="121">
        <v>45062</v>
      </c>
      <c r="C997" s="3" t="s">
        <v>1120</v>
      </c>
      <c r="D997" s="3" t="s">
        <v>124</v>
      </c>
      <c r="E997" s="3">
        <v>62</v>
      </c>
      <c r="F997" s="3" t="s">
        <v>21</v>
      </c>
      <c r="G997" s="3">
        <v>1</v>
      </c>
      <c r="H997" s="3">
        <v>50</v>
      </c>
      <c r="I997" s="3">
        <v>50</v>
      </c>
    </row>
    <row r="998" spans="1:9">
      <c r="A998" s="3">
        <v>997</v>
      </c>
      <c r="B998" s="121">
        <v>45247</v>
      </c>
      <c r="C998" s="3" t="s">
        <v>1121</v>
      </c>
      <c r="D998" s="3" t="s">
        <v>124</v>
      </c>
      <c r="E998" s="3">
        <v>52</v>
      </c>
      <c r="F998" s="3" t="s">
        <v>19</v>
      </c>
      <c r="G998" s="3">
        <v>3</v>
      </c>
      <c r="H998" s="3">
        <v>30</v>
      </c>
      <c r="I998" s="3">
        <v>90</v>
      </c>
    </row>
    <row r="999" spans="1:9">
      <c r="A999" s="3">
        <v>998</v>
      </c>
      <c r="B999" s="121">
        <v>45228</v>
      </c>
      <c r="C999" s="3" t="s">
        <v>1122</v>
      </c>
      <c r="D999" s="3" t="s">
        <v>126</v>
      </c>
      <c r="E999" s="3">
        <v>23</v>
      </c>
      <c r="F999" s="3" t="s">
        <v>19</v>
      </c>
      <c r="G999" s="3">
        <v>4</v>
      </c>
      <c r="H999" s="3">
        <v>25</v>
      </c>
      <c r="I999" s="3">
        <v>100</v>
      </c>
    </row>
    <row r="1000" spans="1:9">
      <c r="A1000" s="3">
        <v>999</v>
      </c>
      <c r="B1000" s="121">
        <v>45265</v>
      </c>
      <c r="C1000" s="3" t="s">
        <v>1123</v>
      </c>
      <c r="D1000" s="3" t="s">
        <v>126</v>
      </c>
      <c r="E1000" s="3">
        <v>36</v>
      </c>
      <c r="F1000" s="3" t="s">
        <v>20</v>
      </c>
      <c r="G1000" s="3">
        <v>3</v>
      </c>
      <c r="H1000" s="3">
        <v>50</v>
      </c>
      <c r="I1000" s="3">
        <v>150</v>
      </c>
    </row>
    <row r="1001" spans="1:9">
      <c r="A1001" s="3">
        <v>1000</v>
      </c>
      <c r="B1001" s="121">
        <v>45028</v>
      </c>
      <c r="C1001" s="3" t="s">
        <v>1124</v>
      </c>
      <c r="D1001" s="3" t="s">
        <v>124</v>
      </c>
      <c r="E1001" s="3">
        <v>47</v>
      </c>
      <c r="F1001" s="3" t="s">
        <v>20</v>
      </c>
      <c r="G1001" s="3">
        <v>4</v>
      </c>
      <c r="H1001" s="3">
        <v>30</v>
      </c>
      <c r="I1001" s="3">
        <v>120</v>
      </c>
    </row>
  </sheetData>
  <mergeCells count="36">
    <mergeCell ref="K82:L82"/>
    <mergeCell ref="K68:L68"/>
    <mergeCell ref="K69:L69"/>
    <mergeCell ref="K70:L70"/>
    <mergeCell ref="K71:L71"/>
    <mergeCell ref="K72:L72"/>
    <mergeCell ref="K73:L73"/>
    <mergeCell ref="K77:L77"/>
    <mergeCell ref="K78:L78"/>
    <mergeCell ref="K79:L79"/>
    <mergeCell ref="K80:L80"/>
    <mergeCell ref="K81:L81"/>
    <mergeCell ref="K63:L63"/>
    <mergeCell ref="K49:L49"/>
    <mergeCell ref="K50:L50"/>
    <mergeCell ref="K51:L51"/>
    <mergeCell ref="K52:L52"/>
    <mergeCell ref="K53:L53"/>
    <mergeCell ref="K54:L54"/>
    <mergeCell ref="K58:L58"/>
    <mergeCell ref="K59:L59"/>
    <mergeCell ref="K60:L60"/>
    <mergeCell ref="K61:L61"/>
    <mergeCell ref="K62:L62"/>
    <mergeCell ref="K46:L46"/>
    <mergeCell ref="K33:L33"/>
    <mergeCell ref="K34:L34"/>
    <mergeCell ref="K35:L35"/>
    <mergeCell ref="K36:L36"/>
    <mergeCell ref="K37:L37"/>
    <mergeCell ref="K38:L38"/>
    <mergeCell ref="K41:L41"/>
    <mergeCell ref="K42:L42"/>
    <mergeCell ref="K43:L43"/>
    <mergeCell ref="K44:L44"/>
    <mergeCell ref="K45:L45"/>
  </mergeCells>
  <pageMargins left="0.7" right="0.7" top="0.75" bottom="0.75" header="0.3" footer="0.3"/>
  <pageSetup orientation="portrait" horizontalDpi="1200" verticalDpi="1200" r:id="rId1"/>
  <ignoredErrors>
    <ignoredError sqref="Q61:Q62 O59:O60 O61:O62 O50:O54 Q50:Q54 Q59:Q60 O78:O81 Q78:Q81 Q69:Q73 O69:O7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01"/>
  <sheetViews>
    <sheetView workbookViewId="0">
      <selection activeCell="K14" sqref="K14"/>
    </sheetView>
  </sheetViews>
  <sheetFormatPr defaultRowHeight="14.5"/>
  <cols>
    <col min="2" max="2" width="9.1796875" customWidth="1"/>
    <col min="3" max="3" width="13.453125" bestFit="1" customWidth="1"/>
    <col min="4" max="4" width="17.54296875" bestFit="1" customWidth="1"/>
    <col min="8" max="8" width="11.81640625" bestFit="1" customWidth="1"/>
  </cols>
  <sheetData>
    <row r="1" spans="2:4" ht="15" thickBot="1">
      <c r="B1" s="65" t="s">
        <v>57</v>
      </c>
      <c r="C1" s="66" t="s">
        <v>59</v>
      </c>
      <c r="D1" s="65" t="s">
        <v>58</v>
      </c>
    </row>
    <row r="2" spans="2:4" ht="15" thickBot="1">
      <c r="B2" s="67">
        <v>34</v>
      </c>
      <c r="C2" s="69">
        <v>150</v>
      </c>
      <c r="D2" s="68" t="s">
        <v>19</v>
      </c>
    </row>
    <row r="3" spans="2:4" ht="15" thickBot="1">
      <c r="B3" s="70">
        <v>26</v>
      </c>
      <c r="C3" s="72">
        <v>1000</v>
      </c>
      <c r="D3" s="71" t="s">
        <v>21</v>
      </c>
    </row>
    <row r="4" spans="2:4" ht="15" thickBot="1">
      <c r="B4" s="67">
        <v>50</v>
      </c>
      <c r="C4" s="69">
        <v>30</v>
      </c>
      <c r="D4" s="68" t="s">
        <v>20</v>
      </c>
    </row>
    <row r="5" spans="2:4" ht="15" thickBot="1">
      <c r="B5" s="70">
        <v>37</v>
      </c>
      <c r="C5" s="72">
        <v>500</v>
      </c>
      <c r="D5" s="71" t="s">
        <v>21</v>
      </c>
    </row>
    <row r="6" spans="2:4" ht="15" thickBot="1">
      <c r="B6" s="67">
        <v>30</v>
      </c>
      <c r="C6" s="69">
        <v>100</v>
      </c>
      <c r="D6" s="68" t="s">
        <v>19</v>
      </c>
    </row>
    <row r="7" spans="2:4" ht="15" thickBot="1">
      <c r="B7" s="70">
        <v>45</v>
      </c>
      <c r="C7" s="72">
        <v>30</v>
      </c>
      <c r="D7" s="71" t="s">
        <v>19</v>
      </c>
    </row>
    <row r="8" spans="2:4" ht="15" thickBot="1">
      <c r="B8" s="67">
        <v>46</v>
      </c>
      <c r="C8" s="69">
        <v>50</v>
      </c>
      <c r="D8" s="68" t="s">
        <v>21</v>
      </c>
    </row>
    <row r="9" spans="2:4" ht="15" thickBot="1">
      <c r="B9" s="70">
        <v>30</v>
      </c>
      <c r="C9" s="72">
        <v>100</v>
      </c>
      <c r="D9" s="71" t="s">
        <v>20</v>
      </c>
    </row>
    <row r="10" spans="2:4" ht="15" thickBot="1">
      <c r="B10" s="67">
        <v>63</v>
      </c>
      <c r="C10" s="69">
        <v>600</v>
      </c>
      <c r="D10" s="68" t="s">
        <v>20</v>
      </c>
    </row>
    <row r="11" spans="2:4" ht="15" thickBot="1">
      <c r="B11" s="70">
        <v>52</v>
      </c>
      <c r="C11" s="72">
        <v>200</v>
      </c>
      <c r="D11" s="71" t="s">
        <v>21</v>
      </c>
    </row>
    <row r="12" spans="2:4" ht="15" thickBot="1">
      <c r="B12" s="67">
        <v>23</v>
      </c>
      <c r="C12" s="69">
        <v>100</v>
      </c>
      <c r="D12" s="68" t="s">
        <v>21</v>
      </c>
    </row>
    <row r="13" spans="2:4" ht="15" thickBot="1">
      <c r="B13" s="70">
        <v>35</v>
      </c>
      <c r="C13" s="72">
        <v>75</v>
      </c>
      <c r="D13" s="71" t="s">
        <v>19</v>
      </c>
    </row>
    <row r="14" spans="2:4" ht="15" thickBot="1">
      <c r="B14" s="67">
        <v>22</v>
      </c>
      <c r="C14" s="69">
        <v>1500</v>
      </c>
      <c r="D14" s="68" t="s">
        <v>20</v>
      </c>
    </row>
    <row r="15" spans="2:4" ht="15" thickBot="1">
      <c r="B15" s="70">
        <v>64</v>
      </c>
      <c r="C15" s="72">
        <v>120</v>
      </c>
      <c r="D15" s="71" t="s">
        <v>21</v>
      </c>
    </row>
    <row r="16" spans="2:4" ht="15" thickBot="1">
      <c r="B16" s="67">
        <v>42</v>
      </c>
      <c r="C16" s="69">
        <v>2000</v>
      </c>
      <c r="D16" s="68" t="s">
        <v>20</v>
      </c>
    </row>
    <row r="17" spans="2:4" ht="15" thickBot="1">
      <c r="B17" s="70">
        <v>19</v>
      </c>
      <c r="C17" s="72">
        <v>1500</v>
      </c>
      <c r="D17" s="71" t="s">
        <v>21</v>
      </c>
    </row>
    <row r="18" spans="2:4" ht="15" thickBot="1">
      <c r="B18" s="67">
        <v>27</v>
      </c>
      <c r="C18" s="69">
        <v>100</v>
      </c>
      <c r="D18" s="68" t="s">
        <v>21</v>
      </c>
    </row>
    <row r="19" spans="2:4" ht="15" thickBot="1">
      <c r="B19" s="70">
        <v>47</v>
      </c>
      <c r="C19" s="72">
        <v>50</v>
      </c>
      <c r="D19" s="71" t="s">
        <v>20</v>
      </c>
    </row>
    <row r="20" spans="2:4" ht="15" thickBot="1">
      <c r="B20" s="67">
        <v>62</v>
      </c>
      <c r="C20" s="69">
        <v>50</v>
      </c>
      <c r="D20" s="68" t="s">
        <v>21</v>
      </c>
    </row>
    <row r="21" spans="2:4" ht="15" thickBot="1">
      <c r="B21" s="70">
        <v>22</v>
      </c>
      <c r="C21" s="72">
        <v>900</v>
      </c>
      <c r="D21" s="71" t="s">
        <v>21</v>
      </c>
    </row>
    <row r="22" spans="2:4" ht="15" thickBot="1">
      <c r="B22" s="67">
        <v>50</v>
      </c>
      <c r="C22" s="69">
        <v>500</v>
      </c>
      <c r="D22" s="68" t="s">
        <v>19</v>
      </c>
    </row>
    <row r="23" spans="2:4" ht="15" thickBot="1">
      <c r="B23" s="70">
        <v>18</v>
      </c>
      <c r="C23" s="72">
        <v>100</v>
      </c>
      <c r="D23" s="71" t="s">
        <v>21</v>
      </c>
    </row>
    <row r="24" spans="2:4" ht="15" thickBot="1">
      <c r="B24" s="67">
        <v>35</v>
      </c>
      <c r="C24" s="69">
        <v>120</v>
      </c>
      <c r="D24" s="68" t="s">
        <v>21</v>
      </c>
    </row>
    <row r="25" spans="2:4" ht="15" thickBot="1">
      <c r="B25" s="70">
        <v>49</v>
      </c>
      <c r="C25" s="72">
        <v>300</v>
      </c>
      <c r="D25" s="71" t="s">
        <v>21</v>
      </c>
    </row>
    <row r="26" spans="2:4" ht="15" thickBot="1">
      <c r="B26" s="67">
        <v>64</v>
      </c>
      <c r="C26" s="69">
        <v>50</v>
      </c>
      <c r="D26" s="68" t="s">
        <v>19</v>
      </c>
    </row>
    <row r="27" spans="2:4" ht="15" thickBot="1">
      <c r="B27" s="70">
        <v>28</v>
      </c>
      <c r="C27" s="72">
        <v>1000</v>
      </c>
      <c r="D27" s="71" t="s">
        <v>20</v>
      </c>
    </row>
    <row r="28" spans="2:4" ht="15" thickBot="1">
      <c r="B28" s="67">
        <v>38</v>
      </c>
      <c r="C28" s="69">
        <v>50</v>
      </c>
      <c r="D28" s="68" t="s">
        <v>19</v>
      </c>
    </row>
    <row r="29" spans="2:4" ht="15" thickBot="1">
      <c r="B29" s="70">
        <v>43</v>
      </c>
      <c r="C29" s="72">
        <v>500</v>
      </c>
      <c r="D29" s="71" t="s">
        <v>19</v>
      </c>
    </row>
    <row r="30" spans="2:4" ht="15" thickBot="1">
      <c r="B30" s="67">
        <v>42</v>
      </c>
      <c r="C30" s="69">
        <v>30</v>
      </c>
      <c r="D30" s="68" t="s">
        <v>20</v>
      </c>
    </row>
    <row r="31" spans="2:4" ht="15" thickBot="1">
      <c r="B31" s="70">
        <v>39</v>
      </c>
      <c r="C31" s="72">
        <v>900</v>
      </c>
      <c r="D31" s="71" t="s">
        <v>19</v>
      </c>
    </row>
    <row r="32" spans="2:4" ht="15" thickBot="1">
      <c r="B32" s="67">
        <v>44</v>
      </c>
      <c r="C32" s="69">
        <v>1200</v>
      </c>
      <c r="D32" s="68" t="s">
        <v>20</v>
      </c>
    </row>
    <row r="33" spans="2:4" ht="15" thickBot="1">
      <c r="B33" s="70">
        <v>30</v>
      </c>
      <c r="C33" s="72">
        <v>90</v>
      </c>
      <c r="D33" s="71" t="s">
        <v>19</v>
      </c>
    </row>
    <row r="34" spans="2:4" ht="15" thickBot="1">
      <c r="B34" s="67">
        <v>50</v>
      </c>
      <c r="C34" s="69">
        <v>100</v>
      </c>
      <c r="D34" s="68" t="s">
        <v>20</v>
      </c>
    </row>
    <row r="35" spans="2:4" ht="15" thickBot="1">
      <c r="B35" s="70">
        <v>51</v>
      </c>
      <c r="C35" s="72">
        <v>150</v>
      </c>
      <c r="D35" s="71" t="s">
        <v>21</v>
      </c>
    </row>
    <row r="36" spans="2:4" ht="15" thickBot="1">
      <c r="B36" s="67">
        <v>58</v>
      </c>
      <c r="C36" s="69">
        <v>900</v>
      </c>
      <c r="D36" s="68" t="s">
        <v>19</v>
      </c>
    </row>
    <row r="37" spans="2:4" ht="15" thickBot="1">
      <c r="B37" s="70">
        <v>52</v>
      </c>
      <c r="C37" s="72">
        <v>900</v>
      </c>
      <c r="D37" s="71" t="s">
        <v>19</v>
      </c>
    </row>
    <row r="38" spans="2:4" ht="15" thickBot="1">
      <c r="B38" s="67">
        <v>18</v>
      </c>
      <c r="C38" s="69">
        <v>75</v>
      </c>
      <c r="D38" s="68" t="s">
        <v>19</v>
      </c>
    </row>
    <row r="39" spans="2:4" ht="15" thickBot="1">
      <c r="B39" s="70">
        <v>38</v>
      </c>
      <c r="C39" s="72">
        <v>200</v>
      </c>
      <c r="D39" s="71" t="s">
        <v>19</v>
      </c>
    </row>
    <row r="40" spans="2:4" ht="15" thickBot="1">
      <c r="B40" s="67">
        <v>23</v>
      </c>
      <c r="C40" s="69">
        <v>120</v>
      </c>
      <c r="D40" s="68" t="s">
        <v>21</v>
      </c>
    </row>
    <row r="41" spans="2:4" ht="15" thickBot="1">
      <c r="B41" s="70">
        <v>45</v>
      </c>
      <c r="C41" s="72">
        <v>50</v>
      </c>
      <c r="D41" s="71" t="s">
        <v>19</v>
      </c>
    </row>
    <row r="42" spans="2:4" ht="15" thickBot="1">
      <c r="B42" s="67">
        <v>34</v>
      </c>
      <c r="C42" s="69">
        <v>50</v>
      </c>
      <c r="D42" s="68" t="s">
        <v>21</v>
      </c>
    </row>
    <row r="43" spans="2:4" ht="15" thickBot="1">
      <c r="B43" s="70">
        <v>22</v>
      </c>
      <c r="C43" s="72">
        <v>900</v>
      </c>
      <c r="D43" s="71" t="s">
        <v>21</v>
      </c>
    </row>
    <row r="44" spans="2:4" ht="15" thickBot="1">
      <c r="B44" s="67">
        <v>48</v>
      </c>
      <c r="C44" s="69">
        <v>300</v>
      </c>
      <c r="D44" s="68" t="s">
        <v>21</v>
      </c>
    </row>
    <row r="45" spans="2:4" ht="15" thickBot="1">
      <c r="B45" s="70">
        <v>22</v>
      </c>
      <c r="C45" s="72">
        <v>25</v>
      </c>
      <c r="D45" s="71" t="s">
        <v>21</v>
      </c>
    </row>
    <row r="46" spans="2:4" ht="15" thickBot="1">
      <c r="B46" s="67">
        <v>55</v>
      </c>
      <c r="C46" s="69">
        <v>30</v>
      </c>
      <c r="D46" s="68" t="s">
        <v>20</v>
      </c>
    </row>
    <row r="47" spans="2:4" ht="15" thickBot="1">
      <c r="B47" s="70">
        <v>20</v>
      </c>
      <c r="C47" s="72">
        <v>1200</v>
      </c>
      <c r="D47" s="71" t="s">
        <v>20</v>
      </c>
    </row>
    <row r="48" spans="2:4" ht="15" thickBot="1">
      <c r="B48" s="67">
        <v>40</v>
      </c>
      <c r="C48" s="69">
        <v>1500</v>
      </c>
      <c r="D48" s="68" t="s">
        <v>19</v>
      </c>
    </row>
    <row r="49" spans="2:4" ht="15" thickBot="1">
      <c r="B49" s="70">
        <v>54</v>
      </c>
      <c r="C49" s="72">
        <v>900</v>
      </c>
      <c r="D49" s="71" t="s">
        <v>20</v>
      </c>
    </row>
    <row r="50" spans="2:4" ht="15" thickBot="1">
      <c r="B50" s="67">
        <v>54</v>
      </c>
      <c r="C50" s="69">
        <v>1000</v>
      </c>
      <c r="D50" s="68" t="s">
        <v>20</v>
      </c>
    </row>
    <row r="51" spans="2:4" ht="15" thickBot="1">
      <c r="B51" s="70">
        <v>27</v>
      </c>
      <c r="C51" s="72">
        <v>75</v>
      </c>
      <c r="D51" s="71" t="s">
        <v>19</v>
      </c>
    </row>
    <row r="52" spans="2:4" ht="15" thickBot="1">
      <c r="B52" s="67">
        <v>27</v>
      </c>
      <c r="C52" s="69">
        <v>75</v>
      </c>
      <c r="D52" s="68" t="s">
        <v>19</v>
      </c>
    </row>
    <row r="53" spans="2:4" ht="15" thickBot="1">
      <c r="B53" s="70">
        <v>36</v>
      </c>
      <c r="C53" s="72">
        <v>300</v>
      </c>
      <c r="D53" s="71" t="s">
        <v>19</v>
      </c>
    </row>
    <row r="54" spans="2:4" ht="15" thickBot="1">
      <c r="B54" s="67">
        <v>34</v>
      </c>
      <c r="C54" s="69">
        <v>100</v>
      </c>
      <c r="D54" s="68" t="s">
        <v>20</v>
      </c>
    </row>
    <row r="55" spans="2:4" ht="15" thickBot="1">
      <c r="B55" s="70">
        <v>38</v>
      </c>
      <c r="C55" s="72">
        <v>1500</v>
      </c>
      <c r="D55" s="71" t="s">
        <v>20</v>
      </c>
    </row>
    <row r="56" spans="2:4" ht="15" thickBot="1">
      <c r="B56" s="67">
        <v>31</v>
      </c>
      <c r="C56" s="69">
        <v>120</v>
      </c>
      <c r="D56" s="68" t="s">
        <v>19</v>
      </c>
    </row>
    <row r="57" spans="2:4" ht="15" thickBot="1">
      <c r="B57" s="70">
        <v>26</v>
      </c>
      <c r="C57" s="72">
        <v>900</v>
      </c>
      <c r="D57" s="71" t="s">
        <v>21</v>
      </c>
    </row>
    <row r="58" spans="2:4" ht="15" thickBot="1">
      <c r="B58" s="67">
        <v>63</v>
      </c>
      <c r="C58" s="69">
        <v>30</v>
      </c>
      <c r="D58" s="68" t="s">
        <v>19</v>
      </c>
    </row>
    <row r="59" spans="2:4" ht="15" thickBot="1">
      <c r="B59" s="70">
        <v>18</v>
      </c>
      <c r="C59" s="72">
        <v>1200</v>
      </c>
      <c r="D59" s="71" t="s">
        <v>21</v>
      </c>
    </row>
    <row r="60" spans="2:4" ht="15" thickBot="1">
      <c r="B60" s="67">
        <v>62</v>
      </c>
      <c r="C60" s="69">
        <v>50</v>
      </c>
      <c r="D60" s="68" t="s">
        <v>21</v>
      </c>
    </row>
    <row r="61" spans="2:4" ht="15" thickBot="1">
      <c r="B61" s="70">
        <v>30</v>
      </c>
      <c r="C61" s="72">
        <v>150</v>
      </c>
      <c r="D61" s="71" t="s">
        <v>19</v>
      </c>
    </row>
    <row r="62" spans="2:4" ht="15" thickBot="1">
      <c r="B62" s="67">
        <v>21</v>
      </c>
      <c r="C62" s="69">
        <v>200</v>
      </c>
      <c r="D62" s="68" t="s">
        <v>19</v>
      </c>
    </row>
    <row r="63" spans="2:4" ht="15" thickBot="1">
      <c r="B63" s="70">
        <v>18</v>
      </c>
      <c r="C63" s="72">
        <v>100</v>
      </c>
      <c r="D63" s="71" t="s">
        <v>19</v>
      </c>
    </row>
    <row r="64" spans="2:4" ht="15" thickBot="1">
      <c r="B64" s="67">
        <v>57</v>
      </c>
      <c r="C64" s="69">
        <v>50</v>
      </c>
      <c r="D64" s="68" t="s">
        <v>20</v>
      </c>
    </row>
    <row r="65" spans="2:4" ht="15" thickBot="1">
      <c r="B65" s="70">
        <v>49</v>
      </c>
      <c r="C65" s="72">
        <v>100</v>
      </c>
      <c r="D65" s="71" t="s">
        <v>21</v>
      </c>
    </row>
    <row r="66" spans="2:4" ht="15" thickBot="1">
      <c r="B66" s="67">
        <v>51</v>
      </c>
      <c r="C66" s="69">
        <v>2000</v>
      </c>
      <c r="D66" s="68" t="s">
        <v>20</v>
      </c>
    </row>
    <row r="67" spans="2:4" ht="15" thickBot="1">
      <c r="B67" s="70">
        <v>45</v>
      </c>
      <c r="C67" s="72">
        <v>30</v>
      </c>
      <c r="D67" s="71" t="s">
        <v>20</v>
      </c>
    </row>
    <row r="68" spans="2:4" ht="15" thickBot="1">
      <c r="B68" s="67">
        <v>48</v>
      </c>
      <c r="C68" s="69">
        <v>1200</v>
      </c>
      <c r="D68" s="68" t="s">
        <v>19</v>
      </c>
    </row>
    <row r="69" spans="2:4" ht="15" thickBot="1">
      <c r="B69" s="70">
        <v>25</v>
      </c>
      <c r="C69" s="72">
        <v>300</v>
      </c>
      <c r="D69" s="71" t="s">
        <v>20</v>
      </c>
    </row>
    <row r="70" spans="2:4" ht="15" thickBot="1">
      <c r="B70" s="67">
        <v>56</v>
      </c>
      <c r="C70" s="69">
        <v>75</v>
      </c>
      <c r="D70" s="68" t="s">
        <v>19</v>
      </c>
    </row>
    <row r="71" spans="2:4" ht="15" thickBot="1">
      <c r="B71" s="70">
        <v>43</v>
      </c>
      <c r="C71" s="72">
        <v>300</v>
      </c>
      <c r="D71" s="71" t="s">
        <v>21</v>
      </c>
    </row>
    <row r="72" spans="2:4" ht="15" thickBot="1">
      <c r="B72" s="67">
        <v>51</v>
      </c>
      <c r="C72" s="69">
        <v>100</v>
      </c>
      <c r="D72" s="68" t="s">
        <v>19</v>
      </c>
    </row>
    <row r="73" spans="2:4" ht="15" thickBot="1">
      <c r="B73" s="70">
        <v>20</v>
      </c>
      <c r="C73" s="72">
        <v>2000</v>
      </c>
      <c r="D73" s="71" t="s">
        <v>20</v>
      </c>
    </row>
    <row r="74" spans="2:4" ht="15" thickBot="1">
      <c r="B74" s="67">
        <v>29</v>
      </c>
      <c r="C74" s="69">
        <v>90</v>
      </c>
      <c r="D74" s="68" t="s">
        <v>20</v>
      </c>
    </row>
    <row r="75" spans="2:4" ht="15" thickBot="1">
      <c r="B75" s="70">
        <v>18</v>
      </c>
      <c r="C75" s="72">
        <v>2000</v>
      </c>
      <c r="D75" s="71" t="s">
        <v>19</v>
      </c>
    </row>
    <row r="76" spans="2:4" ht="15" thickBot="1">
      <c r="B76" s="67">
        <v>61</v>
      </c>
      <c r="C76" s="69">
        <v>200</v>
      </c>
      <c r="D76" s="68" t="s">
        <v>19</v>
      </c>
    </row>
    <row r="77" spans="2:4" ht="15" thickBot="1">
      <c r="B77" s="70">
        <v>22</v>
      </c>
      <c r="C77" s="72">
        <v>100</v>
      </c>
      <c r="D77" s="71" t="s">
        <v>20</v>
      </c>
    </row>
    <row r="78" spans="2:4" ht="15" thickBot="1">
      <c r="B78" s="67">
        <v>47</v>
      </c>
      <c r="C78" s="69">
        <v>100</v>
      </c>
      <c r="D78" s="68" t="s">
        <v>21</v>
      </c>
    </row>
    <row r="79" spans="2:4" ht="15" thickBot="1">
      <c r="B79" s="70">
        <v>47</v>
      </c>
      <c r="C79" s="72">
        <v>1500</v>
      </c>
      <c r="D79" s="71" t="s">
        <v>21</v>
      </c>
    </row>
    <row r="80" spans="2:4" ht="15" thickBot="1">
      <c r="B80" s="67">
        <v>34</v>
      </c>
      <c r="C80" s="69">
        <v>300</v>
      </c>
      <c r="D80" s="68" t="s">
        <v>19</v>
      </c>
    </row>
    <row r="81" spans="2:4" ht="15" thickBot="1">
      <c r="B81" s="70">
        <v>64</v>
      </c>
      <c r="C81" s="72">
        <v>60</v>
      </c>
      <c r="D81" s="71" t="s">
        <v>21</v>
      </c>
    </row>
    <row r="82" spans="2:4" ht="15" thickBot="1">
      <c r="B82" s="67">
        <v>40</v>
      </c>
      <c r="C82" s="69">
        <v>50</v>
      </c>
      <c r="D82" s="68" t="s">
        <v>20</v>
      </c>
    </row>
    <row r="83" spans="2:4" ht="15" thickBot="1">
      <c r="B83" s="70">
        <v>32</v>
      </c>
      <c r="C83" s="72">
        <v>200</v>
      </c>
      <c r="D83" s="71" t="s">
        <v>19</v>
      </c>
    </row>
    <row r="84" spans="2:4" ht="15" thickBot="1">
      <c r="B84" s="67">
        <v>54</v>
      </c>
      <c r="C84" s="69">
        <v>100</v>
      </c>
      <c r="D84" s="68" t="s">
        <v>20</v>
      </c>
    </row>
    <row r="85" spans="2:4" ht="15" thickBot="1">
      <c r="B85" s="70">
        <v>38</v>
      </c>
      <c r="C85" s="72">
        <v>90</v>
      </c>
      <c r="D85" s="71" t="s">
        <v>20</v>
      </c>
    </row>
    <row r="86" spans="2:4" ht="15" thickBot="1">
      <c r="B86" s="67">
        <v>31</v>
      </c>
      <c r="C86" s="69">
        <v>150</v>
      </c>
      <c r="D86" s="68" t="s">
        <v>21</v>
      </c>
    </row>
    <row r="87" spans="2:4" ht="15" thickBot="1">
      <c r="B87" s="70">
        <v>19</v>
      </c>
      <c r="C87" s="72">
        <v>90</v>
      </c>
      <c r="D87" s="71" t="s">
        <v>19</v>
      </c>
    </row>
    <row r="88" spans="2:4" ht="15" thickBot="1">
      <c r="B88" s="67">
        <v>28</v>
      </c>
      <c r="C88" s="69">
        <v>100</v>
      </c>
      <c r="D88" s="68" t="s">
        <v>19</v>
      </c>
    </row>
    <row r="89" spans="2:4" ht="15" thickBot="1">
      <c r="B89" s="70">
        <v>56</v>
      </c>
      <c r="C89" s="72">
        <v>500</v>
      </c>
      <c r="D89" s="71" t="s">
        <v>21</v>
      </c>
    </row>
    <row r="90" spans="2:4" ht="15" thickBot="1">
      <c r="B90" s="67">
        <v>55</v>
      </c>
      <c r="C90" s="69">
        <v>2000</v>
      </c>
      <c r="D90" s="68" t="s">
        <v>20</v>
      </c>
    </row>
    <row r="91" spans="2:4" ht="15" thickBot="1">
      <c r="B91" s="70">
        <v>51</v>
      </c>
      <c r="C91" s="72">
        <v>30</v>
      </c>
      <c r="D91" s="71" t="s">
        <v>20</v>
      </c>
    </row>
    <row r="92" spans="2:4" ht="15" thickBot="1">
      <c r="B92" s="67">
        <v>55</v>
      </c>
      <c r="C92" s="69">
        <v>500</v>
      </c>
      <c r="D92" s="68" t="s">
        <v>20</v>
      </c>
    </row>
    <row r="93" spans="2:4" ht="15" thickBot="1">
      <c r="B93" s="70">
        <v>51</v>
      </c>
      <c r="C93" s="72">
        <v>120</v>
      </c>
      <c r="D93" s="71" t="s">
        <v>20</v>
      </c>
    </row>
    <row r="94" spans="2:4" ht="15" thickBot="1">
      <c r="B94" s="67">
        <v>35</v>
      </c>
      <c r="C94" s="69">
        <v>2000</v>
      </c>
      <c r="D94" s="68" t="s">
        <v>19</v>
      </c>
    </row>
    <row r="95" spans="2:4" ht="15" thickBot="1">
      <c r="B95" s="70">
        <v>47</v>
      </c>
      <c r="C95" s="72">
        <v>1000</v>
      </c>
      <c r="D95" s="71" t="s">
        <v>19</v>
      </c>
    </row>
    <row r="96" spans="2:4" ht="15" thickBot="1">
      <c r="B96" s="67">
        <v>32</v>
      </c>
      <c r="C96" s="69">
        <v>60</v>
      </c>
      <c r="D96" s="68" t="s">
        <v>21</v>
      </c>
    </row>
    <row r="97" spans="2:4" ht="15" thickBot="1">
      <c r="B97" s="70">
        <v>44</v>
      </c>
      <c r="C97" s="72">
        <v>600</v>
      </c>
      <c r="D97" s="71" t="s">
        <v>21</v>
      </c>
    </row>
    <row r="98" spans="2:4" ht="15" thickBot="1">
      <c r="B98" s="67">
        <v>51</v>
      </c>
      <c r="C98" s="69">
        <v>1000</v>
      </c>
      <c r="D98" s="68" t="s">
        <v>19</v>
      </c>
    </row>
    <row r="99" spans="2:4" ht="15" thickBot="1">
      <c r="B99" s="70">
        <v>55</v>
      </c>
      <c r="C99" s="72">
        <v>100</v>
      </c>
      <c r="D99" s="71" t="s">
        <v>19</v>
      </c>
    </row>
    <row r="100" spans="2:4" ht="15" thickBot="1">
      <c r="B100" s="67">
        <v>50</v>
      </c>
      <c r="C100" s="69">
        <v>1200</v>
      </c>
      <c r="D100" s="68" t="s">
        <v>20</v>
      </c>
    </row>
    <row r="101" spans="2:4" ht="15" thickBot="1">
      <c r="B101" s="70">
        <v>41</v>
      </c>
      <c r="C101" s="72">
        <v>30</v>
      </c>
      <c r="D101" s="71" t="s">
        <v>20</v>
      </c>
    </row>
    <row r="102" spans="2:4" ht="15" thickBot="1">
      <c r="B102" s="67">
        <v>32</v>
      </c>
      <c r="C102" s="69">
        <v>600</v>
      </c>
      <c r="D102" s="68" t="s">
        <v>21</v>
      </c>
    </row>
    <row r="103" spans="2:4" ht="15" thickBot="1">
      <c r="B103" s="70">
        <v>47</v>
      </c>
      <c r="C103" s="72">
        <v>50</v>
      </c>
      <c r="D103" s="71" t="s">
        <v>19</v>
      </c>
    </row>
    <row r="104" spans="2:4" ht="15" thickBot="1">
      <c r="B104" s="67">
        <v>59</v>
      </c>
      <c r="C104" s="69">
        <v>25</v>
      </c>
      <c r="D104" s="68" t="s">
        <v>21</v>
      </c>
    </row>
    <row r="105" spans="2:4" ht="15" thickBot="1">
      <c r="B105" s="70">
        <v>34</v>
      </c>
      <c r="C105" s="72">
        <v>1000</v>
      </c>
      <c r="D105" s="71" t="s">
        <v>19</v>
      </c>
    </row>
    <row r="106" spans="2:4" ht="15" thickBot="1">
      <c r="B106" s="67">
        <v>22</v>
      </c>
      <c r="C106" s="69">
        <v>500</v>
      </c>
      <c r="D106" s="68" t="s">
        <v>20</v>
      </c>
    </row>
    <row r="107" spans="2:4" ht="15" thickBot="1">
      <c r="B107" s="70">
        <v>46</v>
      </c>
      <c r="C107" s="72">
        <v>50</v>
      </c>
      <c r="D107" s="71" t="s">
        <v>21</v>
      </c>
    </row>
    <row r="108" spans="2:4" ht="15" thickBot="1">
      <c r="B108" s="67">
        <v>21</v>
      </c>
      <c r="C108" s="69">
        <v>1200</v>
      </c>
      <c r="D108" s="68" t="s">
        <v>21</v>
      </c>
    </row>
    <row r="109" spans="2:4" ht="15" thickBot="1">
      <c r="B109" s="70">
        <v>27</v>
      </c>
      <c r="C109" s="72">
        <v>75</v>
      </c>
      <c r="D109" s="71" t="s">
        <v>19</v>
      </c>
    </row>
    <row r="110" spans="2:4" ht="15" thickBot="1">
      <c r="B110" s="67">
        <v>34</v>
      </c>
      <c r="C110" s="69">
        <v>2000</v>
      </c>
      <c r="D110" s="68" t="s">
        <v>20</v>
      </c>
    </row>
    <row r="111" spans="2:4" ht="15" thickBot="1">
      <c r="B111" s="70">
        <v>27</v>
      </c>
      <c r="C111" s="72">
        <v>900</v>
      </c>
      <c r="D111" s="71" t="s">
        <v>21</v>
      </c>
    </row>
    <row r="112" spans="2:4" ht="15" thickBot="1">
      <c r="B112" s="67">
        <v>34</v>
      </c>
      <c r="C112" s="69">
        <v>1500</v>
      </c>
      <c r="D112" s="68" t="s">
        <v>20</v>
      </c>
    </row>
    <row r="113" spans="2:4" ht="15" thickBot="1">
      <c r="B113" s="70">
        <v>37</v>
      </c>
      <c r="C113" s="72">
        <v>1500</v>
      </c>
      <c r="D113" s="71" t="s">
        <v>21</v>
      </c>
    </row>
    <row r="114" spans="2:4" ht="15" thickBot="1">
      <c r="B114" s="67">
        <v>41</v>
      </c>
      <c r="C114" s="69">
        <v>50</v>
      </c>
      <c r="D114" s="68" t="s">
        <v>20</v>
      </c>
    </row>
    <row r="115" spans="2:4" ht="15" thickBot="1">
      <c r="B115" s="70">
        <v>22</v>
      </c>
      <c r="C115" s="72">
        <v>100</v>
      </c>
      <c r="D115" s="71" t="s">
        <v>19</v>
      </c>
    </row>
    <row r="116" spans="2:4" ht="15" thickBot="1">
      <c r="B116" s="67">
        <v>51</v>
      </c>
      <c r="C116" s="69">
        <v>1500</v>
      </c>
      <c r="D116" s="68" t="s">
        <v>21</v>
      </c>
    </row>
    <row r="117" spans="2:4" ht="15" thickBot="1">
      <c r="B117" s="70">
        <v>23</v>
      </c>
      <c r="C117" s="72">
        <v>30</v>
      </c>
      <c r="D117" s="71" t="s">
        <v>21</v>
      </c>
    </row>
    <row r="118" spans="2:4" ht="15" thickBot="1">
      <c r="B118" s="67">
        <v>19</v>
      </c>
      <c r="C118" s="69">
        <v>1000</v>
      </c>
      <c r="D118" s="68" t="s">
        <v>20</v>
      </c>
    </row>
    <row r="119" spans="2:4" ht="15" thickBot="1">
      <c r="B119" s="70">
        <v>30</v>
      </c>
      <c r="C119" s="72">
        <v>2000</v>
      </c>
      <c r="D119" s="71" t="s">
        <v>20</v>
      </c>
    </row>
    <row r="120" spans="2:4" ht="15" thickBot="1">
      <c r="B120" s="67">
        <v>60</v>
      </c>
      <c r="C120" s="69">
        <v>150</v>
      </c>
      <c r="D120" s="68" t="s">
        <v>21</v>
      </c>
    </row>
    <row r="121" spans="2:4" ht="15" thickBot="1">
      <c r="B121" s="70">
        <v>60</v>
      </c>
      <c r="C121" s="72">
        <v>50</v>
      </c>
      <c r="D121" s="71" t="s">
        <v>19</v>
      </c>
    </row>
    <row r="122" spans="2:4" ht="15" thickBot="1">
      <c r="B122" s="67">
        <v>28</v>
      </c>
      <c r="C122" s="69">
        <v>200</v>
      </c>
      <c r="D122" s="68" t="s">
        <v>20</v>
      </c>
    </row>
    <row r="123" spans="2:4" ht="15" thickBot="1">
      <c r="B123" s="70">
        <v>64</v>
      </c>
      <c r="C123" s="72">
        <v>120</v>
      </c>
      <c r="D123" s="71" t="s">
        <v>20</v>
      </c>
    </row>
    <row r="124" spans="2:4" ht="15" thickBot="1">
      <c r="B124" s="67">
        <v>40</v>
      </c>
      <c r="C124" s="69">
        <v>60</v>
      </c>
      <c r="D124" s="68" t="s">
        <v>20</v>
      </c>
    </row>
    <row r="125" spans="2:4" ht="15" thickBot="1">
      <c r="B125" s="70">
        <v>33</v>
      </c>
      <c r="C125" s="72">
        <v>2000</v>
      </c>
      <c r="D125" s="71" t="s">
        <v>21</v>
      </c>
    </row>
    <row r="126" spans="2:4" ht="15" thickBot="1">
      <c r="B126" s="67">
        <v>48</v>
      </c>
      <c r="C126" s="69">
        <v>100</v>
      </c>
      <c r="D126" s="68" t="s">
        <v>21</v>
      </c>
    </row>
    <row r="127" spans="2:4" ht="15" thickBot="1">
      <c r="B127" s="70">
        <v>28</v>
      </c>
      <c r="C127" s="72">
        <v>90</v>
      </c>
      <c r="D127" s="71" t="s">
        <v>21</v>
      </c>
    </row>
    <row r="128" spans="2:4" ht="15" thickBot="1">
      <c r="B128" s="67">
        <v>33</v>
      </c>
      <c r="C128" s="69">
        <v>50</v>
      </c>
      <c r="D128" s="68" t="s">
        <v>21</v>
      </c>
    </row>
    <row r="129" spans="2:4" ht="15" thickBot="1">
      <c r="B129" s="70">
        <v>25</v>
      </c>
      <c r="C129" s="72">
        <v>500</v>
      </c>
      <c r="D129" s="71" t="s">
        <v>19</v>
      </c>
    </row>
    <row r="130" spans="2:4" ht="15" thickBot="1">
      <c r="B130" s="67">
        <v>21</v>
      </c>
      <c r="C130" s="69">
        <v>600</v>
      </c>
      <c r="D130" s="68" t="s">
        <v>19</v>
      </c>
    </row>
    <row r="131" spans="2:4" ht="15" thickBot="1">
      <c r="B131" s="70">
        <v>57</v>
      </c>
      <c r="C131" s="72">
        <v>500</v>
      </c>
      <c r="D131" s="71" t="s">
        <v>21</v>
      </c>
    </row>
    <row r="132" spans="2:4" ht="15" thickBot="1">
      <c r="B132" s="67">
        <v>21</v>
      </c>
      <c r="C132" s="69">
        <v>600</v>
      </c>
      <c r="D132" s="68" t="s">
        <v>19</v>
      </c>
    </row>
    <row r="133" spans="2:4" ht="15" thickBot="1">
      <c r="B133" s="70">
        <v>42</v>
      </c>
      <c r="C133" s="72">
        <v>200</v>
      </c>
      <c r="D133" s="71" t="s">
        <v>20</v>
      </c>
    </row>
    <row r="134" spans="2:4" ht="15" thickBot="1">
      <c r="B134" s="67">
        <v>20</v>
      </c>
      <c r="C134" s="69">
        <v>900</v>
      </c>
      <c r="D134" s="68" t="s">
        <v>20</v>
      </c>
    </row>
    <row r="135" spans="2:4" ht="15" thickBot="1">
      <c r="B135" s="70">
        <v>49</v>
      </c>
      <c r="C135" s="72">
        <v>50</v>
      </c>
      <c r="D135" s="71" t="s">
        <v>20</v>
      </c>
    </row>
    <row r="136" spans="2:4" ht="15" thickBot="1">
      <c r="B136" s="67">
        <v>20</v>
      </c>
      <c r="C136" s="69">
        <v>50</v>
      </c>
      <c r="D136" s="68" t="s">
        <v>21</v>
      </c>
    </row>
    <row r="137" spans="2:4" ht="15" thickBot="1">
      <c r="B137" s="70">
        <v>44</v>
      </c>
      <c r="C137" s="72">
        <v>600</v>
      </c>
      <c r="D137" s="71" t="s">
        <v>20</v>
      </c>
    </row>
    <row r="138" spans="2:4" ht="15" thickBot="1">
      <c r="B138" s="67">
        <v>46</v>
      </c>
      <c r="C138" s="69">
        <v>1000</v>
      </c>
      <c r="D138" s="68" t="s">
        <v>19</v>
      </c>
    </row>
    <row r="139" spans="2:4" ht="15" thickBot="1">
      <c r="B139" s="70">
        <v>49</v>
      </c>
      <c r="C139" s="72">
        <v>200</v>
      </c>
      <c r="D139" s="71" t="s">
        <v>21</v>
      </c>
    </row>
    <row r="140" spans="2:4" ht="15" thickBot="1">
      <c r="B140" s="67">
        <v>36</v>
      </c>
      <c r="C140" s="69">
        <v>2000</v>
      </c>
      <c r="D140" s="68" t="s">
        <v>19</v>
      </c>
    </row>
    <row r="141" spans="2:4" ht="15" thickBot="1">
      <c r="B141" s="70">
        <v>38</v>
      </c>
      <c r="C141" s="72">
        <v>30</v>
      </c>
      <c r="D141" s="71" t="s">
        <v>20</v>
      </c>
    </row>
    <row r="142" spans="2:4" ht="15" thickBot="1">
      <c r="B142" s="67">
        <v>22</v>
      </c>
      <c r="C142" s="69">
        <v>50</v>
      </c>
      <c r="D142" s="68" t="s">
        <v>20</v>
      </c>
    </row>
    <row r="143" spans="2:4" ht="15" thickBot="1">
      <c r="B143" s="70">
        <v>35</v>
      </c>
      <c r="C143" s="72">
        <v>1200</v>
      </c>
      <c r="D143" s="71" t="s">
        <v>20</v>
      </c>
    </row>
    <row r="144" spans="2:4" ht="15" thickBot="1">
      <c r="B144" s="67">
        <v>45</v>
      </c>
      <c r="C144" s="69">
        <v>50</v>
      </c>
      <c r="D144" s="68" t="s">
        <v>21</v>
      </c>
    </row>
    <row r="145" spans="2:4" ht="15" thickBot="1">
      <c r="B145" s="70">
        <v>59</v>
      </c>
      <c r="C145" s="72">
        <v>1500</v>
      </c>
      <c r="D145" s="71" t="s">
        <v>19</v>
      </c>
    </row>
    <row r="146" spans="2:4" ht="15" thickBot="1">
      <c r="B146" s="67">
        <v>39</v>
      </c>
      <c r="C146" s="69">
        <v>75</v>
      </c>
      <c r="D146" s="68" t="s">
        <v>21</v>
      </c>
    </row>
    <row r="147" spans="2:4" ht="15" thickBot="1">
      <c r="B147" s="70">
        <v>38</v>
      </c>
      <c r="C147" s="72">
        <v>200</v>
      </c>
      <c r="D147" s="71" t="s">
        <v>21</v>
      </c>
    </row>
    <row r="148" spans="2:4" ht="15" thickBot="1">
      <c r="B148" s="67">
        <v>23</v>
      </c>
      <c r="C148" s="69">
        <v>300</v>
      </c>
      <c r="D148" s="68" t="s">
        <v>20</v>
      </c>
    </row>
    <row r="149" spans="2:4" ht="15" thickBot="1">
      <c r="B149" s="70">
        <v>18</v>
      </c>
      <c r="C149" s="72">
        <v>60</v>
      </c>
      <c r="D149" s="71" t="s">
        <v>21</v>
      </c>
    </row>
    <row r="150" spans="2:4" ht="15" thickBot="1">
      <c r="B150" s="67">
        <v>22</v>
      </c>
      <c r="C150" s="69">
        <v>75</v>
      </c>
      <c r="D150" s="68" t="s">
        <v>21</v>
      </c>
    </row>
    <row r="151" spans="2:4" ht="15" thickBot="1">
      <c r="B151" s="70">
        <v>58</v>
      </c>
      <c r="C151" s="72">
        <v>120</v>
      </c>
      <c r="D151" s="71" t="s">
        <v>20</v>
      </c>
    </row>
    <row r="152" spans="2:4" ht="15" thickBot="1">
      <c r="B152" s="67">
        <v>29</v>
      </c>
      <c r="C152" s="69">
        <v>50</v>
      </c>
      <c r="D152" s="68" t="s">
        <v>21</v>
      </c>
    </row>
    <row r="153" spans="2:4" ht="15" thickBot="1">
      <c r="B153" s="70">
        <v>43</v>
      </c>
      <c r="C153" s="72">
        <v>2000</v>
      </c>
      <c r="D153" s="71" t="s">
        <v>20</v>
      </c>
    </row>
    <row r="154" spans="2:4" ht="15" thickBot="1">
      <c r="B154" s="67">
        <v>63</v>
      </c>
      <c r="C154" s="69">
        <v>1000</v>
      </c>
      <c r="D154" s="68" t="s">
        <v>20</v>
      </c>
    </row>
    <row r="155" spans="2:4" ht="15" thickBot="1">
      <c r="B155" s="70">
        <v>51</v>
      </c>
      <c r="C155" s="72">
        <v>900</v>
      </c>
      <c r="D155" s="71" t="s">
        <v>20</v>
      </c>
    </row>
    <row r="156" spans="2:4" ht="15" thickBot="1">
      <c r="B156" s="67">
        <v>31</v>
      </c>
      <c r="C156" s="69">
        <v>2000</v>
      </c>
      <c r="D156" s="68" t="s">
        <v>20</v>
      </c>
    </row>
    <row r="157" spans="2:4" ht="15" thickBot="1">
      <c r="B157" s="70">
        <v>43</v>
      </c>
      <c r="C157" s="72">
        <v>100</v>
      </c>
      <c r="D157" s="71" t="s">
        <v>21</v>
      </c>
    </row>
    <row r="158" spans="2:4" ht="15" thickBot="1">
      <c r="B158" s="67">
        <v>62</v>
      </c>
      <c r="C158" s="69">
        <v>2000</v>
      </c>
      <c r="D158" s="68" t="s">
        <v>20</v>
      </c>
    </row>
    <row r="159" spans="2:4" ht="15" thickBot="1">
      <c r="B159" s="70">
        <v>44</v>
      </c>
      <c r="C159" s="72">
        <v>600</v>
      </c>
      <c r="D159" s="71" t="s">
        <v>20</v>
      </c>
    </row>
    <row r="160" spans="2:4" ht="15" thickBot="1">
      <c r="B160" s="67">
        <v>26</v>
      </c>
      <c r="C160" s="69">
        <v>200</v>
      </c>
      <c r="D160" s="68" t="s">
        <v>21</v>
      </c>
    </row>
    <row r="161" spans="2:4" ht="15" thickBot="1">
      <c r="B161" s="70">
        <v>43</v>
      </c>
      <c r="C161" s="72">
        <v>100</v>
      </c>
      <c r="D161" s="71" t="s">
        <v>21</v>
      </c>
    </row>
    <row r="162" spans="2:4" ht="15" thickBot="1">
      <c r="B162" s="67">
        <v>64</v>
      </c>
      <c r="C162" s="69">
        <v>1000</v>
      </c>
      <c r="D162" s="68" t="s">
        <v>19</v>
      </c>
    </row>
    <row r="163" spans="2:4" ht="15" thickBot="1">
      <c r="B163" s="70">
        <v>39</v>
      </c>
      <c r="C163" s="72">
        <v>60</v>
      </c>
      <c r="D163" s="71" t="s">
        <v>21</v>
      </c>
    </row>
    <row r="164" spans="2:4" ht="15" thickBot="1">
      <c r="B164" s="67">
        <v>64</v>
      </c>
      <c r="C164" s="69">
        <v>150</v>
      </c>
      <c r="D164" s="68" t="s">
        <v>21</v>
      </c>
    </row>
    <row r="165" spans="2:4" ht="15" thickBot="1">
      <c r="B165" s="70">
        <v>47</v>
      </c>
      <c r="C165" s="72">
        <v>1500</v>
      </c>
      <c r="D165" s="71" t="s">
        <v>19</v>
      </c>
    </row>
    <row r="166" spans="2:4" ht="15" thickBot="1">
      <c r="B166" s="67">
        <v>60</v>
      </c>
      <c r="C166" s="69">
        <v>1200</v>
      </c>
      <c r="D166" s="68" t="s">
        <v>21</v>
      </c>
    </row>
    <row r="167" spans="2:4" ht="15" thickBot="1">
      <c r="B167" s="70">
        <v>34</v>
      </c>
      <c r="C167" s="72">
        <v>2000</v>
      </c>
      <c r="D167" s="71" t="s">
        <v>21</v>
      </c>
    </row>
    <row r="168" spans="2:4" ht="15" thickBot="1">
      <c r="B168" s="67">
        <v>43</v>
      </c>
      <c r="C168" s="69">
        <v>150</v>
      </c>
      <c r="D168" s="68" t="s">
        <v>21</v>
      </c>
    </row>
    <row r="169" spans="2:4" ht="15" thickBot="1">
      <c r="B169" s="70">
        <v>53</v>
      </c>
      <c r="C169" s="72">
        <v>300</v>
      </c>
      <c r="D169" s="71" t="s">
        <v>21</v>
      </c>
    </row>
    <row r="170" spans="2:4" ht="15" thickBot="1">
      <c r="B170" s="67">
        <v>18</v>
      </c>
      <c r="C170" s="69">
        <v>1500</v>
      </c>
      <c r="D170" s="68" t="s">
        <v>19</v>
      </c>
    </row>
    <row r="171" spans="2:4" ht="15" thickBot="1">
      <c r="B171" s="70">
        <v>25</v>
      </c>
      <c r="C171" s="72">
        <v>50</v>
      </c>
      <c r="D171" s="71" t="s">
        <v>21</v>
      </c>
    </row>
    <row r="172" spans="2:4" ht="15" thickBot="1">
      <c r="B172" s="67">
        <v>52</v>
      </c>
      <c r="C172" s="69">
        <v>900</v>
      </c>
      <c r="D172" s="68" t="s">
        <v>21</v>
      </c>
    </row>
    <row r="173" spans="2:4" ht="15" thickBot="1">
      <c r="B173" s="70">
        <v>32</v>
      </c>
      <c r="C173" s="72">
        <v>50</v>
      </c>
      <c r="D173" s="71" t="s">
        <v>19</v>
      </c>
    </row>
    <row r="174" spans="2:4" ht="15" thickBot="1">
      <c r="B174" s="67">
        <v>64</v>
      </c>
      <c r="C174" s="69">
        <v>120</v>
      </c>
      <c r="D174" s="68" t="s">
        <v>20</v>
      </c>
    </row>
    <row r="175" spans="2:4" ht="15" thickBot="1">
      <c r="B175" s="70">
        <v>39</v>
      </c>
      <c r="C175" s="72">
        <v>300</v>
      </c>
      <c r="D175" s="71" t="s">
        <v>19</v>
      </c>
    </row>
    <row r="176" spans="2:4" ht="15" thickBot="1">
      <c r="B176" s="67">
        <v>31</v>
      </c>
      <c r="C176" s="69">
        <v>100</v>
      </c>
      <c r="D176" s="68" t="s">
        <v>20</v>
      </c>
    </row>
    <row r="177" spans="2:4" ht="15" thickBot="1">
      <c r="B177" s="70">
        <v>43</v>
      </c>
      <c r="C177" s="72">
        <v>100</v>
      </c>
      <c r="D177" s="71" t="s">
        <v>19</v>
      </c>
    </row>
    <row r="178" spans="2:4" ht="15" thickBot="1">
      <c r="B178" s="67">
        <v>45</v>
      </c>
      <c r="C178" s="69">
        <v>100</v>
      </c>
      <c r="D178" s="68" t="s">
        <v>19</v>
      </c>
    </row>
    <row r="179" spans="2:4" ht="15" thickBot="1">
      <c r="B179" s="70">
        <v>40</v>
      </c>
      <c r="C179" s="72">
        <v>60</v>
      </c>
      <c r="D179" s="71" t="s">
        <v>21</v>
      </c>
    </row>
    <row r="180" spans="2:4" ht="15" thickBot="1">
      <c r="B180" s="67">
        <v>31</v>
      </c>
      <c r="C180" s="69">
        <v>300</v>
      </c>
      <c r="D180" s="68" t="s">
        <v>20</v>
      </c>
    </row>
    <row r="181" spans="2:4" ht="15" thickBot="1">
      <c r="B181" s="70">
        <v>41</v>
      </c>
      <c r="C181" s="72">
        <v>900</v>
      </c>
      <c r="D181" s="71" t="s">
        <v>21</v>
      </c>
    </row>
    <row r="182" spans="2:4" ht="15" thickBot="1">
      <c r="B182" s="67">
        <v>19</v>
      </c>
      <c r="C182" s="69">
        <v>1200</v>
      </c>
      <c r="D182" s="68" t="s">
        <v>20</v>
      </c>
    </row>
    <row r="183" spans="2:4" ht="15" thickBot="1">
      <c r="B183" s="70">
        <v>62</v>
      </c>
      <c r="C183" s="72">
        <v>120</v>
      </c>
      <c r="D183" s="71" t="s">
        <v>19</v>
      </c>
    </row>
    <row r="184" spans="2:4" ht="15" thickBot="1">
      <c r="B184" s="67">
        <v>43</v>
      </c>
      <c r="C184" s="69">
        <v>900</v>
      </c>
      <c r="D184" s="68" t="s">
        <v>19</v>
      </c>
    </row>
    <row r="185" spans="2:4" ht="15" thickBot="1">
      <c r="B185" s="70">
        <v>31</v>
      </c>
      <c r="C185" s="72">
        <v>200</v>
      </c>
      <c r="D185" s="71" t="s">
        <v>20</v>
      </c>
    </row>
    <row r="186" spans="2:4" ht="15" thickBot="1">
      <c r="B186" s="67">
        <v>24</v>
      </c>
      <c r="C186" s="69">
        <v>25</v>
      </c>
      <c r="D186" s="68" t="s">
        <v>21</v>
      </c>
    </row>
    <row r="187" spans="2:4" ht="15" thickBot="1">
      <c r="B187" s="70">
        <v>20</v>
      </c>
      <c r="C187" s="72">
        <v>200</v>
      </c>
      <c r="D187" s="71" t="s">
        <v>21</v>
      </c>
    </row>
    <row r="188" spans="2:4" ht="15" thickBot="1">
      <c r="B188" s="67">
        <v>64</v>
      </c>
      <c r="C188" s="69">
        <v>100</v>
      </c>
      <c r="D188" s="68" t="s">
        <v>21</v>
      </c>
    </row>
    <row r="189" spans="2:4" ht="15" thickBot="1">
      <c r="B189" s="70">
        <v>40</v>
      </c>
      <c r="C189" s="72">
        <v>75</v>
      </c>
      <c r="D189" s="71" t="s">
        <v>21</v>
      </c>
    </row>
    <row r="190" spans="2:4" ht="15" thickBot="1">
      <c r="B190" s="67">
        <v>63</v>
      </c>
      <c r="C190" s="69">
        <v>50</v>
      </c>
      <c r="D190" s="68" t="s">
        <v>19</v>
      </c>
    </row>
    <row r="191" spans="2:4" ht="15" thickBot="1">
      <c r="B191" s="70">
        <v>60</v>
      </c>
      <c r="C191" s="72">
        <v>90</v>
      </c>
      <c r="D191" s="71" t="s">
        <v>19</v>
      </c>
    </row>
    <row r="192" spans="2:4" ht="15" thickBot="1">
      <c r="B192" s="67">
        <v>64</v>
      </c>
      <c r="C192" s="69">
        <v>25</v>
      </c>
      <c r="D192" s="68" t="s">
        <v>19</v>
      </c>
    </row>
    <row r="193" spans="2:4" ht="15" thickBot="1">
      <c r="B193" s="70">
        <v>62</v>
      </c>
      <c r="C193" s="72">
        <v>100</v>
      </c>
      <c r="D193" s="71" t="s">
        <v>19</v>
      </c>
    </row>
    <row r="194" spans="2:4" ht="15" thickBot="1">
      <c r="B194" s="67">
        <v>35</v>
      </c>
      <c r="C194" s="69">
        <v>1500</v>
      </c>
      <c r="D194" s="68" t="s">
        <v>19</v>
      </c>
    </row>
    <row r="195" spans="2:4" ht="15" thickBot="1">
      <c r="B195" s="70">
        <v>55</v>
      </c>
      <c r="C195" s="72">
        <v>200</v>
      </c>
      <c r="D195" s="71" t="s">
        <v>21</v>
      </c>
    </row>
    <row r="196" spans="2:4" ht="15" thickBot="1">
      <c r="B196" s="67">
        <v>52</v>
      </c>
      <c r="C196" s="69">
        <v>30</v>
      </c>
      <c r="D196" s="68" t="s">
        <v>21</v>
      </c>
    </row>
    <row r="197" spans="2:4" ht="15" thickBot="1">
      <c r="B197" s="70">
        <v>32</v>
      </c>
      <c r="C197" s="72">
        <v>900</v>
      </c>
      <c r="D197" s="71" t="s">
        <v>21</v>
      </c>
    </row>
    <row r="198" spans="2:4" ht="15" thickBot="1">
      <c r="B198" s="67">
        <v>42</v>
      </c>
      <c r="C198" s="69">
        <v>200</v>
      </c>
      <c r="D198" s="68" t="s">
        <v>21</v>
      </c>
    </row>
    <row r="199" spans="2:4" ht="15" thickBot="1">
      <c r="B199" s="70">
        <v>54</v>
      </c>
      <c r="C199" s="72">
        <v>900</v>
      </c>
      <c r="D199" s="71" t="s">
        <v>19</v>
      </c>
    </row>
    <row r="200" spans="2:4" ht="15" thickBot="1">
      <c r="B200" s="67">
        <v>45</v>
      </c>
      <c r="C200" s="69">
        <v>1500</v>
      </c>
      <c r="D200" s="68" t="s">
        <v>19</v>
      </c>
    </row>
    <row r="201" spans="2:4" ht="15" thickBot="1">
      <c r="B201" s="70">
        <v>27</v>
      </c>
      <c r="C201" s="72">
        <v>150</v>
      </c>
      <c r="D201" s="71" t="s">
        <v>19</v>
      </c>
    </row>
    <row r="202" spans="2:4" ht="15" thickBot="1">
      <c r="B202" s="67">
        <v>56</v>
      </c>
      <c r="C202" s="69">
        <v>25</v>
      </c>
      <c r="D202" s="68" t="s">
        <v>20</v>
      </c>
    </row>
    <row r="203" spans="2:4" ht="15" thickBot="1">
      <c r="B203" s="70">
        <v>34</v>
      </c>
      <c r="C203" s="72">
        <v>1200</v>
      </c>
      <c r="D203" s="71" t="s">
        <v>21</v>
      </c>
    </row>
    <row r="204" spans="2:4" ht="15" thickBot="1">
      <c r="B204" s="67">
        <v>56</v>
      </c>
      <c r="C204" s="69">
        <v>1000</v>
      </c>
      <c r="D204" s="68" t="s">
        <v>21</v>
      </c>
    </row>
    <row r="205" spans="2:4" ht="15" thickBot="1">
      <c r="B205" s="70">
        <v>39</v>
      </c>
      <c r="C205" s="72">
        <v>25</v>
      </c>
      <c r="D205" s="71" t="s">
        <v>19</v>
      </c>
    </row>
    <row r="206" spans="2:4" ht="15" thickBot="1">
      <c r="B206" s="67">
        <v>43</v>
      </c>
      <c r="C206" s="69">
        <v>25</v>
      </c>
      <c r="D206" s="68" t="s">
        <v>21</v>
      </c>
    </row>
    <row r="207" spans="2:4" ht="15" thickBot="1">
      <c r="B207" s="70">
        <v>61</v>
      </c>
      <c r="C207" s="72">
        <v>25</v>
      </c>
      <c r="D207" s="71" t="s">
        <v>21</v>
      </c>
    </row>
    <row r="208" spans="2:4" ht="15" thickBot="1">
      <c r="B208" s="67">
        <v>42</v>
      </c>
      <c r="C208" s="69">
        <v>50</v>
      </c>
      <c r="D208" s="68" t="s">
        <v>19</v>
      </c>
    </row>
    <row r="209" spans="2:4" ht="15" thickBot="1">
      <c r="B209" s="70">
        <v>34</v>
      </c>
      <c r="C209" s="72">
        <v>200</v>
      </c>
      <c r="D209" s="71" t="s">
        <v>20</v>
      </c>
    </row>
    <row r="210" spans="2:4" ht="15" thickBot="1">
      <c r="B210" s="67">
        <v>30</v>
      </c>
      <c r="C210" s="69">
        <v>200</v>
      </c>
      <c r="D210" s="68" t="s">
        <v>20</v>
      </c>
    </row>
    <row r="211" spans="2:4" ht="15" thickBot="1">
      <c r="B211" s="70">
        <v>37</v>
      </c>
      <c r="C211" s="72">
        <v>200</v>
      </c>
      <c r="D211" s="71" t="s">
        <v>20</v>
      </c>
    </row>
    <row r="212" spans="2:4" ht="15" thickBot="1">
      <c r="B212" s="67">
        <v>42</v>
      </c>
      <c r="C212" s="69">
        <v>1500</v>
      </c>
      <c r="D212" s="68" t="s">
        <v>19</v>
      </c>
    </row>
    <row r="213" spans="2:4" ht="15" thickBot="1">
      <c r="B213" s="70">
        <v>21</v>
      </c>
      <c r="C213" s="72">
        <v>1500</v>
      </c>
      <c r="D213" s="71" t="s">
        <v>21</v>
      </c>
    </row>
    <row r="214" spans="2:4" ht="15" thickBot="1">
      <c r="B214" s="67">
        <v>27</v>
      </c>
      <c r="C214" s="69">
        <v>1500</v>
      </c>
      <c r="D214" s="68" t="s">
        <v>19</v>
      </c>
    </row>
    <row r="215" spans="2:4" ht="15" thickBot="1">
      <c r="B215" s="70">
        <v>20</v>
      </c>
      <c r="C215" s="72">
        <v>60</v>
      </c>
      <c r="D215" s="71" t="s">
        <v>19</v>
      </c>
    </row>
    <row r="216" spans="2:4" ht="15" thickBot="1">
      <c r="B216" s="67">
        <v>58</v>
      </c>
      <c r="C216" s="69">
        <v>1500</v>
      </c>
      <c r="D216" s="68" t="s">
        <v>21</v>
      </c>
    </row>
    <row r="217" spans="2:4" ht="15" thickBot="1">
      <c r="B217" s="70">
        <v>62</v>
      </c>
      <c r="C217" s="72">
        <v>100</v>
      </c>
      <c r="D217" s="71" t="s">
        <v>20</v>
      </c>
    </row>
    <row r="218" spans="2:4" ht="15" thickBot="1">
      <c r="B218" s="67">
        <v>35</v>
      </c>
      <c r="C218" s="69">
        <v>200</v>
      </c>
      <c r="D218" s="68" t="s">
        <v>20</v>
      </c>
    </row>
    <row r="219" spans="2:4" ht="15" thickBot="1">
      <c r="B219" s="70">
        <v>64</v>
      </c>
      <c r="C219" s="72">
        <v>90</v>
      </c>
      <c r="D219" s="71" t="s">
        <v>19</v>
      </c>
    </row>
    <row r="220" spans="2:4" ht="15" thickBot="1">
      <c r="B220" s="67">
        <v>53</v>
      </c>
      <c r="C220" s="69">
        <v>90</v>
      </c>
      <c r="D220" s="68" t="s">
        <v>20</v>
      </c>
    </row>
    <row r="221" spans="2:4" ht="15" thickBot="1">
      <c r="B221" s="70">
        <v>64</v>
      </c>
      <c r="C221" s="72">
        <v>500</v>
      </c>
      <c r="D221" s="71" t="s">
        <v>19</v>
      </c>
    </row>
    <row r="222" spans="2:4" ht="15" thickBot="1">
      <c r="B222" s="67">
        <v>39</v>
      </c>
      <c r="C222" s="69">
        <v>600</v>
      </c>
      <c r="D222" s="68" t="s">
        <v>19</v>
      </c>
    </row>
    <row r="223" spans="2:4" ht="15" thickBot="1">
      <c r="B223" s="70">
        <v>51</v>
      </c>
      <c r="C223" s="72">
        <v>120</v>
      </c>
      <c r="D223" s="71" t="s">
        <v>21</v>
      </c>
    </row>
    <row r="224" spans="2:4" ht="15" thickBot="1">
      <c r="B224" s="67">
        <v>64</v>
      </c>
      <c r="C224" s="69">
        <v>25</v>
      </c>
      <c r="D224" s="68" t="s">
        <v>21</v>
      </c>
    </row>
    <row r="225" spans="2:4" ht="15" thickBot="1">
      <c r="B225" s="70">
        <v>25</v>
      </c>
      <c r="C225" s="72">
        <v>50</v>
      </c>
      <c r="D225" s="71" t="s">
        <v>21</v>
      </c>
    </row>
    <row r="226" spans="2:4" ht="15" thickBot="1">
      <c r="B226" s="67">
        <v>57</v>
      </c>
      <c r="C226" s="69">
        <v>100</v>
      </c>
      <c r="D226" s="68" t="s">
        <v>19</v>
      </c>
    </row>
    <row r="227" spans="2:4" ht="15" thickBot="1">
      <c r="B227" s="70">
        <v>61</v>
      </c>
      <c r="C227" s="72">
        <v>50</v>
      </c>
      <c r="D227" s="71" t="s">
        <v>21</v>
      </c>
    </row>
    <row r="228" spans="2:4" ht="15" thickBot="1">
      <c r="B228" s="67">
        <v>36</v>
      </c>
      <c r="C228" s="69">
        <v>100</v>
      </c>
      <c r="D228" s="68" t="s">
        <v>20</v>
      </c>
    </row>
    <row r="229" spans="2:4" ht="15" thickBot="1">
      <c r="B229" s="70">
        <v>59</v>
      </c>
      <c r="C229" s="72">
        <v>60</v>
      </c>
      <c r="D229" s="71" t="s">
        <v>20</v>
      </c>
    </row>
    <row r="230" spans="2:4" ht="15" thickBot="1">
      <c r="B230" s="67">
        <v>58</v>
      </c>
      <c r="C230" s="69">
        <v>90</v>
      </c>
      <c r="D230" s="68" t="s">
        <v>19</v>
      </c>
    </row>
    <row r="231" spans="2:4" ht="15" thickBot="1">
      <c r="B231" s="70">
        <v>54</v>
      </c>
      <c r="C231" s="72">
        <v>25</v>
      </c>
      <c r="D231" s="71" t="s">
        <v>19</v>
      </c>
    </row>
    <row r="232" spans="2:4" ht="15" thickBot="1">
      <c r="B232" s="67">
        <v>23</v>
      </c>
      <c r="C232" s="69">
        <v>150</v>
      </c>
      <c r="D232" s="68" t="s">
        <v>21</v>
      </c>
    </row>
    <row r="233" spans="2:4" ht="15" thickBot="1">
      <c r="B233" s="70">
        <v>43</v>
      </c>
      <c r="C233" s="72">
        <v>25</v>
      </c>
      <c r="D233" s="71" t="s">
        <v>19</v>
      </c>
    </row>
    <row r="234" spans="2:4" ht="15" thickBot="1">
      <c r="B234" s="67">
        <v>51</v>
      </c>
      <c r="C234" s="69">
        <v>600</v>
      </c>
      <c r="D234" s="68" t="s">
        <v>19</v>
      </c>
    </row>
    <row r="235" spans="2:4" ht="15" thickBot="1">
      <c r="B235" s="70">
        <v>62</v>
      </c>
      <c r="C235" s="72">
        <v>50</v>
      </c>
      <c r="D235" s="71" t="s">
        <v>20</v>
      </c>
    </row>
    <row r="236" spans="2:4" ht="15" thickBot="1">
      <c r="B236" s="67">
        <v>23</v>
      </c>
      <c r="C236" s="69">
        <v>1000</v>
      </c>
      <c r="D236" s="68" t="s">
        <v>20</v>
      </c>
    </row>
    <row r="237" spans="2:4" ht="15" thickBot="1">
      <c r="B237" s="70">
        <v>54</v>
      </c>
      <c r="C237" s="72">
        <v>25</v>
      </c>
      <c r="D237" s="71" t="s">
        <v>21</v>
      </c>
    </row>
    <row r="238" spans="2:4" ht="15" thickBot="1">
      <c r="B238" s="67">
        <v>50</v>
      </c>
      <c r="C238" s="69">
        <v>1000</v>
      </c>
      <c r="D238" s="68" t="s">
        <v>19</v>
      </c>
    </row>
    <row r="239" spans="2:4" ht="15" thickBot="1">
      <c r="B239" s="70">
        <v>39</v>
      </c>
      <c r="C239" s="72">
        <v>500</v>
      </c>
      <c r="D239" s="71" t="s">
        <v>19</v>
      </c>
    </row>
    <row r="240" spans="2:4" ht="15" thickBot="1">
      <c r="B240" s="67">
        <v>38</v>
      </c>
      <c r="C240" s="69">
        <v>1500</v>
      </c>
      <c r="D240" s="68" t="s">
        <v>20</v>
      </c>
    </row>
    <row r="241" spans="2:4" ht="15" thickBot="1">
      <c r="B241" s="70">
        <v>23</v>
      </c>
      <c r="C241" s="72">
        <v>300</v>
      </c>
      <c r="D241" s="71" t="s">
        <v>19</v>
      </c>
    </row>
    <row r="242" spans="2:4" ht="15" thickBot="1">
      <c r="B242" s="67">
        <v>23</v>
      </c>
      <c r="C242" s="69">
        <v>75</v>
      </c>
      <c r="D242" s="68" t="s">
        <v>20</v>
      </c>
    </row>
    <row r="243" spans="2:4" ht="15" thickBot="1">
      <c r="B243" s="70">
        <v>21</v>
      </c>
      <c r="C243" s="72">
        <v>25</v>
      </c>
      <c r="D243" s="71" t="s">
        <v>21</v>
      </c>
    </row>
    <row r="244" spans="2:4" ht="15" thickBot="1">
      <c r="B244" s="67">
        <v>47</v>
      </c>
      <c r="C244" s="69">
        <v>900</v>
      </c>
      <c r="D244" s="68" t="s">
        <v>20</v>
      </c>
    </row>
    <row r="245" spans="2:4" ht="15" thickBot="1">
      <c r="B245" s="70">
        <v>28</v>
      </c>
      <c r="C245" s="72">
        <v>100</v>
      </c>
      <c r="D245" s="71" t="s">
        <v>19</v>
      </c>
    </row>
    <row r="246" spans="2:4" ht="15" thickBot="1">
      <c r="B246" s="67">
        <v>47</v>
      </c>
      <c r="C246" s="69">
        <v>90</v>
      </c>
      <c r="D246" s="68" t="s">
        <v>21</v>
      </c>
    </row>
    <row r="247" spans="2:4" ht="15" thickBot="1">
      <c r="B247" s="70">
        <v>48</v>
      </c>
      <c r="C247" s="72">
        <v>50</v>
      </c>
      <c r="D247" s="71" t="s">
        <v>20</v>
      </c>
    </row>
    <row r="248" spans="2:4" ht="15" thickBot="1">
      <c r="B248" s="67">
        <v>41</v>
      </c>
      <c r="C248" s="69">
        <v>60</v>
      </c>
      <c r="D248" s="68" t="s">
        <v>20</v>
      </c>
    </row>
    <row r="249" spans="2:4" ht="15" thickBot="1">
      <c r="B249" s="70">
        <v>26</v>
      </c>
      <c r="C249" s="72">
        <v>900</v>
      </c>
      <c r="D249" s="71" t="s">
        <v>21</v>
      </c>
    </row>
    <row r="250" spans="2:4" ht="15" thickBot="1">
      <c r="B250" s="67">
        <v>20</v>
      </c>
      <c r="C250" s="69">
        <v>50</v>
      </c>
      <c r="D250" s="68" t="s">
        <v>21</v>
      </c>
    </row>
    <row r="251" spans="2:4" ht="15" thickBot="1">
      <c r="B251" s="70">
        <v>48</v>
      </c>
      <c r="C251" s="72">
        <v>50</v>
      </c>
      <c r="D251" s="71" t="s">
        <v>20</v>
      </c>
    </row>
    <row r="252" spans="2:4" ht="15" thickBot="1">
      <c r="B252" s="67">
        <v>57</v>
      </c>
      <c r="C252" s="69">
        <v>200</v>
      </c>
      <c r="D252" s="68" t="s">
        <v>19</v>
      </c>
    </row>
    <row r="253" spans="2:4" ht="15" thickBot="1">
      <c r="B253" s="70">
        <v>54</v>
      </c>
      <c r="C253" s="72">
        <v>300</v>
      </c>
      <c r="D253" s="71" t="s">
        <v>20</v>
      </c>
    </row>
    <row r="254" spans="2:4" ht="15" thickBot="1">
      <c r="B254" s="67">
        <v>53</v>
      </c>
      <c r="C254" s="69">
        <v>2000</v>
      </c>
      <c r="D254" s="68" t="s">
        <v>21</v>
      </c>
    </row>
    <row r="255" spans="2:4" ht="15" thickBot="1">
      <c r="B255" s="70">
        <v>41</v>
      </c>
      <c r="C255" s="72">
        <v>500</v>
      </c>
      <c r="D255" s="71" t="s">
        <v>20</v>
      </c>
    </row>
    <row r="256" spans="2:4" ht="15" thickBot="1">
      <c r="B256" s="67">
        <v>48</v>
      </c>
      <c r="C256" s="69">
        <v>30</v>
      </c>
      <c r="D256" s="68" t="s">
        <v>21</v>
      </c>
    </row>
    <row r="257" spans="2:4" ht="15" thickBot="1">
      <c r="B257" s="70">
        <v>23</v>
      </c>
      <c r="C257" s="72">
        <v>1000</v>
      </c>
      <c r="D257" s="71" t="s">
        <v>21</v>
      </c>
    </row>
    <row r="258" spans="2:4" ht="15" thickBot="1">
      <c r="B258" s="67">
        <v>19</v>
      </c>
      <c r="C258" s="69">
        <v>2000</v>
      </c>
      <c r="D258" s="68" t="s">
        <v>19</v>
      </c>
    </row>
    <row r="259" spans="2:4" ht="15" thickBot="1">
      <c r="B259" s="70">
        <v>37</v>
      </c>
      <c r="C259" s="72">
        <v>50</v>
      </c>
      <c r="D259" s="71" t="s">
        <v>21</v>
      </c>
    </row>
    <row r="260" spans="2:4" ht="15" thickBot="1">
      <c r="B260" s="67">
        <v>45</v>
      </c>
      <c r="C260" s="69">
        <v>200</v>
      </c>
      <c r="D260" s="68" t="s">
        <v>21</v>
      </c>
    </row>
    <row r="261" spans="2:4" ht="15" thickBot="1">
      <c r="B261" s="70">
        <v>28</v>
      </c>
      <c r="C261" s="72">
        <v>60</v>
      </c>
      <c r="D261" s="71" t="s">
        <v>19</v>
      </c>
    </row>
    <row r="262" spans="2:4" ht="15" thickBot="1">
      <c r="B262" s="67">
        <v>21</v>
      </c>
      <c r="C262" s="69">
        <v>50</v>
      </c>
      <c r="D262" s="68" t="s">
        <v>21</v>
      </c>
    </row>
    <row r="263" spans="2:4" ht="15" thickBot="1">
      <c r="B263" s="70">
        <v>32</v>
      </c>
      <c r="C263" s="72">
        <v>120</v>
      </c>
      <c r="D263" s="71" t="s">
        <v>19</v>
      </c>
    </row>
    <row r="264" spans="2:4" ht="15" thickBot="1">
      <c r="B264" s="67">
        <v>23</v>
      </c>
      <c r="C264" s="69">
        <v>60</v>
      </c>
      <c r="D264" s="68" t="s">
        <v>19</v>
      </c>
    </row>
    <row r="265" spans="2:4" ht="15" thickBot="1">
      <c r="B265" s="70">
        <v>47</v>
      </c>
      <c r="C265" s="72">
        <v>900</v>
      </c>
      <c r="D265" s="71" t="s">
        <v>21</v>
      </c>
    </row>
    <row r="266" spans="2:4" ht="15" thickBot="1">
      <c r="B266" s="67">
        <v>55</v>
      </c>
      <c r="C266" s="69">
        <v>900</v>
      </c>
      <c r="D266" s="68" t="s">
        <v>21</v>
      </c>
    </row>
    <row r="267" spans="2:4" ht="15" thickBot="1">
      <c r="B267" s="70">
        <v>19</v>
      </c>
      <c r="C267" s="72">
        <v>60</v>
      </c>
      <c r="D267" s="71" t="s">
        <v>20</v>
      </c>
    </row>
    <row r="268" spans="2:4" ht="15" thickBot="1">
      <c r="B268" s="67">
        <v>32</v>
      </c>
      <c r="C268" s="69">
        <v>90</v>
      </c>
      <c r="D268" s="68" t="s">
        <v>19</v>
      </c>
    </row>
    <row r="269" spans="2:4" ht="15" thickBot="1">
      <c r="B269" s="70">
        <v>28</v>
      </c>
      <c r="C269" s="72">
        <v>30</v>
      </c>
      <c r="D269" s="71" t="s">
        <v>20</v>
      </c>
    </row>
    <row r="270" spans="2:4" ht="15" thickBot="1">
      <c r="B270" s="67">
        <v>25</v>
      </c>
      <c r="C270" s="69">
        <v>2000</v>
      </c>
      <c r="D270" s="68" t="s">
        <v>21</v>
      </c>
    </row>
    <row r="271" spans="2:4" ht="15" thickBot="1">
      <c r="B271" s="70">
        <v>43</v>
      </c>
      <c r="C271" s="72">
        <v>300</v>
      </c>
      <c r="D271" s="71" t="s">
        <v>20</v>
      </c>
    </row>
    <row r="272" spans="2:4" ht="15" thickBot="1">
      <c r="B272" s="67">
        <v>62</v>
      </c>
      <c r="C272" s="69">
        <v>120</v>
      </c>
      <c r="D272" s="68" t="s">
        <v>19</v>
      </c>
    </row>
    <row r="273" spans="2:4" ht="15" thickBot="1">
      <c r="B273" s="70">
        <v>61</v>
      </c>
      <c r="C273" s="72">
        <v>100</v>
      </c>
      <c r="D273" s="71" t="s">
        <v>20</v>
      </c>
    </row>
    <row r="274" spans="2:4" ht="15" thickBot="1">
      <c r="B274" s="67">
        <v>22</v>
      </c>
      <c r="C274" s="69">
        <v>50</v>
      </c>
      <c r="D274" s="68" t="s">
        <v>19</v>
      </c>
    </row>
    <row r="275" spans="2:4" ht="15" thickBot="1">
      <c r="B275" s="70">
        <v>23</v>
      </c>
      <c r="C275" s="72">
        <v>1000</v>
      </c>
      <c r="D275" s="71" t="s">
        <v>21</v>
      </c>
    </row>
    <row r="276" spans="2:4" ht="15" thickBot="1">
      <c r="B276" s="67">
        <v>43</v>
      </c>
      <c r="C276" s="69">
        <v>1000</v>
      </c>
      <c r="D276" s="68" t="s">
        <v>21</v>
      </c>
    </row>
    <row r="277" spans="2:4" ht="15" thickBot="1">
      <c r="B277" s="70">
        <v>21</v>
      </c>
      <c r="C277" s="72">
        <v>100</v>
      </c>
      <c r="D277" s="71" t="s">
        <v>19</v>
      </c>
    </row>
    <row r="278" spans="2:4" ht="15" thickBot="1">
      <c r="B278" s="67">
        <v>36</v>
      </c>
      <c r="C278" s="69">
        <v>100</v>
      </c>
      <c r="D278" s="68" t="s">
        <v>21</v>
      </c>
    </row>
    <row r="279" spans="2:4" ht="15" thickBot="1">
      <c r="B279" s="70">
        <v>37</v>
      </c>
      <c r="C279" s="72">
        <v>100</v>
      </c>
      <c r="D279" s="71" t="s">
        <v>21</v>
      </c>
    </row>
    <row r="280" spans="2:4" ht="15" thickBot="1">
      <c r="B280" s="67">
        <v>50</v>
      </c>
      <c r="C280" s="69">
        <v>500</v>
      </c>
      <c r="D280" s="68" t="s">
        <v>21</v>
      </c>
    </row>
    <row r="281" spans="2:4" ht="15" thickBot="1">
      <c r="B281" s="70">
        <v>37</v>
      </c>
      <c r="C281" s="72">
        <v>1500</v>
      </c>
      <c r="D281" s="71" t="s">
        <v>21</v>
      </c>
    </row>
    <row r="282" spans="2:4" ht="15" thickBot="1">
      <c r="B282" s="67">
        <v>29</v>
      </c>
      <c r="C282" s="69">
        <v>2000</v>
      </c>
      <c r="D282" s="68" t="s">
        <v>19</v>
      </c>
    </row>
    <row r="283" spans="2:4" ht="15" thickBot="1">
      <c r="B283" s="70">
        <v>64</v>
      </c>
      <c r="C283" s="72">
        <v>200</v>
      </c>
      <c r="D283" s="71" t="s">
        <v>20</v>
      </c>
    </row>
    <row r="284" spans="2:4" ht="15" thickBot="1">
      <c r="B284" s="67">
        <v>18</v>
      </c>
      <c r="C284" s="69">
        <v>500</v>
      </c>
      <c r="D284" s="68" t="s">
        <v>20</v>
      </c>
    </row>
    <row r="285" spans="2:4" ht="15" thickBot="1">
      <c r="B285" s="70">
        <v>43</v>
      </c>
      <c r="C285" s="72">
        <v>200</v>
      </c>
      <c r="D285" s="71" t="s">
        <v>21</v>
      </c>
    </row>
    <row r="286" spans="2:4" ht="15" thickBot="1">
      <c r="B286" s="67">
        <v>31</v>
      </c>
      <c r="C286" s="69">
        <v>25</v>
      </c>
      <c r="D286" s="68" t="s">
        <v>20</v>
      </c>
    </row>
    <row r="287" spans="2:4" ht="15" thickBot="1">
      <c r="B287" s="70">
        <v>55</v>
      </c>
      <c r="C287" s="72">
        <v>50</v>
      </c>
      <c r="D287" s="71" t="s">
        <v>20</v>
      </c>
    </row>
    <row r="288" spans="2:4" ht="15" thickBot="1">
      <c r="B288" s="67">
        <v>54</v>
      </c>
      <c r="C288" s="69">
        <v>100</v>
      </c>
      <c r="D288" s="68" t="s">
        <v>21</v>
      </c>
    </row>
    <row r="289" spans="2:4" ht="15" thickBot="1">
      <c r="B289" s="70">
        <v>28</v>
      </c>
      <c r="C289" s="72">
        <v>120</v>
      </c>
      <c r="D289" s="71" t="s">
        <v>21</v>
      </c>
    </row>
    <row r="290" spans="2:4" ht="15" thickBot="1">
      <c r="B290" s="67">
        <v>53</v>
      </c>
      <c r="C290" s="69">
        <v>60</v>
      </c>
      <c r="D290" s="68" t="s">
        <v>20</v>
      </c>
    </row>
    <row r="291" spans="2:4" ht="15" thickBot="1">
      <c r="B291" s="70">
        <v>30</v>
      </c>
      <c r="C291" s="72">
        <v>600</v>
      </c>
      <c r="D291" s="71" t="s">
        <v>19</v>
      </c>
    </row>
    <row r="292" spans="2:4" ht="15" thickBot="1">
      <c r="B292" s="67">
        <v>60</v>
      </c>
      <c r="C292" s="69">
        <v>600</v>
      </c>
      <c r="D292" s="68" t="s">
        <v>21</v>
      </c>
    </row>
    <row r="293" spans="2:4" ht="15" thickBot="1">
      <c r="B293" s="70">
        <v>20</v>
      </c>
      <c r="C293" s="72">
        <v>1200</v>
      </c>
      <c r="D293" s="71" t="s">
        <v>19</v>
      </c>
    </row>
    <row r="294" spans="2:4" ht="15" thickBot="1">
      <c r="B294" s="67">
        <v>50</v>
      </c>
      <c r="C294" s="69">
        <v>90</v>
      </c>
      <c r="D294" s="68" t="s">
        <v>20</v>
      </c>
    </row>
    <row r="295" spans="2:4" ht="15" thickBot="1">
      <c r="B295" s="70">
        <v>23</v>
      </c>
      <c r="C295" s="72">
        <v>90</v>
      </c>
      <c r="D295" s="71" t="s">
        <v>21</v>
      </c>
    </row>
    <row r="296" spans="2:4" ht="15" thickBot="1">
      <c r="B296" s="67">
        <v>27</v>
      </c>
      <c r="C296" s="69">
        <v>900</v>
      </c>
      <c r="D296" s="68" t="s">
        <v>19</v>
      </c>
    </row>
    <row r="297" spans="2:4" ht="15" thickBot="1">
      <c r="B297" s="70">
        <v>22</v>
      </c>
      <c r="C297" s="72">
        <v>1200</v>
      </c>
      <c r="D297" s="71" t="s">
        <v>21</v>
      </c>
    </row>
    <row r="298" spans="2:4" ht="15" thickBot="1">
      <c r="B298" s="67">
        <v>40</v>
      </c>
      <c r="C298" s="69">
        <v>1000</v>
      </c>
      <c r="D298" s="68" t="s">
        <v>20</v>
      </c>
    </row>
    <row r="299" spans="2:4" ht="15" thickBot="1">
      <c r="B299" s="70">
        <v>27</v>
      </c>
      <c r="C299" s="72">
        <v>1200</v>
      </c>
      <c r="D299" s="71" t="s">
        <v>19</v>
      </c>
    </row>
    <row r="300" spans="2:4" ht="15" thickBot="1">
      <c r="B300" s="67">
        <v>61</v>
      </c>
      <c r="C300" s="69">
        <v>1000</v>
      </c>
      <c r="D300" s="68" t="s">
        <v>20</v>
      </c>
    </row>
    <row r="301" spans="2:4" ht="15" thickBot="1">
      <c r="B301" s="70">
        <v>19</v>
      </c>
      <c r="C301" s="72">
        <v>200</v>
      </c>
      <c r="D301" s="71" t="s">
        <v>20</v>
      </c>
    </row>
    <row r="302" spans="2:4" ht="15" thickBot="1">
      <c r="B302" s="67">
        <v>30</v>
      </c>
      <c r="C302" s="69">
        <v>120</v>
      </c>
      <c r="D302" s="68" t="s">
        <v>21</v>
      </c>
    </row>
    <row r="303" spans="2:4" ht="15" thickBot="1">
      <c r="B303" s="70">
        <v>57</v>
      </c>
      <c r="C303" s="72">
        <v>600</v>
      </c>
      <c r="D303" s="71" t="s">
        <v>19</v>
      </c>
    </row>
    <row r="304" spans="2:4" ht="15" thickBot="1">
      <c r="B304" s="67">
        <v>19</v>
      </c>
      <c r="C304" s="69">
        <v>90</v>
      </c>
      <c r="D304" s="68" t="s">
        <v>20</v>
      </c>
    </row>
    <row r="305" spans="2:4" ht="15" thickBot="1">
      <c r="B305" s="70">
        <v>37</v>
      </c>
      <c r="C305" s="72">
        <v>60</v>
      </c>
      <c r="D305" s="71" t="s">
        <v>20</v>
      </c>
    </row>
    <row r="306" spans="2:4" ht="15" thickBot="1">
      <c r="B306" s="67">
        <v>18</v>
      </c>
      <c r="C306" s="69">
        <v>30</v>
      </c>
      <c r="D306" s="68" t="s">
        <v>19</v>
      </c>
    </row>
    <row r="307" spans="2:4" ht="15" thickBot="1">
      <c r="B307" s="70">
        <v>54</v>
      </c>
      <c r="C307" s="72">
        <v>50</v>
      </c>
      <c r="D307" s="71" t="s">
        <v>20</v>
      </c>
    </row>
    <row r="308" spans="2:4" ht="15" thickBot="1">
      <c r="B308" s="67">
        <v>26</v>
      </c>
      <c r="C308" s="69">
        <v>50</v>
      </c>
      <c r="D308" s="68" t="s">
        <v>20</v>
      </c>
    </row>
    <row r="309" spans="2:4" ht="15" thickBot="1">
      <c r="B309" s="70">
        <v>34</v>
      </c>
      <c r="C309" s="72">
        <v>1200</v>
      </c>
      <c r="D309" s="71" t="s">
        <v>19</v>
      </c>
    </row>
    <row r="310" spans="2:4" ht="15" thickBot="1">
      <c r="B310" s="67">
        <v>26</v>
      </c>
      <c r="C310" s="69">
        <v>25</v>
      </c>
      <c r="D310" s="68" t="s">
        <v>19</v>
      </c>
    </row>
    <row r="311" spans="2:4" ht="15" thickBot="1">
      <c r="B311" s="70">
        <v>28</v>
      </c>
      <c r="C311" s="72">
        <v>25</v>
      </c>
      <c r="D311" s="71" t="s">
        <v>19</v>
      </c>
    </row>
    <row r="312" spans="2:4" ht="15" thickBot="1">
      <c r="B312" s="67">
        <v>32</v>
      </c>
      <c r="C312" s="69">
        <v>100</v>
      </c>
      <c r="D312" s="68" t="s">
        <v>19</v>
      </c>
    </row>
    <row r="313" spans="2:4" ht="15" thickBot="1">
      <c r="B313" s="70">
        <v>41</v>
      </c>
      <c r="C313" s="72">
        <v>120</v>
      </c>
      <c r="D313" s="71" t="s">
        <v>21</v>
      </c>
    </row>
    <row r="314" spans="2:4" ht="15" thickBot="1">
      <c r="B314" s="67">
        <v>55</v>
      </c>
      <c r="C314" s="69">
        <v>1500</v>
      </c>
      <c r="D314" s="68" t="s">
        <v>19</v>
      </c>
    </row>
    <row r="315" spans="2:4" ht="15" thickBot="1">
      <c r="B315" s="70">
        <v>52</v>
      </c>
      <c r="C315" s="72">
        <v>120</v>
      </c>
      <c r="D315" s="71" t="s">
        <v>21</v>
      </c>
    </row>
    <row r="316" spans="2:4" ht="15" thickBot="1">
      <c r="B316" s="67">
        <v>47</v>
      </c>
      <c r="C316" s="69">
        <v>60</v>
      </c>
      <c r="D316" s="68" t="s">
        <v>21</v>
      </c>
    </row>
    <row r="317" spans="2:4" ht="15" thickBot="1">
      <c r="B317" s="70">
        <v>48</v>
      </c>
      <c r="C317" s="72">
        <v>50</v>
      </c>
      <c r="D317" s="71" t="s">
        <v>21</v>
      </c>
    </row>
    <row r="318" spans="2:4" ht="15" thickBot="1">
      <c r="B318" s="67">
        <v>22</v>
      </c>
      <c r="C318" s="69">
        <v>90</v>
      </c>
      <c r="D318" s="68" t="s">
        <v>20</v>
      </c>
    </row>
    <row r="319" spans="2:4" ht="15" thickBot="1">
      <c r="B319" s="70">
        <v>61</v>
      </c>
      <c r="C319" s="72">
        <v>25</v>
      </c>
      <c r="D319" s="71" t="s">
        <v>21</v>
      </c>
    </row>
    <row r="320" spans="2:4" ht="15" thickBot="1">
      <c r="B320" s="67">
        <v>31</v>
      </c>
      <c r="C320" s="69">
        <v>500</v>
      </c>
      <c r="D320" s="68" t="s">
        <v>21</v>
      </c>
    </row>
    <row r="321" spans="2:4" ht="15" thickBot="1">
      <c r="B321" s="70">
        <v>28</v>
      </c>
      <c r="C321" s="72">
        <v>1200</v>
      </c>
      <c r="D321" s="71" t="s">
        <v>20</v>
      </c>
    </row>
    <row r="322" spans="2:4" ht="15" thickBot="1">
      <c r="B322" s="67">
        <v>26</v>
      </c>
      <c r="C322" s="69">
        <v>50</v>
      </c>
      <c r="D322" s="68" t="s">
        <v>20</v>
      </c>
    </row>
    <row r="323" spans="2:4" ht="15" thickBot="1">
      <c r="B323" s="70">
        <v>51</v>
      </c>
      <c r="C323" s="72">
        <v>500</v>
      </c>
      <c r="D323" s="71" t="s">
        <v>20</v>
      </c>
    </row>
    <row r="324" spans="2:4" ht="15" thickBot="1">
      <c r="B324" s="67">
        <v>29</v>
      </c>
      <c r="C324" s="69">
        <v>900</v>
      </c>
      <c r="D324" s="68" t="s">
        <v>19</v>
      </c>
    </row>
    <row r="325" spans="2:4" ht="15" thickBot="1">
      <c r="B325" s="70">
        <v>52</v>
      </c>
      <c r="C325" s="72">
        <v>150</v>
      </c>
      <c r="D325" s="71" t="s">
        <v>20</v>
      </c>
    </row>
    <row r="326" spans="2:4" ht="15" thickBot="1">
      <c r="B326" s="67">
        <v>52</v>
      </c>
      <c r="C326" s="69">
        <v>50</v>
      </c>
      <c r="D326" s="68" t="s">
        <v>20</v>
      </c>
    </row>
    <row r="327" spans="2:4" ht="15" thickBot="1">
      <c r="B327" s="70">
        <v>18</v>
      </c>
      <c r="C327" s="72">
        <v>75</v>
      </c>
      <c r="D327" s="71" t="s">
        <v>21</v>
      </c>
    </row>
    <row r="328" spans="2:4" ht="15" thickBot="1">
      <c r="B328" s="67">
        <v>57</v>
      </c>
      <c r="C328" s="69">
        <v>150</v>
      </c>
      <c r="D328" s="68" t="s">
        <v>20</v>
      </c>
    </row>
    <row r="329" spans="2:4" ht="15" thickBot="1">
      <c r="B329" s="70">
        <v>39</v>
      </c>
      <c r="C329" s="72">
        <v>100</v>
      </c>
      <c r="D329" s="71" t="s">
        <v>19</v>
      </c>
    </row>
    <row r="330" spans="2:4" ht="15" thickBot="1">
      <c r="B330" s="67">
        <v>46</v>
      </c>
      <c r="C330" s="69">
        <v>100</v>
      </c>
      <c r="D330" s="68" t="s">
        <v>20</v>
      </c>
    </row>
    <row r="331" spans="2:4" ht="15" thickBot="1">
      <c r="B331" s="70">
        <v>25</v>
      </c>
      <c r="C331" s="72">
        <v>200</v>
      </c>
      <c r="D331" s="71" t="s">
        <v>19</v>
      </c>
    </row>
    <row r="332" spans="2:4" ht="15" thickBot="1">
      <c r="B332" s="67">
        <v>28</v>
      </c>
      <c r="C332" s="69">
        <v>90</v>
      </c>
      <c r="D332" s="68" t="s">
        <v>20</v>
      </c>
    </row>
    <row r="333" spans="2:4" ht="15" thickBot="1">
      <c r="B333" s="70">
        <v>58</v>
      </c>
      <c r="C333" s="72">
        <v>1200</v>
      </c>
      <c r="D333" s="71" t="s">
        <v>20</v>
      </c>
    </row>
    <row r="334" spans="2:4" ht="15" thickBot="1">
      <c r="B334" s="67">
        <v>54</v>
      </c>
      <c r="C334" s="69">
        <v>1200</v>
      </c>
      <c r="D334" s="68" t="s">
        <v>20</v>
      </c>
    </row>
    <row r="335" spans="2:4" ht="15" thickBot="1">
      <c r="B335" s="70">
        <v>31</v>
      </c>
      <c r="C335" s="72">
        <v>900</v>
      </c>
      <c r="D335" s="71" t="s">
        <v>20</v>
      </c>
    </row>
    <row r="336" spans="2:4" ht="15" thickBot="1">
      <c r="B336" s="67">
        <v>47</v>
      </c>
      <c r="C336" s="69">
        <v>120</v>
      </c>
      <c r="D336" s="68" t="s">
        <v>19</v>
      </c>
    </row>
    <row r="337" spans="2:4" ht="15" thickBot="1">
      <c r="B337" s="70">
        <v>52</v>
      </c>
      <c r="C337" s="72">
        <v>150</v>
      </c>
      <c r="D337" s="71" t="s">
        <v>19</v>
      </c>
    </row>
    <row r="338" spans="2:4" ht="15" thickBot="1">
      <c r="B338" s="67">
        <v>38</v>
      </c>
      <c r="C338" s="69">
        <v>500</v>
      </c>
      <c r="D338" s="68" t="s">
        <v>21</v>
      </c>
    </row>
    <row r="339" spans="2:4" ht="15" thickBot="1">
      <c r="B339" s="70">
        <v>54</v>
      </c>
      <c r="C339" s="72">
        <v>100</v>
      </c>
      <c r="D339" s="71" t="s">
        <v>19</v>
      </c>
    </row>
    <row r="340" spans="2:4" ht="15" thickBot="1">
      <c r="B340" s="67">
        <v>22</v>
      </c>
      <c r="C340" s="69">
        <v>50</v>
      </c>
      <c r="D340" s="68" t="s">
        <v>20</v>
      </c>
    </row>
    <row r="341" spans="2:4" ht="15" thickBot="1">
      <c r="B341" s="70">
        <v>36</v>
      </c>
      <c r="C341" s="72">
        <v>1200</v>
      </c>
      <c r="D341" s="71" t="s">
        <v>21</v>
      </c>
    </row>
    <row r="342" spans="2:4" ht="15" thickBot="1">
      <c r="B342" s="67">
        <v>31</v>
      </c>
      <c r="C342" s="69">
        <v>200</v>
      </c>
      <c r="D342" s="68" t="s">
        <v>21</v>
      </c>
    </row>
    <row r="343" spans="2:4" ht="15" thickBot="1">
      <c r="B343" s="70">
        <v>43</v>
      </c>
      <c r="C343" s="72">
        <v>2000</v>
      </c>
      <c r="D343" s="71" t="s">
        <v>21</v>
      </c>
    </row>
    <row r="344" spans="2:4" ht="15" thickBot="1">
      <c r="B344" s="67">
        <v>21</v>
      </c>
      <c r="C344" s="69">
        <v>50</v>
      </c>
      <c r="D344" s="68" t="s">
        <v>20</v>
      </c>
    </row>
    <row r="345" spans="2:4" ht="15" thickBot="1">
      <c r="B345" s="70">
        <v>42</v>
      </c>
      <c r="C345" s="72">
        <v>30</v>
      </c>
      <c r="D345" s="71" t="s">
        <v>19</v>
      </c>
    </row>
    <row r="346" spans="2:4" ht="15" thickBot="1">
      <c r="B346" s="67">
        <v>62</v>
      </c>
      <c r="C346" s="69">
        <v>30</v>
      </c>
      <c r="D346" s="68" t="s">
        <v>20</v>
      </c>
    </row>
    <row r="347" spans="2:4" ht="15" thickBot="1">
      <c r="B347" s="70">
        <v>59</v>
      </c>
      <c r="C347" s="72">
        <v>1000</v>
      </c>
      <c r="D347" s="71" t="s">
        <v>21</v>
      </c>
    </row>
    <row r="348" spans="2:4" ht="15" thickBot="1">
      <c r="B348" s="67">
        <v>42</v>
      </c>
      <c r="C348" s="69">
        <v>25</v>
      </c>
      <c r="D348" s="68" t="s">
        <v>20</v>
      </c>
    </row>
    <row r="349" spans="2:4" ht="15" thickBot="1">
      <c r="B349" s="70">
        <v>35</v>
      </c>
      <c r="C349" s="72">
        <v>600</v>
      </c>
      <c r="D349" s="71" t="s">
        <v>20</v>
      </c>
    </row>
    <row r="350" spans="2:4" ht="15" thickBot="1">
      <c r="B350" s="67">
        <v>57</v>
      </c>
      <c r="C350" s="69">
        <v>50</v>
      </c>
      <c r="D350" s="68" t="s">
        <v>19</v>
      </c>
    </row>
    <row r="351" spans="2:4" ht="15" thickBot="1">
      <c r="B351" s="70">
        <v>25</v>
      </c>
      <c r="C351" s="72">
        <v>75</v>
      </c>
      <c r="D351" s="71" t="s">
        <v>19</v>
      </c>
    </row>
    <row r="352" spans="2:4" ht="15" thickBot="1">
      <c r="B352" s="67">
        <v>56</v>
      </c>
      <c r="C352" s="69">
        <v>90</v>
      </c>
      <c r="D352" s="68" t="s">
        <v>21</v>
      </c>
    </row>
    <row r="353" spans="2:4" ht="15" thickBot="1">
      <c r="B353" s="70">
        <v>57</v>
      </c>
      <c r="C353" s="72">
        <v>1000</v>
      </c>
      <c r="D353" s="71" t="s">
        <v>20</v>
      </c>
    </row>
    <row r="354" spans="2:4" ht="15" thickBot="1">
      <c r="B354" s="67">
        <v>31</v>
      </c>
      <c r="C354" s="69">
        <v>500</v>
      </c>
      <c r="D354" s="68" t="s">
        <v>20</v>
      </c>
    </row>
    <row r="355" spans="2:4" ht="15" thickBot="1">
      <c r="B355" s="70">
        <v>49</v>
      </c>
      <c r="C355" s="72">
        <v>200</v>
      </c>
      <c r="D355" s="71" t="s">
        <v>19</v>
      </c>
    </row>
    <row r="356" spans="2:4" ht="15" thickBot="1">
      <c r="B356" s="67">
        <v>55</v>
      </c>
      <c r="C356" s="69">
        <v>500</v>
      </c>
      <c r="D356" s="68" t="s">
        <v>20</v>
      </c>
    </row>
    <row r="357" spans="2:4" ht="15" thickBot="1">
      <c r="B357" s="70">
        <v>50</v>
      </c>
      <c r="C357" s="72">
        <v>1500</v>
      </c>
      <c r="D357" s="71" t="s">
        <v>20</v>
      </c>
    </row>
    <row r="358" spans="2:4" ht="15" thickBot="1">
      <c r="B358" s="67">
        <v>40</v>
      </c>
      <c r="C358" s="69">
        <v>75</v>
      </c>
      <c r="D358" s="68" t="s">
        <v>20</v>
      </c>
    </row>
    <row r="359" spans="2:4" ht="15" thickBot="1">
      <c r="B359" s="70">
        <v>32</v>
      </c>
      <c r="C359" s="72">
        <v>300</v>
      </c>
      <c r="D359" s="71" t="s">
        <v>19</v>
      </c>
    </row>
    <row r="360" spans="2:4" ht="15" thickBot="1">
      <c r="B360" s="67">
        <v>50</v>
      </c>
      <c r="C360" s="69">
        <v>50</v>
      </c>
      <c r="D360" s="68" t="s">
        <v>21</v>
      </c>
    </row>
    <row r="361" spans="2:4" ht="15" thickBot="1">
      <c r="B361" s="70">
        <v>42</v>
      </c>
      <c r="C361" s="72">
        <v>100</v>
      </c>
      <c r="D361" s="71" t="s">
        <v>21</v>
      </c>
    </row>
    <row r="362" spans="2:4" ht="15" thickBot="1">
      <c r="B362" s="67">
        <v>34</v>
      </c>
      <c r="C362" s="69">
        <v>1200</v>
      </c>
      <c r="D362" s="68" t="s">
        <v>20</v>
      </c>
    </row>
    <row r="363" spans="2:4" ht="15" thickBot="1">
      <c r="B363" s="70">
        <v>50</v>
      </c>
      <c r="C363" s="72">
        <v>25</v>
      </c>
      <c r="D363" s="71" t="s">
        <v>21</v>
      </c>
    </row>
    <row r="364" spans="2:4" ht="15" thickBot="1">
      <c r="B364" s="67">
        <v>64</v>
      </c>
      <c r="C364" s="69">
        <v>25</v>
      </c>
      <c r="D364" s="68" t="s">
        <v>19</v>
      </c>
    </row>
    <row r="365" spans="2:4" ht="15" thickBot="1">
      <c r="B365" s="70">
        <v>19</v>
      </c>
      <c r="C365" s="72">
        <v>500</v>
      </c>
      <c r="D365" s="71" t="s">
        <v>19</v>
      </c>
    </row>
    <row r="366" spans="2:4" ht="15" thickBot="1">
      <c r="B366" s="67">
        <v>31</v>
      </c>
      <c r="C366" s="69">
        <v>300</v>
      </c>
      <c r="D366" s="68" t="s">
        <v>21</v>
      </c>
    </row>
    <row r="367" spans="2:4" ht="15" thickBot="1">
      <c r="B367" s="70">
        <v>57</v>
      </c>
      <c r="C367" s="72">
        <v>100</v>
      </c>
      <c r="D367" s="71" t="s">
        <v>21</v>
      </c>
    </row>
    <row r="368" spans="2:4" ht="15" thickBot="1">
      <c r="B368" s="67">
        <v>57</v>
      </c>
      <c r="C368" s="69">
        <v>50</v>
      </c>
      <c r="D368" s="68" t="s">
        <v>20</v>
      </c>
    </row>
    <row r="369" spans="2:4" ht="15" thickBot="1">
      <c r="B369" s="70">
        <v>56</v>
      </c>
      <c r="C369" s="72">
        <v>1200</v>
      </c>
      <c r="D369" s="71" t="s">
        <v>21</v>
      </c>
    </row>
    <row r="370" spans="2:4" ht="15" thickBot="1">
      <c r="B370" s="67">
        <v>23</v>
      </c>
      <c r="C370" s="69">
        <v>1500</v>
      </c>
      <c r="D370" s="68" t="s">
        <v>20</v>
      </c>
    </row>
    <row r="371" spans="2:4" ht="15" thickBot="1">
      <c r="B371" s="70">
        <v>23</v>
      </c>
      <c r="C371" s="72">
        <v>60</v>
      </c>
      <c r="D371" s="71" t="s">
        <v>20</v>
      </c>
    </row>
    <row r="372" spans="2:4" ht="15" thickBot="1">
      <c r="B372" s="67">
        <v>20</v>
      </c>
      <c r="C372" s="69">
        <v>25</v>
      </c>
      <c r="D372" s="68" t="s">
        <v>19</v>
      </c>
    </row>
    <row r="373" spans="2:4" ht="15" thickBot="1">
      <c r="B373" s="70">
        <v>24</v>
      </c>
      <c r="C373" s="72">
        <v>1500</v>
      </c>
      <c r="D373" s="71" t="s">
        <v>19</v>
      </c>
    </row>
    <row r="374" spans="2:4" ht="15" thickBot="1">
      <c r="B374" s="67">
        <v>25</v>
      </c>
      <c r="C374" s="69">
        <v>600</v>
      </c>
      <c r="D374" s="68" t="s">
        <v>19</v>
      </c>
    </row>
    <row r="375" spans="2:4" ht="15" thickBot="1">
      <c r="B375" s="70">
        <v>59</v>
      </c>
      <c r="C375" s="72">
        <v>75</v>
      </c>
      <c r="D375" s="71" t="s">
        <v>19</v>
      </c>
    </row>
    <row r="376" spans="2:4" ht="15" thickBot="1">
      <c r="B376" s="67">
        <v>32</v>
      </c>
      <c r="C376" s="69">
        <v>50</v>
      </c>
      <c r="D376" s="68" t="s">
        <v>21</v>
      </c>
    </row>
    <row r="377" spans="2:4" ht="15" thickBot="1">
      <c r="B377" s="70">
        <v>64</v>
      </c>
      <c r="C377" s="72">
        <v>30</v>
      </c>
      <c r="D377" s="71" t="s">
        <v>19</v>
      </c>
    </row>
    <row r="378" spans="2:4" ht="15" thickBot="1">
      <c r="B378" s="67">
        <v>46</v>
      </c>
      <c r="C378" s="69">
        <v>200</v>
      </c>
      <c r="D378" s="68" t="s">
        <v>21</v>
      </c>
    </row>
    <row r="379" spans="2:4" ht="15" thickBot="1">
      <c r="B379" s="70">
        <v>50</v>
      </c>
      <c r="C379" s="72">
        <v>300</v>
      </c>
      <c r="D379" s="71" t="s">
        <v>19</v>
      </c>
    </row>
    <row r="380" spans="2:4" ht="15" thickBot="1">
      <c r="B380" s="67">
        <v>47</v>
      </c>
      <c r="C380" s="69">
        <v>25</v>
      </c>
      <c r="D380" s="68" t="s">
        <v>21</v>
      </c>
    </row>
    <row r="381" spans="2:4" ht="15" thickBot="1">
      <c r="B381" s="70">
        <v>56</v>
      </c>
      <c r="C381" s="72">
        <v>600</v>
      </c>
      <c r="D381" s="71" t="s">
        <v>20</v>
      </c>
    </row>
    <row r="382" spans="2:4" ht="15" thickBot="1">
      <c r="B382" s="67">
        <v>44</v>
      </c>
      <c r="C382" s="69">
        <v>100</v>
      </c>
      <c r="D382" s="68" t="s">
        <v>21</v>
      </c>
    </row>
    <row r="383" spans="2:4" ht="15" thickBot="1">
      <c r="B383" s="70">
        <v>53</v>
      </c>
      <c r="C383" s="72">
        <v>1000</v>
      </c>
      <c r="D383" s="71" t="s">
        <v>21</v>
      </c>
    </row>
    <row r="384" spans="2:4" ht="15" thickBot="1">
      <c r="B384" s="67">
        <v>46</v>
      </c>
      <c r="C384" s="69">
        <v>90</v>
      </c>
      <c r="D384" s="68" t="s">
        <v>19</v>
      </c>
    </row>
    <row r="385" spans="2:4" ht="15" thickBot="1">
      <c r="B385" s="70">
        <v>55</v>
      </c>
      <c r="C385" s="72">
        <v>500</v>
      </c>
      <c r="D385" s="71" t="s">
        <v>21</v>
      </c>
    </row>
    <row r="386" spans="2:4" ht="15" thickBot="1">
      <c r="B386" s="67">
        <v>50</v>
      </c>
      <c r="C386" s="69">
        <v>1500</v>
      </c>
      <c r="D386" s="68" t="s">
        <v>20</v>
      </c>
    </row>
    <row r="387" spans="2:4" ht="15" thickBot="1">
      <c r="B387" s="70">
        <v>54</v>
      </c>
      <c r="C387" s="72">
        <v>600</v>
      </c>
      <c r="D387" s="71" t="s">
        <v>20</v>
      </c>
    </row>
    <row r="388" spans="2:4" ht="15" thickBot="1">
      <c r="B388" s="67">
        <v>44</v>
      </c>
      <c r="C388" s="69">
        <v>30</v>
      </c>
      <c r="D388" s="68" t="s">
        <v>19</v>
      </c>
    </row>
    <row r="389" spans="2:4" ht="15" thickBot="1">
      <c r="B389" s="70">
        <v>50</v>
      </c>
      <c r="C389" s="72">
        <v>25</v>
      </c>
      <c r="D389" s="71" t="s">
        <v>20</v>
      </c>
    </row>
    <row r="390" spans="2:4" ht="15" thickBot="1">
      <c r="B390" s="67">
        <v>21</v>
      </c>
      <c r="C390" s="69">
        <v>50</v>
      </c>
      <c r="D390" s="68" t="s">
        <v>21</v>
      </c>
    </row>
    <row r="391" spans="2:4" ht="15" thickBot="1">
      <c r="B391" s="70">
        <v>39</v>
      </c>
      <c r="C391" s="72">
        <v>100</v>
      </c>
      <c r="D391" s="71" t="s">
        <v>20</v>
      </c>
    </row>
    <row r="392" spans="2:4" ht="15" thickBot="1">
      <c r="B392" s="67">
        <v>19</v>
      </c>
      <c r="C392" s="69">
        <v>50</v>
      </c>
      <c r="D392" s="68" t="s">
        <v>19</v>
      </c>
    </row>
    <row r="393" spans="2:4" ht="15" thickBot="1">
      <c r="B393" s="70">
        <v>27</v>
      </c>
      <c r="C393" s="72">
        <v>600</v>
      </c>
      <c r="D393" s="71" t="s">
        <v>21</v>
      </c>
    </row>
    <row r="394" spans="2:4" ht="15" thickBot="1">
      <c r="B394" s="67">
        <v>22</v>
      </c>
      <c r="C394" s="69">
        <v>1000</v>
      </c>
      <c r="D394" s="68" t="s">
        <v>19</v>
      </c>
    </row>
    <row r="395" spans="2:4" ht="15" thickBot="1">
      <c r="B395" s="70">
        <v>27</v>
      </c>
      <c r="C395" s="72">
        <v>500</v>
      </c>
      <c r="D395" s="71" t="s">
        <v>21</v>
      </c>
    </row>
    <row r="396" spans="2:4" ht="15" thickBot="1">
      <c r="B396" s="67">
        <v>50</v>
      </c>
      <c r="C396" s="69">
        <v>1000</v>
      </c>
      <c r="D396" s="68" t="s">
        <v>20</v>
      </c>
    </row>
    <row r="397" spans="2:4" ht="15" thickBot="1">
      <c r="B397" s="70">
        <v>55</v>
      </c>
      <c r="C397" s="72">
        <v>30</v>
      </c>
      <c r="D397" s="71" t="s">
        <v>19</v>
      </c>
    </row>
    <row r="398" spans="2:4" ht="15" thickBot="1">
      <c r="B398" s="67">
        <v>30</v>
      </c>
      <c r="C398" s="69">
        <v>25</v>
      </c>
      <c r="D398" s="68" t="s">
        <v>19</v>
      </c>
    </row>
    <row r="399" spans="2:4" ht="15" thickBot="1">
      <c r="B399" s="70">
        <v>48</v>
      </c>
      <c r="C399" s="72">
        <v>600</v>
      </c>
      <c r="D399" s="71" t="s">
        <v>21</v>
      </c>
    </row>
    <row r="400" spans="2:4" ht="15" thickBot="1">
      <c r="B400" s="67">
        <v>64</v>
      </c>
      <c r="C400" s="69">
        <v>60</v>
      </c>
      <c r="D400" s="68" t="s">
        <v>19</v>
      </c>
    </row>
    <row r="401" spans="2:4" ht="15" thickBot="1">
      <c r="B401" s="70">
        <v>53</v>
      </c>
      <c r="C401" s="72">
        <v>200</v>
      </c>
      <c r="D401" s="71" t="s">
        <v>21</v>
      </c>
    </row>
    <row r="402" spans="2:4" ht="15" thickBot="1">
      <c r="B402" s="67">
        <v>62</v>
      </c>
      <c r="C402" s="69">
        <v>300</v>
      </c>
      <c r="D402" s="68" t="s">
        <v>21</v>
      </c>
    </row>
    <row r="403" spans="2:4" ht="15" thickBot="1">
      <c r="B403" s="70">
        <v>41</v>
      </c>
      <c r="C403" s="72">
        <v>600</v>
      </c>
      <c r="D403" s="71" t="s">
        <v>21</v>
      </c>
    </row>
    <row r="404" spans="2:4" ht="15" thickBot="1">
      <c r="B404" s="67">
        <v>32</v>
      </c>
      <c r="C404" s="69">
        <v>600</v>
      </c>
      <c r="D404" s="68" t="s">
        <v>21</v>
      </c>
    </row>
    <row r="405" spans="2:4" ht="15" thickBot="1">
      <c r="B405" s="70">
        <v>46</v>
      </c>
      <c r="C405" s="72">
        <v>1000</v>
      </c>
      <c r="D405" s="71" t="s">
        <v>20</v>
      </c>
    </row>
    <row r="406" spans="2:4" ht="15" thickBot="1">
      <c r="B406" s="67">
        <v>25</v>
      </c>
      <c r="C406" s="69">
        <v>1200</v>
      </c>
      <c r="D406" s="68" t="s">
        <v>21</v>
      </c>
    </row>
    <row r="407" spans="2:4" ht="15" thickBot="1">
      <c r="B407" s="70">
        <v>22</v>
      </c>
      <c r="C407" s="72">
        <v>100</v>
      </c>
      <c r="D407" s="71" t="s">
        <v>19</v>
      </c>
    </row>
    <row r="408" spans="2:4" ht="15" thickBot="1">
      <c r="B408" s="67">
        <v>46</v>
      </c>
      <c r="C408" s="69">
        <v>900</v>
      </c>
      <c r="D408" s="68" t="s">
        <v>20</v>
      </c>
    </row>
    <row r="409" spans="2:4" ht="15" thickBot="1">
      <c r="B409" s="70">
        <v>64</v>
      </c>
      <c r="C409" s="72">
        <v>500</v>
      </c>
      <c r="D409" s="71" t="s">
        <v>19</v>
      </c>
    </row>
    <row r="410" spans="2:4" ht="15" thickBot="1">
      <c r="B410" s="67">
        <v>21</v>
      </c>
      <c r="C410" s="69">
        <v>900</v>
      </c>
      <c r="D410" s="68" t="s">
        <v>20</v>
      </c>
    </row>
    <row r="411" spans="2:4" ht="15" thickBot="1">
      <c r="B411" s="70">
        <v>29</v>
      </c>
      <c r="C411" s="72">
        <v>100</v>
      </c>
      <c r="D411" s="71" t="s">
        <v>21</v>
      </c>
    </row>
    <row r="412" spans="2:4" ht="15" thickBot="1">
      <c r="B412" s="67">
        <v>62</v>
      </c>
      <c r="C412" s="69">
        <v>200</v>
      </c>
      <c r="D412" s="68" t="s">
        <v>20</v>
      </c>
    </row>
    <row r="413" spans="2:4" ht="15" thickBot="1">
      <c r="B413" s="70">
        <v>19</v>
      </c>
      <c r="C413" s="72">
        <v>2000</v>
      </c>
      <c r="D413" s="71" t="s">
        <v>20</v>
      </c>
    </row>
    <row r="414" spans="2:4" ht="15" thickBot="1">
      <c r="B414" s="67">
        <v>44</v>
      </c>
      <c r="C414" s="69">
        <v>75</v>
      </c>
      <c r="D414" s="68" t="s">
        <v>19</v>
      </c>
    </row>
    <row r="415" spans="2:4" ht="15" thickBot="1">
      <c r="B415" s="70">
        <v>48</v>
      </c>
      <c r="C415" s="72">
        <v>100</v>
      </c>
      <c r="D415" s="71" t="s">
        <v>19</v>
      </c>
    </row>
    <row r="416" spans="2:4" ht="15" thickBot="1">
      <c r="B416" s="67">
        <v>53</v>
      </c>
      <c r="C416" s="69">
        <v>60</v>
      </c>
      <c r="D416" s="68" t="s">
        <v>21</v>
      </c>
    </row>
    <row r="417" spans="2:4" ht="15" thickBot="1">
      <c r="B417" s="70">
        <v>53</v>
      </c>
      <c r="C417" s="72">
        <v>2000</v>
      </c>
      <c r="D417" s="71" t="s">
        <v>20</v>
      </c>
    </row>
    <row r="418" spans="2:4" ht="15" thickBot="1">
      <c r="B418" s="67">
        <v>43</v>
      </c>
      <c r="C418" s="69">
        <v>900</v>
      </c>
      <c r="D418" s="68" t="s">
        <v>20</v>
      </c>
    </row>
    <row r="419" spans="2:4" ht="15" thickBot="1">
      <c r="B419" s="70">
        <v>60</v>
      </c>
      <c r="C419" s="72">
        <v>1000</v>
      </c>
      <c r="D419" s="71" t="s">
        <v>20</v>
      </c>
    </row>
    <row r="420" spans="2:4" ht="15" thickBot="1">
      <c r="B420" s="67">
        <v>44</v>
      </c>
      <c r="C420" s="69">
        <v>90</v>
      </c>
      <c r="D420" s="68" t="s">
        <v>21</v>
      </c>
    </row>
    <row r="421" spans="2:4" ht="15" thickBot="1">
      <c r="B421" s="70">
        <v>22</v>
      </c>
      <c r="C421" s="72">
        <v>2000</v>
      </c>
      <c r="D421" s="71" t="s">
        <v>21</v>
      </c>
    </row>
    <row r="422" spans="2:4" ht="15" thickBot="1">
      <c r="B422" s="67">
        <v>37</v>
      </c>
      <c r="C422" s="69">
        <v>1500</v>
      </c>
      <c r="D422" s="68" t="s">
        <v>21</v>
      </c>
    </row>
    <row r="423" spans="2:4" ht="15" thickBot="1">
      <c r="B423" s="70">
        <v>28</v>
      </c>
      <c r="C423" s="72">
        <v>90</v>
      </c>
      <c r="D423" s="71" t="s">
        <v>21</v>
      </c>
    </row>
    <row r="424" spans="2:4" ht="15" thickBot="1">
      <c r="B424" s="67">
        <v>27</v>
      </c>
      <c r="C424" s="69">
        <v>25</v>
      </c>
      <c r="D424" s="68" t="s">
        <v>21</v>
      </c>
    </row>
    <row r="425" spans="2:4" ht="15" thickBot="1">
      <c r="B425" s="70">
        <v>57</v>
      </c>
      <c r="C425" s="72">
        <v>1200</v>
      </c>
      <c r="D425" s="71" t="s">
        <v>19</v>
      </c>
    </row>
    <row r="426" spans="2:4" ht="15" thickBot="1">
      <c r="B426" s="67">
        <v>55</v>
      </c>
      <c r="C426" s="69">
        <v>120</v>
      </c>
      <c r="D426" s="68" t="s">
        <v>20</v>
      </c>
    </row>
    <row r="427" spans="2:4" ht="15" thickBot="1">
      <c r="B427" s="70">
        <v>23</v>
      </c>
      <c r="C427" s="72">
        <v>150</v>
      </c>
      <c r="D427" s="71" t="s">
        <v>20</v>
      </c>
    </row>
    <row r="428" spans="2:4" ht="15" thickBot="1">
      <c r="B428" s="67">
        <v>25</v>
      </c>
      <c r="C428" s="69">
        <v>25</v>
      </c>
      <c r="D428" s="68" t="s">
        <v>20</v>
      </c>
    </row>
    <row r="429" spans="2:4" ht="15" thickBot="1">
      <c r="B429" s="70">
        <v>40</v>
      </c>
      <c r="C429" s="72">
        <v>200</v>
      </c>
      <c r="D429" s="71" t="s">
        <v>20</v>
      </c>
    </row>
    <row r="430" spans="2:4" ht="15" thickBot="1">
      <c r="B430" s="67">
        <v>64</v>
      </c>
      <c r="C430" s="69">
        <v>50</v>
      </c>
      <c r="D430" s="68" t="s">
        <v>20</v>
      </c>
    </row>
    <row r="431" spans="2:4" ht="15" thickBot="1">
      <c r="B431" s="70">
        <v>43</v>
      </c>
      <c r="C431" s="72">
        <v>900</v>
      </c>
      <c r="D431" s="71" t="s">
        <v>20</v>
      </c>
    </row>
    <row r="432" spans="2:4" ht="15" thickBot="1">
      <c r="B432" s="67">
        <v>63</v>
      </c>
      <c r="C432" s="69">
        <v>1200</v>
      </c>
      <c r="D432" s="68" t="s">
        <v>20</v>
      </c>
    </row>
    <row r="433" spans="2:4" ht="15" thickBot="1">
      <c r="B433" s="70">
        <v>60</v>
      </c>
      <c r="C433" s="72">
        <v>1000</v>
      </c>
      <c r="D433" s="71" t="s">
        <v>20</v>
      </c>
    </row>
    <row r="434" spans="2:4" ht="15" thickBot="1">
      <c r="B434" s="67">
        <v>29</v>
      </c>
      <c r="C434" s="69">
        <v>200</v>
      </c>
      <c r="D434" s="68" t="s">
        <v>19</v>
      </c>
    </row>
    <row r="435" spans="2:4" ht="15" thickBot="1">
      <c r="B435" s="70">
        <v>43</v>
      </c>
      <c r="C435" s="72">
        <v>50</v>
      </c>
      <c r="D435" s="71" t="s">
        <v>20</v>
      </c>
    </row>
    <row r="436" spans="2:4" ht="15" thickBot="1">
      <c r="B436" s="67">
        <v>30</v>
      </c>
      <c r="C436" s="69">
        <v>900</v>
      </c>
      <c r="D436" s="68" t="s">
        <v>19</v>
      </c>
    </row>
    <row r="437" spans="2:4" ht="15" thickBot="1">
      <c r="B437" s="70">
        <v>57</v>
      </c>
      <c r="C437" s="72">
        <v>120</v>
      </c>
      <c r="D437" s="71" t="s">
        <v>21</v>
      </c>
    </row>
    <row r="438" spans="2:4" ht="15" thickBot="1">
      <c r="B438" s="67">
        <v>35</v>
      </c>
      <c r="C438" s="69">
        <v>1200</v>
      </c>
      <c r="D438" s="68" t="s">
        <v>20</v>
      </c>
    </row>
    <row r="439" spans="2:4" ht="15" thickBot="1">
      <c r="B439" s="70">
        <v>42</v>
      </c>
      <c r="C439" s="72">
        <v>30</v>
      </c>
      <c r="D439" s="71" t="s">
        <v>21</v>
      </c>
    </row>
    <row r="440" spans="2:4" ht="15" thickBot="1">
      <c r="B440" s="67">
        <v>50</v>
      </c>
      <c r="C440" s="69">
        <v>75</v>
      </c>
      <c r="D440" s="68" t="s">
        <v>21</v>
      </c>
    </row>
    <row r="441" spans="2:4" ht="15" thickBot="1">
      <c r="B441" s="70">
        <v>64</v>
      </c>
      <c r="C441" s="72">
        <v>600</v>
      </c>
      <c r="D441" s="71" t="s">
        <v>21</v>
      </c>
    </row>
    <row r="442" spans="2:4" ht="15" thickBot="1">
      <c r="B442" s="67">
        <v>57</v>
      </c>
      <c r="C442" s="69">
        <v>1200</v>
      </c>
      <c r="D442" s="68" t="s">
        <v>19</v>
      </c>
    </row>
    <row r="443" spans="2:4" ht="15" thickBot="1">
      <c r="B443" s="70">
        <v>60</v>
      </c>
      <c r="C443" s="72">
        <v>100</v>
      </c>
      <c r="D443" s="71" t="s">
        <v>21</v>
      </c>
    </row>
    <row r="444" spans="2:4" ht="15" thickBot="1">
      <c r="B444" s="67">
        <v>29</v>
      </c>
      <c r="C444" s="69">
        <v>600</v>
      </c>
      <c r="D444" s="68" t="s">
        <v>21</v>
      </c>
    </row>
    <row r="445" spans="2:4" ht="15" thickBot="1">
      <c r="B445" s="70">
        <v>61</v>
      </c>
      <c r="C445" s="72">
        <v>90</v>
      </c>
      <c r="D445" s="71" t="s">
        <v>21</v>
      </c>
    </row>
    <row r="446" spans="2:4" ht="15" thickBot="1">
      <c r="B446" s="67">
        <v>53</v>
      </c>
      <c r="C446" s="69">
        <v>300</v>
      </c>
      <c r="D446" s="68" t="s">
        <v>20</v>
      </c>
    </row>
    <row r="447" spans="2:4" ht="15" thickBot="1">
      <c r="B447" s="70">
        <v>21</v>
      </c>
      <c r="C447" s="72">
        <v>50</v>
      </c>
      <c r="D447" s="71" t="s">
        <v>20</v>
      </c>
    </row>
    <row r="448" spans="2:4" ht="15" thickBot="1">
      <c r="B448" s="67">
        <v>22</v>
      </c>
      <c r="C448" s="69">
        <v>2000</v>
      </c>
      <c r="D448" s="68" t="s">
        <v>19</v>
      </c>
    </row>
    <row r="449" spans="2:4" ht="15" thickBot="1">
      <c r="B449" s="70">
        <v>54</v>
      </c>
      <c r="C449" s="72">
        <v>60</v>
      </c>
      <c r="D449" s="71" t="s">
        <v>19</v>
      </c>
    </row>
    <row r="450" spans="2:4" ht="15" thickBot="1">
      <c r="B450" s="67">
        <v>25</v>
      </c>
      <c r="C450" s="69">
        <v>200</v>
      </c>
      <c r="D450" s="68" t="s">
        <v>20</v>
      </c>
    </row>
    <row r="451" spans="2:4" ht="15" thickBot="1">
      <c r="B451" s="70">
        <v>59</v>
      </c>
      <c r="C451" s="72">
        <v>50</v>
      </c>
      <c r="D451" s="71" t="s">
        <v>19</v>
      </c>
    </row>
    <row r="452" spans="2:4" ht="15" thickBot="1">
      <c r="B452" s="67">
        <v>45</v>
      </c>
      <c r="C452" s="69">
        <v>30</v>
      </c>
      <c r="D452" s="68" t="s">
        <v>20</v>
      </c>
    </row>
    <row r="453" spans="2:4" ht="15" thickBot="1">
      <c r="B453" s="70">
        <v>48</v>
      </c>
      <c r="C453" s="72">
        <v>1500</v>
      </c>
      <c r="D453" s="71" t="s">
        <v>21</v>
      </c>
    </row>
    <row r="454" spans="2:4" ht="15" thickBot="1">
      <c r="B454" s="67">
        <v>26</v>
      </c>
      <c r="C454" s="69">
        <v>1000</v>
      </c>
      <c r="D454" s="68" t="s">
        <v>21</v>
      </c>
    </row>
    <row r="455" spans="2:4" ht="15" thickBot="1">
      <c r="B455" s="70">
        <v>46</v>
      </c>
      <c r="C455" s="72">
        <v>25</v>
      </c>
      <c r="D455" s="71" t="s">
        <v>19</v>
      </c>
    </row>
    <row r="456" spans="2:4" ht="15" thickBot="1">
      <c r="B456" s="67">
        <v>31</v>
      </c>
      <c r="C456" s="69">
        <v>100</v>
      </c>
      <c r="D456" s="68" t="s">
        <v>20</v>
      </c>
    </row>
    <row r="457" spans="2:4" ht="15" thickBot="1">
      <c r="B457" s="70">
        <v>57</v>
      </c>
      <c r="C457" s="72">
        <v>60</v>
      </c>
      <c r="D457" s="71" t="s">
        <v>20</v>
      </c>
    </row>
    <row r="458" spans="2:4" ht="15" thickBot="1">
      <c r="B458" s="67">
        <v>58</v>
      </c>
      <c r="C458" s="69">
        <v>900</v>
      </c>
      <c r="D458" s="68" t="s">
        <v>19</v>
      </c>
    </row>
    <row r="459" spans="2:4" ht="15" thickBot="1">
      <c r="B459" s="70">
        <v>39</v>
      </c>
      <c r="C459" s="72">
        <v>100</v>
      </c>
      <c r="D459" s="71" t="s">
        <v>20</v>
      </c>
    </row>
    <row r="460" spans="2:4" ht="15" thickBot="1">
      <c r="B460" s="67">
        <v>28</v>
      </c>
      <c r="C460" s="69">
        <v>1200</v>
      </c>
      <c r="D460" s="68" t="s">
        <v>21</v>
      </c>
    </row>
    <row r="461" spans="2:4" ht="15" thickBot="1">
      <c r="B461" s="70">
        <v>40</v>
      </c>
      <c r="C461" s="72">
        <v>50</v>
      </c>
      <c r="D461" s="71" t="s">
        <v>19</v>
      </c>
    </row>
    <row r="462" spans="2:4" ht="15" thickBot="1">
      <c r="B462" s="67">
        <v>18</v>
      </c>
      <c r="C462" s="69">
        <v>1000</v>
      </c>
      <c r="D462" s="68" t="s">
        <v>19</v>
      </c>
    </row>
    <row r="463" spans="2:4" ht="15" thickBot="1">
      <c r="B463" s="70">
        <v>63</v>
      </c>
      <c r="C463" s="72">
        <v>1200</v>
      </c>
      <c r="D463" s="71" t="s">
        <v>20</v>
      </c>
    </row>
    <row r="464" spans="2:4" ht="15" thickBot="1">
      <c r="B464" s="67">
        <v>54</v>
      </c>
      <c r="C464" s="69">
        <v>1500</v>
      </c>
      <c r="D464" s="68" t="s">
        <v>19</v>
      </c>
    </row>
    <row r="465" spans="2:4" ht="15" thickBot="1">
      <c r="B465" s="70">
        <v>38</v>
      </c>
      <c r="C465" s="72">
        <v>600</v>
      </c>
      <c r="D465" s="71" t="s">
        <v>20</v>
      </c>
    </row>
    <row r="466" spans="2:4" ht="15" thickBot="1">
      <c r="B466" s="67">
        <v>43</v>
      </c>
      <c r="C466" s="69">
        <v>150</v>
      </c>
      <c r="D466" s="68" t="s">
        <v>20</v>
      </c>
    </row>
    <row r="467" spans="2:4" ht="15" thickBot="1">
      <c r="B467" s="70">
        <v>63</v>
      </c>
      <c r="C467" s="72">
        <v>100</v>
      </c>
      <c r="D467" s="71" t="s">
        <v>20</v>
      </c>
    </row>
    <row r="468" spans="2:4" ht="15" thickBot="1">
      <c r="B468" s="67">
        <v>53</v>
      </c>
      <c r="C468" s="69">
        <v>150</v>
      </c>
      <c r="D468" s="68" t="s">
        <v>20</v>
      </c>
    </row>
    <row r="469" spans="2:4" ht="15" thickBot="1">
      <c r="B469" s="70">
        <v>40</v>
      </c>
      <c r="C469" s="72">
        <v>25</v>
      </c>
      <c r="D469" s="71" t="s">
        <v>20</v>
      </c>
    </row>
    <row r="470" spans="2:4" ht="15" thickBot="1">
      <c r="B470" s="67">
        <v>18</v>
      </c>
      <c r="C470" s="69">
        <v>75</v>
      </c>
      <c r="D470" s="68" t="s">
        <v>19</v>
      </c>
    </row>
    <row r="471" spans="2:4" ht="15" thickBot="1">
      <c r="B471" s="70">
        <v>57</v>
      </c>
      <c r="C471" s="72">
        <v>1000</v>
      </c>
      <c r="D471" s="71" t="s">
        <v>21</v>
      </c>
    </row>
    <row r="472" spans="2:4" ht="15" thickBot="1">
      <c r="B472" s="67">
        <v>32</v>
      </c>
      <c r="C472" s="69">
        <v>150</v>
      </c>
      <c r="D472" s="68" t="s">
        <v>21</v>
      </c>
    </row>
    <row r="473" spans="2:4" ht="15" thickBot="1">
      <c r="B473" s="70">
        <v>38</v>
      </c>
      <c r="C473" s="72">
        <v>900</v>
      </c>
      <c r="D473" s="71" t="s">
        <v>19</v>
      </c>
    </row>
    <row r="474" spans="2:4" ht="15" thickBot="1">
      <c r="B474" s="67">
        <v>64</v>
      </c>
      <c r="C474" s="69">
        <v>50</v>
      </c>
      <c r="D474" s="68" t="s">
        <v>19</v>
      </c>
    </row>
    <row r="475" spans="2:4" ht="15" thickBot="1">
      <c r="B475" s="70">
        <v>26</v>
      </c>
      <c r="C475" s="72">
        <v>1500</v>
      </c>
      <c r="D475" s="71" t="s">
        <v>21</v>
      </c>
    </row>
    <row r="476" spans="2:4" ht="15" thickBot="1">
      <c r="B476" s="67">
        <v>26</v>
      </c>
      <c r="C476" s="69">
        <v>75</v>
      </c>
      <c r="D476" s="68" t="s">
        <v>21</v>
      </c>
    </row>
    <row r="477" spans="2:4" ht="15" thickBot="1">
      <c r="B477" s="70">
        <v>27</v>
      </c>
      <c r="C477" s="72">
        <v>2000</v>
      </c>
      <c r="D477" s="71" t="s">
        <v>21</v>
      </c>
    </row>
    <row r="478" spans="2:4" ht="15" thickBot="1">
      <c r="B478" s="67">
        <v>43</v>
      </c>
      <c r="C478" s="69">
        <v>120</v>
      </c>
      <c r="D478" s="68" t="s">
        <v>21</v>
      </c>
    </row>
    <row r="479" spans="2:4" ht="15" thickBot="1">
      <c r="B479" s="70">
        <v>58</v>
      </c>
      <c r="C479" s="72">
        <v>60</v>
      </c>
      <c r="D479" s="71" t="s">
        <v>21</v>
      </c>
    </row>
    <row r="480" spans="2:4" ht="15" thickBot="1">
      <c r="B480" s="67">
        <v>52</v>
      </c>
      <c r="C480" s="69">
        <v>1200</v>
      </c>
      <c r="D480" s="68" t="s">
        <v>20</v>
      </c>
    </row>
    <row r="481" spans="2:4" ht="15" thickBot="1">
      <c r="B481" s="70">
        <v>42</v>
      </c>
      <c r="C481" s="72">
        <v>2000</v>
      </c>
      <c r="D481" s="71" t="s">
        <v>19</v>
      </c>
    </row>
    <row r="482" spans="2:4" ht="15" thickBot="1">
      <c r="B482" s="67">
        <v>43</v>
      </c>
      <c r="C482" s="69">
        <v>1200</v>
      </c>
      <c r="D482" s="68" t="s">
        <v>20</v>
      </c>
    </row>
    <row r="483" spans="2:4" ht="15" thickBot="1">
      <c r="B483" s="70">
        <v>28</v>
      </c>
      <c r="C483" s="72">
        <v>1200</v>
      </c>
      <c r="D483" s="71" t="s">
        <v>21</v>
      </c>
    </row>
    <row r="484" spans="2:4" ht="15" thickBot="1">
      <c r="B484" s="67">
        <v>55</v>
      </c>
      <c r="C484" s="69">
        <v>30</v>
      </c>
      <c r="D484" s="68" t="s">
        <v>21</v>
      </c>
    </row>
    <row r="485" spans="2:4" ht="15" thickBot="1">
      <c r="B485" s="70">
        <v>19</v>
      </c>
      <c r="C485" s="72">
        <v>1200</v>
      </c>
      <c r="D485" s="71" t="s">
        <v>21</v>
      </c>
    </row>
    <row r="486" spans="2:4" ht="15" thickBot="1">
      <c r="B486" s="67">
        <v>24</v>
      </c>
      <c r="C486" s="69">
        <v>30</v>
      </c>
      <c r="D486" s="68" t="s">
        <v>20</v>
      </c>
    </row>
    <row r="487" spans="2:4" ht="15" thickBot="1">
      <c r="B487" s="70">
        <v>35</v>
      </c>
      <c r="C487" s="72">
        <v>25</v>
      </c>
      <c r="D487" s="71" t="s">
        <v>20</v>
      </c>
    </row>
    <row r="488" spans="2:4" ht="15" thickBot="1">
      <c r="B488" s="67">
        <v>44</v>
      </c>
      <c r="C488" s="69">
        <v>2000</v>
      </c>
      <c r="D488" s="68" t="s">
        <v>21</v>
      </c>
    </row>
    <row r="489" spans="2:4" ht="15" thickBot="1">
      <c r="B489" s="70">
        <v>51</v>
      </c>
      <c r="C489" s="72">
        <v>900</v>
      </c>
      <c r="D489" s="71" t="s">
        <v>20</v>
      </c>
    </row>
    <row r="490" spans="2:4" ht="15" thickBot="1">
      <c r="B490" s="67">
        <v>44</v>
      </c>
      <c r="C490" s="69">
        <v>30</v>
      </c>
      <c r="D490" s="68" t="s">
        <v>20</v>
      </c>
    </row>
    <row r="491" spans="2:4" ht="15" thickBot="1">
      <c r="B491" s="70">
        <v>34</v>
      </c>
      <c r="C491" s="72">
        <v>150</v>
      </c>
      <c r="D491" s="71" t="s">
        <v>21</v>
      </c>
    </row>
    <row r="492" spans="2:4" ht="15" thickBot="1">
      <c r="B492" s="67">
        <v>60</v>
      </c>
      <c r="C492" s="69">
        <v>900</v>
      </c>
      <c r="D492" s="68" t="s">
        <v>20</v>
      </c>
    </row>
    <row r="493" spans="2:4" ht="15" thickBot="1">
      <c r="B493" s="70">
        <v>61</v>
      </c>
      <c r="C493" s="72">
        <v>100</v>
      </c>
      <c r="D493" s="71" t="s">
        <v>19</v>
      </c>
    </row>
    <row r="494" spans="2:4" ht="15" thickBot="1">
      <c r="B494" s="67">
        <v>41</v>
      </c>
      <c r="C494" s="69">
        <v>50</v>
      </c>
      <c r="D494" s="68" t="s">
        <v>19</v>
      </c>
    </row>
    <row r="495" spans="2:4" ht="15" thickBot="1">
      <c r="B495" s="70">
        <v>42</v>
      </c>
      <c r="C495" s="72">
        <v>200</v>
      </c>
      <c r="D495" s="71" t="s">
        <v>19</v>
      </c>
    </row>
    <row r="496" spans="2:4" ht="15" thickBot="1">
      <c r="B496" s="67">
        <v>24</v>
      </c>
      <c r="C496" s="69">
        <v>60</v>
      </c>
      <c r="D496" s="68" t="s">
        <v>19</v>
      </c>
    </row>
    <row r="497" spans="2:4" ht="15" thickBot="1">
      <c r="B497" s="70">
        <v>23</v>
      </c>
      <c r="C497" s="72">
        <v>600</v>
      </c>
      <c r="D497" s="71" t="s">
        <v>21</v>
      </c>
    </row>
    <row r="498" spans="2:4" ht="15" thickBot="1">
      <c r="B498" s="67">
        <v>41</v>
      </c>
      <c r="C498" s="69">
        <v>120</v>
      </c>
      <c r="D498" s="68" t="s">
        <v>21</v>
      </c>
    </row>
    <row r="499" spans="2:4" ht="15" thickBot="1">
      <c r="B499" s="70">
        <v>50</v>
      </c>
      <c r="C499" s="72">
        <v>100</v>
      </c>
      <c r="D499" s="71" t="s">
        <v>21</v>
      </c>
    </row>
    <row r="500" spans="2:4" ht="15" thickBot="1">
      <c r="B500" s="67">
        <v>46</v>
      </c>
      <c r="C500" s="69">
        <v>60</v>
      </c>
      <c r="D500" s="68" t="s">
        <v>19</v>
      </c>
    </row>
    <row r="501" spans="2:4" ht="15" thickBot="1">
      <c r="B501" s="70">
        <v>60</v>
      </c>
      <c r="C501" s="72">
        <v>100</v>
      </c>
      <c r="D501" s="71" t="s">
        <v>19</v>
      </c>
    </row>
    <row r="502" spans="2:4" ht="15" thickBot="1">
      <c r="B502" s="67">
        <v>39</v>
      </c>
      <c r="C502" s="69">
        <v>60</v>
      </c>
      <c r="D502" s="68" t="s">
        <v>20</v>
      </c>
    </row>
    <row r="503" spans="2:4" ht="15" thickBot="1">
      <c r="B503" s="70">
        <v>43</v>
      </c>
      <c r="C503" s="72">
        <v>150</v>
      </c>
      <c r="D503" s="71" t="s">
        <v>20</v>
      </c>
    </row>
    <row r="504" spans="2:4" ht="15" thickBot="1">
      <c r="B504" s="67">
        <v>45</v>
      </c>
      <c r="C504" s="69">
        <v>2000</v>
      </c>
      <c r="D504" s="68" t="s">
        <v>19</v>
      </c>
    </row>
    <row r="505" spans="2:4" ht="15" thickBot="1">
      <c r="B505" s="70">
        <v>38</v>
      </c>
      <c r="C505" s="72">
        <v>150</v>
      </c>
      <c r="D505" s="71" t="s">
        <v>19</v>
      </c>
    </row>
    <row r="506" spans="2:4" ht="15" thickBot="1">
      <c r="B506" s="67">
        <v>24</v>
      </c>
      <c r="C506" s="69">
        <v>50</v>
      </c>
      <c r="D506" s="68" t="s">
        <v>19</v>
      </c>
    </row>
    <row r="507" spans="2:4" ht="15" thickBot="1">
      <c r="B507" s="70">
        <v>34</v>
      </c>
      <c r="C507" s="72">
        <v>1500</v>
      </c>
      <c r="D507" s="71" t="s">
        <v>19</v>
      </c>
    </row>
    <row r="508" spans="2:4" ht="15" thickBot="1">
      <c r="B508" s="67">
        <v>37</v>
      </c>
      <c r="C508" s="69">
        <v>1500</v>
      </c>
      <c r="D508" s="68" t="s">
        <v>20</v>
      </c>
    </row>
    <row r="509" spans="2:4" ht="15" thickBot="1">
      <c r="B509" s="70">
        <v>58</v>
      </c>
      <c r="C509" s="72">
        <v>600</v>
      </c>
      <c r="D509" s="71" t="s">
        <v>19</v>
      </c>
    </row>
    <row r="510" spans="2:4" ht="15" thickBot="1">
      <c r="B510" s="67">
        <v>37</v>
      </c>
      <c r="C510" s="69">
        <v>900</v>
      </c>
      <c r="D510" s="68" t="s">
        <v>20</v>
      </c>
    </row>
    <row r="511" spans="2:4" ht="15" thickBot="1">
      <c r="B511" s="70">
        <v>39</v>
      </c>
      <c r="C511" s="72">
        <v>200</v>
      </c>
      <c r="D511" s="71" t="s">
        <v>19</v>
      </c>
    </row>
    <row r="512" spans="2:4" ht="15" thickBot="1">
      <c r="B512" s="67">
        <v>45</v>
      </c>
      <c r="C512" s="69">
        <v>100</v>
      </c>
      <c r="D512" s="68" t="s">
        <v>19</v>
      </c>
    </row>
    <row r="513" spans="2:4" ht="15" thickBot="1">
      <c r="B513" s="70">
        <v>57</v>
      </c>
      <c r="C513" s="72">
        <v>25</v>
      </c>
      <c r="D513" s="71" t="s">
        <v>19</v>
      </c>
    </row>
    <row r="514" spans="2:4" ht="15" thickBot="1">
      <c r="B514" s="67">
        <v>24</v>
      </c>
      <c r="C514" s="69">
        <v>100</v>
      </c>
      <c r="D514" s="68" t="s">
        <v>20</v>
      </c>
    </row>
    <row r="515" spans="2:4" ht="15" thickBot="1">
      <c r="B515" s="70">
        <v>18</v>
      </c>
      <c r="C515" s="72">
        <v>300</v>
      </c>
      <c r="D515" s="71" t="s">
        <v>20</v>
      </c>
    </row>
    <row r="516" spans="2:4" ht="15" thickBot="1">
      <c r="B516" s="67">
        <v>49</v>
      </c>
      <c r="C516" s="69">
        <v>900</v>
      </c>
      <c r="D516" s="68" t="s">
        <v>21</v>
      </c>
    </row>
    <row r="517" spans="2:4" ht="15" thickBot="1">
      <c r="B517" s="70">
        <v>30</v>
      </c>
      <c r="C517" s="72">
        <v>100</v>
      </c>
      <c r="D517" s="71" t="s">
        <v>19</v>
      </c>
    </row>
    <row r="518" spans="2:4" ht="15" thickBot="1">
      <c r="B518" s="67">
        <v>47</v>
      </c>
      <c r="C518" s="69">
        <v>100</v>
      </c>
      <c r="D518" s="68" t="s">
        <v>21</v>
      </c>
    </row>
    <row r="519" spans="2:4" ht="15" thickBot="1">
      <c r="B519" s="70">
        <v>40</v>
      </c>
      <c r="C519" s="72">
        <v>30</v>
      </c>
      <c r="D519" s="71" t="s">
        <v>21</v>
      </c>
    </row>
    <row r="520" spans="2:4" ht="15" thickBot="1">
      <c r="B520" s="67">
        <v>36</v>
      </c>
      <c r="C520" s="69">
        <v>120</v>
      </c>
      <c r="D520" s="68" t="s">
        <v>20</v>
      </c>
    </row>
    <row r="521" spans="2:4" ht="15" thickBot="1">
      <c r="B521" s="70">
        <v>49</v>
      </c>
      <c r="C521" s="72">
        <v>100</v>
      </c>
      <c r="D521" s="71" t="s">
        <v>20</v>
      </c>
    </row>
    <row r="522" spans="2:4" ht="15" thickBot="1">
      <c r="B522" s="67">
        <v>47</v>
      </c>
      <c r="C522" s="69">
        <v>120</v>
      </c>
      <c r="D522" s="68" t="s">
        <v>21</v>
      </c>
    </row>
    <row r="523" spans="2:4" ht="15" thickBot="1">
      <c r="B523" s="70">
        <v>46</v>
      </c>
      <c r="C523" s="72">
        <v>1500</v>
      </c>
      <c r="D523" s="71" t="s">
        <v>19</v>
      </c>
    </row>
    <row r="524" spans="2:4" ht="15" thickBot="1">
      <c r="B524" s="67">
        <v>62</v>
      </c>
      <c r="C524" s="69">
        <v>300</v>
      </c>
      <c r="D524" s="68" t="s">
        <v>20</v>
      </c>
    </row>
    <row r="525" spans="2:4" ht="15" thickBot="1">
      <c r="B525" s="70">
        <v>46</v>
      </c>
      <c r="C525" s="72">
        <v>1200</v>
      </c>
      <c r="D525" s="71" t="s">
        <v>19</v>
      </c>
    </row>
    <row r="526" spans="2:4" ht="15" thickBot="1">
      <c r="B526" s="67">
        <v>47</v>
      </c>
      <c r="C526" s="69">
        <v>50</v>
      </c>
      <c r="D526" s="68" t="s">
        <v>19</v>
      </c>
    </row>
    <row r="527" spans="2:4" ht="15" thickBot="1">
      <c r="B527" s="70">
        <v>33</v>
      </c>
      <c r="C527" s="72">
        <v>100</v>
      </c>
      <c r="D527" s="71" t="s">
        <v>21</v>
      </c>
    </row>
    <row r="528" spans="2:4" ht="15" thickBot="1">
      <c r="B528" s="67">
        <v>57</v>
      </c>
      <c r="C528" s="69">
        <v>50</v>
      </c>
      <c r="D528" s="68" t="s">
        <v>21</v>
      </c>
    </row>
    <row r="529" spans="2:4" ht="15" thickBot="1">
      <c r="B529" s="70">
        <v>36</v>
      </c>
      <c r="C529" s="72">
        <v>60</v>
      </c>
      <c r="D529" s="71" t="s">
        <v>21</v>
      </c>
    </row>
    <row r="530" spans="2:4" ht="15" thickBot="1">
      <c r="B530" s="67">
        <v>35</v>
      </c>
      <c r="C530" s="69">
        <v>150</v>
      </c>
      <c r="D530" s="68" t="s">
        <v>21</v>
      </c>
    </row>
    <row r="531" spans="2:4" ht="15" thickBot="1">
      <c r="B531" s="70">
        <v>18</v>
      </c>
      <c r="C531" s="72">
        <v>120</v>
      </c>
      <c r="D531" s="71" t="s">
        <v>20</v>
      </c>
    </row>
    <row r="532" spans="2:4" ht="15" thickBot="1">
      <c r="B532" s="67">
        <v>31</v>
      </c>
      <c r="C532" s="69">
        <v>500</v>
      </c>
      <c r="D532" s="68" t="s">
        <v>20</v>
      </c>
    </row>
    <row r="533" spans="2:4" ht="15" thickBot="1">
      <c r="B533" s="70">
        <v>64</v>
      </c>
      <c r="C533" s="72">
        <v>120</v>
      </c>
      <c r="D533" s="71" t="s">
        <v>21</v>
      </c>
    </row>
    <row r="534" spans="2:4" ht="15" thickBot="1">
      <c r="B534" s="67">
        <v>19</v>
      </c>
      <c r="C534" s="69">
        <v>1500</v>
      </c>
      <c r="D534" s="68" t="s">
        <v>20</v>
      </c>
    </row>
    <row r="535" spans="2:4" ht="15" thickBot="1">
      <c r="B535" s="70">
        <v>45</v>
      </c>
      <c r="C535" s="72">
        <v>1000</v>
      </c>
      <c r="D535" s="71" t="s">
        <v>21</v>
      </c>
    </row>
    <row r="536" spans="2:4" ht="15" thickBot="1">
      <c r="B536" s="67">
        <v>47</v>
      </c>
      <c r="C536" s="69">
        <v>90</v>
      </c>
      <c r="D536" s="68" t="s">
        <v>19</v>
      </c>
    </row>
    <row r="537" spans="2:4" ht="15" thickBot="1">
      <c r="B537" s="70">
        <v>55</v>
      </c>
      <c r="C537" s="72">
        <v>120</v>
      </c>
      <c r="D537" s="71" t="s">
        <v>19</v>
      </c>
    </row>
    <row r="538" spans="2:4" ht="15" thickBot="1">
      <c r="B538" s="67">
        <v>21</v>
      </c>
      <c r="C538" s="69">
        <v>500</v>
      </c>
      <c r="D538" s="68" t="s">
        <v>19</v>
      </c>
    </row>
    <row r="539" spans="2:4" ht="15" thickBot="1">
      <c r="B539" s="70">
        <v>18</v>
      </c>
      <c r="C539" s="72">
        <v>150</v>
      </c>
      <c r="D539" s="71" t="s">
        <v>21</v>
      </c>
    </row>
    <row r="540" spans="2:4" ht="15" thickBot="1">
      <c r="B540" s="67">
        <v>25</v>
      </c>
      <c r="C540" s="69">
        <v>500</v>
      </c>
      <c r="D540" s="68" t="s">
        <v>19</v>
      </c>
    </row>
    <row r="541" spans="2:4" ht="15" thickBot="1">
      <c r="B541" s="70">
        <v>46</v>
      </c>
      <c r="C541" s="72">
        <v>900</v>
      </c>
      <c r="D541" s="71" t="s">
        <v>20</v>
      </c>
    </row>
    <row r="542" spans="2:4" ht="15" thickBot="1">
      <c r="B542" s="67">
        <v>56</v>
      </c>
      <c r="C542" s="69">
        <v>500</v>
      </c>
      <c r="D542" s="68" t="s">
        <v>19</v>
      </c>
    </row>
    <row r="543" spans="2:4" ht="15" thickBot="1">
      <c r="B543" s="70">
        <v>20</v>
      </c>
      <c r="C543" s="72">
        <v>50</v>
      </c>
      <c r="D543" s="71" t="s">
        <v>19</v>
      </c>
    </row>
    <row r="544" spans="2:4" ht="15" thickBot="1">
      <c r="B544" s="67">
        <v>49</v>
      </c>
      <c r="C544" s="69">
        <v>600</v>
      </c>
      <c r="D544" s="68" t="s">
        <v>19</v>
      </c>
    </row>
    <row r="545" spans="2:4" ht="15" thickBot="1">
      <c r="B545" s="70">
        <v>27</v>
      </c>
      <c r="C545" s="72">
        <v>25</v>
      </c>
      <c r="D545" s="71" t="s">
        <v>20</v>
      </c>
    </row>
    <row r="546" spans="2:4" ht="15" thickBot="1">
      <c r="B546" s="67">
        <v>27</v>
      </c>
      <c r="C546" s="69">
        <v>50</v>
      </c>
      <c r="D546" s="68" t="s">
        <v>21</v>
      </c>
    </row>
    <row r="547" spans="2:4" ht="15" thickBot="1">
      <c r="B547" s="70">
        <v>36</v>
      </c>
      <c r="C547" s="72">
        <v>200</v>
      </c>
      <c r="D547" s="71" t="s">
        <v>20</v>
      </c>
    </row>
    <row r="548" spans="2:4" ht="15" thickBot="1">
      <c r="B548" s="67">
        <v>63</v>
      </c>
      <c r="C548" s="69">
        <v>2000</v>
      </c>
      <c r="D548" s="68" t="s">
        <v>21</v>
      </c>
    </row>
    <row r="549" spans="2:4" ht="15" thickBot="1">
      <c r="B549" s="70">
        <v>51</v>
      </c>
      <c r="C549" s="72">
        <v>60</v>
      </c>
      <c r="D549" s="71" t="s">
        <v>21</v>
      </c>
    </row>
    <row r="550" spans="2:4" ht="15" thickBot="1">
      <c r="B550" s="67">
        <v>50</v>
      </c>
      <c r="C550" s="69">
        <v>100</v>
      </c>
      <c r="D550" s="68" t="s">
        <v>19</v>
      </c>
    </row>
    <row r="551" spans="2:4" ht="15" thickBot="1">
      <c r="B551" s="70">
        <v>40</v>
      </c>
      <c r="C551" s="72">
        <v>900</v>
      </c>
      <c r="D551" s="71" t="s">
        <v>21</v>
      </c>
    </row>
    <row r="552" spans="2:4" ht="15" thickBot="1">
      <c r="B552" s="67">
        <v>45</v>
      </c>
      <c r="C552" s="69">
        <v>900</v>
      </c>
      <c r="D552" s="68" t="s">
        <v>20</v>
      </c>
    </row>
    <row r="553" spans="2:4" ht="15" thickBot="1">
      <c r="B553" s="70">
        <v>49</v>
      </c>
      <c r="C553" s="72">
        <v>75</v>
      </c>
      <c r="D553" s="71" t="s">
        <v>20</v>
      </c>
    </row>
    <row r="554" spans="2:4" ht="15" thickBot="1">
      <c r="B554" s="67">
        <v>24</v>
      </c>
      <c r="C554" s="69">
        <v>1200</v>
      </c>
      <c r="D554" s="68" t="s">
        <v>21</v>
      </c>
    </row>
    <row r="555" spans="2:4" ht="15" thickBot="1">
      <c r="B555" s="70">
        <v>46</v>
      </c>
      <c r="C555" s="72">
        <v>150</v>
      </c>
      <c r="D555" s="71" t="s">
        <v>19</v>
      </c>
    </row>
    <row r="556" spans="2:4" ht="15" thickBot="1">
      <c r="B556" s="67">
        <v>25</v>
      </c>
      <c r="C556" s="69">
        <v>300</v>
      </c>
      <c r="D556" s="68" t="s">
        <v>19</v>
      </c>
    </row>
    <row r="557" spans="2:4" ht="15" thickBot="1">
      <c r="B557" s="70">
        <v>18</v>
      </c>
      <c r="C557" s="72">
        <v>50</v>
      </c>
      <c r="D557" s="71" t="s">
        <v>20</v>
      </c>
    </row>
    <row r="558" spans="2:4" ht="15" thickBot="1">
      <c r="B558" s="67">
        <v>20</v>
      </c>
      <c r="C558" s="69">
        <v>90</v>
      </c>
      <c r="D558" s="68" t="s">
        <v>19</v>
      </c>
    </row>
    <row r="559" spans="2:4" ht="15" thickBot="1">
      <c r="B559" s="70">
        <v>41</v>
      </c>
      <c r="C559" s="72">
        <v>25</v>
      </c>
      <c r="D559" s="71" t="s">
        <v>21</v>
      </c>
    </row>
    <row r="560" spans="2:4" ht="15" thickBot="1">
      <c r="B560" s="67">
        <v>40</v>
      </c>
      <c r="C560" s="69">
        <v>1200</v>
      </c>
      <c r="D560" s="68" t="s">
        <v>21</v>
      </c>
    </row>
    <row r="561" spans="2:4" ht="15" thickBot="1">
      <c r="B561" s="70">
        <v>25</v>
      </c>
      <c r="C561" s="72">
        <v>50</v>
      </c>
      <c r="D561" s="71" t="s">
        <v>20</v>
      </c>
    </row>
    <row r="562" spans="2:4" ht="15" thickBot="1">
      <c r="B562" s="67">
        <v>64</v>
      </c>
      <c r="C562" s="69">
        <v>2000</v>
      </c>
      <c r="D562" s="68" t="s">
        <v>21</v>
      </c>
    </row>
    <row r="563" spans="2:4" ht="15" thickBot="1">
      <c r="B563" s="70">
        <v>54</v>
      </c>
      <c r="C563" s="72">
        <v>50</v>
      </c>
      <c r="D563" s="71" t="s">
        <v>20</v>
      </c>
    </row>
    <row r="564" spans="2:4" ht="15" thickBot="1">
      <c r="B564" s="67">
        <v>20</v>
      </c>
      <c r="C564" s="69">
        <v>60</v>
      </c>
      <c r="D564" s="68" t="s">
        <v>21</v>
      </c>
    </row>
    <row r="565" spans="2:4" ht="15" thickBot="1">
      <c r="B565" s="70">
        <v>50</v>
      </c>
      <c r="C565" s="72">
        <v>100</v>
      </c>
      <c r="D565" s="71" t="s">
        <v>20</v>
      </c>
    </row>
    <row r="566" spans="2:4" ht="15" thickBot="1">
      <c r="B566" s="67">
        <v>45</v>
      </c>
      <c r="C566" s="69">
        <v>60</v>
      </c>
      <c r="D566" s="68" t="s">
        <v>19</v>
      </c>
    </row>
    <row r="567" spans="2:4" ht="15" thickBot="1">
      <c r="B567" s="70">
        <v>64</v>
      </c>
      <c r="C567" s="72">
        <v>30</v>
      </c>
      <c r="D567" s="71" t="s">
        <v>21</v>
      </c>
    </row>
    <row r="568" spans="2:4" ht="15" thickBot="1">
      <c r="B568" s="67">
        <v>25</v>
      </c>
      <c r="C568" s="69">
        <v>900</v>
      </c>
      <c r="D568" s="68" t="s">
        <v>21</v>
      </c>
    </row>
    <row r="569" spans="2:4" ht="15" thickBot="1">
      <c r="B569" s="70">
        <v>51</v>
      </c>
      <c r="C569" s="72">
        <v>300</v>
      </c>
      <c r="D569" s="71" t="s">
        <v>20</v>
      </c>
    </row>
    <row r="570" spans="2:4" ht="15" thickBot="1">
      <c r="B570" s="67">
        <v>52</v>
      </c>
      <c r="C570" s="69">
        <v>200</v>
      </c>
      <c r="D570" s="68" t="s">
        <v>20</v>
      </c>
    </row>
    <row r="571" spans="2:4" ht="15" thickBot="1">
      <c r="B571" s="70">
        <v>49</v>
      </c>
      <c r="C571" s="72">
        <v>500</v>
      </c>
      <c r="D571" s="71" t="s">
        <v>21</v>
      </c>
    </row>
    <row r="572" spans="2:4" ht="15" thickBot="1">
      <c r="B572" s="67">
        <v>41</v>
      </c>
      <c r="C572" s="69">
        <v>50</v>
      </c>
      <c r="D572" s="68" t="s">
        <v>20</v>
      </c>
    </row>
    <row r="573" spans="2:4" ht="15" thickBot="1">
      <c r="B573" s="70">
        <v>31</v>
      </c>
      <c r="C573" s="72">
        <v>2000</v>
      </c>
      <c r="D573" s="71" t="s">
        <v>21</v>
      </c>
    </row>
    <row r="574" spans="2:4" ht="15" thickBot="1">
      <c r="B574" s="67">
        <v>49</v>
      </c>
      <c r="C574" s="69">
        <v>60</v>
      </c>
      <c r="D574" s="68" t="s">
        <v>19</v>
      </c>
    </row>
    <row r="575" spans="2:4" ht="15" thickBot="1">
      <c r="B575" s="70">
        <v>63</v>
      </c>
      <c r="C575" s="72">
        <v>50</v>
      </c>
      <c r="D575" s="71" t="s">
        <v>20</v>
      </c>
    </row>
    <row r="576" spans="2:4" ht="15" thickBot="1">
      <c r="B576" s="67">
        <v>60</v>
      </c>
      <c r="C576" s="69">
        <v>100</v>
      </c>
      <c r="D576" s="68" t="s">
        <v>21</v>
      </c>
    </row>
    <row r="577" spans="2:4" ht="15" thickBot="1">
      <c r="B577" s="70">
        <v>33</v>
      </c>
      <c r="C577" s="72">
        <v>150</v>
      </c>
      <c r="D577" s="71" t="s">
        <v>19</v>
      </c>
    </row>
    <row r="578" spans="2:4" ht="15" thickBot="1">
      <c r="B578" s="67">
        <v>21</v>
      </c>
      <c r="C578" s="69">
        <v>2000</v>
      </c>
      <c r="D578" s="68" t="s">
        <v>19</v>
      </c>
    </row>
    <row r="579" spans="2:4" ht="15" thickBot="1">
      <c r="B579" s="70">
        <v>54</v>
      </c>
      <c r="C579" s="72">
        <v>120</v>
      </c>
      <c r="D579" s="71" t="s">
        <v>21</v>
      </c>
    </row>
    <row r="580" spans="2:4" ht="15" thickBot="1">
      <c r="B580" s="67">
        <v>38</v>
      </c>
      <c r="C580" s="69">
        <v>30</v>
      </c>
      <c r="D580" s="68" t="s">
        <v>20</v>
      </c>
    </row>
    <row r="581" spans="2:4" ht="15" thickBot="1">
      <c r="B581" s="70">
        <v>31</v>
      </c>
      <c r="C581" s="72">
        <v>1500</v>
      </c>
      <c r="D581" s="71" t="s">
        <v>21</v>
      </c>
    </row>
    <row r="582" spans="2:4" ht="15" thickBot="1">
      <c r="B582" s="67">
        <v>48</v>
      </c>
      <c r="C582" s="69">
        <v>60</v>
      </c>
      <c r="D582" s="68" t="s">
        <v>19</v>
      </c>
    </row>
    <row r="583" spans="2:4" ht="15" thickBot="1">
      <c r="B583" s="70">
        <v>35</v>
      </c>
      <c r="C583" s="72">
        <v>900</v>
      </c>
      <c r="D583" s="71" t="s">
        <v>21</v>
      </c>
    </row>
    <row r="584" spans="2:4" ht="15" thickBot="1">
      <c r="B584" s="67">
        <v>24</v>
      </c>
      <c r="C584" s="69">
        <v>100</v>
      </c>
      <c r="D584" s="68" t="s">
        <v>20</v>
      </c>
    </row>
    <row r="585" spans="2:4" ht="15" thickBot="1">
      <c r="B585" s="70">
        <v>27</v>
      </c>
      <c r="C585" s="72">
        <v>200</v>
      </c>
      <c r="D585" s="71" t="s">
        <v>19</v>
      </c>
    </row>
    <row r="586" spans="2:4" ht="15" thickBot="1">
      <c r="B586" s="67">
        <v>24</v>
      </c>
      <c r="C586" s="69">
        <v>25</v>
      </c>
      <c r="D586" s="68" t="s">
        <v>21</v>
      </c>
    </row>
    <row r="587" spans="2:4" ht="15" thickBot="1">
      <c r="B587" s="70">
        <v>50</v>
      </c>
      <c r="C587" s="72">
        <v>50</v>
      </c>
      <c r="D587" s="71" t="s">
        <v>20</v>
      </c>
    </row>
    <row r="588" spans="2:4" ht="15" thickBot="1">
      <c r="B588" s="67">
        <v>40</v>
      </c>
      <c r="C588" s="69">
        <v>1200</v>
      </c>
      <c r="D588" s="68" t="s">
        <v>19</v>
      </c>
    </row>
    <row r="589" spans="2:4" ht="15" thickBot="1">
      <c r="B589" s="70">
        <v>38</v>
      </c>
      <c r="C589" s="72">
        <v>60</v>
      </c>
      <c r="D589" s="71" t="s">
        <v>20</v>
      </c>
    </row>
    <row r="590" spans="2:4" ht="15" thickBot="1">
      <c r="B590" s="67">
        <v>36</v>
      </c>
      <c r="C590" s="69">
        <v>1000</v>
      </c>
      <c r="D590" s="68" t="s">
        <v>19</v>
      </c>
    </row>
    <row r="591" spans="2:4" ht="15" thickBot="1">
      <c r="B591" s="70">
        <v>36</v>
      </c>
      <c r="C591" s="72">
        <v>900</v>
      </c>
      <c r="D591" s="71" t="s">
        <v>21</v>
      </c>
    </row>
    <row r="592" spans="2:4" ht="15" thickBot="1">
      <c r="B592" s="67">
        <v>53</v>
      </c>
      <c r="C592" s="69">
        <v>100</v>
      </c>
      <c r="D592" s="68" t="s">
        <v>20</v>
      </c>
    </row>
    <row r="593" spans="2:4" ht="15" thickBot="1">
      <c r="B593" s="70">
        <v>46</v>
      </c>
      <c r="C593" s="72">
        <v>2000</v>
      </c>
      <c r="D593" s="71" t="s">
        <v>19</v>
      </c>
    </row>
    <row r="594" spans="2:4" ht="15" thickBot="1">
      <c r="B594" s="67">
        <v>35</v>
      </c>
      <c r="C594" s="69">
        <v>60</v>
      </c>
      <c r="D594" s="68" t="s">
        <v>20</v>
      </c>
    </row>
    <row r="595" spans="2:4" ht="15" thickBot="1">
      <c r="B595" s="70">
        <v>19</v>
      </c>
      <c r="C595" s="72">
        <v>600</v>
      </c>
      <c r="D595" s="71" t="s">
        <v>20</v>
      </c>
    </row>
    <row r="596" spans="2:4" ht="15" thickBot="1">
      <c r="B596" s="67">
        <v>18</v>
      </c>
      <c r="C596" s="69">
        <v>2000</v>
      </c>
      <c r="D596" s="68" t="s">
        <v>21</v>
      </c>
    </row>
    <row r="597" spans="2:4" ht="15" thickBot="1">
      <c r="B597" s="70">
        <v>64</v>
      </c>
      <c r="C597" s="72">
        <v>300</v>
      </c>
      <c r="D597" s="71" t="s">
        <v>20</v>
      </c>
    </row>
    <row r="598" spans="2:4" ht="15" thickBot="1">
      <c r="B598" s="67">
        <v>22</v>
      </c>
      <c r="C598" s="69">
        <v>1200</v>
      </c>
      <c r="D598" s="68" t="s">
        <v>19</v>
      </c>
    </row>
    <row r="599" spans="2:4" ht="15" thickBot="1">
      <c r="B599" s="70">
        <v>37</v>
      </c>
      <c r="C599" s="72">
        <v>120</v>
      </c>
      <c r="D599" s="71" t="s">
        <v>19</v>
      </c>
    </row>
    <row r="600" spans="2:4" ht="15" thickBot="1">
      <c r="B600" s="67">
        <v>28</v>
      </c>
      <c r="C600" s="69">
        <v>100</v>
      </c>
      <c r="D600" s="68" t="s">
        <v>19</v>
      </c>
    </row>
    <row r="601" spans="2:4" ht="15" thickBot="1">
      <c r="B601" s="70">
        <v>59</v>
      </c>
      <c r="C601" s="72">
        <v>1000</v>
      </c>
      <c r="D601" s="71" t="s">
        <v>19</v>
      </c>
    </row>
    <row r="602" spans="2:4" ht="15" thickBot="1">
      <c r="B602" s="67">
        <v>19</v>
      </c>
      <c r="C602" s="69">
        <v>30</v>
      </c>
      <c r="D602" s="68" t="s">
        <v>21</v>
      </c>
    </row>
    <row r="603" spans="2:4" ht="15" thickBot="1">
      <c r="B603" s="70">
        <v>20</v>
      </c>
      <c r="C603" s="72">
        <v>300</v>
      </c>
      <c r="D603" s="71" t="s">
        <v>20</v>
      </c>
    </row>
    <row r="604" spans="2:4" ht="15" thickBot="1">
      <c r="B604" s="67">
        <v>40</v>
      </c>
      <c r="C604" s="69">
        <v>90</v>
      </c>
      <c r="D604" s="68" t="s">
        <v>21</v>
      </c>
    </row>
    <row r="605" spans="2:4" ht="15" thickBot="1">
      <c r="B605" s="70">
        <v>29</v>
      </c>
      <c r="C605" s="72">
        <v>200</v>
      </c>
      <c r="D605" s="71" t="s">
        <v>20</v>
      </c>
    </row>
    <row r="606" spans="2:4" ht="15" thickBot="1">
      <c r="B606" s="67">
        <v>37</v>
      </c>
      <c r="C606" s="69">
        <v>1000</v>
      </c>
      <c r="D606" s="68" t="s">
        <v>20</v>
      </c>
    </row>
    <row r="607" spans="2:4" ht="15" thickBot="1">
      <c r="B607" s="70">
        <v>22</v>
      </c>
      <c r="C607" s="72">
        <v>50</v>
      </c>
      <c r="D607" s="71" t="s">
        <v>20</v>
      </c>
    </row>
    <row r="608" spans="2:4" ht="15" thickBot="1">
      <c r="B608" s="67">
        <v>54</v>
      </c>
      <c r="C608" s="69">
        <v>75</v>
      </c>
      <c r="D608" s="68" t="s">
        <v>21</v>
      </c>
    </row>
    <row r="609" spans="2:4" ht="15" thickBot="1">
      <c r="B609" s="70">
        <v>55</v>
      </c>
      <c r="C609" s="72">
        <v>1500</v>
      </c>
      <c r="D609" s="71" t="s">
        <v>20</v>
      </c>
    </row>
    <row r="610" spans="2:4" ht="15" thickBot="1">
      <c r="B610" s="67">
        <v>47</v>
      </c>
      <c r="C610" s="69">
        <v>100</v>
      </c>
      <c r="D610" s="68" t="s">
        <v>21</v>
      </c>
    </row>
    <row r="611" spans="2:4" ht="15" thickBot="1">
      <c r="B611" s="70">
        <v>26</v>
      </c>
      <c r="C611" s="72">
        <v>600</v>
      </c>
      <c r="D611" s="71" t="s">
        <v>19</v>
      </c>
    </row>
    <row r="612" spans="2:4" ht="15" thickBot="1">
      <c r="B612" s="67">
        <v>51</v>
      </c>
      <c r="C612" s="69">
        <v>1500</v>
      </c>
      <c r="D612" s="68" t="s">
        <v>19</v>
      </c>
    </row>
    <row r="613" spans="2:4" ht="15" thickBot="1">
      <c r="B613" s="70">
        <v>61</v>
      </c>
      <c r="C613" s="72">
        <v>500</v>
      </c>
      <c r="D613" s="71" t="s">
        <v>20</v>
      </c>
    </row>
    <row r="614" spans="2:4" ht="15" thickBot="1">
      <c r="B614" s="67">
        <v>52</v>
      </c>
      <c r="C614" s="69">
        <v>90</v>
      </c>
      <c r="D614" s="68" t="s">
        <v>21</v>
      </c>
    </row>
    <row r="615" spans="2:4" ht="15" thickBot="1">
      <c r="B615" s="70">
        <v>39</v>
      </c>
      <c r="C615" s="72">
        <v>1200</v>
      </c>
      <c r="D615" s="71" t="s">
        <v>19</v>
      </c>
    </row>
    <row r="616" spans="2:4" ht="15" thickBot="1">
      <c r="B616" s="67">
        <v>61</v>
      </c>
      <c r="C616" s="69">
        <v>100</v>
      </c>
      <c r="D616" s="68" t="s">
        <v>21</v>
      </c>
    </row>
    <row r="617" spans="2:4" ht="15" thickBot="1">
      <c r="B617" s="70">
        <v>41</v>
      </c>
      <c r="C617" s="72">
        <v>100</v>
      </c>
      <c r="D617" s="71" t="s">
        <v>21</v>
      </c>
    </row>
    <row r="618" spans="2:4" ht="15" thickBot="1">
      <c r="B618" s="67">
        <v>34</v>
      </c>
      <c r="C618" s="69">
        <v>30</v>
      </c>
      <c r="D618" s="68" t="s">
        <v>20</v>
      </c>
    </row>
    <row r="619" spans="2:4" ht="15" thickBot="1">
      <c r="B619" s="70">
        <v>27</v>
      </c>
      <c r="C619" s="72">
        <v>50</v>
      </c>
      <c r="D619" s="71" t="s">
        <v>19</v>
      </c>
    </row>
    <row r="620" spans="2:4" ht="15" thickBot="1">
      <c r="B620" s="67">
        <v>47</v>
      </c>
      <c r="C620" s="69">
        <v>100</v>
      </c>
      <c r="D620" s="68" t="s">
        <v>20</v>
      </c>
    </row>
    <row r="621" spans="2:4" ht="15" thickBot="1">
      <c r="B621" s="70">
        <v>63</v>
      </c>
      <c r="C621" s="72">
        <v>75</v>
      </c>
      <c r="D621" s="71" t="s">
        <v>20</v>
      </c>
    </row>
    <row r="622" spans="2:4" ht="15" thickBot="1">
      <c r="B622" s="67">
        <v>40</v>
      </c>
      <c r="C622" s="69">
        <v>1000</v>
      </c>
      <c r="D622" s="68" t="s">
        <v>19</v>
      </c>
    </row>
    <row r="623" spans="2:4" ht="15" thickBot="1">
      <c r="B623" s="70">
        <v>49</v>
      </c>
      <c r="C623" s="72">
        <v>75</v>
      </c>
      <c r="D623" s="71" t="s">
        <v>19</v>
      </c>
    </row>
    <row r="624" spans="2:4" ht="15" thickBot="1">
      <c r="B624" s="67">
        <v>34</v>
      </c>
      <c r="C624" s="69">
        <v>150</v>
      </c>
      <c r="D624" s="68" t="s">
        <v>21</v>
      </c>
    </row>
    <row r="625" spans="2:4" ht="15" thickBot="1">
      <c r="B625" s="70">
        <v>34</v>
      </c>
      <c r="C625" s="72">
        <v>900</v>
      </c>
      <c r="D625" s="71" t="s">
        <v>19</v>
      </c>
    </row>
    <row r="626" spans="2:4" ht="15" thickBot="1">
      <c r="B626" s="67">
        <v>31</v>
      </c>
      <c r="C626" s="69">
        <v>300</v>
      </c>
      <c r="D626" s="68" t="s">
        <v>21</v>
      </c>
    </row>
    <row r="627" spans="2:4" ht="15" thickBot="1">
      <c r="B627" s="70">
        <v>26</v>
      </c>
      <c r="C627" s="72">
        <v>2000</v>
      </c>
      <c r="D627" s="71" t="s">
        <v>21</v>
      </c>
    </row>
    <row r="628" spans="2:4" ht="15" thickBot="1">
      <c r="B628" s="67">
        <v>57</v>
      </c>
      <c r="C628" s="69">
        <v>50</v>
      </c>
      <c r="D628" s="68" t="s">
        <v>21</v>
      </c>
    </row>
    <row r="629" spans="2:4" ht="15" thickBot="1">
      <c r="B629" s="70">
        <v>19</v>
      </c>
      <c r="C629" s="72">
        <v>200</v>
      </c>
      <c r="D629" s="71" t="s">
        <v>19</v>
      </c>
    </row>
    <row r="630" spans="2:4" ht="15" thickBot="1">
      <c r="B630" s="67">
        <v>62</v>
      </c>
      <c r="C630" s="69">
        <v>50</v>
      </c>
      <c r="D630" s="68" t="s">
        <v>20</v>
      </c>
    </row>
    <row r="631" spans="2:4" ht="15" thickBot="1">
      <c r="B631" s="70">
        <v>42</v>
      </c>
      <c r="C631" s="72">
        <v>100</v>
      </c>
      <c r="D631" s="71" t="s">
        <v>21</v>
      </c>
    </row>
    <row r="632" spans="2:4" ht="15" thickBot="1">
      <c r="B632" s="67">
        <v>56</v>
      </c>
      <c r="C632" s="69">
        <v>90</v>
      </c>
      <c r="D632" s="68" t="s">
        <v>20</v>
      </c>
    </row>
    <row r="633" spans="2:4" ht="15" thickBot="1">
      <c r="B633" s="70">
        <v>26</v>
      </c>
      <c r="C633" s="72">
        <v>100</v>
      </c>
      <c r="D633" s="71" t="s">
        <v>20</v>
      </c>
    </row>
    <row r="634" spans="2:4" ht="15" thickBot="1">
      <c r="B634" s="67">
        <v>39</v>
      </c>
      <c r="C634" s="69">
        <v>120</v>
      </c>
      <c r="D634" s="68" t="s">
        <v>19</v>
      </c>
    </row>
    <row r="635" spans="2:4" ht="15" thickBot="1">
      <c r="B635" s="70">
        <v>60</v>
      </c>
      <c r="C635" s="72">
        <v>2000</v>
      </c>
      <c r="D635" s="71" t="s">
        <v>20</v>
      </c>
    </row>
    <row r="636" spans="2:4" ht="15" thickBot="1">
      <c r="B636" s="67">
        <v>63</v>
      </c>
      <c r="C636" s="69">
        <v>900</v>
      </c>
      <c r="D636" s="68" t="s">
        <v>20</v>
      </c>
    </row>
    <row r="637" spans="2:4" ht="15" thickBot="1">
      <c r="B637" s="70">
        <v>21</v>
      </c>
      <c r="C637" s="72">
        <v>1500</v>
      </c>
      <c r="D637" s="71" t="s">
        <v>19</v>
      </c>
    </row>
    <row r="638" spans="2:4" ht="15" thickBot="1">
      <c r="B638" s="67">
        <v>43</v>
      </c>
      <c r="C638" s="69">
        <v>600</v>
      </c>
      <c r="D638" s="68" t="s">
        <v>21</v>
      </c>
    </row>
    <row r="639" spans="2:4" ht="15" thickBot="1">
      <c r="B639" s="70">
        <v>46</v>
      </c>
      <c r="C639" s="72">
        <v>500</v>
      </c>
      <c r="D639" s="71" t="s">
        <v>20</v>
      </c>
    </row>
    <row r="640" spans="2:4" ht="15" thickBot="1">
      <c r="B640" s="67">
        <v>62</v>
      </c>
      <c r="C640" s="69">
        <v>200</v>
      </c>
      <c r="D640" s="68" t="s">
        <v>19</v>
      </c>
    </row>
    <row r="641" spans="2:4" ht="15" thickBot="1">
      <c r="B641" s="70">
        <v>51</v>
      </c>
      <c r="C641" s="72">
        <v>120</v>
      </c>
      <c r="D641" s="71" t="s">
        <v>20</v>
      </c>
    </row>
    <row r="642" spans="2:4" ht="15" thickBot="1">
      <c r="B642" s="67">
        <v>40</v>
      </c>
      <c r="C642" s="69">
        <v>300</v>
      </c>
      <c r="D642" s="68" t="s">
        <v>20</v>
      </c>
    </row>
    <row r="643" spans="2:4" ht="15" thickBot="1">
      <c r="B643" s="70">
        <v>54</v>
      </c>
      <c r="C643" s="72">
        <v>100</v>
      </c>
      <c r="D643" s="71" t="s">
        <v>21</v>
      </c>
    </row>
    <row r="644" spans="2:4" ht="15" thickBot="1">
      <c r="B644" s="67">
        <v>28</v>
      </c>
      <c r="C644" s="69">
        <v>90</v>
      </c>
      <c r="D644" s="68" t="s">
        <v>20</v>
      </c>
    </row>
    <row r="645" spans="2:4" ht="15" thickBot="1">
      <c r="B645" s="70">
        <v>23</v>
      </c>
      <c r="C645" s="72">
        <v>75</v>
      </c>
      <c r="D645" s="71" t="s">
        <v>19</v>
      </c>
    </row>
    <row r="646" spans="2:4" ht="15" thickBot="1">
      <c r="B646" s="67">
        <v>35</v>
      </c>
      <c r="C646" s="69">
        <v>120</v>
      </c>
      <c r="D646" s="68" t="s">
        <v>20</v>
      </c>
    </row>
    <row r="647" spans="2:4" ht="15" thickBot="1">
      <c r="B647" s="70">
        <v>38</v>
      </c>
      <c r="C647" s="72">
        <v>90</v>
      </c>
      <c r="D647" s="71" t="s">
        <v>21</v>
      </c>
    </row>
    <row r="648" spans="2:4" ht="15" thickBot="1">
      <c r="B648" s="67">
        <v>59</v>
      </c>
      <c r="C648" s="69">
        <v>1500</v>
      </c>
      <c r="D648" s="68" t="s">
        <v>21</v>
      </c>
    </row>
    <row r="649" spans="2:4" ht="15" thickBot="1">
      <c r="B649" s="70">
        <v>53</v>
      </c>
      <c r="C649" s="72">
        <v>1200</v>
      </c>
      <c r="D649" s="71" t="s">
        <v>19</v>
      </c>
    </row>
    <row r="650" spans="2:4" ht="15" thickBot="1">
      <c r="B650" s="67">
        <v>58</v>
      </c>
      <c r="C650" s="69">
        <v>600</v>
      </c>
      <c r="D650" s="68" t="s">
        <v>21</v>
      </c>
    </row>
    <row r="651" spans="2:4" ht="15" thickBot="1">
      <c r="B651" s="70">
        <v>55</v>
      </c>
      <c r="C651" s="72">
        <v>30</v>
      </c>
      <c r="D651" s="71" t="s">
        <v>20</v>
      </c>
    </row>
    <row r="652" spans="2:4" ht="15" thickBot="1">
      <c r="B652" s="67">
        <v>51</v>
      </c>
      <c r="C652" s="69">
        <v>150</v>
      </c>
      <c r="D652" s="68" t="s">
        <v>21</v>
      </c>
    </row>
    <row r="653" spans="2:4" ht="15" thickBot="1">
      <c r="B653" s="70">
        <v>34</v>
      </c>
      <c r="C653" s="72">
        <v>100</v>
      </c>
      <c r="D653" s="71" t="s">
        <v>19</v>
      </c>
    </row>
    <row r="654" spans="2:4" ht="15" thickBot="1">
      <c r="B654" s="67">
        <v>54</v>
      </c>
      <c r="C654" s="69">
        <v>75</v>
      </c>
      <c r="D654" s="68" t="s">
        <v>21</v>
      </c>
    </row>
    <row r="655" spans="2:4" ht="15" thickBot="1">
      <c r="B655" s="70">
        <v>42</v>
      </c>
      <c r="C655" s="72">
        <v>75</v>
      </c>
      <c r="D655" s="71" t="s">
        <v>21</v>
      </c>
    </row>
    <row r="656" spans="2:4" ht="15" thickBot="1">
      <c r="B656" s="67">
        <v>55</v>
      </c>
      <c r="C656" s="69">
        <v>500</v>
      </c>
      <c r="D656" s="68" t="s">
        <v>21</v>
      </c>
    </row>
    <row r="657" spans="2:4" ht="15" thickBot="1">
      <c r="B657" s="70">
        <v>29</v>
      </c>
      <c r="C657" s="72">
        <v>90</v>
      </c>
      <c r="D657" s="71" t="s">
        <v>19</v>
      </c>
    </row>
    <row r="658" spans="2:4" ht="15" thickBot="1">
      <c r="B658" s="67">
        <v>40</v>
      </c>
      <c r="C658" s="69">
        <v>25</v>
      </c>
      <c r="D658" s="68" t="s">
        <v>21</v>
      </c>
    </row>
    <row r="659" spans="2:4" ht="15" thickBot="1">
      <c r="B659" s="70">
        <v>59</v>
      </c>
      <c r="C659" s="72">
        <v>25</v>
      </c>
      <c r="D659" s="71" t="s">
        <v>21</v>
      </c>
    </row>
    <row r="660" spans="2:4" ht="15" thickBot="1">
      <c r="B660" s="67">
        <v>39</v>
      </c>
      <c r="C660" s="69">
        <v>30</v>
      </c>
      <c r="D660" s="68" t="s">
        <v>20</v>
      </c>
    </row>
    <row r="661" spans="2:4" ht="15" thickBot="1">
      <c r="B661" s="70">
        <v>38</v>
      </c>
      <c r="C661" s="72">
        <v>1000</v>
      </c>
      <c r="D661" s="71" t="s">
        <v>19</v>
      </c>
    </row>
    <row r="662" spans="2:4" ht="15" thickBot="1">
      <c r="B662" s="67">
        <v>44</v>
      </c>
      <c r="C662" s="69">
        <v>100</v>
      </c>
      <c r="D662" s="68" t="s">
        <v>21</v>
      </c>
    </row>
    <row r="663" spans="2:4" ht="15" thickBot="1">
      <c r="B663" s="70">
        <v>48</v>
      </c>
      <c r="C663" s="72">
        <v>1000</v>
      </c>
      <c r="D663" s="71" t="s">
        <v>19</v>
      </c>
    </row>
    <row r="664" spans="2:4" ht="15" thickBot="1">
      <c r="B664" s="67">
        <v>23</v>
      </c>
      <c r="C664" s="69">
        <v>1200</v>
      </c>
      <c r="D664" s="68" t="s">
        <v>21</v>
      </c>
    </row>
    <row r="665" spans="2:4" ht="15" thickBot="1">
      <c r="B665" s="70">
        <v>44</v>
      </c>
      <c r="C665" s="72">
        <v>2000</v>
      </c>
      <c r="D665" s="71" t="s">
        <v>21</v>
      </c>
    </row>
    <row r="666" spans="2:4" ht="15" thickBot="1">
      <c r="B666" s="67">
        <v>57</v>
      </c>
      <c r="C666" s="69">
        <v>50</v>
      </c>
      <c r="D666" s="68" t="s">
        <v>21</v>
      </c>
    </row>
    <row r="667" spans="2:4" ht="15" thickBot="1">
      <c r="B667" s="70">
        <v>51</v>
      </c>
      <c r="C667" s="72">
        <v>150</v>
      </c>
      <c r="D667" s="71" t="s">
        <v>20</v>
      </c>
    </row>
    <row r="668" spans="2:4" ht="15" thickBot="1">
      <c r="B668" s="67">
        <v>29</v>
      </c>
      <c r="C668" s="69">
        <v>500</v>
      </c>
      <c r="D668" s="68" t="s">
        <v>20</v>
      </c>
    </row>
    <row r="669" spans="2:4" ht="15" thickBot="1">
      <c r="B669" s="70">
        <v>62</v>
      </c>
      <c r="C669" s="72">
        <v>150</v>
      </c>
      <c r="D669" s="71" t="s">
        <v>20</v>
      </c>
    </row>
    <row r="670" spans="2:4" ht="15" thickBot="1">
      <c r="B670" s="67">
        <v>24</v>
      </c>
      <c r="C670" s="69">
        <v>1200</v>
      </c>
      <c r="D670" s="68" t="s">
        <v>19</v>
      </c>
    </row>
    <row r="671" spans="2:4" ht="15" thickBot="1">
      <c r="B671" s="70">
        <v>27</v>
      </c>
      <c r="C671" s="72">
        <v>30</v>
      </c>
      <c r="D671" s="71" t="s">
        <v>19</v>
      </c>
    </row>
    <row r="672" spans="2:4" ht="15" thickBot="1">
      <c r="B672" s="67">
        <v>62</v>
      </c>
      <c r="C672" s="69">
        <v>150</v>
      </c>
      <c r="D672" s="68" t="s">
        <v>20</v>
      </c>
    </row>
    <row r="673" spans="2:4" ht="15" thickBot="1">
      <c r="B673" s="70">
        <v>34</v>
      </c>
      <c r="C673" s="72">
        <v>100</v>
      </c>
      <c r="D673" s="71" t="s">
        <v>19</v>
      </c>
    </row>
    <row r="674" spans="2:4" ht="15" thickBot="1">
      <c r="B674" s="67">
        <v>43</v>
      </c>
      <c r="C674" s="69">
        <v>1500</v>
      </c>
      <c r="D674" s="68" t="s">
        <v>21</v>
      </c>
    </row>
    <row r="675" spans="2:4" ht="15" thickBot="1">
      <c r="B675" s="70">
        <v>38</v>
      </c>
      <c r="C675" s="72">
        <v>300</v>
      </c>
      <c r="D675" s="71" t="s">
        <v>21</v>
      </c>
    </row>
    <row r="676" spans="2:4" ht="15" thickBot="1">
      <c r="B676" s="67">
        <v>45</v>
      </c>
      <c r="C676" s="69">
        <v>60</v>
      </c>
      <c r="D676" s="68" t="s">
        <v>21</v>
      </c>
    </row>
    <row r="677" spans="2:4" ht="15" thickBot="1">
      <c r="B677" s="70">
        <v>63</v>
      </c>
      <c r="C677" s="72">
        <v>1500</v>
      </c>
      <c r="D677" s="71" t="s">
        <v>20</v>
      </c>
    </row>
    <row r="678" spans="2:4" ht="15" thickBot="1">
      <c r="B678" s="67">
        <v>19</v>
      </c>
      <c r="C678" s="69">
        <v>1500</v>
      </c>
      <c r="D678" s="68" t="s">
        <v>19</v>
      </c>
    </row>
    <row r="679" spans="2:4" ht="15" thickBot="1">
      <c r="B679" s="70">
        <v>60</v>
      </c>
      <c r="C679" s="72">
        <v>900</v>
      </c>
      <c r="D679" s="71" t="s">
        <v>20</v>
      </c>
    </row>
    <row r="680" spans="2:4" ht="15" thickBot="1">
      <c r="B680" s="67">
        <v>18</v>
      </c>
      <c r="C680" s="69">
        <v>90</v>
      </c>
      <c r="D680" s="68" t="s">
        <v>19</v>
      </c>
    </row>
    <row r="681" spans="2:4" ht="15" thickBot="1">
      <c r="B681" s="70">
        <v>53</v>
      </c>
      <c r="C681" s="72">
        <v>900</v>
      </c>
      <c r="D681" s="71" t="s">
        <v>21</v>
      </c>
    </row>
    <row r="682" spans="2:4" ht="15" thickBot="1">
      <c r="B682" s="67">
        <v>43</v>
      </c>
      <c r="C682" s="69">
        <v>60</v>
      </c>
      <c r="D682" s="68" t="s">
        <v>20</v>
      </c>
    </row>
    <row r="683" spans="2:4" ht="15" thickBot="1">
      <c r="B683" s="70">
        <v>46</v>
      </c>
      <c r="C683" s="72">
        <v>1200</v>
      </c>
      <c r="D683" s="71" t="s">
        <v>19</v>
      </c>
    </row>
    <row r="684" spans="2:4" ht="15" thickBot="1">
      <c r="B684" s="67">
        <v>38</v>
      </c>
      <c r="C684" s="69">
        <v>1000</v>
      </c>
      <c r="D684" s="68" t="s">
        <v>19</v>
      </c>
    </row>
    <row r="685" spans="2:4" ht="15" thickBot="1">
      <c r="B685" s="70">
        <v>28</v>
      </c>
      <c r="C685" s="72">
        <v>1000</v>
      </c>
      <c r="D685" s="71" t="s">
        <v>21</v>
      </c>
    </row>
    <row r="686" spans="2:4" ht="15" thickBot="1">
      <c r="B686" s="67">
        <v>57</v>
      </c>
      <c r="C686" s="69">
        <v>50</v>
      </c>
      <c r="D686" s="68" t="s">
        <v>20</v>
      </c>
    </row>
    <row r="687" spans="2:4" ht="15" thickBot="1">
      <c r="B687" s="70">
        <v>28</v>
      </c>
      <c r="C687" s="72">
        <v>200</v>
      </c>
      <c r="D687" s="71" t="s">
        <v>20</v>
      </c>
    </row>
    <row r="688" spans="2:4" ht="15" thickBot="1">
      <c r="B688" s="67">
        <v>53</v>
      </c>
      <c r="C688" s="69">
        <v>300</v>
      </c>
      <c r="D688" s="68" t="s">
        <v>20</v>
      </c>
    </row>
    <row r="689" spans="2:4" ht="15" thickBot="1">
      <c r="B689" s="70">
        <v>56</v>
      </c>
      <c r="C689" s="72">
        <v>100</v>
      </c>
      <c r="D689" s="71" t="s">
        <v>21</v>
      </c>
    </row>
    <row r="690" spans="2:4" ht="15" thickBot="1">
      <c r="B690" s="67">
        <v>57</v>
      </c>
      <c r="C690" s="69">
        <v>100</v>
      </c>
      <c r="D690" s="68" t="s">
        <v>20</v>
      </c>
    </row>
    <row r="691" spans="2:4" ht="15" thickBot="1">
      <c r="B691" s="70">
        <v>52</v>
      </c>
      <c r="C691" s="72">
        <v>900</v>
      </c>
      <c r="D691" s="71" t="s">
        <v>21</v>
      </c>
    </row>
    <row r="692" spans="2:4" ht="15" thickBot="1">
      <c r="B692" s="67">
        <v>51</v>
      </c>
      <c r="C692" s="69">
        <v>90</v>
      </c>
      <c r="D692" s="68" t="s">
        <v>21</v>
      </c>
    </row>
    <row r="693" spans="2:4" ht="15" thickBot="1">
      <c r="B693" s="70">
        <v>64</v>
      </c>
      <c r="C693" s="72">
        <v>100</v>
      </c>
      <c r="D693" s="71" t="s">
        <v>21</v>
      </c>
    </row>
    <row r="694" spans="2:4" ht="15" thickBot="1">
      <c r="B694" s="67">
        <v>41</v>
      </c>
      <c r="C694" s="69">
        <v>1500</v>
      </c>
      <c r="D694" s="68" t="s">
        <v>19</v>
      </c>
    </row>
    <row r="695" spans="2:4" ht="15" thickBot="1">
      <c r="B695" s="70">
        <v>39</v>
      </c>
      <c r="C695" s="72">
        <v>50</v>
      </c>
      <c r="D695" s="71" t="s">
        <v>20</v>
      </c>
    </row>
    <row r="696" spans="2:4" ht="15" thickBot="1">
      <c r="B696" s="67">
        <v>22</v>
      </c>
      <c r="C696" s="69">
        <v>150</v>
      </c>
      <c r="D696" s="68" t="s">
        <v>20</v>
      </c>
    </row>
    <row r="697" spans="2:4" ht="15" thickBot="1">
      <c r="B697" s="70">
        <v>50</v>
      </c>
      <c r="C697" s="72">
        <v>200</v>
      </c>
      <c r="D697" s="71" t="s">
        <v>21</v>
      </c>
    </row>
    <row r="698" spans="2:4" ht="15" thickBot="1">
      <c r="B698" s="67">
        <v>53</v>
      </c>
      <c r="C698" s="69">
        <v>500</v>
      </c>
      <c r="D698" s="68" t="s">
        <v>21</v>
      </c>
    </row>
    <row r="699" spans="2:4" ht="15" thickBot="1">
      <c r="B699" s="70">
        <v>64</v>
      </c>
      <c r="C699" s="72">
        <v>300</v>
      </c>
      <c r="D699" s="71" t="s">
        <v>20</v>
      </c>
    </row>
    <row r="700" spans="2:4" ht="15" thickBot="1">
      <c r="B700" s="67">
        <v>37</v>
      </c>
      <c r="C700" s="69">
        <v>120</v>
      </c>
      <c r="D700" s="68" t="s">
        <v>21</v>
      </c>
    </row>
    <row r="701" spans="2:4" ht="15" thickBot="1">
      <c r="B701" s="70">
        <v>36</v>
      </c>
      <c r="C701" s="72">
        <v>2000</v>
      </c>
      <c r="D701" s="71" t="s">
        <v>20</v>
      </c>
    </row>
    <row r="702" spans="2:4" ht="15" thickBot="1">
      <c r="B702" s="67">
        <v>52</v>
      </c>
      <c r="C702" s="69">
        <v>60</v>
      </c>
      <c r="D702" s="68" t="s">
        <v>19</v>
      </c>
    </row>
    <row r="703" spans="2:4" ht="15" thickBot="1">
      <c r="B703" s="70">
        <v>60</v>
      </c>
      <c r="C703" s="72">
        <v>600</v>
      </c>
      <c r="D703" s="71" t="s">
        <v>21</v>
      </c>
    </row>
    <row r="704" spans="2:4" ht="15" thickBot="1">
      <c r="B704" s="67">
        <v>34</v>
      </c>
      <c r="C704" s="69">
        <v>100</v>
      </c>
      <c r="D704" s="68" t="s">
        <v>20</v>
      </c>
    </row>
    <row r="705" spans="2:4" ht="15" thickBot="1">
      <c r="B705" s="70">
        <v>62</v>
      </c>
      <c r="C705" s="72">
        <v>90</v>
      </c>
      <c r="D705" s="71" t="s">
        <v>21</v>
      </c>
    </row>
    <row r="706" spans="2:4" ht="15" thickBot="1">
      <c r="B706" s="67">
        <v>60</v>
      </c>
      <c r="C706" s="69">
        <v>50</v>
      </c>
      <c r="D706" s="68" t="s">
        <v>20</v>
      </c>
    </row>
    <row r="707" spans="2:4" ht="15" thickBot="1">
      <c r="B707" s="70">
        <v>51</v>
      </c>
      <c r="C707" s="72">
        <v>100</v>
      </c>
      <c r="D707" s="71" t="s">
        <v>20</v>
      </c>
    </row>
    <row r="708" spans="2:4" ht="15" thickBot="1">
      <c r="B708" s="67">
        <v>26</v>
      </c>
      <c r="C708" s="69">
        <v>500</v>
      </c>
      <c r="D708" s="68" t="s">
        <v>21</v>
      </c>
    </row>
    <row r="709" spans="2:4" ht="15" thickBot="1">
      <c r="B709" s="70">
        <v>43</v>
      </c>
      <c r="C709" s="72">
        <v>900</v>
      </c>
      <c r="D709" s="71" t="s">
        <v>19</v>
      </c>
    </row>
    <row r="710" spans="2:4" ht="15" thickBot="1">
      <c r="B710" s="67">
        <v>19</v>
      </c>
      <c r="C710" s="69">
        <v>1000</v>
      </c>
      <c r="D710" s="68" t="s">
        <v>20</v>
      </c>
    </row>
    <row r="711" spans="2:4" ht="15" thickBot="1">
      <c r="B711" s="70">
        <v>26</v>
      </c>
      <c r="C711" s="72">
        <v>1500</v>
      </c>
      <c r="D711" s="71" t="s">
        <v>20</v>
      </c>
    </row>
    <row r="712" spans="2:4" ht="15" thickBot="1">
      <c r="B712" s="67">
        <v>26</v>
      </c>
      <c r="C712" s="69">
        <v>1500</v>
      </c>
      <c r="D712" s="68" t="s">
        <v>20</v>
      </c>
    </row>
    <row r="713" spans="2:4" ht="15" thickBot="1">
      <c r="B713" s="70">
        <v>57</v>
      </c>
      <c r="C713" s="72">
        <v>50</v>
      </c>
      <c r="D713" s="71" t="s">
        <v>19</v>
      </c>
    </row>
    <row r="714" spans="2:4" ht="15" thickBot="1">
      <c r="B714" s="67">
        <v>34</v>
      </c>
      <c r="C714" s="69">
        <v>75</v>
      </c>
      <c r="D714" s="68" t="s">
        <v>19</v>
      </c>
    </row>
    <row r="715" spans="2:4" ht="15" thickBot="1">
      <c r="B715" s="70">
        <v>18</v>
      </c>
      <c r="C715" s="72">
        <v>500</v>
      </c>
      <c r="D715" s="71" t="s">
        <v>21</v>
      </c>
    </row>
    <row r="716" spans="2:4" ht="15" thickBot="1">
      <c r="B716" s="67">
        <v>42</v>
      </c>
      <c r="C716" s="69">
        <v>100</v>
      </c>
      <c r="D716" s="68" t="s">
        <v>19</v>
      </c>
    </row>
    <row r="717" spans="2:4" ht="15" thickBot="1">
      <c r="B717" s="70">
        <v>60</v>
      </c>
      <c r="C717" s="72">
        <v>1200</v>
      </c>
      <c r="D717" s="71" t="s">
        <v>21</v>
      </c>
    </row>
    <row r="718" spans="2:4" ht="15" thickBot="1">
      <c r="B718" s="67">
        <v>57</v>
      </c>
      <c r="C718" s="69">
        <v>500</v>
      </c>
      <c r="D718" s="68" t="s">
        <v>21</v>
      </c>
    </row>
    <row r="719" spans="2:4" ht="15" thickBot="1">
      <c r="B719" s="70">
        <v>59</v>
      </c>
      <c r="C719" s="72">
        <v>75</v>
      </c>
      <c r="D719" s="71" t="s">
        <v>19</v>
      </c>
    </row>
    <row r="720" spans="2:4" ht="15" thickBot="1">
      <c r="B720" s="67">
        <v>42</v>
      </c>
      <c r="C720" s="69">
        <v>60</v>
      </c>
      <c r="D720" s="68" t="s">
        <v>21</v>
      </c>
    </row>
    <row r="721" spans="2:4" ht="15" thickBot="1">
      <c r="B721" s="70">
        <v>56</v>
      </c>
      <c r="C721" s="72">
        <v>1500</v>
      </c>
      <c r="D721" s="71" t="s">
        <v>19</v>
      </c>
    </row>
    <row r="722" spans="2:4" ht="15" thickBot="1">
      <c r="B722" s="67">
        <v>52</v>
      </c>
      <c r="C722" s="69">
        <v>500</v>
      </c>
      <c r="D722" s="68" t="s">
        <v>21</v>
      </c>
    </row>
    <row r="723" spans="2:4" ht="15" thickBot="1">
      <c r="B723" s="70">
        <v>20</v>
      </c>
      <c r="C723" s="72">
        <v>900</v>
      </c>
      <c r="D723" s="71" t="s">
        <v>19</v>
      </c>
    </row>
    <row r="724" spans="2:4" ht="15" thickBot="1">
      <c r="B724" s="67">
        <v>54</v>
      </c>
      <c r="C724" s="69">
        <v>200</v>
      </c>
      <c r="D724" s="68" t="s">
        <v>19</v>
      </c>
    </row>
    <row r="725" spans="2:4" ht="15" thickBot="1">
      <c r="B725" s="70">
        <v>61</v>
      </c>
      <c r="C725" s="72">
        <v>150</v>
      </c>
      <c r="D725" s="71" t="s">
        <v>21</v>
      </c>
    </row>
    <row r="726" spans="2:4" ht="15" thickBot="1">
      <c r="B726" s="67">
        <v>61</v>
      </c>
      <c r="C726" s="69">
        <v>300</v>
      </c>
      <c r="D726" s="68" t="s">
        <v>20</v>
      </c>
    </row>
    <row r="727" spans="2:4" ht="15" thickBot="1">
      <c r="B727" s="70">
        <v>47</v>
      </c>
      <c r="C727" s="72">
        <v>1200</v>
      </c>
      <c r="D727" s="71" t="s">
        <v>21</v>
      </c>
    </row>
    <row r="728" spans="2:4" ht="15" thickBot="1">
      <c r="B728" s="67">
        <v>55</v>
      </c>
      <c r="C728" s="69">
        <v>900</v>
      </c>
      <c r="D728" s="68" t="s">
        <v>19</v>
      </c>
    </row>
    <row r="729" spans="2:4" ht="15" thickBot="1">
      <c r="B729" s="70">
        <v>51</v>
      </c>
      <c r="C729" s="72">
        <v>150</v>
      </c>
      <c r="D729" s="71" t="s">
        <v>20</v>
      </c>
    </row>
    <row r="730" spans="2:4" ht="15" thickBot="1">
      <c r="B730" s="67">
        <v>29</v>
      </c>
      <c r="C730" s="69">
        <v>1200</v>
      </c>
      <c r="D730" s="68" t="s">
        <v>21</v>
      </c>
    </row>
    <row r="731" spans="2:4" ht="15" thickBot="1">
      <c r="B731" s="70">
        <v>36</v>
      </c>
      <c r="C731" s="72">
        <v>50</v>
      </c>
      <c r="D731" s="71" t="s">
        <v>21</v>
      </c>
    </row>
    <row r="732" spans="2:4" ht="15" thickBot="1">
      <c r="B732" s="67">
        <v>54</v>
      </c>
      <c r="C732" s="69">
        <v>2000</v>
      </c>
      <c r="D732" s="68" t="s">
        <v>21</v>
      </c>
    </row>
    <row r="733" spans="2:4" ht="15" thickBot="1">
      <c r="B733" s="70">
        <v>61</v>
      </c>
      <c r="C733" s="72">
        <v>1000</v>
      </c>
      <c r="D733" s="71" t="s">
        <v>20</v>
      </c>
    </row>
    <row r="734" spans="2:4" ht="15" thickBot="1">
      <c r="B734" s="67">
        <v>34</v>
      </c>
      <c r="C734" s="69">
        <v>30</v>
      </c>
      <c r="D734" s="68" t="s">
        <v>19</v>
      </c>
    </row>
    <row r="735" spans="2:4" ht="15" thickBot="1">
      <c r="B735" s="70">
        <v>27</v>
      </c>
      <c r="C735" s="72">
        <v>30</v>
      </c>
      <c r="D735" s="71" t="s">
        <v>21</v>
      </c>
    </row>
    <row r="736" spans="2:4" ht="15" thickBot="1">
      <c r="B736" s="67">
        <v>64</v>
      </c>
      <c r="C736" s="69">
        <v>2000</v>
      </c>
      <c r="D736" s="68" t="s">
        <v>21</v>
      </c>
    </row>
    <row r="737" spans="2:4" ht="15" thickBot="1">
      <c r="B737" s="70">
        <v>29</v>
      </c>
      <c r="C737" s="72">
        <v>100</v>
      </c>
      <c r="D737" s="71" t="s">
        <v>21</v>
      </c>
    </row>
    <row r="738" spans="2:4" ht="15" thickBot="1">
      <c r="B738" s="67">
        <v>33</v>
      </c>
      <c r="C738" s="69">
        <v>50</v>
      </c>
      <c r="D738" s="68" t="s">
        <v>21</v>
      </c>
    </row>
    <row r="739" spans="2:4" ht="15" thickBot="1">
      <c r="B739" s="70">
        <v>41</v>
      </c>
      <c r="C739" s="72">
        <v>100</v>
      </c>
      <c r="D739" s="71" t="s">
        <v>21</v>
      </c>
    </row>
    <row r="740" spans="2:4" ht="15" thickBot="1">
      <c r="B740" s="67">
        <v>36</v>
      </c>
      <c r="C740" s="69">
        <v>25</v>
      </c>
      <c r="D740" s="68" t="s">
        <v>19</v>
      </c>
    </row>
    <row r="741" spans="2:4" ht="15" thickBot="1">
      <c r="B741" s="70">
        <v>25</v>
      </c>
      <c r="C741" s="72">
        <v>200</v>
      </c>
      <c r="D741" s="71" t="s">
        <v>19</v>
      </c>
    </row>
    <row r="742" spans="2:4" ht="15" thickBot="1">
      <c r="B742" s="67">
        <v>48</v>
      </c>
      <c r="C742" s="69">
        <v>300</v>
      </c>
      <c r="D742" s="68" t="s">
        <v>21</v>
      </c>
    </row>
    <row r="743" spans="2:4" ht="15" thickBot="1">
      <c r="B743" s="70">
        <v>38</v>
      </c>
      <c r="C743" s="72">
        <v>2000</v>
      </c>
      <c r="D743" s="71" t="s">
        <v>20</v>
      </c>
    </row>
    <row r="744" spans="2:4" ht="15" thickBot="1">
      <c r="B744" s="67">
        <v>34</v>
      </c>
      <c r="C744" s="69">
        <v>2000</v>
      </c>
      <c r="D744" s="68" t="s">
        <v>19</v>
      </c>
    </row>
    <row r="745" spans="2:4" ht="15" thickBot="1">
      <c r="B745" s="70">
        <v>40</v>
      </c>
      <c r="C745" s="72">
        <v>25</v>
      </c>
      <c r="D745" s="71" t="s">
        <v>20</v>
      </c>
    </row>
    <row r="746" spans="2:4" ht="15" thickBot="1">
      <c r="B746" s="67">
        <v>54</v>
      </c>
      <c r="C746" s="69">
        <v>100</v>
      </c>
      <c r="D746" s="68" t="s">
        <v>19</v>
      </c>
    </row>
    <row r="747" spans="2:4" ht="15" thickBot="1">
      <c r="B747" s="70">
        <v>33</v>
      </c>
      <c r="C747" s="72">
        <v>90</v>
      </c>
      <c r="D747" s="71" t="s">
        <v>21</v>
      </c>
    </row>
    <row r="748" spans="2:4" ht="15" thickBot="1">
      <c r="B748" s="67">
        <v>23</v>
      </c>
      <c r="C748" s="69">
        <v>30</v>
      </c>
      <c r="D748" s="68" t="s">
        <v>19</v>
      </c>
    </row>
    <row r="749" spans="2:4" ht="15" thickBot="1">
      <c r="B749" s="70">
        <v>25</v>
      </c>
      <c r="C749" s="72">
        <v>150</v>
      </c>
      <c r="D749" s="71" t="s">
        <v>21</v>
      </c>
    </row>
    <row r="750" spans="2:4" ht="15" thickBot="1">
      <c r="B750" s="67">
        <v>42</v>
      </c>
      <c r="C750" s="69">
        <v>30</v>
      </c>
      <c r="D750" s="68" t="s">
        <v>19</v>
      </c>
    </row>
    <row r="751" spans="2:4" ht="15" thickBot="1">
      <c r="B751" s="70">
        <v>35</v>
      </c>
      <c r="C751" s="72">
        <v>75</v>
      </c>
      <c r="D751" s="71" t="s">
        <v>21</v>
      </c>
    </row>
    <row r="752" spans="2:4" ht="15" thickBot="1">
      <c r="B752" s="67">
        <v>42</v>
      </c>
      <c r="C752" s="69">
        <v>50</v>
      </c>
      <c r="D752" s="68" t="s">
        <v>21</v>
      </c>
    </row>
    <row r="753" spans="2:4" ht="15" thickBot="1">
      <c r="B753" s="70">
        <v>29</v>
      </c>
      <c r="C753" s="72">
        <v>100</v>
      </c>
      <c r="D753" s="71" t="s">
        <v>21</v>
      </c>
    </row>
    <row r="754" spans="2:4" ht="15" thickBot="1">
      <c r="B754" s="67">
        <v>32</v>
      </c>
      <c r="C754" s="69">
        <v>30</v>
      </c>
      <c r="D754" s="68" t="s">
        <v>21</v>
      </c>
    </row>
    <row r="755" spans="2:4" ht="15" thickBot="1">
      <c r="B755" s="70">
        <v>43</v>
      </c>
      <c r="C755" s="72">
        <v>100</v>
      </c>
      <c r="D755" s="71" t="s">
        <v>20</v>
      </c>
    </row>
    <row r="756" spans="2:4" ht="15" thickBot="1">
      <c r="B756" s="67">
        <v>58</v>
      </c>
      <c r="C756" s="69">
        <v>75</v>
      </c>
      <c r="D756" s="68" t="s">
        <v>21</v>
      </c>
    </row>
    <row r="757" spans="2:4" ht="15" thickBot="1">
      <c r="B757" s="70">
        <v>62</v>
      </c>
      <c r="C757" s="72">
        <v>1200</v>
      </c>
      <c r="D757" s="71" t="s">
        <v>20</v>
      </c>
    </row>
    <row r="758" spans="2:4" ht="15" thickBot="1">
      <c r="B758" s="67">
        <v>43</v>
      </c>
      <c r="C758" s="69">
        <v>1200</v>
      </c>
      <c r="D758" s="68" t="s">
        <v>20</v>
      </c>
    </row>
    <row r="759" spans="2:4" ht="15" thickBot="1">
      <c r="B759" s="70">
        <v>64</v>
      </c>
      <c r="C759" s="72">
        <v>100</v>
      </c>
      <c r="D759" s="71" t="s">
        <v>21</v>
      </c>
    </row>
    <row r="760" spans="2:4" ht="15" thickBot="1">
      <c r="B760" s="67">
        <v>49</v>
      </c>
      <c r="C760" s="69">
        <v>100</v>
      </c>
      <c r="D760" s="68" t="s">
        <v>20</v>
      </c>
    </row>
    <row r="761" spans="2:4" ht="15" thickBot="1">
      <c r="B761" s="70">
        <v>27</v>
      </c>
      <c r="C761" s="72">
        <v>500</v>
      </c>
      <c r="D761" s="71" t="s">
        <v>19</v>
      </c>
    </row>
    <row r="762" spans="2:4" ht="15" thickBot="1">
      <c r="B762" s="67">
        <v>33</v>
      </c>
      <c r="C762" s="69">
        <v>500</v>
      </c>
      <c r="D762" s="68" t="s">
        <v>21</v>
      </c>
    </row>
    <row r="763" spans="2:4" ht="15" thickBot="1">
      <c r="B763" s="70">
        <v>24</v>
      </c>
      <c r="C763" s="72">
        <v>50</v>
      </c>
      <c r="D763" s="71" t="s">
        <v>20</v>
      </c>
    </row>
    <row r="764" spans="2:4" ht="15" thickBot="1">
      <c r="B764" s="67">
        <v>34</v>
      </c>
      <c r="C764" s="69">
        <v>50</v>
      </c>
      <c r="D764" s="68" t="s">
        <v>21</v>
      </c>
    </row>
    <row r="765" spans="2:4" ht="15" thickBot="1">
      <c r="B765" s="70">
        <v>40</v>
      </c>
      <c r="C765" s="72">
        <v>25</v>
      </c>
      <c r="D765" s="71" t="s">
        <v>21</v>
      </c>
    </row>
    <row r="766" spans="2:4" ht="15" thickBot="1">
      <c r="B766" s="67">
        <v>43</v>
      </c>
      <c r="C766" s="69">
        <v>200</v>
      </c>
      <c r="D766" s="68" t="s">
        <v>21</v>
      </c>
    </row>
    <row r="767" spans="2:4" ht="15" thickBot="1">
      <c r="B767" s="70">
        <v>38</v>
      </c>
      <c r="C767" s="72">
        <v>900</v>
      </c>
      <c r="D767" s="71" t="s">
        <v>20</v>
      </c>
    </row>
    <row r="768" spans="2:4" ht="15" thickBot="1">
      <c r="B768" s="67">
        <v>39</v>
      </c>
      <c r="C768" s="69">
        <v>75</v>
      </c>
      <c r="D768" s="68" t="s">
        <v>19</v>
      </c>
    </row>
    <row r="769" spans="2:4" ht="15" thickBot="1">
      <c r="B769" s="70">
        <v>24</v>
      </c>
      <c r="C769" s="72">
        <v>75</v>
      </c>
      <c r="D769" s="71" t="s">
        <v>19</v>
      </c>
    </row>
    <row r="770" spans="2:4" ht="15" thickBot="1">
      <c r="B770" s="67">
        <v>31</v>
      </c>
      <c r="C770" s="69">
        <v>120</v>
      </c>
      <c r="D770" s="68" t="s">
        <v>20</v>
      </c>
    </row>
    <row r="771" spans="2:4" ht="15" thickBot="1">
      <c r="B771" s="70">
        <v>32</v>
      </c>
      <c r="C771" s="72">
        <v>50</v>
      </c>
      <c r="D771" s="71" t="s">
        <v>21</v>
      </c>
    </row>
    <row r="772" spans="2:4" ht="15" thickBot="1">
      <c r="B772" s="67">
        <v>24</v>
      </c>
      <c r="C772" s="69">
        <v>50</v>
      </c>
      <c r="D772" s="68" t="s">
        <v>20</v>
      </c>
    </row>
    <row r="773" spans="2:4" ht="15" thickBot="1">
      <c r="B773" s="70">
        <v>26</v>
      </c>
      <c r="C773" s="72">
        <v>30</v>
      </c>
      <c r="D773" s="71" t="s">
        <v>20</v>
      </c>
    </row>
    <row r="774" spans="2:4" ht="15" thickBot="1">
      <c r="B774" s="67">
        <v>25</v>
      </c>
      <c r="C774" s="69">
        <v>2000</v>
      </c>
      <c r="D774" s="68" t="s">
        <v>20</v>
      </c>
    </row>
    <row r="775" spans="2:4" ht="15" thickBot="1">
      <c r="B775" s="70">
        <v>40</v>
      </c>
      <c r="C775" s="72">
        <v>50</v>
      </c>
      <c r="D775" s="71" t="s">
        <v>21</v>
      </c>
    </row>
    <row r="776" spans="2:4" ht="15" thickBot="1">
      <c r="B776" s="67">
        <v>46</v>
      </c>
      <c r="C776" s="69">
        <v>100</v>
      </c>
      <c r="D776" s="68" t="s">
        <v>20</v>
      </c>
    </row>
    <row r="777" spans="2:4" ht="15" thickBot="1">
      <c r="B777" s="70">
        <v>35</v>
      </c>
      <c r="C777" s="72">
        <v>90</v>
      </c>
      <c r="D777" s="71" t="s">
        <v>21</v>
      </c>
    </row>
    <row r="778" spans="2:4" ht="15" thickBot="1">
      <c r="B778" s="67">
        <v>48</v>
      </c>
      <c r="C778" s="69">
        <v>150</v>
      </c>
      <c r="D778" s="68" t="s">
        <v>20</v>
      </c>
    </row>
    <row r="779" spans="2:4" ht="15" thickBot="1">
      <c r="B779" s="70">
        <v>47</v>
      </c>
      <c r="C779" s="72">
        <v>100</v>
      </c>
      <c r="D779" s="71" t="s">
        <v>19</v>
      </c>
    </row>
    <row r="780" spans="2:4" ht="15" thickBot="1">
      <c r="B780" s="67">
        <v>56</v>
      </c>
      <c r="C780" s="69">
        <v>1000</v>
      </c>
      <c r="D780" s="68" t="s">
        <v>20</v>
      </c>
    </row>
    <row r="781" spans="2:4" ht="15" thickBot="1">
      <c r="B781" s="70">
        <v>52</v>
      </c>
      <c r="C781" s="72">
        <v>50</v>
      </c>
      <c r="D781" s="71" t="s">
        <v>20</v>
      </c>
    </row>
    <row r="782" spans="2:4" ht="15" thickBot="1">
      <c r="B782" s="67">
        <v>35</v>
      </c>
      <c r="C782" s="69">
        <v>500</v>
      </c>
      <c r="D782" s="68" t="s">
        <v>19</v>
      </c>
    </row>
    <row r="783" spans="2:4" ht="15" thickBot="1">
      <c r="B783" s="70">
        <v>59</v>
      </c>
      <c r="C783" s="72">
        <v>900</v>
      </c>
      <c r="D783" s="71" t="s">
        <v>21</v>
      </c>
    </row>
    <row r="784" spans="2:4" ht="15" thickBot="1">
      <c r="B784" s="67">
        <v>56</v>
      </c>
      <c r="C784" s="69">
        <v>300</v>
      </c>
      <c r="D784" s="68" t="s">
        <v>21</v>
      </c>
    </row>
    <row r="785" spans="2:4" ht="15" thickBot="1">
      <c r="B785" s="70">
        <v>34</v>
      </c>
      <c r="C785" s="72">
        <v>500</v>
      </c>
      <c r="D785" s="71" t="s">
        <v>20</v>
      </c>
    </row>
    <row r="786" spans="2:4" ht="15" thickBot="1">
      <c r="B786" s="67">
        <v>31</v>
      </c>
      <c r="C786" s="69">
        <v>200</v>
      </c>
      <c r="D786" s="68" t="s">
        <v>19</v>
      </c>
    </row>
    <row r="787" spans="2:4" ht="15" thickBot="1">
      <c r="B787" s="70">
        <v>48</v>
      </c>
      <c r="C787" s="72">
        <v>100</v>
      </c>
      <c r="D787" s="71" t="s">
        <v>21</v>
      </c>
    </row>
    <row r="788" spans="2:4" ht="15" thickBot="1">
      <c r="B788" s="67">
        <v>41</v>
      </c>
      <c r="C788" s="69">
        <v>25</v>
      </c>
      <c r="D788" s="68" t="s">
        <v>20</v>
      </c>
    </row>
    <row r="789" spans="2:4" ht="15" thickBot="1">
      <c r="B789" s="70">
        <v>52</v>
      </c>
      <c r="C789" s="72">
        <v>900</v>
      </c>
      <c r="D789" s="71" t="s">
        <v>19</v>
      </c>
    </row>
    <row r="790" spans="2:4" ht="15" thickBot="1">
      <c r="B790" s="67">
        <v>61</v>
      </c>
      <c r="C790" s="69">
        <v>2000</v>
      </c>
      <c r="D790" s="68" t="s">
        <v>21</v>
      </c>
    </row>
    <row r="791" spans="2:4" ht="15" thickBot="1">
      <c r="B791" s="70">
        <v>62</v>
      </c>
      <c r="C791" s="72">
        <v>25</v>
      </c>
      <c r="D791" s="71" t="s">
        <v>21</v>
      </c>
    </row>
    <row r="792" spans="2:4" ht="15" thickBot="1">
      <c r="B792" s="67">
        <v>51</v>
      </c>
      <c r="C792" s="69">
        <v>25</v>
      </c>
      <c r="D792" s="68" t="s">
        <v>19</v>
      </c>
    </row>
    <row r="793" spans="2:4" ht="15" thickBot="1">
      <c r="B793" s="70">
        <v>20</v>
      </c>
      <c r="C793" s="72">
        <v>50</v>
      </c>
      <c r="D793" s="71" t="s">
        <v>19</v>
      </c>
    </row>
    <row r="794" spans="2:4" ht="15" thickBot="1">
      <c r="B794" s="67">
        <v>54</v>
      </c>
      <c r="C794" s="69">
        <v>30</v>
      </c>
      <c r="D794" s="68" t="s">
        <v>19</v>
      </c>
    </row>
    <row r="795" spans="2:4" ht="15" thickBot="1">
      <c r="B795" s="70">
        <v>60</v>
      </c>
      <c r="C795" s="72">
        <v>300</v>
      </c>
      <c r="D795" s="71" t="s">
        <v>19</v>
      </c>
    </row>
    <row r="796" spans="2:4" ht="15" thickBot="1">
      <c r="B796" s="67">
        <v>57</v>
      </c>
      <c r="C796" s="69">
        <v>300</v>
      </c>
      <c r="D796" s="68" t="s">
        <v>20</v>
      </c>
    </row>
    <row r="797" spans="2:4" ht="15" thickBot="1">
      <c r="B797" s="70">
        <v>43</v>
      </c>
      <c r="C797" s="72">
        <v>120</v>
      </c>
      <c r="D797" s="71" t="s">
        <v>19</v>
      </c>
    </row>
    <row r="798" spans="2:4" ht="15" thickBot="1">
      <c r="B798" s="67">
        <v>40</v>
      </c>
      <c r="C798" s="69">
        <v>75</v>
      </c>
      <c r="D798" s="68" t="s">
        <v>21</v>
      </c>
    </row>
    <row r="799" spans="2:4" ht="15" thickBot="1">
      <c r="B799" s="70">
        <v>61</v>
      </c>
      <c r="C799" s="72">
        <v>50</v>
      </c>
      <c r="D799" s="71" t="s">
        <v>21</v>
      </c>
    </row>
    <row r="800" spans="2:4" ht="15" thickBot="1">
      <c r="B800" s="67">
        <v>56</v>
      </c>
      <c r="C800" s="69">
        <v>100</v>
      </c>
      <c r="D800" s="68" t="s">
        <v>20</v>
      </c>
    </row>
    <row r="801" spans="2:4" ht="15" thickBot="1">
      <c r="B801" s="70">
        <v>32</v>
      </c>
      <c r="C801" s="72">
        <v>1200</v>
      </c>
      <c r="D801" s="71" t="s">
        <v>21</v>
      </c>
    </row>
    <row r="802" spans="2:4" ht="15" thickBot="1">
      <c r="B802" s="67">
        <v>21</v>
      </c>
      <c r="C802" s="69">
        <v>200</v>
      </c>
      <c r="D802" s="68" t="s">
        <v>21</v>
      </c>
    </row>
    <row r="803" spans="2:4" ht="15" thickBot="1">
      <c r="B803" s="70">
        <v>46</v>
      </c>
      <c r="C803" s="72">
        <v>30</v>
      </c>
      <c r="D803" s="71" t="s">
        <v>19</v>
      </c>
    </row>
    <row r="804" spans="2:4" ht="15" thickBot="1">
      <c r="B804" s="67">
        <v>39</v>
      </c>
      <c r="C804" s="69">
        <v>100</v>
      </c>
      <c r="D804" s="68" t="s">
        <v>21</v>
      </c>
    </row>
    <row r="805" spans="2:4" ht="15" thickBot="1">
      <c r="B805" s="70">
        <v>42</v>
      </c>
      <c r="C805" s="72">
        <v>30</v>
      </c>
      <c r="D805" s="71" t="s">
        <v>20</v>
      </c>
    </row>
    <row r="806" spans="2:4" ht="15" thickBot="1">
      <c r="B806" s="67">
        <v>30</v>
      </c>
      <c r="C806" s="69">
        <v>1500</v>
      </c>
      <c r="D806" s="68" t="s">
        <v>19</v>
      </c>
    </row>
    <row r="807" spans="2:4" ht="15" thickBot="1">
      <c r="B807" s="70">
        <v>35</v>
      </c>
      <c r="C807" s="72">
        <v>900</v>
      </c>
      <c r="D807" s="71" t="s">
        <v>19</v>
      </c>
    </row>
    <row r="808" spans="2:4" ht="15" thickBot="1">
      <c r="B808" s="67">
        <v>50</v>
      </c>
      <c r="C808" s="69">
        <v>200</v>
      </c>
      <c r="D808" s="68" t="s">
        <v>20</v>
      </c>
    </row>
    <row r="809" spans="2:4" ht="15" thickBot="1">
      <c r="B809" s="70">
        <v>33</v>
      </c>
      <c r="C809" s="72">
        <v>2000</v>
      </c>
      <c r="D809" s="71" t="s">
        <v>19</v>
      </c>
    </row>
    <row r="810" spans="2:4" ht="15" thickBot="1">
      <c r="B810" s="67">
        <v>62</v>
      </c>
      <c r="C810" s="69">
        <v>100</v>
      </c>
      <c r="D810" s="68" t="s">
        <v>19</v>
      </c>
    </row>
    <row r="811" spans="2:4" ht="15" thickBot="1">
      <c r="B811" s="70">
        <v>59</v>
      </c>
      <c r="C811" s="72">
        <v>100</v>
      </c>
      <c r="D811" s="71" t="s">
        <v>20</v>
      </c>
    </row>
    <row r="812" spans="2:4" ht="15" thickBot="1">
      <c r="B812" s="67">
        <v>61</v>
      </c>
      <c r="C812" s="69">
        <v>50</v>
      </c>
      <c r="D812" s="68" t="s">
        <v>19</v>
      </c>
    </row>
    <row r="813" spans="2:4" ht="15" thickBot="1">
      <c r="B813" s="70">
        <v>19</v>
      </c>
      <c r="C813" s="72">
        <v>75</v>
      </c>
      <c r="D813" s="71" t="s">
        <v>20</v>
      </c>
    </row>
    <row r="814" spans="2:4" ht="15" thickBot="1">
      <c r="B814" s="67">
        <v>52</v>
      </c>
      <c r="C814" s="69">
        <v>150</v>
      </c>
      <c r="D814" s="68" t="s">
        <v>20</v>
      </c>
    </row>
    <row r="815" spans="2:4" ht="15" thickBot="1">
      <c r="B815" s="70">
        <v>59</v>
      </c>
      <c r="C815" s="72">
        <v>500</v>
      </c>
      <c r="D815" s="71" t="s">
        <v>21</v>
      </c>
    </row>
    <row r="816" spans="2:4" ht="15" thickBot="1">
      <c r="B816" s="67">
        <v>51</v>
      </c>
      <c r="C816" s="69">
        <v>75</v>
      </c>
      <c r="D816" s="68" t="s">
        <v>21</v>
      </c>
    </row>
    <row r="817" spans="2:4" ht="15" thickBot="1">
      <c r="B817" s="70">
        <v>47</v>
      </c>
      <c r="C817" s="72">
        <v>1000</v>
      </c>
      <c r="D817" s="71" t="s">
        <v>19</v>
      </c>
    </row>
    <row r="818" spans="2:4" ht="15" thickBot="1">
      <c r="B818" s="67">
        <v>30</v>
      </c>
      <c r="C818" s="69">
        <v>200</v>
      </c>
      <c r="D818" s="68" t="s">
        <v>19</v>
      </c>
    </row>
    <row r="819" spans="2:4" ht="15" thickBot="1">
      <c r="B819" s="70">
        <v>30</v>
      </c>
      <c r="C819" s="72">
        <v>500</v>
      </c>
      <c r="D819" s="71" t="s">
        <v>20</v>
      </c>
    </row>
    <row r="820" spans="2:4" ht="15" thickBot="1">
      <c r="B820" s="67">
        <v>35</v>
      </c>
      <c r="C820" s="69">
        <v>100</v>
      </c>
      <c r="D820" s="68" t="s">
        <v>19</v>
      </c>
    </row>
    <row r="821" spans="2:4" ht="15" thickBot="1">
      <c r="B821" s="70">
        <v>49</v>
      </c>
      <c r="C821" s="72">
        <v>200</v>
      </c>
      <c r="D821" s="71" t="s">
        <v>20</v>
      </c>
    </row>
    <row r="822" spans="2:4" ht="15" thickBot="1">
      <c r="B822" s="67">
        <v>49</v>
      </c>
      <c r="C822" s="69">
        <v>300</v>
      </c>
      <c r="D822" s="68" t="s">
        <v>20</v>
      </c>
    </row>
    <row r="823" spans="2:4" ht="15" thickBot="1">
      <c r="B823" s="70">
        <v>52</v>
      </c>
      <c r="C823" s="72">
        <v>150</v>
      </c>
      <c r="D823" s="71" t="s">
        <v>19</v>
      </c>
    </row>
    <row r="824" spans="2:4" ht="15" thickBot="1">
      <c r="B824" s="67">
        <v>56</v>
      </c>
      <c r="C824" s="69">
        <v>100</v>
      </c>
      <c r="D824" s="68" t="s">
        <v>20</v>
      </c>
    </row>
    <row r="825" spans="2:4" ht="15" thickBot="1">
      <c r="B825" s="70">
        <v>63</v>
      </c>
      <c r="C825" s="72">
        <v>120</v>
      </c>
      <c r="D825" s="71" t="s">
        <v>21</v>
      </c>
    </row>
    <row r="826" spans="2:4" ht="15" thickBot="1">
      <c r="B826" s="67">
        <v>46</v>
      </c>
      <c r="C826" s="69">
        <v>25</v>
      </c>
      <c r="D826" s="68" t="s">
        <v>19</v>
      </c>
    </row>
    <row r="827" spans="2:4" ht="15" thickBot="1">
      <c r="B827" s="70">
        <v>46</v>
      </c>
      <c r="C827" s="72">
        <v>300</v>
      </c>
      <c r="D827" s="71" t="s">
        <v>21</v>
      </c>
    </row>
    <row r="828" spans="2:4" ht="15" thickBot="1">
      <c r="B828" s="67">
        <v>61</v>
      </c>
      <c r="C828" s="69">
        <v>900</v>
      </c>
      <c r="D828" s="68" t="s">
        <v>19</v>
      </c>
    </row>
    <row r="829" spans="2:4" ht="15" thickBot="1">
      <c r="B829" s="70">
        <v>33</v>
      </c>
      <c r="C829" s="72">
        <v>1200</v>
      </c>
      <c r="D829" s="71" t="s">
        <v>20</v>
      </c>
    </row>
    <row r="830" spans="2:4" ht="15" thickBot="1">
      <c r="B830" s="67">
        <v>61</v>
      </c>
      <c r="C830" s="69">
        <v>90</v>
      </c>
      <c r="D830" s="68" t="s">
        <v>19</v>
      </c>
    </row>
    <row r="831" spans="2:4" ht="15" thickBot="1">
      <c r="B831" s="70">
        <v>64</v>
      </c>
      <c r="C831" s="72">
        <v>150</v>
      </c>
      <c r="D831" s="71" t="s">
        <v>21</v>
      </c>
    </row>
    <row r="832" spans="2:4" ht="15" thickBot="1">
      <c r="B832" s="67">
        <v>27</v>
      </c>
      <c r="C832" s="69">
        <v>100</v>
      </c>
      <c r="D832" s="68" t="s">
        <v>20</v>
      </c>
    </row>
    <row r="833" spans="2:4" ht="15" thickBot="1">
      <c r="B833" s="70">
        <v>47</v>
      </c>
      <c r="C833" s="72">
        <v>2000</v>
      </c>
      <c r="D833" s="71" t="s">
        <v>19</v>
      </c>
    </row>
    <row r="834" spans="2:4" ht="15" thickBot="1">
      <c r="B834" s="67">
        <v>42</v>
      </c>
      <c r="C834" s="69">
        <v>200</v>
      </c>
      <c r="D834" s="68" t="s">
        <v>19</v>
      </c>
    </row>
    <row r="835" spans="2:4" ht="15" thickBot="1">
      <c r="B835" s="70">
        <v>56</v>
      </c>
      <c r="C835" s="72">
        <v>60</v>
      </c>
      <c r="D835" s="71" t="s">
        <v>19</v>
      </c>
    </row>
    <row r="836" spans="2:4" ht="15" thickBot="1">
      <c r="B836" s="67">
        <v>37</v>
      </c>
      <c r="C836" s="69">
        <v>200</v>
      </c>
      <c r="D836" s="68" t="s">
        <v>21</v>
      </c>
    </row>
    <row r="837" spans="2:4" ht="15" thickBot="1">
      <c r="B837" s="70">
        <v>22</v>
      </c>
      <c r="C837" s="72">
        <v>50</v>
      </c>
      <c r="D837" s="71" t="s">
        <v>21</v>
      </c>
    </row>
    <row r="838" spans="2:4" ht="15" thickBot="1">
      <c r="B838" s="67">
        <v>18</v>
      </c>
      <c r="C838" s="69">
        <v>90</v>
      </c>
      <c r="D838" s="68" t="s">
        <v>19</v>
      </c>
    </row>
    <row r="839" spans="2:4" ht="15" thickBot="1">
      <c r="B839" s="70">
        <v>47</v>
      </c>
      <c r="C839" s="72">
        <v>600</v>
      </c>
      <c r="D839" s="71" t="s">
        <v>20</v>
      </c>
    </row>
    <row r="840" spans="2:4" ht="15" thickBot="1">
      <c r="B840" s="67">
        <v>20</v>
      </c>
      <c r="C840" s="69">
        <v>1200</v>
      </c>
      <c r="D840" s="68" t="s">
        <v>20</v>
      </c>
    </row>
    <row r="841" spans="2:4" ht="15" thickBot="1">
      <c r="B841" s="70">
        <v>62</v>
      </c>
      <c r="C841" s="72">
        <v>50</v>
      </c>
      <c r="D841" s="71" t="s">
        <v>21</v>
      </c>
    </row>
    <row r="842" spans="2:4" ht="15" thickBot="1">
      <c r="B842" s="67">
        <v>31</v>
      </c>
      <c r="C842" s="69">
        <v>100</v>
      </c>
      <c r="D842" s="68" t="s">
        <v>20</v>
      </c>
    </row>
    <row r="843" spans="2:4" ht="15" thickBot="1">
      <c r="B843" s="70">
        <v>47</v>
      </c>
      <c r="C843" s="72">
        <v>600</v>
      </c>
      <c r="D843" s="71" t="s">
        <v>21</v>
      </c>
    </row>
    <row r="844" spans="2:4" ht="15" thickBot="1">
      <c r="B844" s="67">
        <v>21</v>
      </c>
      <c r="C844" s="69">
        <v>1500</v>
      </c>
      <c r="D844" s="68" t="s">
        <v>19</v>
      </c>
    </row>
    <row r="845" spans="2:4" ht="15" thickBot="1">
      <c r="B845" s="70">
        <v>35</v>
      </c>
      <c r="C845" s="72">
        <v>150</v>
      </c>
      <c r="D845" s="71" t="s">
        <v>21</v>
      </c>
    </row>
    <row r="846" spans="2:4" ht="15" thickBot="1">
      <c r="B846" s="67">
        <v>54</v>
      </c>
      <c r="C846" s="69">
        <v>500</v>
      </c>
      <c r="D846" s="68" t="s">
        <v>21</v>
      </c>
    </row>
    <row r="847" spans="2:4" ht="15" thickBot="1">
      <c r="B847" s="70">
        <v>42</v>
      </c>
      <c r="C847" s="72">
        <v>50</v>
      </c>
      <c r="D847" s="71" t="s">
        <v>19</v>
      </c>
    </row>
    <row r="848" spans="2:4" ht="15" thickBot="1">
      <c r="B848" s="67">
        <v>18</v>
      </c>
      <c r="C848" s="69">
        <v>1200</v>
      </c>
      <c r="D848" s="68" t="s">
        <v>20</v>
      </c>
    </row>
    <row r="849" spans="2:4" ht="15" thickBot="1">
      <c r="B849" s="70">
        <v>63</v>
      </c>
      <c r="C849" s="72">
        <v>75</v>
      </c>
      <c r="D849" s="71" t="s">
        <v>21</v>
      </c>
    </row>
    <row r="850" spans="2:4" ht="15" thickBot="1">
      <c r="B850" s="67">
        <v>32</v>
      </c>
      <c r="C850" s="69">
        <v>50</v>
      </c>
      <c r="D850" s="68" t="s">
        <v>21</v>
      </c>
    </row>
    <row r="851" spans="2:4" ht="15" thickBot="1">
      <c r="B851" s="70">
        <v>26</v>
      </c>
      <c r="C851" s="72">
        <v>1000</v>
      </c>
      <c r="D851" s="71" t="s">
        <v>19</v>
      </c>
    </row>
    <row r="852" spans="2:4" ht="15" thickBot="1">
      <c r="B852" s="67">
        <v>32</v>
      </c>
      <c r="C852" s="69">
        <v>50</v>
      </c>
      <c r="D852" s="68" t="s">
        <v>20</v>
      </c>
    </row>
    <row r="853" spans="2:4" ht="15" thickBot="1">
      <c r="B853" s="70">
        <v>41</v>
      </c>
      <c r="C853" s="72">
        <v>300</v>
      </c>
      <c r="D853" s="71" t="s">
        <v>21</v>
      </c>
    </row>
    <row r="854" spans="2:4" ht="15" thickBot="1">
      <c r="B854" s="67">
        <v>21</v>
      </c>
      <c r="C854" s="69">
        <v>1000</v>
      </c>
      <c r="D854" s="68" t="s">
        <v>19</v>
      </c>
    </row>
    <row r="855" spans="2:4" ht="15" thickBot="1">
      <c r="B855" s="70">
        <v>29</v>
      </c>
      <c r="C855" s="72">
        <v>50</v>
      </c>
      <c r="D855" s="71" t="s">
        <v>21</v>
      </c>
    </row>
    <row r="856" spans="2:4" ht="15" thickBot="1">
      <c r="B856" s="67">
        <v>54</v>
      </c>
      <c r="C856" s="69">
        <v>25</v>
      </c>
      <c r="D856" s="68" t="s">
        <v>19</v>
      </c>
    </row>
    <row r="857" spans="2:4" ht="15" thickBot="1">
      <c r="B857" s="70">
        <v>54</v>
      </c>
      <c r="C857" s="72">
        <v>120</v>
      </c>
      <c r="D857" s="71" t="s">
        <v>20</v>
      </c>
    </row>
    <row r="858" spans="2:4" ht="15" thickBot="1">
      <c r="B858" s="67">
        <v>60</v>
      </c>
      <c r="C858" s="69">
        <v>50</v>
      </c>
      <c r="D858" s="68" t="s">
        <v>20</v>
      </c>
    </row>
    <row r="859" spans="2:4" ht="15" thickBot="1">
      <c r="B859" s="70">
        <v>23</v>
      </c>
      <c r="C859" s="72">
        <v>100</v>
      </c>
      <c r="D859" s="71" t="s">
        <v>20</v>
      </c>
    </row>
    <row r="860" spans="2:4" ht="15" thickBot="1">
      <c r="B860" s="67">
        <v>56</v>
      </c>
      <c r="C860" s="69">
        <v>1500</v>
      </c>
      <c r="D860" s="68" t="s">
        <v>20</v>
      </c>
    </row>
    <row r="861" spans="2:4" ht="15" thickBot="1">
      <c r="B861" s="70">
        <v>63</v>
      </c>
      <c r="C861" s="72">
        <v>200</v>
      </c>
      <c r="D861" s="71" t="s">
        <v>21</v>
      </c>
    </row>
    <row r="862" spans="2:4" ht="15" thickBot="1">
      <c r="B862" s="67">
        <v>41</v>
      </c>
      <c r="C862" s="69">
        <v>90</v>
      </c>
      <c r="D862" s="68" t="s">
        <v>21</v>
      </c>
    </row>
    <row r="863" spans="2:4" ht="15" thickBot="1">
      <c r="B863" s="70">
        <v>28</v>
      </c>
      <c r="C863" s="72">
        <v>1200</v>
      </c>
      <c r="D863" s="71" t="s">
        <v>20</v>
      </c>
    </row>
    <row r="864" spans="2:4" ht="15" thickBot="1">
      <c r="B864" s="67">
        <v>30</v>
      </c>
      <c r="C864" s="69">
        <v>50</v>
      </c>
      <c r="D864" s="68" t="s">
        <v>20</v>
      </c>
    </row>
    <row r="865" spans="2:4" ht="15" thickBot="1">
      <c r="B865" s="70">
        <v>51</v>
      </c>
      <c r="C865" s="72">
        <v>500</v>
      </c>
      <c r="D865" s="71" t="s">
        <v>20</v>
      </c>
    </row>
    <row r="866" spans="2:4" ht="15" thickBot="1">
      <c r="B866" s="67">
        <v>42</v>
      </c>
      <c r="C866" s="69">
        <v>300</v>
      </c>
      <c r="D866" s="68" t="s">
        <v>21</v>
      </c>
    </row>
    <row r="867" spans="2:4" ht="15" thickBot="1">
      <c r="B867" s="70">
        <v>24</v>
      </c>
      <c r="C867" s="72">
        <v>50</v>
      </c>
      <c r="D867" s="71" t="s">
        <v>20</v>
      </c>
    </row>
    <row r="868" spans="2:4" ht="15" thickBot="1">
      <c r="B868" s="67">
        <v>21</v>
      </c>
      <c r="C868" s="69">
        <v>500</v>
      </c>
      <c r="D868" s="68" t="s">
        <v>20</v>
      </c>
    </row>
    <row r="869" spans="2:4" ht="15" thickBot="1">
      <c r="B869" s="70">
        <v>25</v>
      </c>
      <c r="C869" s="72">
        <v>300</v>
      </c>
      <c r="D869" s="71" t="s">
        <v>20</v>
      </c>
    </row>
    <row r="870" spans="2:4" ht="15" thickBot="1">
      <c r="B870" s="67">
        <v>37</v>
      </c>
      <c r="C870" s="69">
        <v>1500</v>
      </c>
      <c r="D870" s="68" t="s">
        <v>19</v>
      </c>
    </row>
    <row r="871" spans="2:4" ht="15" thickBot="1">
      <c r="B871" s="70">
        <v>46</v>
      </c>
      <c r="C871" s="72">
        <v>120</v>
      </c>
      <c r="D871" s="71" t="s">
        <v>20</v>
      </c>
    </row>
    <row r="872" spans="2:4" ht="15" thickBot="1">
      <c r="B872" s="67">
        <v>62</v>
      </c>
      <c r="C872" s="69">
        <v>60</v>
      </c>
      <c r="D872" s="68" t="s">
        <v>19</v>
      </c>
    </row>
    <row r="873" spans="2:4" ht="15" thickBot="1">
      <c r="B873" s="70">
        <v>63</v>
      </c>
      <c r="C873" s="72">
        <v>75</v>
      </c>
      <c r="D873" s="71" t="s">
        <v>19</v>
      </c>
    </row>
    <row r="874" spans="2:4" ht="15" thickBot="1">
      <c r="B874" s="67">
        <v>27</v>
      </c>
      <c r="C874" s="69">
        <v>100</v>
      </c>
      <c r="D874" s="68" t="s">
        <v>20</v>
      </c>
    </row>
    <row r="875" spans="2:4" ht="15" thickBot="1">
      <c r="B875" s="70">
        <v>60</v>
      </c>
      <c r="C875" s="72">
        <v>30</v>
      </c>
      <c r="D875" s="71" t="s">
        <v>19</v>
      </c>
    </row>
    <row r="876" spans="2:4" ht="15" thickBot="1">
      <c r="B876" s="67">
        <v>51</v>
      </c>
      <c r="C876" s="69">
        <v>2000</v>
      </c>
      <c r="D876" s="68" t="s">
        <v>20</v>
      </c>
    </row>
    <row r="877" spans="2:4" ht="15" thickBot="1">
      <c r="B877" s="70">
        <v>43</v>
      </c>
      <c r="C877" s="72">
        <v>120</v>
      </c>
      <c r="D877" s="71" t="s">
        <v>21</v>
      </c>
    </row>
    <row r="878" spans="2:4" ht="15" thickBot="1">
      <c r="B878" s="67">
        <v>58</v>
      </c>
      <c r="C878" s="69">
        <v>25</v>
      </c>
      <c r="D878" s="68" t="s">
        <v>21</v>
      </c>
    </row>
    <row r="879" spans="2:4" ht="15" thickBot="1">
      <c r="B879" s="70">
        <v>20</v>
      </c>
      <c r="C879" s="72">
        <v>30</v>
      </c>
      <c r="D879" s="71" t="s">
        <v>21</v>
      </c>
    </row>
    <row r="880" spans="2:4" ht="15" thickBot="1">
      <c r="B880" s="67">
        <v>23</v>
      </c>
      <c r="C880" s="69">
        <v>30</v>
      </c>
      <c r="D880" s="68" t="s">
        <v>21</v>
      </c>
    </row>
    <row r="881" spans="2:4" ht="15" thickBot="1">
      <c r="B881" s="70">
        <v>22</v>
      </c>
      <c r="C881" s="72">
        <v>1000</v>
      </c>
      <c r="D881" s="71" t="s">
        <v>19</v>
      </c>
    </row>
    <row r="882" spans="2:4" ht="15" thickBot="1">
      <c r="B882" s="67">
        <v>22</v>
      </c>
      <c r="C882" s="69">
        <v>300</v>
      </c>
      <c r="D882" s="68" t="s">
        <v>20</v>
      </c>
    </row>
    <row r="883" spans="2:4" ht="15" thickBot="1">
      <c r="B883" s="70">
        <v>64</v>
      </c>
      <c r="C883" s="72">
        <v>50</v>
      </c>
      <c r="D883" s="71" t="s">
        <v>20</v>
      </c>
    </row>
    <row r="884" spans="2:4" ht="15" thickBot="1">
      <c r="B884" s="67">
        <v>40</v>
      </c>
      <c r="C884" s="69">
        <v>500</v>
      </c>
      <c r="D884" s="68" t="s">
        <v>20</v>
      </c>
    </row>
    <row r="885" spans="2:4" ht="15" thickBot="1">
      <c r="B885" s="70">
        <v>26</v>
      </c>
      <c r="C885" s="72">
        <v>60</v>
      </c>
      <c r="D885" s="71" t="s">
        <v>21</v>
      </c>
    </row>
    <row r="886" spans="2:4" ht="15" thickBot="1">
      <c r="B886" s="67">
        <v>52</v>
      </c>
      <c r="C886" s="69">
        <v>120</v>
      </c>
      <c r="D886" s="68" t="s">
        <v>21</v>
      </c>
    </row>
    <row r="887" spans="2:4" ht="15" thickBot="1">
      <c r="B887" s="70">
        <v>37</v>
      </c>
      <c r="C887" s="72">
        <v>900</v>
      </c>
      <c r="D887" s="71" t="s">
        <v>20</v>
      </c>
    </row>
    <row r="888" spans="2:4" ht="15" thickBot="1">
      <c r="B888" s="67">
        <v>59</v>
      </c>
      <c r="C888" s="69">
        <v>100</v>
      </c>
      <c r="D888" s="68" t="s">
        <v>21</v>
      </c>
    </row>
    <row r="889" spans="2:4" ht="15" thickBot="1">
      <c r="B889" s="70">
        <v>52</v>
      </c>
      <c r="C889" s="72">
        <v>100</v>
      </c>
      <c r="D889" s="71" t="s">
        <v>20</v>
      </c>
    </row>
    <row r="890" spans="2:4" ht="15" thickBot="1">
      <c r="B890" s="67">
        <v>35</v>
      </c>
      <c r="C890" s="69">
        <v>50</v>
      </c>
      <c r="D890" s="68" t="s">
        <v>20</v>
      </c>
    </row>
    <row r="891" spans="2:4" ht="15" thickBot="1">
      <c r="B891" s="70">
        <v>34</v>
      </c>
      <c r="C891" s="72">
        <v>50</v>
      </c>
      <c r="D891" s="71" t="s">
        <v>20</v>
      </c>
    </row>
    <row r="892" spans="2:4" ht="15" thickBot="1">
      <c r="B892" s="67">
        <v>41</v>
      </c>
      <c r="C892" s="69">
        <v>900</v>
      </c>
      <c r="D892" s="68" t="s">
        <v>20</v>
      </c>
    </row>
    <row r="893" spans="2:4" ht="15" thickBot="1">
      <c r="B893" s="70">
        <v>20</v>
      </c>
      <c r="C893" s="72">
        <v>50</v>
      </c>
      <c r="D893" s="71" t="s">
        <v>20</v>
      </c>
    </row>
    <row r="894" spans="2:4" ht="15" thickBot="1">
      <c r="B894" s="67">
        <v>49</v>
      </c>
      <c r="C894" s="69">
        <v>50</v>
      </c>
      <c r="D894" s="68" t="s">
        <v>20</v>
      </c>
    </row>
    <row r="895" spans="2:4" ht="15" thickBot="1">
      <c r="B895" s="70">
        <v>52</v>
      </c>
      <c r="C895" s="72">
        <v>30</v>
      </c>
      <c r="D895" s="71" t="s">
        <v>20</v>
      </c>
    </row>
    <row r="896" spans="2:4" ht="15" thickBot="1">
      <c r="B896" s="67">
        <v>55</v>
      </c>
      <c r="C896" s="69">
        <v>120</v>
      </c>
      <c r="D896" s="68" t="s">
        <v>21</v>
      </c>
    </row>
    <row r="897" spans="2:4" ht="15" thickBot="1">
      <c r="B897" s="70">
        <v>30</v>
      </c>
      <c r="C897" s="72">
        <v>50</v>
      </c>
      <c r="D897" s="71" t="s">
        <v>20</v>
      </c>
    </row>
    <row r="898" spans="2:4" ht="15" thickBot="1">
      <c r="B898" s="67">
        <v>64</v>
      </c>
      <c r="C898" s="69">
        <v>100</v>
      </c>
      <c r="D898" s="68" t="s">
        <v>20</v>
      </c>
    </row>
    <row r="899" spans="2:4" ht="15" thickBot="1">
      <c r="B899" s="70">
        <v>42</v>
      </c>
      <c r="C899" s="72">
        <v>90</v>
      </c>
      <c r="D899" s="71" t="s">
        <v>21</v>
      </c>
    </row>
    <row r="900" spans="2:4" ht="15" thickBot="1">
      <c r="B900" s="67">
        <v>26</v>
      </c>
      <c r="C900" s="69">
        <v>600</v>
      </c>
      <c r="D900" s="68" t="s">
        <v>21</v>
      </c>
    </row>
    <row r="901" spans="2:4" ht="15" thickBot="1">
      <c r="B901" s="70">
        <v>21</v>
      </c>
      <c r="C901" s="72">
        <v>60</v>
      </c>
      <c r="D901" s="71" t="s">
        <v>21</v>
      </c>
    </row>
    <row r="902" spans="2:4" ht="15" thickBot="1">
      <c r="B902" s="67">
        <v>31</v>
      </c>
      <c r="C902" s="69">
        <v>30</v>
      </c>
      <c r="D902" s="68" t="s">
        <v>20</v>
      </c>
    </row>
    <row r="903" spans="2:4" ht="15" thickBot="1">
      <c r="B903" s="70">
        <v>54</v>
      </c>
      <c r="C903" s="72">
        <v>50</v>
      </c>
      <c r="D903" s="71" t="s">
        <v>19</v>
      </c>
    </row>
    <row r="904" spans="2:4" ht="15" thickBot="1">
      <c r="B904" s="67">
        <v>51</v>
      </c>
      <c r="C904" s="69">
        <v>200</v>
      </c>
      <c r="D904" s="68" t="s">
        <v>19</v>
      </c>
    </row>
    <row r="905" spans="2:4" ht="15" thickBot="1">
      <c r="B905" s="70">
        <v>28</v>
      </c>
      <c r="C905" s="72">
        <v>500</v>
      </c>
      <c r="D905" s="71" t="s">
        <v>21</v>
      </c>
    </row>
    <row r="906" spans="2:4" ht="15" thickBot="1">
      <c r="B906" s="67">
        <v>58</v>
      </c>
      <c r="C906" s="69">
        <v>300</v>
      </c>
      <c r="D906" s="68" t="s">
        <v>19</v>
      </c>
    </row>
    <row r="907" spans="2:4" ht="15" thickBot="1">
      <c r="B907" s="70">
        <v>20</v>
      </c>
      <c r="C907" s="72">
        <v>50</v>
      </c>
      <c r="D907" s="71" t="s">
        <v>21</v>
      </c>
    </row>
    <row r="908" spans="2:4" ht="15" thickBot="1">
      <c r="B908" s="67">
        <v>45</v>
      </c>
      <c r="C908" s="69">
        <v>25</v>
      </c>
      <c r="D908" s="68" t="s">
        <v>20</v>
      </c>
    </row>
    <row r="909" spans="2:4" ht="15" thickBot="1">
      <c r="B909" s="70">
        <v>46</v>
      </c>
      <c r="C909" s="72">
        <v>1200</v>
      </c>
      <c r="D909" s="71" t="s">
        <v>19</v>
      </c>
    </row>
    <row r="910" spans="2:4" ht="15" thickBot="1">
      <c r="B910" s="67">
        <v>26</v>
      </c>
      <c r="C910" s="69">
        <v>300</v>
      </c>
      <c r="D910" s="68" t="s">
        <v>20</v>
      </c>
    </row>
    <row r="911" spans="2:4" ht="15" thickBot="1">
      <c r="B911" s="70">
        <v>20</v>
      </c>
      <c r="C911" s="72">
        <v>150</v>
      </c>
      <c r="D911" s="71" t="s">
        <v>19</v>
      </c>
    </row>
    <row r="912" spans="2:4" ht="15" thickBot="1">
      <c r="B912" s="67">
        <v>42</v>
      </c>
      <c r="C912" s="69">
        <v>900</v>
      </c>
      <c r="D912" s="68" t="s">
        <v>20</v>
      </c>
    </row>
    <row r="913" spans="2:4" ht="15" thickBot="1">
      <c r="B913" s="70">
        <v>51</v>
      </c>
      <c r="C913" s="72">
        <v>150</v>
      </c>
      <c r="D913" s="71" t="s">
        <v>19</v>
      </c>
    </row>
    <row r="914" spans="2:4" ht="15" thickBot="1">
      <c r="B914" s="67">
        <v>29</v>
      </c>
      <c r="C914" s="69">
        <v>90</v>
      </c>
      <c r="D914" s="68" t="s">
        <v>20</v>
      </c>
    </row>
    <row r="915" spans="2:4" ht="15" thickBot="1">
      <c r="B915" s="70">
        <v>59</v>
      </c>
      <c r="C915" s="72">
        <v>500</v>
      </c>
      <c r="D915" s="71" t="s">
        <v>20</v>
      </c>
    </row>
    <row r="916" spans="2:4" ht="15" thickBot="1">
      <c r="B916" s="67">
        <v>26</v>
      </c>
      <c r="C916" s="69">
        <v>90</v>
      </c>
      <c r="D916" s="68" t="s">
        <v>19</v>
      </c>
    </row>
    <row r="917" spans="2:4" ht="15" thickBot="1">
      <c r="B917" s="70">
        <v>32</v>
      </c>
      <c r="C917" s="72">
        <v>50</v>
      </c>
      <c r="D917" s="71" t="s">
        <v>20</v>
      </c>
    </row>
    <row r="918" spans="2:4" ht="15" thickBot="1">
      <c r="B918" s="67">
        <v>57</v>
      </c>
      <c r="C918" s="69">
        <v>200</v>
      </c>
      <c r="D918" s="68" t="s">
        <v>20</v>
      </c>
    </row>
    <row r="919" spans="2:4" ht="15" thickBot="1">
      <c r="B919" s="70">
        <v>42</v>
      </c>
      <c r="C919" s="72">
        <v>90</v>
      </c>
      <c r="D919" s="71" t="s">
        <v>20</v>
      </c>
    </row>
    <row r="920" spans="2:4" ht="15" thickBot="1">
      <c r="B920" s="67">
        <v>22</v>
      </c>
      <c r="C920" s="69">
        <v>50</v>
      </c>
      <c r="D920" s="68" t="s">
        <v>19</v>
      </c>
    </row>
    <row r="921" spans="2:4" ht="15" thickBot="1">
      <c r="B921" s="70">
        <v>28</v>
      </c>
      <c r="C921" s="72">
        <v>75</v>
      </c>
      <c r="D921" s="71" t="s">
        <v>19</v>
      </c>
    </row>
    <row r="922" spans="2:4" ht="15" thickBot="1">
      <c r="B922" s="67">
        <v>51</v>
      </c>
      <c r="C922" s="69">
        <v>75</v>
      </c>
      <c r="D922" s="68" t="s">
        <v>20</v>
      </c>
    </row>
    <row r="923" spans="2:4" ht="15" thickBot="1">
      <c r="B923" s="70">
        <v>41</v>
      </c>
      <c r="C923" s="72">
        <v>50</v>
      </c>
      <c r="D923" s="71" t="s">
        <v>20</v>
      </c>
    </row>
    <row r="924" spans="2:4" ht="15" thickBot="1">
      <c r="B924" s="67">
        <v>32</v>
      </c>
      <c r="C924" s="69">
        <v>900</v>
      </c>
      <c r="D924" s="68" t="s">
        <v>19</v>
      </c>
    </row>
    <row r="925" spans="2:4" ht="15" thickBot="1">
      <c r="B925" s="70">
        <v>55</v>
      </c>
      <c r="C925" s="72">
        <v>100</v>
      </c>
      <c r="D925" s="71" t="s">
        <v>19</v>
      </c>
    </row>
    <row r="926" spans="2:4" ht="15" thickBot="1">
      <c r="B926" s="67">
        <v>25</v>
      </c>
      <c r="C926" s="69">
        <v>300</v>
      </c>
      <c r="D926" s="68" t="s">
        <v>20</v>
      </c>
    </row>
    <row r="927" spans="2:4" ht="15" thickBot="1">
      <c r="B927" s="70">
        <v>22</v>
      </c>
      <c r="C927" s="72">
        <v>30</v>
      </c>
      <c r="D927" s="71" t="s">
        <v>20</v>
      </c>
    </row>
    <row r="928" spans="2:4" ht="15" thickBot="1">
      <c r="B928" s="67">
        <v>43</v>
      </c>
      <c r="C928" s="69">
        <v>2000</v>
      </c>
      <c r="D928" s="68" t="s">
        <v>20</v>
      </c>
    </row>
    <row r="929" spans="2:4" ht="15" thickBot="1">
      <c r="B929" s="70">
        <v>35</v>
      </c>
      <c r="C929" s="72">
        <v>1200</v>
      </c>
      <c r="D929" s="71" t="s">
        <v>21</v>
      </c>
    </row>
    <row r="930" spans="2:4" ht="15" thickBot="1">
      <c r="B930" s="67">
        <v>23</v>
      </c>
      <c r="C930" s="69">
        <v>75</v>
      </c>
      <c r="D930" s="68" t="s">
        <v>19</v>
      </c>
    </row>
    <row r="931" spans="2:4" ht="15" thickBot="1">
      <c r="B931" s="70">
        <v>54</v>
      </c>
      <c r="C931" s="72">
        <v>200</v>
      </c>
      <c r="D931" s="71" t="s">
        <v>21</v>
      </c>
    </row>
    <row r="932" spans="2:4" ht="15" thickBot="1">
      <c r="B932" s="67">
        <v>30</v>
      </c>
      <c r="C932" s="69">
        <v>120</v>
      </c>
      <c r="D932" s="68" t="s">
        <v>19</v>
      </c>
    </row>
    <row r="933" spans="2:4" ht="15" thickBot="1">
      <c r="B933" s="70">
        <v>45</v>
      </c>
      <c r="C933" s="72">
        <v>100</v>
      </c>
      <c r="D933" s="71" t="s">
        <v>19</v>
      </c>
    </row>
    <row r="934" spans="2:4" ht="15" thickBot="1">
      <c r="B934" s="67">
        <v>22</v>
      </c>
      <c r="C934" s="69">
        <v>30</v>
      </c>
      <c r="D934" s="68" t="s">
        <v>19</v>
      </c>
    </row>
    <row r="935" spans="2:4" ht="15" thickBot="1">
      <c r="B935" s="70">
        <v>30</v>
      </c>
      <c r="C935" s="72">
        <v>500</v>
      </c>
      <c r="D935" s="71" t="s">
        <v>19</v>
      </c>
    </row>
    <row r="936" spans="2:4" ht="15" thickBot="1">
      <c r="B936" s="67">
        <v>34</v>
      </c>
      <c r="C936" s="69">
        <v>50</v>
      </c>
      <c r="D936" s="68" t="s">
        <v>19</v>
      </c>
    </row>
    <row r="937" spans="2:4" ht="15" thickBot="1">
      <c r="B937" s="70">
        <v>57</v>
      </c>
      <c r="C937" s="72">
        <v>200</v>
      </c>
      <c r="D937" s="71" t="s">
        <v>19</v>
      </c>
    </row>
    <row r="938" spans="2:4" ht="15" thickBot="1">
      <c r="B938" s="67">
        <v>62</v>
      </c>
      <c r="C938" s="69">
        <v>500</v>
      </c>
      <c r="D938" s="68" t="s">
        <v>19</v>
      </c>
    </row>
    <row r="939" spans="2:4" ht="15" thickBot="1">
      <c r="B939" s="70">
        <v>49</v>
      </c>
      <c r="C939" s="72">
        <v>200</v>
      </c>
      <c r="D939" s="71" t="s">
        <v>21</v>
      </c>
    </row>
    <row r="940" spans="2:4" ht="15" thickBot="1">
      <c r="B940" s="67">
        <v>46</v>
      </c>
      <c r="C940" s="69">
        <v>300</v>
      </c>
      <c r="D940" s="68" t="s">
        <v>20</v>
      </c>
    </row>
    <row r="941" spans="2:4" ht="15" thickBot="1">
      <c r="B941" s="70">
        <v>20</v>
      </c>
      <c r="C941" s="72">
        <v>30</v>
      </c>
      <c r="D941" s="71" t="s">
        <v>20</v>
      </c>
    </row>
    <row r="942" spans="2:4" ht="15" thickBot="1">
      <c r="B942" s="67">
        <v>57</v>
      </c>
      <c r="C942" s="69">
        <v>50</v>
      </c>
      <c r="D942" s="68" t="s">
        <v>21</v>
      </c>
    </row>
    <row r="943" spans="2:4" ht="15" thickBot="1">
      <c r="B943" s="70">
        <v>51</v>
      </c>
      <c r="C943" s="72">
        <v>1500</v>
      </c>
      <c r="D943" s="71" t="s">
        <v>21</v>
      </c>
    </row>
    <row r="944" spans="2:4" ht="15" thickBot="1">
      <c r="B944" s="67">
        <v>57</v>
      </c>
      <c r="C944" s="69">
        <v>1200</v>
      </c>
      <c r="D944" s="68" t="s">
        <v>21</v>
      </c>
    </row>
    <row r="945" spans="2:4" ht="15" thickBot="1">
      <c r="B945" s="70">
        <v>44</v>
      </c>
      <c r="C945" s="72">
        <v>50</v>
      </c>
      <c r="D945" s="71" t="s">
        <v>21</v>
      </c>
    </row>
    <row r="946" spans="2:4" ht="15" thickBot="1">
      <c r="B946" s="67">
        <v>30</v>
      </c>
      <c r="C946" s="69">
        <v>25</v>
      </c>
      <c r="D946" s="68" t="s">
        <v>19</v>
      </c>
    </row>
    <row r="947" spans="2:4" ht="15" thickBot="1">
      <c r="B947" s="70">
        <v>62</v>
      </c>
      <c r="C947" s="72">
        <v>2000</v>
      </c>
      <c r="D947" s="71" t="s">
        <v>20</v>
      </c>
    </row>
    <row r="948" spans="2:4" ht="15" thickBot="1">
      <c r="B948" s="67">
        <v>50</v>
      </c>
      <c r="C948" s="69">
        <v>300</v>
      </c>
      <c r="D948" s="68" t="s">
        <v>19</v>
      </c>
    </row>
    <row r="949" spans="2:4" ht="15" thickBot="1">
      <c r="B949" s="70">
        <v>23</v>
      </c>
      <c r="C949" s="72">
        <v>75</v>
      </c>
      <c r="D949" s="71" t="s">
        <v>20</v>
      </c>
    </row>
    <row r="950" spans="2:4" ht="15" thickBot="1">
      <c r="B950" s="67">
        <v>41</v>
      </c>
      <c r="C950" s="69">
        <v>50</v>
      </c>
      <c r="D950" s="68" t="s">
        <v>20</v>
      </c>
    </row>
    <row r="951" spans="2:4" ht="15" thickBot="1">
      <c r="B951" s="70">
        <v>36</v>
      </c>
      <c r="C951" s="72">
        <v>900</v>
      </c>
      <c r="D951" s="71" t="s">
        <v>21</v>
      </c>
    </row>
    <row r="952" spans="2:4" ht="15" thickBot="1">
      <c r="B952" s="67">
        <v>33</v>
      </c>
      <c r="C952" s="69">
        <v>100</v>
      </c>
      <c r="D952" s="68" t="s">
        <v>19</v>
      </c>
    </row>
    <row r="953" spans="2:4" ht="15" thickBot="1">
      <c r="B953" s="70">
        <v>57</v>
      </c>
      <c r="C953" s="72">
        <v>25</v>
      </c>
      <c r="D953" s="71" t="s">
        <v>21</v>
      </c>
    </row>
    <row r="954" spans="2:4" ht="15" thickBot="1">
      <c r="B954" s="67">
        <v>45</v>
      </c>
      <c r="C954" s="69">
        <v>90</v>
      </c>
      <c r="D954" s="68" t="s">
        <v>19</v>
      </c>
    </row>
    <row r="955" spans="2:4" ht="15" thickBot="1">
      <c r="B955" s="70">
        <v>50</v>
      </c>
      <c r="C955" s="72">
        <v>900</v>
      </c>
      <c r="D955" s="71" t="s">
        <v>20</v>
      </c>
    </row>
    <row r="956" spans="2:4" ht="15" thickBot="1">
      <c r="B956" s="67">
        <v>58</v>
      </c>
      <c r="C956" s="69">
        <v>25</v>
      </c>
      <c r="D956" s="68" t="s">
        <v>21</v>
      </c>
    </row>
    <row r="957" spans="2:4" ht="15" thickBot="1">
      <c r="B957" s="70">
        <v>30</v>
      </c>
      <c r="C957" s="72">
        <v>1500</v>
      </c>
      <c r="D957" s="71" t="s">
        <v>21</v>
      </c>
    </row>
    <row r="958" spans="2:4" ht="15" thickBot="1">
      <c r="B958" s="67">
        <v>60</v>
      </c>
      <c r="C958" s="69">
        <v>120</v>
      </c>
      <c r="D958" s="68" t="s">
        <v>20</v>
      </c>
    </row>
    <row r="959" spans="2:4" ht="15" thickBot="1">
      <c r="B959" s="70">
        <v>62</v>
      </c>
      <c r="C959" s="72">
        <v>50</v>
      </c>
      <c r="D959" s="71" t="s">
        <v>20</v>
      </c>
    </row>
    <row r="960" spans="2:4" ht="15" thickBot="1">
      <c r="B960" s="67">
        <v>42</v>
      </c>
      <c r="C960" s="69">
        <v>60</v>
      </c>
      <c r="D960" s="68" t="s">
        <v>20</v>
      </c>
    </row>
    <row r="961" spans="2:4" ht="15" thickBot="1">
      <c r="B961" s="70">
        <v>59</v>
      </c>
      <c r="C961" s="72">
        <v>60</v>
      </c>
      <c r="D961" s="71" t="s">
        <v>21</v>
      </c>
    </row>
    <row r="962" spans="2:4" ht="15" thickBot="1">
      <c r="B962" s="67">
        <v>53</v>
      </c>
      <c r="C962" s="69">
        <v>200</v>
      </c>
      <c r="D962" s="68" t="s">
        <v>19</v>
      </c>
    </row>
    <row r="963" spans="2:4" ht="15" thickBot="1">
      <c r="B963" s="70">
        <v>44</v>
      </c>
      <c r="C963" s="72">
        <v>60</v>
      </c>
      <c r="D963" s="71" t="s">
        <v>21</v>
      </c>
    </row>
    <row r="964" spans="2:4" ht="15" thickBot="1">
      <c r="B964" s="67">
        <v>55</v>
      </c>
      <c r="C964" s="69">
        <v>50</v>
      </c>
      <c r="D964" s="68" t="s">
        <v>19</v>
      </c>
    </row>
    <row r="965" spans="2:4" ht="15" thickBot="1">
      <c r="B965" s="70">
        <v>24</v>
      </c>
      <c r="C965" s="72">
        <v>900</v>
      </c>
      <c r="D965" s="71" t="s">
        <v>21</v>
      </c>
    </row>
    <row r="966" spans="2:4" ht="15" thickBot="1">
      <c r="B966" s="67">
        <v>22</v>
      </c>
      <c r="C966" s="69">
        <v>200</v>
      </c>
      <c r="D966" s="68" t="s">
        <v>21</v>
      </c>
    </row>
    <row r="967" spans="2:4" ht="15" thickBot="1">
      <c r="B967" s="70">
        <v>60</v>
      </c>
      <c r="C967" s="72">
        <v>1000</v>
      </c>
      <c r="D967" s="71" t="s">
        <v>20</v>
      </c>
    </row>
    <row r="968" spans="2:4" ht="15" thickBot="1">
      <c r="B968" s="67">
        <v>62</v>
      </c>
      <c r="C968" s="69">
        <v>25</v>
      </c>
      <c r="D968" s="68" t="s">
        <v>19</v>
      </c>
    </row>
    <row r="969" spans="2:4" ht="15" thickBot="1">
      <c r="B969" s="70">
        <v>48</v>
      </c>
      <c r="C969" s="72">
        <v>900</v>
      </c>
      <c r="D969" s="71" t="s">
        <v>21</v>
      </c>
    </row>
    <row r="970" spans="2:4" ht="15" thickBot="1">
      <c r="B970" s="67">
        <v>40</v>
      </c>
      <c r="C970" s="69">
        <v>900</v>
      </c>
      <c r="D970" s="68" t="s">
        <v>21</v>
      </c>
    </row>
    <row r="971" spans="2:4" ht="15" thickBot="1">
      <c r="B971" s="70">
        <v>59</v>
      </c>
      <c r="C971" s="72">
        <v>2000</v>
      </c>
      <c r="D971" s="71" t="s">
        <v>20</v>
      </c>
    </row>
    <row r="972" spans="2:4" ht="15" thickBot="1">
      <c r="B972" s="67">
        <v>27</v>
      </c>
      <c r="C972" s="69">
        <v>200</v>
      </c>
      <c r="D972" s="68" t="s">
        <v>20</v>
      </c>
    </row>
    <row r="973" spans="2:4" ht="15" thickBot="1">
      <c r="B973" s="70">
        <v>49</v>
      </c>
      <c r="C973" s="72">
        <v>100</v>
      </c>
      <c r="D973" s="71" t="s">
        <v>19</v>
      </c>
    </row>
    <row r="974" spans="2:4" ht="15" thickBot="1">
      <c r="B974" s="67">
        <v>60</v>
      </c>
      <c r="C974" s="69">
        <v>50</v>
      </c>
      <c r="D974" s="68" t="s">
        <v>21</v>
      </c>
    </row>
    <row r="975" spans="2:4" ht="15" thickBot="1">
      <c r="B975" s="70">
        <v>47</v>
      </c>
      <c r="C975" s="72">
        <v>30</v>
      </c>
      <c r="D975" s="71" t="s">
        <v>19</v>
      </c>
    </row>
    <row r="976" spans="2:4" ht="15" thickBot="1">
      <c r="B976" s="67">
        <v>56</v>
      </c>
      <c r="C976" s="69">
        <v>200</v>
      </c>
      <c r="D976" s="68" t="s">
        <v>21</v>
      </c>
    </row>
    <row r="977" spans="2:4" ht="15" thickBot="1">
      <c r="B977" s="70">
        <v>48</v>
      </c>
      <c r="C977" s="72">
        <v>600</v>
      </c>
      <c r="D977" s="71" t="s">
        <v>19</v>
      </c>
    </row>
    <row r="978" spans="2:4" ht="15" thickBot="1">
      <c r="B978" s="67">
        <v>35</v>
      </c>
      <c r="C978" s="69">
        <v>75</v>
      </c>
      <c r="D978" s="68" t="s">
        <v>20</v>
      </c>
    </row>
    <row r="979" spans="2:4" ht="15" thickBot="1">
      <c r="B979" s="70">
        <v>53</v>
      </c>
      <c r="C979" s="72">
        <v>150</v>
      </c>
      <c r="D979" s="71" t="s">
        <v>21</v>
      </c>
    </row>
    <row r="980" spans="2:4" ht="15" thickBot="1">
      <c r="B980" s="67">
        <v>19</v>
      </c>
      <c r="C980" s="69">
        <v>25</v>
      </c>
      <c r="D980" s="68" t="s">
        <v>19</v>
      </c>
    </row>
    <row r="981" spans="2:4" ht="15" thickBot="1">
      <c r="B981" s="70">
        <v>31</v>
      </c>
      <c r="C981" s="72">
        <v>75</v>
      </c>
      <c r="D981" s="71" t="s">
        <v>20</v>
      </c>
    </row>
    <row r="982" spans="2:4" ht="15" thickBot="1">
      <c r="B982" s="67">
        <v>30</v>
      </c>
      <c r="C982" s="69">
        <v>60</v>
      </c>
      <c r="D982" s="68" t="s">
        <v>20</v>
      </c>
    </row>
    <row r="983" spans="2:4" ht="15" thickBot="1">
      <c r="B983" s="70">
        <v>46</v>
      </c>
      <c r="C983" s="72">
        <v>90</v>
      </c>
      <c r="D983" s="71" t="s">
        <v>19</v>
      </c>
    </row>
    <row r="984" spans="2:4" ht="15" thickBot="1">
      <c r="B984" s="67">
        <v>29</v>
      </c>
      <c r="C984" s="69">
        <v>300</v>
      </c>
      <c r="D984" s="68" t="s">
        <v>21</v>
      </c>
    </row>
    <row r="985" spans="2:4" ht="15" thickBot="1">
      <c r="B985" s="70">
        <v>56</v>
      </c>
      <c r="C985" s="72">
        <v>500</v>
      </c>
      <c r="D985" s="71" t="s">
        <v>21</v>
      </c>
    </row>
    <row r="986" spans="2:4" ht="15" thickBot="1">
      <c r="B986" s="67">
        <v>19</v>
      </c>
      <c r="C986" s="69">
        <v>50</v>
      </c>
      <c r="D986" s="68" t="s">
        <v>20</v>
      </c>
    </row>
    <row r="987" spans="2:4" ht="15" thickBot="1">
      <c r="B987" s="70">
        <v>49</v>
      </c>
      <c r="C987" s="72">
        <v>1000</v>
      </c>
      <c r="D987" s="71" t="s">
        <v>21</v>
      </c>
    </row>
    <row r="988" spans="2:4" ht="15" thickBot="1">
      <c r="B988" s="67">
        <v>30</v>
      </c>
      <c r="C988" s="69">
        <v>900</v>
      </c>
      <c r="D988" s="68" t="s">
        <v>21</v>
      </c>
    </row>
    <row r="989" spans="2:4" ht="15" thickBot="1">
      <c r="B989" s="70">
        <v>63</v>
      </c>
      <c r="C989" s="72">
        <v>75</v>
      </c>
      <c r="D989" s="71" t="s">
        <v>21</v>
      </c>
    </row>
    <row r="990" spans="2:4" ht="15" thickBot="1">
      <c r="B990" s="67">
        <v>44</v>
      </c>
      <c r="C990" s="69">
        <v>25</v>
      </c>
      <c r="D990" s="68" t="s">
        <v>20</v>
      </c>
    </row>
    <row r="991" spans="2:4" ht="15" thickBot="1">
      <c r="B991" s="70">
        <v>58</v>
      </c>
      <c r="C991" s="72">
        <v>1000</v>
      </c>
      <c r="D991" s="71" t="s">
        <v>19</v>
      </c>
    </row>
    <row r="992" spans="2:4" ht="15" thickBot="1">
      <c r="B992" s="67">
        <v>34</v>
      </c>
      <c r="C992" s="69">
        <v>100</v>
      </c>
      <c r="D992" s="68" t="s">
        <v>21</v>
      </c>
    </row>
    <row r="993" spans="2:4" ht="15" thickBot="1">
      <c r="B993" s="70">
        <v>57</v>
      </c>
      <c r="C993" s="72">
        <v>60</v>
      </c>
      <c r="D993" s="71" t="s">
        <v>20</v>
      </c>
    </row>
    <row r="994" spans="2:4" ht="15" thickBot="1">
      <c r="B994" s="67">
        <v>48</v>
      </c>
      <c r="C994" s="69">
        <v>150</v>
      </c>
      <c r="D994" s="68" t="s">
        <v>20</v>
      </c>
    </row>
    <row r="995" spans="2:4" ht="15" thickBot="1">
      <c r="B995" s="70">
        <v>51</v>
      </c>
      <c r="C995" s="72">
        <v>1000</v>
      </c>
      <c r="D995" s="71" t="s">
        <v>19</v>
      </c>
    </row>
    <row r="996" spans="2:4" ht="15" thickBot="1">
      <c r="B996" s="67">
        <v>41</v>
      </c>
      <c r="C996" s="69">
        <v>30</v>
      </c>
      <c r="D996" s="68" t="s">
        <v>21</v>
      </c>
    </row>
    <row r="997" spans="2:4" ht="15" thickBot="1">
      <c r="B997" s="70">
        <v>62</v>
      </c>
      <c r="C997" s="72">
        <v>50</v>
      </c>
      <c r="D997" s="71" t="s">
        <v>21</v>
      </c>
    </row>
    <row r="998" spans="2:4" ht="15" thickBot="1">
      <c r="B998" s="67">
        <v>52</v>
      </c>
      <c r="C998" s="69">
        <v>90</v>
      </c>
      <c r="D998" s="68" t="s">
        <v>19</v>
      </c>
    </row>
    <row r="999" spans="2:4" ht="15" thickBot="1">
      <c r="B999" s="70">
        <v>23</v>
      </c>
      <c r="C999" s="72">
        <v>100</v>
      </c>
      <c r="D999" s="71" t="s">
        <v>19</v>
      </c>
    </row>
    <row r="1000" spans="2:4" ht="15" thickBot="1">
      <c r="B1000" s="67">
        <v>36</v>
      </c>
      <c r="C1000" s="69">
        <v>150</v>
      </c>
      <c r="D1000" s="68" t="s">
        <v>20</v>
      </c>
    </row>
    <row r="1001" spans="2:4" ht="15" thickBot="1">
      <c r="B1001" s="74">
        <v>47</v>
      </c>
      <c r="C1001" s="75">
        <v>120</v>
      </c>
      <c r="D1001" s="7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1"/>
  <sheetViews>
    <sheetView topLeftCell="N46" zoomScaleNormal="100" workbookViewId="0">
      <selection activeCell="Q38" sqref="Q38"/>
    </sheetView>
  </sheetViews>
  <sheetFormatPr defaultColWidth="9.1796875" defaultRowHeight="14.5"/>
  <cols>
    <col min="1" max="1" width="13.54296875" style="1" bestFit="1" customWidth="1"/>
    <col min="2" max="2" width="10.7265625" style="1" bestFit="1" customWidth="1"/>
    <col min="3" max="3" width="11.81640625" style="1" bestFit="1" customWidth="1"/>
    <col min="4" max="4" width="7.54296875" style="1" bestFit="1" customWidth="1"/>
    <col min="5" max="5" width="4.453125" style="1" bestFit="1" customWidth="1"/>
    <col min="6" max="6" width="16.26953125" style="1" bestFit="1" customWidth="1"/>
    <col min="7" max="7" width="8.7265625" style="1" bestFit="1" customWidth="1"/>
    <col min="8" max="9" width="13.1796875" style="1" bestFit="1" customWidth="1"/>
    <col min="10" max="10" width="2.1796875" style="1" customWidth="1"/>
    <col min="11" max="11" width="12.54296875" style="1" bestFit="1" customWidth="1"/>
    <col min="12" max="12" width="15.1796875" style="1" bestFit="1" customWidth="1"/>
    <col min="13" max="14" width="9.1796875" style="1"/>
    <col min="15" max="15" width="16.26953125" style="1" customWidth="1"/>
    <col min="16" max="16" width="14.54296875" style="1" bestFit="1" customWidth="1"/>
    <col min="17" max="17" width="15.26953125" style="1" bestFit="1" customWidth="1"/>
    <col min="18" max="18" width="13.7265625" style="1" customWidth="1"/>
    <col min="19" max="19" width="15.1796875" style="1" bestFit="1" customWidth="1"/>
    <col min="20" max="20" width="12.7265625" style="1" customWidth="1"/>
    <col min="21" max="21" width="9.1796875" style="1"/>
    <col min="22" max="25" width="12.54296875" style="1" customWidth="1"/>
    <col min="26" max="26" width="15.1796875" style="1" bestFit="1" customWidth="1"/>
    <col min="27" max="27" width="13.81640625" style="1" customWidth="1"/>
    <col min="28" max="16384" width="9.1796875" style="1"/>
  </cols>
  <sheetData>
    <row r="1" spans="1:26">
      <c r="A1" s="109" t="s">
        <v>117</v>
      </c>
      <c r="B1" s="109" t="s">
        <v>118</v>
      </c>
      <c r="C1" s="109" t="s">
        <v>119</v>
      </c>
      <c r="D1" s="109" t="s">
        <v>120</v>
      </c>
      <c r="E1" s="109" t="s">
        <v>57</v>
      </c>
      <c r="F1" s="109" t="s">
        <v>58</v>
      </c>
      <c r="G1" s="109" t="s">
        <v>121</v>
      </c>
      <c r="H1" s="109" t="s">
        <v>122</v>
      </c>
      <c r="I1" s="109" t="s">
        <v>59</v>
      </c>
      <c r="J1" s="122"/>
      <c r="K1" s="109" t="s">
        <v>1131</v>
      </c>
      <c r="L1" s="109" t="s">
        <v>1132</v>
      </c>
    </row>
    <row r="2" spans="1:26">
      <c r="A2" s="3">
        <v>1</v>
      </c>
      <c r="B2" s="121">
        <v>45254</v>
      </c>
      <c r="C2" s="3" t="s">
        <v>123</v>
      </c>
      <c r="D2" s="3" t="s">
        <v>124</v>
      </c>
      <c r="E2" s="3">
        <v>34</v>
      </c>
      <c r="F2" s="3" t="s">
        <v>19</v>
      </c>
      <c r="G2" s="3">
        <v>3</v>
      </c>
      <c r="H2" s="3">
        <v>50</v>
      </c>
      <c r="I2" s="3">
        <v>150</v>
      </c>
      <c r="J2" s="24"/>
      <c r="K2" s="3" t="str">
        <f>IF(MONTH(B2)&lt;=1, "Հունվար", IF(MONTH(B2)&lt;=2, "Փետրվար", IF(MONTH(B2)&lt;=3, "Մարտ", IF(MONTH(B2)&lt;=4, "Ապրիլ",IF(MONTH(B2)&lt;=5, "Մայիս",IF(MONTH(B2)&lt;=6, "Հունիս",IF(MONTH(B2)&lt;=7, "Հուլիս",IF(MONTH(B2)&lt;=8, "Օգոստոս",IF(MONTH(B2)&lt;=9, "Սեպտեմբեր",IF(MONTH(B2)&lt;=10, "Հոկտեմբեր",IF(MONTH(B2)&lt;=11, "Նոյեմբեր",IF(MONTH(B2)&lt;=12, "Դեկտեմբեր", "Error"))))))))))))</f>
        <v>Նոյեմբեր</v>
      </c>
      <c r="L2" s="123" t="str">
        <f>IF(MONTH(B2)&lt;=3, "Առաջին քառորդ", IF(MONTH(B2)&lt;=6, "Երկրորդ քառորդ", IF(MONTH(B2)&lt;=9, "Երրորդ քառորդ", IF(MONTH(B2)&lt;=12, "Չորրորդ քառորդ","Error"))))</f>
        <v>Չորրորդ քառորդ</v>
      </c>
    </row>
    <row r="3" spans="1:26">
      <c r="A3" s="3">
        <v>2</v>
      </c>
      <c r="B3" s="121">
        <v>44984</v>
      </c>
      <c r="C3" s="3" t="s">
        <v>125</v>
      </c>
      <c r="D3" s="3" t="s">
        <v>126</v>
      </c>
      <c r="E3" s="3">
        <v>26</v>
      </c>
      <c r="F3" s="3" t="s">
        <v>21</v>
      </c>
      <c r="G3" s="3">
        <v>2</v>
      </c>
      <c r="H3" s="3">
        <v>500</v>
      </c>
      <c r="I3" s="3">
        <v>1000</v>
      </c>
      <c r="J3" s="24"/>
      <c r="K3" s="3" t="str">
        <f t="shared" ref="K3:K66" si="0">IF(MONTH(B3)&lt;=1, "Հունվար", IF(MONTH(B3)&lt;=2, "Փետրվար", IF(MONTH(B3)&lt;=3, "Մարտ", IF(MONTH(B3)&lt;=4, "Ապրիլ",IF(MONTH(B3)&lt;=5, "Մայիս",IF(MONTH(B3)&lt;=6, "Հունիս",IF(MONTH(B3)&lt;=7, "Հուլիս",IF(MONTH(B3)&lt;=8, "Օգոստոս",IF(MONTH(B3)&lt;=9, "Սեպտեմբեր",IF(MONTH(B3)&lt;=10, "Հոկտեմբեր",IF(MONTH(B3)&lt;=11, "Նոյեմբեր",IF(MONTH(B3)&lt;=12, "Դեկտեմբեր", "Error"))))))))))))</f>
        <v>Փետրվար</v>
      </c>
      <c r="L3" s="123" t="str">
        <f t="shared" ref="L3:L66" si="1">IF(MONTH(B3)&lt;=3, "Առաջին քառորդ", IF(MONTH(B3)&lt;=6, "Երկրորդ քառորդ", IF(MONTH(B3)&lt;=9, "Երրորդ քառորդ", IF(MONTH(B3)&lt;=12, "Չորրորդ քառորդ","Error"))))</f>
        <v>Առաջին քառորդ</v>
      </c>
    </row>
    <row r="4" spans="1:26">
      <c r="A4" s="3">
        <v>3</v>
      </c>
      <c r="B4" s="121">
        <v>44939</v>
      </c>
      <c r="C4" s="3" t="s">
        <v>127</v>
      </c>
      <c r="D4" s="3" t="s">
        <v>124</v>
      </c>
      <c r="E4" s="3">
        <v>50</v>
      </c>
      <c r="F4" s="3" t="s">
        <v>20</v>
      </c>
      <c r="G4" s="3">
        <v>1</v>
      </c>
      <c r="H4" s="3">
        <v>30</v>
      </c>
      <c r="I4" s="3">
        <v>30</v>
      </c>
      <c r="J4" s="24"/>
      <c r="K4" s="3" t="str">
        <f t="shared" si="0"/>
        <v>Հունվար</v>
      </c>
      <c r="L4" s="123" t="str">
        <f t="shared" si="1"/>
        <v>Առաջին քառորդ</v>
      </c>
    </row>
    <row r="5" spans="1:26">
      <c r="A5" s="3">
        <v>4</v>
      </c>
      <c r="B5" s="121">
        <v>45067</v>
      </c>
      <c r="C5" s="3" t="s">
        <v>128</v>
      </c>
      <c r="D5" s="3" t="s">
        <v>124</v>
      </c>
      <c r="E5" s="3">
        <v>37</v>
      </c>
      <c r="F5" s="3" t="s">
        <v>21</v>
      </c>
      <c r="G5" s="3">
        <v>1</v>
      </c>
      <c r="H5" s="3">
        <v>500</v>
      </c>
      <c r="I5" s="3">
        <v>500</v>
      </c>
      <c r="J5" s="24"/>
      <c r="K5" s="3" t="str">
        <f t="shared" si="0"/>
        <v>Մայիս</v>
      </c>
      <c r="L5" s="123" t="str">
        <f t="shared" si="1"/>
        <v>Երկրորդ քառորդ</v>
      </c>
      <c r="O5" s="123" t="s">
        <v>1138</v>
      </c>
      <c r="P5" s="123" t="s">
        <v>1133</v>
      </c>
      <c r="Q5" s="123" t="s">
        <v>1134</v>
      </c>
      <c r="R5" s="123" t="s">
        <v>1136</v>
      </c>
      <c r="S5" s="123" t="s">
        <v>1135</v>
      </c>
      <c r="V5" s="123"/>
      <c r="W5" s="123" t="s">
        <v>1133</v>
      </c>
      <c r="X5" s="123" t="s">
        <v>1134</v>
      </c>
      <c r="Y5" s="123" t="s">
        <v>1136</v>
      </c>
      <c r="Z5" s="123" t="s">
        <v>1135</v>
      </c>
    </row>
    <row r="6" spans="1:26">
      <c r="A6" s="3">
        <v>5</v>
      </c>
      <c r="B6" s="121">
        <v>45052</v>
      </c>
      <c r="C6" s="3" t="s">
        <v>129</v>
      </c>
      <c r="D6" s="3" t="s">
        <v>124</v>
      </c>
      <c r="E6" s="3">
        <v>30</v>
      </c>
      <c r="F6" s="3" t="s">
        <v>19</v>
      </c>
      <c r="G6" s="3">
        <v>2</v>
      </c>
      <c r="H6" s="3">
        <v>50</v>
      </c>
      <c r="I6" s="3">
        <v>100</v>
      </c>
      <c r="J6" s="24"/>
      <c r="K6" s="3" t="str">
        <f t="shared" si="0"/>
        <v>Մայիս</v>
      </c>
      <c r="L6" s="123" t="str">
        <f t="shared" si="1"/>
        <v>Երկրորդ քառորդ</v>
      </c>
      <c r="O6" s="3" t="s">
        <v>124</v>
      </c>
      <c r="P6" s="105">
        <f>COUNTIFS($D:$D,$O6,$L:$L,P$5)</f>
        <v>119</v>
      </c>
      <c r="Q6" s="105">
        <f t="shared" ref="Q6:S7" si="2">COUNTIFS($D:$D,$O6,$L:$L,Q$5)</f>
        <v>134</v>
      </c>
      <c r="R6" s="105">
        <f t="shared" si="2"/>
        <v>109</v>
      </c>
      <c r="S6" s="105">
        <f t="shared" si="2"/>
        <v>128</v>
      </c>
      <c r="V6" s="3" t="s">
        <v>124</v>
      </c>
      <c r="W6" s="132">
        <f>P6/SUM($P$6:$S$7)</f>
        <v>0.11899999999999999</v>
      </c>
      <c r="X6" s="132">
        <f t="shared" ref="X6:Z6" si="3">Q6/SUM($P$6:$S$7)</f>
        <v>0.13400000000000001</v>
      </c>
      <c r="Y6" s="132">
        <f t="shared" si="3"/>
        <v>0.109</v>
      </c>
      <c r="Z6" s="132">
        <f t="shared" si="3"/>
        <v>0.128</v>
      </c>
    </row>
    <row r="7" spans="1:26">
      <c r="A7" s="3">
        <v>6</v>
      </c>
      <c r="B7" s="121">
        <v>45041</v>
      </c>
      <c r="C7" s="3" t="s">
        <v>130</v>
      </c>
      <c r="D7" s="3" t="s">
        <v>126</v>
      </c>
      <c r="E7" s="3">
        <v>45</v>
      </c>
      <c r="F7" s="3" t="s">
        <v>19</v>
      </c>
      <c r="G7" s="3">
        <v>1</v>
      </c>
      <c r="H7" s="3">
        <v>30</v>
      </c>
      <c r="I7" s="3">
        <v>30</v>
      </c>
      <c r="J7" s="24"/>
      <c r="K7" s="3" t="str">
        <f t="shared" si="0"/>
        <v>Ապրիլ</v>
      </c>
      <c r="L7" s="123" t="str">
        <f t="shared" si="1"/>
        <v>Երկրորդ քառորդ</v>
      </c>
      <c r="O7" s="3" t="s">
        <v>126</v>
      </c>
      <c r="P7" s="105">
        <f>COUNTIFS($D:$D,$O7,$L:$L,P$5)</f>
        <v>117</v>
      </c>
      <c r="Q7" s="105">
        <f t="shared" si="2"/>
        <v>134</v>
      </c>
      <c r="R7" s="105">
        <f t="shared" si="2"/>
        <v>122</v>
      </c>
      <c r="S7" s="105">
        <f t="shared" si="2"/>
        <v>137</v>
      </c>
      <c r="V7" s="3" t="s">
        <v>126</v>
      </c>
      <c r="W7" s="132">
        <f>P7/SUM($P$6:$S$7)</f>
        <v>0.11700000000000001</v>
      </c>
      <c r="X7" s="132">
        <f t="shared" ref="X7" si="4">Q7/SUM($P$6:$S$7)</f>
        <v>0.13400000000000001</v>
      </c>
      <c r="Y7" s="132">
        <f t="shared" ref="Y7" si="5">R7/SUM($P$6:$S$7)</f>
        <v>0.122</v>
      </c>
      <c r="Z7" s="132">
        <f t="shared" ref="Z7" si="6">S7/SUM($P$6:$S$7)</f>
        <v>0.13700000000000001</v>
      </c>
    </row>
    <row r="8" spans="1:26">
      <c r="A8" s="3">
        <v>7</v>
      </c>
      <c r="B8" s="121">
        <v>44998</v>
      </c>
      <c r="C8" s="3" t="s">
        <v>131</v>
      </c>
      <c r="D8" s="3" t="s">
        <v>124</v>
      </c>
      <c r="E8" s="3">
        <v>46</v>
      </c>
      <c r="F8" s="3" t="s">
        <v>21</v>
      </c>
      <c r="G8" s="3">
        <v>2</v>
      </c>
      <c r="H8" s="3">
        <v>25</v>
      </c>
      <c r="I8" s="3">
        <v>50</v>
      </c>
      <c r="J8" s="24"/>
      <c r="K8" s="3" t="str">
        <f t="shared" si="0"/>
        <v>Մարտ</v>
      </c>
      <c r="L8" s="123" t="str">
        <f t="shared" si="1"/>
        <v>Առաջին քառորդ</v>
      </c>
      <c r="V8" s="3" t="s">
        <v>70</v>
      </c>
      <c r="W8" s="32">
        <f>SUM(W6:W7)</f>
        <v>0.23599999999999999</v>
      </c>
      <c r="X8" s="32">
        <f t="shared" ref="X8:Z8" si="7">SUM(X6:X7)</f>
        <v>0.26800000000000002</v>
      </c>
      <c r="Y8" s="32">
        <f t="shared" si="7"/>
        <v>0.23099999999999998</v>
      </c>
      <c r="Z8" s="32">
        <f t="shared" si="7"/>
        <v>0.26500000000000001</v>
      </c>
    </row>
    <row r="9" spans="1:26">
      <c r="A9" s="3">
        <v>8</v>
      </c>
      <c r="B9" s="121">
        <v>44979</v>
      </c>
      <c r="C9" s="3" t="s">
        <v>132</v>
      </c>
      <c r="D9" s="3" t="s">
        <v>124</v>
      </c>
      <c r="E9" s="3">
        <v>30</v>
      </c>
      <c r="F9" s="3" t="s">
        <v>20</v>
      </c>
      <c r="G9" s="3">
        <v>4</v>
      </c>
      <c r="H9" s="3">
        <v>25</v>
      </c>
      <c r="I9" s="3">
        <v>100</v>
      </c>
      <c r="J9" s="24"/>
      <c r="K9" s="3" t="str">
        <f t="shared" si="0"/>
        <v>Փետրվար</v>
      </c>
      <c r="L9" s="123" t="str">
        <f t="shared" si="1"/>
        <v>Առաջին քառորդ</v>
      </c>
    </row>
    <row r="10" spans="1:26">
      <c r="A10" s="3">
        <v>9</v>
      </c>
      <c r="B10" s="121">
        <v>45273</v>
      </c>
      <c r="C10" s="3" t="s">
        <v>133</v>
      </c>
      <c r="D10" s="3" t="s">
        <v>124</v>
      </c>
      <c r="E10" s="3">
        <v>63</v>
      </c>
      <c r="F10" s="3" t="s">
        <v>20</v>
      </c>
      <c r="G10" s="3">
        <v>2</v>
      </c>
      <c r="H10" s="3">
        <v>300</v>
      </c>
      <c r="I10" s="3">
        <v>600</v>
      </c>
      <c r="J10" s="24"/>
      <c r="K10" s="3" t="str">
        <f t="shared" si="0"/>
        <v>Դեկտեմբեր</v>
      </c>
      <c r="L10" s="123" t="str">
        <f t="shared" si="1"/>
        <v>Չորրորդ քառորդ</v>
      </c>
      <c r="O10" s="110"/>
      <c r="P10" s="3" t="s">
        <v>19</v>
      </c>
      <c r="Q10" s="3" t="s">
        <v>20</v>
      </c>
      <c r="R10" s="3" t="s">
        <v>21</v>
      </c>
      <c r="S10" s="142" t="s">
        <v>4</v>
      </c>
      <c r="T10" s="143"/>
    </row>
    <row r="11" spans="1:26">
      <c r="A11" s="3">
        <v>10</v>
      </c>
      <c r="B11" s="121">
        <v>45206</v>
      </c>
      <c r="C11" s="3" t="s">
        <v>134</v>
      </c>
      <c r="D11" s="3" t="s">
        <v>126</v>
      </c>
      <c r="E11" s="3">
        <v>52</v>
      </c>
      <c r="F11" s="3" t="s">
        <v>21</v>
      </c>
      <c r="G11" s="3">
        <v>4</v>
      </c>
      <c r="H11" s="3">
        <v>50</v>
      </c>
      <c r="I11" s="3">
        <v>200</v>
      </c>
      <c r="J11" s="24"/>
      <c r="K11" s="3" t="str">
        <f t="shared" si="0"/>
        <v>Հոկտեմբեր</v>
      </c>
      <c r="L11" s="123" t="str">
        <f t="shared" si="1"/>
        <v>Չորրորդ քառորդ</v>
      </c>
      <c r="O11" s="123" t="s">
        <v>1133</v>
      </c>
      <c r="P11" s="20">
        <f>SUMIFS($I:$I,$F:$F,P$10,$L:$L,$O11)</f>
        <v>38510</v>
      </c>
      <c r="Q11" s="20">
        <f t="shared" ref="Q11:R11" si="8">SUMIFS($I:$I,$F:$F,Q$10,$L:$L,$O11)</f>
        <v>28770</v>
      </c>
      <c r="R11" s="20">
        <f t="shared" si="8"/>
        <v>42750</v>
      </c>
      <c r="S11" s="101">
        <f>SUM(O11:R11)</f>
        <v>110030</v>
      </c>
      <c r="T11" s="22">
        <f>S11/SUM($S$11:$S$14)</f>
        <v>0.24129385964912281</v>
      </c>
    </row>
    <row r="12" spans="1:26">
      <c r="A12" s="3">
        <v>11</v>
      </c>
      <c r="B12" s="121">
        <v>44971</v>
      </c>
      <c r="C12" s="3" t="s">
        <v>135</v>
      </c>
      <c r="D12" s="3" t="s">
        <v>124</v>
      </c>
      <c r="E12" s="3">
        <v>23</v>
      </c>
      <c r="F12" s="3" t="s">
        <v>21</v>
      </c>
      <c r="G12" s="3">
        <v>2</v>
      </c>
      <c r="H12" s="3">
        <v>50</v>
      </c>
      <c r="I12" s="3">
        <v>100</v>
      </c>
      <c r="J12" s="24"/>
      <c r="K12" s="3" t="str">
        <f t="shared" si="0"/>
        <v>Փետրվար</v>
      </c>
      <c r="L12" s="123" t="str">
        <f t="shared" si="1"/>
        <v>Առաջին քառորդ</v>
      </c>
      <c r="O12" s="123" t="s">
        <v>1134</v>
      </c>
      <c r="P12" s="20">
        <f t="shared" ref="P12:R14" si="9">SUMIFS($I:$I,$F:$F,P$10,$L:$L,$O12)</f>
        <v>35350</v>
      </c>
      <c r="Q12" s="20">
        <f>SUMIFS($I:$I,$F:$F,Q$10,$L:$L,$O12)</f>
        <v>46820</v>
      </c>
      <c r="R12" s="20">
        <f t="shared" si="9"/>
        <v>41565</v>
      </c>
      <c r="S12" s="101">
        <f t="shared" ref="S12:S14" si="10">SUM(O12:R12)</f>
        <v>123735</v>
      </c>
      <c r="T12" s="22">
        <f t="shared" ref="T12:T14" si="11">S12/SUM($S$11:$S$14)</f>
        <v>0.27134868421052633</v>
      </c>
    </row>
    <row r="13" spans="1:26">
      <c r="A13" s="3">
        <v>12</v>
      </c>
      <c r="B13" s="121">
        <v>45229</v>
      </c>
      <c r="C13" s="3" t="s">
        <v>136</v>
      </c>
      <c r="D13" s="3" t="s">
        <v>124</v>
      </c>
      <c r="E13" s="3">
        <v>35</v>
      </c>
      <c r="F13" s="3" t="s">
        <v>19</v>
      </c>
      <c r="G13" s="3">
        <v>3</v>
      </c>
      <c r="H13" s="3">
        <v>25</v>
      </c>
      <c r="I13" s="3">
        <v>75</v>
      </c>
      <c r="J13" s="24"/>
      <c r="K13" s="3" t="str">
        <f t="shared" si="0"/>
        <v>Հոկտեմբեր</v>
      </c>
      <c r="L13" s="123" t="str">
        <f t="shared" si="1"/>
        <v>Չորրորդ քառորդ</v>
      </c>
      <c r="O13" s="123" t="s">
        <v>1136</v>
      </c>
      <c r="P13" s="20">
        <f t="shared" si="9"/>
        <v>32200</v>
      </c>
      <c r="Q13" s="20">
        <f t="shared" si="9"/>
        <v>33165</v>
      </c>
      <c r="R13" s="20">
        <f t="shared" si="9"/>
        <v>30680</v>
      </c>
      <c r="S13" s="101">
        <f t="shared" si="10"/>
        <v>96045</v>
      </c>
      <c r="T13" s="22">
        <f>S13/SUM($S$11:$S$14)</f>
        <v>0.21062500000000001</v>
      </c>
    </row>
    <row r="14" spans="1:26">
      <c r="A14" s="3">
        <v>13</v>
      </c>
      <c r="B14" s="121">
        <v>45143</v>
      </c>
      <c r="C14" s="3" t="s">
        <v>137</v>
      </c>
      <c r="D14" s="3" t="s">
        <v>124</v>
      </c>
      <c r="E14" s="3">
        <v>22</v>
      </c>
      <c r="F14" s="3" t="s">
        <v>20</v>
      </c>
      <c r="G14" s="3">
        <v>3</v>
      </c>
      <c r="H14" s="3">
        <v>500</v>
      </c>
      <c r="I14" s="3">
        <v>1500</v>
      </c>
      <c r="J14" s="24"/>
      <c r="K14" s="3" t="str">
        <f t="shared" si="0"/>
        <v>Օգոստոս</v>
      </c>
      <c r="L14" s="123" t="str">
        <f t="shared" si="1"/>
        <v>Երրորդ քառորդ</v>
      </c>
      <c r="O14" s="123" t="s">
        <v>1135</v>
      </c>
      <c r="P14" s="20">
        <f t="shared" si="9"/>
        <v>37455</v>
      </c>
      <c r="Q14" s="20">
        <f t="shared" si="9"/>
        <v>48150</v>
      </c>
      <c r="R14" s="20">
        <f t="shared" si="9"/>
        <v>40585</v>
      </c>
      <c r="S14" s="101">
        <f t="shared" si="10"/>
        <v>126190</v>
      </c>
      <c r="T14" s="22">
        <f t="shared" si="11"/>
        <v>0.27673245614035086</v>
      </c>
    </row>
    <row r="15" spans="1:26">
      <c r="A15" s="3">
        <v>14</v>
      </c>
      <c r="B15" s="121">
        <v>44943</v>
      </c>
      <c r="C15" s="3" t="s">
        <v>138</v>
      </c>
      <c r="D15" s="3" t="s">
        <v>124</v>
      </c>
      <c r="E15" s="3">
        <v>64</v>
      </c>
      <c r="F15" s="3" t="s">
        <v>21</v>
      </c>
      <c r="G15" s="3">
        <v>4</v>
      </c>
      <c r="H15" s="3">
        <v>30</v>
      </c>
      <c r="I15" s="3">
        <v>120</v>
      </c>
      <c r="J15" s="24"/>
      <c r="K15" s="3" t="str">
        <f t="shared" si="0"/>
        <v>Հունվար</v>
      </c>
      <c r="L15" s="123" t="str">
        <f t="shared" si="1"/>
        <v>Առաջին քառորդ</v>
      </c>
    </row>
    <row r="16" spans="1:26">
      <c r="A16" s="3">
        <v>15</v>
      </c>
      <c r="B16" s="121">
        <v>44942</v>
      </c>
      <c r="C16" s="3" t="s">
        <v>139</v>
      </c>
      <c r="D16" s="3" t="s">
        <v>126</v>
      </c>
      <c r="E16" s="3">
        <v>42</v>
      </c>
      <c r="F16" s="3" t="s">
        <v>20</v>
      </c>
      <c r="G16" s="3">
        <v>4</v>
      </c>
      <c r="H16" s="3">
        <v>500</v>
      </c>
      <c r="I16" s="3">
        <v>2000</v>
      </c>
      <c r="J16" s="24"/>
      <c r="K16" s="3" t="str">
        <f t="shared" si="0"/>
        <v>Հունվար</v>
      </c>
      <c r="L16" s="123" t="str">
        <f t="shared" si="1"/>
        <v>Առաջին քառորդ</v>
      </c>
    </row>
    <row r="17" spans="1:30">
      <c r="A17" s="3">
        <v>16</v>
      </c>
      <c r="B17" s="121">
        <v>44974</v>
      </c>
      <c r="C17" s="3" t="s">
        <v>140</v>
      </c>
      <c r="D17" s="3" t="s">
        <v>124</v>
      </c>
      <c r="E17" s="3">
        <v>19</v>
      </c>
      <c r="F17" s="3" t="s">
        <v>21</v>
      </c>
      <c r="G17" s="3">
        <v>3</v>
      </c>
      <c r="H17" s="3">
        <v>500</v>
      </c>
      <c r="I17" s="3">
        <v>1500</v>
      </c>
      <c r="J17" s="24"/>
      <c r="K17" s="3" t="str">
        <f t="shared" si="0"/>
        <v>Փետրվար</v>
      </c>
      <c r="L17" s="123" t="str">
        <f t="shared" si="1"/>
        <v>Առաջին քառորդ</v>
      </c>
      <c r="O17" s="1" t="s">
        <v>1137</v>
      </c>
    </row>
    <row r="18" spans="1:30">
      <c r="A18" s="3">
        <v>17</v>
      </c>
      <c r="B18" s="121">
        <v>45038</v>
      </c>
      <c r="C18" s="3" t="s">
        <v>141</v>
      </c>
      <c r="D18" s="3" t="s">
        <v>126</v>
      </c>
      <c r="E18" s="3">
        <v>27</v>
      </c>
      <c r="F18" s="3" t="s">
        <v>21</v>
      </c>
      <c r="G18" s="3">
        <v>4</v>
      </c>
      <c r="H18" s="3">
        <v>25</v>
      </c>
      <c r="I18" s="3">
        <v>100</v>
      </c>
      <c r="J18" s="24"/>
      <c r="K18" s="3" t="str">
        <f t="shared" si="0"/>
        <v>Ապրիլ</v>
      </c>
      <c r="L18" s="123" t="str">
        <f t="shared" si="1"/>
        <v>Երկրորդ քառորդ</v>
      </c>
      <c r="O18" s="128" t="s">
        <v>124</v>
      </c>
      <c r="P18" s="3" t="s">
        <v>19</v>
      </c>
      <c r="Q18" s="3" t="s">
        <v>20</v>
      </c>
      <c r="R18" s="3" t="s">
        <v>21</v>
      </c>
      <c r="S18" s="142" t="s">
        <v>4</v>
      </c>
      <c r="T18" s="143"/>
    </row>
    <row r="19" spans="1:30">
      <c r="A19" s="3">
        <v>18</v>
      </c>
      <c r="B19" s="121">
        <v>45046</v>
      </c>
      <c r="C19" s="3" t="s">
        <v>142</v>
      </c>
      <c r="D19" s="3" t="s">
        <v>126</v>
      </c>
      <c r="E19" s="3">
        <v>47</v>
      </c>
      <c r="F19" s="3" t="s">
        <v>20</v>
      </c>
      <c r="G19" s="3">
        <v>2</v>
      </c>
      <c r="H19" s="3">
        <v>25</v>
      </c>
      <c r="I19" s="3">
        <v>50</v>
      </c>
      <c r="J19" s="24"/>
      <c r="K19" s="3" t="str">
        <f t="shared" si="0"/>
        <v>Ապրիլ</v>
      </c>
      <c r="L19" s="123" t="str">
        <f t="shared" si="1"/>
        <v>Երկրորդ քառորդ</v>
      </c>
      <c r="O19" s="123" t="s">
        <v>1133</v>
      </c>
      <c r="P19" s="20">
        <f>SUMIFS($I:$I,$F:$F,P$18,$L:$L,$O19,$D:$D,$O$18)</f>
        <v>17660</v>
      </c>
      <c r="Q19" s="20">
        <f>SUMIFS($I:$I,$F:$F,Q$18,$L:$L,$O19,$D:$D,$O$18)</f>
        <v>13920</v>
      </c>
      <c r="R19" s="20">
        <f>SUMIFS($I:$I,$F:$F,R$18,$L:$L,$O19,$D:$D,$O$18)</f>
        <v>26010</v>
      </c>
      <c r="S19" s="101">
        <f>SUM(O19:R19)</f>
        <v>57590</v>
      </c>
      <c r="T19" s="22">
        <f>S19/SUM($S$19:$S$22)</f>
        <v>0.25806596164187129</v>
      </c>
    </row>
    <row r="20" spans="1:30">
      <c r="A20" s="3">
        <v>19</v>
      </c>
      <c r="B20" s="121">
        <v>45185</v>
      </c>
      <c r="C20" s="3" t="s">
        <v>143</v>
      </c>
      <c r="D20" s="3" t="s">
        <v>126</v>
      </c>
      <c r="E20" s="3">
        <v>62</v>
      </c>
      <c r="F20" s="3" t="s">
        <v>21</v>
      </c>
      <c r="G20" s="3">
        <v>2</v>
      </c>
      <c r="H20" s="3">
        <v>25</v>
      </c>
      <c r="I20" s="3">
        <v>50</v>
      </c>
      <c r="J20" s="24"/>
      <c r="K20" s="3" t="str">
        <f t="shared" si="0"/>
        <v>Սեպտեմբեր</v>
      </c>
      <c r="L20" s="123" t="str">
        <f t="shared" si="1"/>
        <v>Երրորդ քառորդ</v>
      </c>
      <c r="O20" s="123" t="s">
        <v>1134</v>
      </c>
      <c r="P20" s="20">
        <f t="shared" ref="P20:R22" si="12">SUMIFS($I:$I,$F:$F,P$18,$L:$L,$O20,$D:$D,$O$18)</f>
        <v>14900</v>
      </c>
      <c r="Q20" s="20">
        <f t="shared" si="12"/>
        <v>29130</v>
      </c>
      <c r="R20" s="20">
        <f t="shared" si="12"/>
        <v>21600</v>
      </c>
      <c r="S20" s="101">
        <f t="shared" ref="S20:S22" si="13">SUM(O20:R20)</f>
        <v>65630</v>
      </c>
      <c r="T20" s="22">
        <f t="shared" ref="T20:T22" si="14">S20/SUM($S$19:$S$22)</f>
        <v>0.2940939236422298</v>
      </c>
    </row>
    <row r="21" spans="1:30">
      <c r="A21" s="3">
        <v>20</v>
      </c>
      <c r="B21" s="121">
        <v>45235</v>
      </c>
      <c r="C21" s="3" t="s">
        <v>144</v>
      </c>
      <c r="D21" s="3" t="s">
        <v>124</v>
      </c>
      <c r="E21" s="3">
        <v>22</v>
      </c>
      <c r="F21" s="3" t="s">
        <v>21</v>
      </c>
      <c r="G21" s="3">
        <v>3</v>
      </c>
      <c r="H21" s="3">
        <v>300</v>
      </c>
      <c r="I21" s="3">
        <v>900</v>
      </c>
      <c r="J21" s="24"/>
      <c r="K21" s="3" t="str">
        <f t="shared" si="0"/>
        <v>Նոյեմբեր</v>
      </c>
      <c r="L21" s="123" t="str">
        <f t="shared" si="1"/>
        <v>Չորրորդ քառորդ</v>
      </c>
      <c r="O21" s="123" t="s">
        <v>1136</v>
      </c>
      <c r="P21" s="20">
        <f t="shared" si="12"/>
        <v>17135</v>
      </c>
      <c r="Q21" s="20">
        <f t="shared" si="12"/>
        <v>13870</v>
      </c>
      <c r="R21" s="20">
        <f t="shared" si="12"/>
        <v>9540</v>
      </c>
      <c r="S21" s="101">
        <f t="shared" si="13"/>
        <v>40545</v>
      </c>
      <c r="T21" s="22">
        <f t="shared" si="14"/>
        <v>0.1816857859831511</v>
      </c>
    </row>
    <row r="22" spans="1:30">
      <c r="A22" s="3">
        <v>21</v>
      </c>
      <c r="B22" s="121">
        <v>44940</v>
      </c>
      <c r="C22" s="3" t="s">
        <v>145</v>
      </c>
      <c r="D22" s="3" t="s">
        <v>126</v>
      </c>
      <c r="E22" s="3">
        <v>50</v>
      </c>
      <c r="F22" s="3" t="s">
        <v>19</v>
      </c>
      <c r="G22" s="3">
        <v>1</v>
      </c>
      <c r="H22" s="3">
        <v>500</v>
      </c>
      <c r="I22" s="3">
        <v>500</v>
      </c>
      <c r="J22" s="24"/>
      <c r="K22" s="3" t="str">
        <f t="shared" si="0"/>
        <v>Հունվար</v>
      </c>
      <c r="L22" s="123" t="str">
        <f t="shared" si="1"/>
        <v>Առաջին քառորդ</v>
      </c>
      <c r="O22" s="123" t="s">
        <v>1135</v>
      </c>
      <c r="P22" s="20">
        <f t="shared" si="12"/>
        <v>18990</v>
      </c>
      <c r="Q22" s="20">
        <f t="shared" si="12"/>
        <v>23250</v>
      </c>
      <c r="R22" s="20">
        <f t="shared" si="12"/>
        <v>17155</v>
      </c>
      <c r="S22" s="101">
        <f t="shared" si="13"/>
        <v>59395</v>
      </c>
      <c r="T22" s="22">
        <f t="shared" si="14"/>
        <v>0.2661543287327478</v>
      </c>
    </row>
    <row r="23" spans="1:30">
      <c r="A23" s="3">
        <v>22</v>
      </c>
      <c r="B23" s="121">
        <v>45214</v>
      </c>
      <c r="C23" s="3" t="s">
        <v>146</v>
      </c>
      <c r="D23" s="3" t="s">
        <v>124</v>
      </c>
      <c r="E23" s="3">
        <v>18</v>
      </c>
      <c r="F23" s="3" t="s">
        <v>21</v>
      </c>
      <c r="G23" s="3">
        <v>2</v>
      </c>
      <c r="H23" s="3">
        <v>50</v>
      </c>
      <c r="I23" s="3">
        <v>100</v>
      </c>
      <c r="J23" s="24"/>
      <c r="K23" s="3" t="str">
        <f t="shared" si="0"/>
        <v>Հոկտեմբեր</v>
      </c>
      <c r="L23" s="123" t="str">
        <f t="shared" si="1"/>
        <v>Չորրորդ քառորդ</v>
      </c>
    </row>
    <row r="24" spans="1:30">
      <c r="A24" s="3">
        <v>23</v>
      </c>
      <c r="B24" s="121">
        <v>45028</v>
      </c>
      <c r="C24" s="3" t="s">
        <v>147</v>
      </c>
      <c r="D24" s="3" t="s">
        <v>126</v>
      </c>
      <c r="E24" s="3">
        <v>35</v>
      </c>
      <c r="F24" s="3" t="s">
        <v>21</v>
      </c>
      <c r="G24" s="3">
        <v>4</v>
      </c>
      <c r="H24" s="3">
        <v>30</v>
      </c>
      <c r="I24" s="3">
        <v>120</v>
      </c>
      <c r="J24" s="24"/>
      <c r="K24" s="3" t="str">
        <f t="shared" si="0"/>
        <v>Ապրիլ</v>
      </c>
      <c r="L24" s="123" t="str">
        <f t="shared" si="1"/>
        <v>Երկրորդ քառորդ</v>
      </c>
    </row>
    <row r="25" spans="1:30">
      <c r="A25" s="3">
        <v>24</v>
      </c>
      <c r="B25" s="121">
        <v>45259</v>
      </c>
      <c r="C25" s="3" t="s">
        <v>148</v>
      </c>
      <c r="D25" s="3" t="s">
        <v>126</v>
      </c>
      <c r="E25" s="3">
        <v>49</v>
      </c>
      <c r="F25" s="3" t="s">
        <v>21</v>
      </c>
      <c r="G25" s="3">
        <v>1</v>
      </c>
      <c r="H25" s="3">
        <v>300</v>
      </c>
      <c r="I25" s="3">
        <v>300</v>
      </c>
      <c r="J25" s="24"/>
      <c r="K25" s="3" t="str">
        <f t="shared" si="0"/>
        <v>Նոյեմբեր</v>
      </c>
      <c r="L25" s="123" t="str">
        <f t="shared" si="1"/>
        <v>Չորրորդ քառորդ</v>
      </c>
      <c r="O25" s="1" t="s">
        <v>1137</v>
      </c>
    </row>
    <row r="26" spans="1:30">
      <c r="A26" s="3">
        <v>25</v>
      </c>
      <c r="B26" s="121">
        <v>45286</v>
      </c>
      <c r="C26" s="3" t="s">
        <v>149</v>
      </c>
      <c r="D26" s="3" t="s">
        <v>126</v>
      </c>
      <c r="E26" s="3">
        <v>64</v>
      </c>
      <c r="F26" s="3" t="s">
        <v>19</v>
      </c>
      <c r="G26" s="3">
        <v>1</v>
      </c>
      <c r="H26" s="3">
        <v>50</v>
      </c>
      <c r="I26" s="3">
        <v>50</v>
      </c>
      <c r="J26" s="24"/>
      <c r="K26" s="3" t="str">
        <f t="shared" si="0"/>
        <v>Դեկտեմբեր</v>
      </c>
      <c r="L26" s="123" t="str">
        <f t="shared" si="1"/>
        <v>Չորրորդ քառորդ</v>
      </c>
      <c r="O26" s="128" t="s">
        <v>126</v>
      </c>
      <c r="P26" s="3" t="s">
        <v>19</v>
      </c>
      <c r="Q26" s="3" t="s">
        <v>20</v>
      </c>
      <c r="R26" s="3" t="s">
        <v>21</v>
      </c>
      <c r="S26" s="142" t="s">
        <v>4</v>
      </c>
      <c r="T26" s="143"/>
    </row>
    <row r="27" spans="1:30">
      <c r="A27" s="3">
        <v>26</v>
      </c>
      <c r="B27" s="121">
        <v>45206</v>
      </c>
      <c r="C27" s="3" t="s">
        <v>150</v>
      </c>
      <c r="D27" s="3" t="s">
        <v>126</v>
      </c>
      <c r="E27" s="3">
        <v>28</v>
      </c>
      <c r="F27" s="3" t="s">
        <v>20</v>
      </c>
      <c r="G27" s="3">
        <v>2</v>
      </c>
      <c r="H27" s="3">
        <v>500</v>
      </c>
      <c r="I27" s="3">
        <v>1000</v>
      </c>
      <c r="J27" s="24"/>
      <c r="K27" s="3" t="str">
        <f t="shared" si="0"/>
        <v>Հոկտեմբեր</v>
      </c>
      <c r="L27" s="123" t="str">
        <f t="shared" si="1"/>
        <v>Չորրորդ քառորդ</v>
      </c>
      <c r="O27" s="123" t="s">
        <v>1133</v>
      </c>
      <c r="P27" s="20">
        <f>SUMIFS($I:$I,$F:$F,P$26,$L:$L,$O27,$D:$D,$O$26)</f>
        <v>20850</v>
      </c>
      <c r="Q27" s="20">
        <f t="shared" ref="Q27:R27" si="15">SUMIFS($I:$I,$F:$F,Q$26,$L:$L,$O27,$D:$D,$O$26)</f>
        <v>14850</v>
      </c>
      <c r="R27" s="20">
        <f t="shared" si="15"/>
        <v>16740</v>
      </c>
      <c r="S27" s="101">
        <f>SUM(O27:R27)</f>
        <v>52440</v>
      </c>
      <c r="T27" s="22">
        <f>S27/SUM($S$27:$S$30)</f>
        <v>0.22521903453014946</v>
      </c>
    </row>
    <row r="28" spans="1:30">
      <c r="A28" s="3">
        <v>27</v>
      </c>
      <c r="B28" s="121">
        <v>45141</v>
      </c>
      <c r="C28" s="3" t="s">
        <v>151</v>
      </c>
      <c r="D28" s="3" t="s">
        <v>126</v>
      </c>
      <c r="E28" s="3">
        <v>38</v>
      </c>
      <c r="F28" s="3" t="s">
        <v>19</v>
      </c>
      <c r="G28" s="3">
        <v>2</v>
      </c>
      <c r="H28" s="3">
        <v>25</v>
      </c>
      <c r="I28" s="3">
        <v>50</v>
      </c>
      <c r="J28" s="24"/>
      <c r="K28" s="3" t="str">
        <f t="shared" si="0"/>
        <v>Օգոստոս</v>
      </c>
      <c r="L28" s="123" t="str">
        <f t="shared" si="1"/>
        <v>Երրորդ քառորդ</v>
      </c>
      <c r="O28" s="123" t="s">
        <v>1134</v>
      </c>
      <c r="P28" s="20">
        <f t="shared" ref="P28:R30" si="16">SUMIFS($I:$I,$F:$F,P$26,$L:$L,$O28,$D:$D,$O$26)</f>
        <v>20450</v>
      </c>
      <c r="Q28" s="20">
        <f t="shared" si="16"/>
        <v>17690</v>
      </c>
      <c r="R28" s="20">
        <f t="shared" si="16"/>
        <v>19965</v>
      </c>
      <c r="S28" s="101">
        <f t="shared" ref="S28:S30" si="17">SUM(O28:R28)</f>
        <v>58105</v>
      </c>
      <c r="T28" s="22">
        <f t="shared" ref="T28:T30" si="18">S28/SUM($S$27:$S$30)</f>
        <v>0.24954904655557464</v>
      </c>
    </row>
    <row r="29" spans="1:30">
      <c r="A29" s="3">
        <v>28</v>
      </c>
      <c r="B29" s="121">
        <v>45039</v>
      </c>
      <c r="C29" s="3" t="s">
        <v>152</v>
      </c>
      <c r="D29" s="3" t="s">
        <v>126</v>
      </c>
      <c r="E29" s="3">
        <v>43</v>
      </c>
      <c r="F29" s="3" t="s">
        <v>19</v>
      </c>
      <c r="G29" s="3">
        <v>1</v>
      </c>
      <c r="H29" s="3">
        <v>500</v>
      </c>
      <c r="I29" s="3">
        <v>500</v>
      </c>
      <c r="J29" s="24"/>
      <c r="K29" s="3" t="str">
        <f t="shared" si="0"/>
        <v>Ապրիլ</v>
      </c>
      <c r="L29" s="123" t="str">
        <f t="shared" si="1"/>
        <v>Երկրորդ քառորդ</v>
      </c>
      <c r="O29" s="123" t="s">
        <v>1136</v>
      </c>
      <c r="P29" s="20">
        <f t="shared" si="16"/>
        <v>15065</v>
      </c>
      <c r="Q29" s="20">
        <f t="shared" si="16"/>
        <v>19295</v>
      </c>
      <c r="R29" s="20">
        <f t="shared" si="16"/>
        <v>21140</v>
      </c>
      <c r="S29" s="101">
        <f t="shared" si="17"/>
        <v>55500</v>
      </c>
      <c r="T29" s="22">
        <f t="shared" si="18"/>
        <v>0.238361106339117</v>
      </c>
      <c r="AD29" s="4" t="s">
        <v>1156</v>
      </c>
    </row>
    <row r="30" spans="1:30">
      <c r="A30" s="3">
        <v>29</v>
      </c>
      <c r="B30" s="121">
        <v>45156</v>
      </c>
      <c r="C30" s="3" t="s">
        <v>153</v>
      </c>
      <c r="D30" s="3" t="s">
        <v>126</v>
      </c>
      <c r="E30" s="3">
        <v>42</v>
      </c>
      <c r="F30" s="3" t="s">
        <v>20</v>
      </c>
      <c r="G30" s="3">
        <v>1</v>
      </c>
      <c r="H30" s="3">
        <v>30</v>
      </c>
      <c r="I30" s="3">
        <v>30</v>
      </c>
      <c r="J30" s="24"/>
      <c r="K30" s="3" t="str">
        <f t="shared" si="0"/>
        <v>Օգոստոս</v>
      </c>
      <c r="L30" s="123" t="str">
        <f t="shared" si="1"/>
        <v>Երրորդ քառորդ</v>
      </c>
      <c r="O30" s="123" t="s">
        <v>1135</v>
      </c>
      <c r="P30" s="20">
        <f t="shared" si="16"/>
        <v>18465</v>
      </c>
      <c r="Q30" s="20">
        <f t="shared" si="16"/>
        <v>24900</v>
      </c>
      <c r="R30" s="20">
        <f t="shared" si="16"/>
        <v>23430</v>
      </c>
      <c r="S30" s="101">
        <f t="shared" si="17"/>
        <v>66795</v>
      </c>
      <c r="T30" s="22">
        <f t="shared" si="18"/>
        <v>0.2868708125751589</v>
      </c>
    </row>
    <row r="31" spans="1:30">
      <c r="A31" s="3">
        <v>30</v>
      </c>
      <c r="B31" s="121">
        <v>45228</v>
      </c>
      <c r="C31" s="3" t="s">
        <v>154</v>
      </c>
      <c r="D31" s="3" t="s">
        <v>126</v>
      </c>
      <c r="E31" s="3">
        <v>39</v>
      </c>
      <c r="F31" s="3" t="s">
        <v>19</v>
      </c>
      <c r="G31" s="3">
        <v>3</v>
      </c>
      <c r="H31" s="3">
        <v>300</v>
      </c>
      <c r="I31" s="3">
        <v>900</v>
      </c>
      <c r="J31" s="24"/>
      <c r="K31" s="3" t="str">
        <f t="shared" si="0"/>
        <v>Հոկտեմբեր</v>
      </c>
      <c r="L31" s="123" t="str">
        <f t="shared" si="1"/>
        <v>Չորրորդ քառորդ</v>
      </c>
    </row>
    <row r="32" spans="1:30">
      <c r="A32" s="3">
        <v>31</v>
      </c>
      <c r="B32" s="121">
        <v>45069</v>
      </c>
      <c r="C32" s="3" t="s">
        <v>155</v>
      </c>
      <c r="D32" s="3" t="s">
        <v>124</v>
      </c>
      <c r="E32" s="3">
        <v>44</v>
      </c>
      <c r="F32" s="3" t="s">
        <v>20</v>
      </c>
      <c r="G32" s="3">
        <v>4</v>
      </c>
      <c r="H32" s="3">
        <v>300</v>
      </c>
      <c r="I32" s="3">
        <v>1200</v>
      </c>
      <c r="J32" s="24"/>
      <c r="K32" s="3" t="str">
        <f t="shared" si="0"/>
        <v>Մայիս</v>
      </c>
      <c r="L32" s="123" t="str">
        <f t="shared" si="1"/>
        <v>Երկրորդ քառորդ</v>
      </c>
    </row>
    <row r="33" spans="1:27">
      <c r="A33" s="3">
        <v>32</v>
      </c>
      <c r="B33" s="121">
        <v>44930</v>
      </c>
      <c r="C33" s="3" t="s">
        <v>156</v>
      </c>
      <c r="D33" s="3" t="s">
        <v>124</v>
      </c>
      <c r="E33" s="3">
        <v>30</v>
      </c>
      <c r="F33" s="3" t="s">
        <v>19</v>
      </c>
      <c r="G33" s="3">
        <v>3</v>
      </c>
      <c r="H33" s="3">
        <v>30</v>
      </c>
      <c r="I33" s="3">
        <v>90</v>
      </c>
      <c r="J33" s="24"/>
      <c r="K33" s="3" t="str">
        <f t="shared" si="0"/>
        <v>Հունվար</v>
      </c>
      <c r="L33" s="123" t="str">
        <f t="shared" si="1"/>
        <v>Առաջին քառորդ</v>
      </c>
    </row>
    <row r="34" spans="1:27" ht="15" customHeight="1">
      <c r="A34" s="3">
        <v>33</v>
      </c>
      <c r="B34" s="121">
        <v>45008</v>
      </c>
      <c r="C34" s="3" t="s">
        <v>157</v>
      </c>
      <c r="D34" s="3" t="s">
        <v>126</v>
      </c>
      <c r="E34" s="3">
        <v>50</v>
      </c>
      <c r="F34" s="3" t="s">
        <v>20</v>
      </c>
      <c r="G34" s="3">
        <v>2</v>
      </c>
      <c r="H34" s="3">
        <v>50</v>
      </c>
      <c r="I34" s="3">
        <v>100</v>
      </c>
      <c r="J34" s="24"/>
      <c r="K34" s="3" t="str">
        <f t="shared" si="0"/>
        <v>Մարտ</v>
      </c>
      <c r="L34" s="123" t="str">
        <f t="shared" si="1"/>
        <v>Առաջին քառորդ</v>
      </c>
      <c r="O34" s="124" t="s">
        <v>120</v>
      </c>
      <c r="P34" s="85" t="s">
        <v>85</v>
      </c>
      <c r="Q34" s="85" t="s">
        <v>86</v>
      </c>
      <c r="R34" s="85" t="s">
        <v>87</v>
      </c>
      <c r="S34" s="85" t="s">
        <v>88</v>
      </c>
      <c r="T34" s="85" t="s">
        <v>89</v>
      </c>
      <c r="U34" s="85" t="s">
        <v>90</v>
      </c>
      <c r="V34" s="85" t="s">
        <v>91</v>
      </c>
      <c r="W34" s="85" t="s">
        <v>92</v>
      </c>
      <c r="X34" s="85" t="s">
        <v>93</v>
      </c>
      <c r="Y34" s="85" t="s">
        <v>94</v>
      </c>
      <c r="Z34" s="85" t="s">
        <v>95</v>
      </c>
      <c r="AA34" s="85" t="s">
        <v>96</v>
      </c>
    </row>
    <row r="35" spans="1:27">
      <c r="A35" s="3">
        <v>34</v>
      </c>
      <c r="B35" s="121">
        <v>45284</v>
      </c>
      <c r="C35" s="3" t="s">
        <v>158</v>
      </c>
      <c r="D35" s="3" t="s">
        <v>126</v>
      </c>
      <c r="E35" s="3">
        <v>51</v>
      </c>
      <c r="F35" s="3" t="s">
        <v>21</v>
      </c>
      <c r="G35" s="3">
        <v>3</v>
      </c>
      <c r="H35" s="3">
        <v>50</v>
      </c>
      <c r="I35" s="3">
        <v>150</v>
      </c>
      <c r="J35" s="24"/>
      <c r="K35" s="3" t="str">
        <f t="shared" si="0"/>
        <v>Դեկտեմբեր</v>
      </c>
      <c r="L35" s="123" t="str">
        <f t="shared" si="1"/>
        <v>Չորրորդ քառորդ</v>
      </c>
      <c r="O35" s="126" t="s">
        <v>124</v>
      </c>
      <c r="P35" s="20">
        <f>SUMIFS($I:$I,$K:$K,P$34,$D:$D,$O35)</f>
        <v>12255</v>
      </c>
      <c r="Q35" s="20">
        <f t="shared" ref="Q35:AA36" si="19">SUMIFS($I:$I,$K:$K,Q$34,$D:$D,$O35)</f>
        <v>29665</v>
      </c>
      <c r="R35" s="20">
        <f t="shared" si="19"/>
        <v>15670</v>
      </c>
      <c r="S35" s="20">
        <f t="shared" si="19"/>
        <v>16570</v>
      </c>
      <c r="T35" s="20">
        <f t="shared" si="19"/>
        <v>29220</v>
      </c>
      <c r="U35" s="20">
        <f t="shared" si="19"/>
        <v>19840</v>
      </c>
      <c r="V35" s="20">
        <f t="shared" si="19"/>
        <v>18580</v>
      </c>
      <c r="W35" s="20">
        <f t="shared" si="19"/>
        <v>14880</v>
      </c>
      <c r="X35" s="20">
        <f t="shared" si="19"/>
        <v>7085</v>
      </c>
      <c r="Y35" s="20">
        <f t="shared" si="19"/>
        <v>19980</v>
      </c>
      <c r="Z35" s="20">
        <f t="shared" si="19"/>
        <v>20030</v>
      </c>
      <c r="AA35" s="20">
        <f t="shared" si="19"/>
        <v>19385</v>
      </c>
    </row>
    <row r="36" spans="1:27">
      <c r="A36" s="3">
        <v>35</v>
      </c>
      <c r="B36" s="121">
        <v>45143</v>
      </c>
      <c r="C36" s="3" t="s">
        <v>159</v>
      </c>
      <c r="D36" s="3" t="s">
        <v>126</v>
      </c>
      <c r="E36" s="3">
        <v>58</v>
      </c>
      <c r="F36" s="3" t="s">
        <v>19</v>
      </c>
      <c r="G36" s="3">
        <v>3</v>
      </c>
      <c r="H36" s="3">
        <v>300</v>
      </c>
      <c r="I36" s="3">
        <v>900</v>
      </c>
      <c r="J36" s="24"/>
      <c r="K36" s="3" t="str">
        <f t="shared" si="0"/>
        <v>Օգոստոս</v>
      </c>
      <c r="L36" s="123" t="str">
        <f t="shared" si="1"/>
        <v>Երրորդ քառորդ</v>
      </c>
      <c r="O36" s="126" t="s">
        <v>126</v>
      </c>
      <c r="P36" s="20">
        <f>SUMIFS($I:$I,$K:$K,P$34,$D:$D,$O36)</f>
        <v>24725</v>
      </c>
      <c r="Q36" s="20">
        <f t="shared" si="19"/>
        <v>14395</v>
      </c>
      <c r="R36" s="20">
        <f t="shared" si="19"/>
        <v>13320</v>
      </c>
      <c r="S36" s="20">
        <f t="shared" si="19"/>
        <v>17300</v>
      </c>
      <c r="T36" s="20">
        <f t="shared" si="19"/>
        <v>23930</v>
      </c>
      <c r="U36" s="20">
        <f t="shared" si="19"/>
        <v>16875</v>
      </c>
      <c r="V36" s="20">
        <f t="shared" si="19"/>
        <v>16885</v>
      </c>
      <c r="W36" s="20">
        <f t="shared" si="19"/>
        <v>22080</v>
      </c>
      <c r="X36" s="20">
        <f t="shared" si="19"/>
        <v>16535</v>
      </c>
      <c r="Y36" s="20">
        <f t="shared" si="19"/>
        <v>26600</v>
      </c>
      <c r="Z36" s="20">
        <f t="shared" si="19"/>
        <v>14890</v>
      </c>
      <c r="AA36" s="20">
        <f t="shared" si="19"/>
        <v>25305</v>
      </c>
    </row>
    <row r="37" spans="1:27">
      <c r="A37" s="3">
        <v>36</v>
      </c>
      <c r="B37" s="121">
        <v>45101</v>
      </c>
      <c r="C37" s="3" t="s">
        <v>160</v>
      </c>
      <c r="D37" s="3" t="s">
        <v>124</v>
      </c>
      <c r="E37" s="3">
        <v>52</v>
      </c>
      <c r="F37" s="3" t="s">
        <v>19</v>
      </c>
      <c r="G37" s="3">
        <v>3</v>
      </c>
      <c r="H37" s="3">
        <v>300</v>
      </c>
      <c r="I37" s="3">
        <v>900</v>
      </c>
      <c r="J37" s="24"/>
      <c r="K37" s="3" t="str">
        <f t="shared" si="0"/>
        <v>Հունիս</v>
      </c>
      <c r="L37" s="123" t="str">
        <f t="shared" si="1"/>
        <v>Երկրորդ քառորդ</v>
      </c>
      <c r="O37" s="127" t="s">
        <v>70</v>
      </c>
      <c r="P37" s="82">
        <f>SUM(P35:P36)</f>
        <v>36980</v>
      </c>
      <c r="Q37" s="82">
        <f>SUM(Q35:Q36)</f>
        <v>44060</v>
      </c>
      <c r="R37" s="82">
        <f t="shared" ref="Q37:AA37" si="20">SUM(R35:R36)</f>
        <v>28990</v>
      </c>
      <c r="S37" s="82">
        <f t="shared" si="20"/>
        <v>33870</v>
      </c>
      <c r="T37" s="82">
        <f t="shared" si="20"/>
        <v>53150</v>
      </c>
      <c r="U37" s="82">
        <f t="shared" si="20"/>
        <v>36715</v>
      </c>
      <c r="V37" s="82">
        <f t="shared" si="20"/>
        <v>35465</v>
      </c>
      <c r="W37" s="82">
        <f t="shared" si="20"/>
        <v>36960</v>
      </c>
      <c r="X37" s="82">
        <f t="shared" si="20"/>
        <v>23620</v>
      </c>
      <c r="Y37" s="82">
        <f t="shared" si="20"/>
        <v>46580</v>
      </c>
      <c r="Z37" s="82">
        <f t="shared" si="20"/>
        <v>34920</v>
      </c>
      <c r="AA37" s="82">
        <f t="shared" si="20"/>
        <v>44690</v>
      </c>
    </row>
    <row r="38" spans="1:27">
      <c r="A38" s="3">
        <v>37</v>
      </c>
      <c r="B38" s="121">
        <v>45069</v>
      </c>
      <c r="C38" s="3" t="s">
        <v>161</v>
      </c>
      <c r="D38" s="3" t="s">
        <v>126</v>
      </c>
      <c r="E38" s="3">
        <v>18</v>
      </c>
      <c r="F38" s="3" t="s">
        <v>19</v>
      </c>
      <c r="G38" s="3">
        <v>3</v>
      </c>
      <c r="H38" s="3">
        <v>25</v>
      </c>
      <c r="I38" s="3">
        <v>75</v>
      </c>
      <c r="J38" s="24"/>
      <c r="K38" s="3" t="str">
        <f t="shared" si="0"/>
        <v>Մայիս</v>
      </c>
      <c r="L38" s="123" t="str">
        <f t="shared" si="1"/>
        <v>Երկրորդ քառորդ</v>
      </c>
    </row>
    <row r="39" spans="1:27">
      <c r="A39" s="3">
        <v>38</v>
      </c>
      <c r="B39" s="121">
        <v>45006</v>
      </c>
      <c r="C39" s="3" t="s">
        <v>162</v>
      </c>
      <c r="D39" s="3" t="s">
        <v>124</v>
      </c>
      <c r="E39" s="3">
        <v>38</v>
      </c>
      <c r="F39" s="3" t="s">
        <v>19</v>
      </c>
      <c r="G39" s="3">
        <v>4</v>
      </c>
      <c r="H39" s="3">
        <v>50</v>
      </c>
      <c r="I39" s="3">
        <v>200</v>
      </c>
      <c r="J39" s="24"/>
      <c r="K39" s="3" t="str">
        <f t="shared" si="0"/>
        <v>Մարտ</v>
      </c>
      <c r="L39" s="123" t="str">
        <f t="shared" si="1"/>
        <v>Առաջին քառորդ</v>
      </c>
    </row>
    <row r="40" spans="1:27">
      <c r="A40" s="3">
        <v>39</v>
      </c>
      <c r="B40" s="121">
        <v>45037</v>
      </c>
      <c r="C40" s="3" t="s">
        <v>163</v>
      </c>
      <c r="D40" s="3" t="s">
        <v>124</v>
      </c>
      <c r="E40" s="3">
        <v>23</v>
      </c>
      <c r="F40" s="3" t="s">
        <v>21</v>
      </c>
      <c r="G40" s="3">
        <v>4</v>
      </c>
      <c r="H40" s="3">
        <v>30</v>
      </c>
      <c r="I40" s="3">
        <v>120</v>
      </c>
      <c r="J40" s="24"/>
      <c r="K40" s="3" t="str">
        <f t="shared" si="0"/>
        <v>Ապրիլ</v>
      </c>
      <c r="L40" s="123" t="str">
        <f t="shared" si="1"/>
        <v>Երկրորդ քառորդ</v>
      </c>
    </row>
    <row r="41" spans="1:27">
      <c r="A41" s="3">
        <v>40</v>
      </c>
      <c r="B41" s="121">
        <v>45099</v>
      </c>
      <c r="C41" s="3" t="s">
        <v>164</v>
      </c>
      <c r="D41" s="3" t="s">
        <v>124</v>
      </c>
      <c r="E41" s="3">
        <v>45</v>
      </c>
      <c r="F41" s="3" t="s">
        <v>19</v>
      </c>
      <c r="G41" s="3">
        <v>1</v>
      </c>
      <c r="H41" s="3">
        <v>50</v>
      </c>
      <c r="I41" s="3">
        <v>50</v>
      </c>
      <c r="J41" s="24"/>
      <c r="K41" s="3" t="str">
        <f t="shared" si="0"/>
        <v>Հունիս</v>
      </c>
      <c r="L41" s="123" t="str">
        <f t="shared" si="1"/>
        <v>Երկրորդ քառորդ</v>
      </c>
    </row>
    <row r="42" spans="1:27">
      <c r="A42" s="3">
        <v>41</v>
      </c>
      <c r="B42" s="121">
        <v>44979</v>
      </c>
      <c r="C42" s="3" t="s">
        <v>165</v>
      </c>
      <c r="D42" s="3" t="s">
        <v>124</v>
      </c>
      <c r="E42" s="3">
        <v>34</v>
      </c>
      <c r="F42" s="3" t="s">
        <v>21</v>
      </c>
      <c r="G42" s="3">
        <v>2</v>
      </c>
      <c r="H42" s="3">
        <v>25</v>
      </c>
      <c r="I42" s="3">
        <v>50</v>
      </c>
      <c r="J42" s="24"/>
      <c r="K42" s="3" t="str">
        <f t="shared" si="0"/>
        <v>Փետրվար</v>
      </c>
      <c r="L42" s="123" t="str">
        <f t="shared" si="1"/>
        <v>Առաջին քառորդ</v>
      </c>
      <c r="O42" s="1" t="s">
        <v>1139</v>
      </c>
    </row>
    <row r="43" spans="1:27" ht="15" customHeight="1">
      <c r="A43" s="3">
        <v>42</v>
      </c>
      <c r="B43" s="121">
        <v>44974</v>
      </c>
      <c r="C43" s="3" t="s">
        <v>166</v>
      </c>
      <c r="D43" s="3" t="s">
        <v>124</v>
      </c>
      <c r="E43" s="3">
        <v>22</v>
      </c>
      <c r="F43" s="3" t="s">
        <v>21</v>
      </c>
      <c r="G43" s="3">
        <v>3</v>
      </c>
      <c r="H43" s="3">
        <v>300</v>
      </c>
      <c r="I43" s="3">
        <v>900</v>
      </c>
      <c r="J43" s="24"/>
      <c r="K43" s="3" t="str">
        <f t="shared" si="0"/>
        <v>Փետրվար</v>
      </c>
      <c r="L43" s="123" t="str">
        <f t="shared" si="1"/>
        <v>Առաջին քառորդ</v>
      </c>
      <c r="O43" s="124" t="s">
        <v>120</v>
      </c>
      <c r="P43" s="123" t="s">
        <v>1133</v>
      </c>
      <c r="Q43" s="123" t="s">
        <v>1134</v>
      </c>
      <c r="R43" s="123" t="s">
        <v>1136</v>
      </c>
      <c r="S43" s="123" t="s">
        <v>1135</v>
      </c>
      <c r="T43" s="125" t="s">
        <v>4</v>
      </c>
    </row>
    <row r="44" spans="1:27">
      <c r="A44" s="3">
        <v>43</v>
      </c>
      <c r="B44" s="121">
        <v>45121</v>
      </c>
      <c r="C44" s="3" t="s">
        <v>167</v>
      </c>
      <c r="D44" s="3" t="s">
        <v>126</v>
      </c>
      <c r="E44" s="3">
        <v>48</v>
      </c>
      <c r="F44" s="3" t="s">
        <v>21</v>
      </c>
      <c r="G44" s="3">
        <v>1</v>
      </c>
      <c r="H44" s="3">
        <v>300</v>
      </c>
      <c r="I44" s="3">
        <v>300</v>
      </c>
      <c r="J44" s="24"/>
      <c r="K44" s="3" t="str">
        <f t="shared" si="0"/>
        <v>Հուլիս</v>
      </c>
      <c r="L44" s="123" t="str">
        <f t="shared" si="1"/>
        <v>Երրորդ քառորդ</v>
      </c>
      <c r="O44" s="126" t="s">
        <v>124</v>
      </c>
      <c r="P44" s="105">
        <f>SUMIFS($G:$G,$D:$D,$O44,$L:$L,P$43)</f>
        <v>307</v>
      </c>
      <c r="Q44" s="105">
        <f t="shared" ref="Q44:S45" si="21">SUMIFS($G:$G,$D:$D,$O44,$L:$L,Q$43)</f>
        <v>335</v>
      </c>
      <c r="R44" s="105">
        <f t="shared" si="21"/>
        <v>249</v>
      </c>
      <c r="S44" s="105">
        <f t="shared" si="21"/>
        <v>325</v>
      </c>
      <c r="T44" s="58">
        <f>SUM(P44:S44)</f>
        <v>1216</v>
      </c>
    </row>
    <row r="45" spans="1:27">
      <c r="A45" s="3">
        <v>44</v>
      </c>
      <c r="B45" s="121">
        <v>44976</v>
      </c>
      <c r="C45" s="3" t="s">
        <v>168</v>
      </c>
      <c r="D45" s="3" t="s">
        <v>126</v>
      </c>
      <c r="E45" s="3">
        <v>22</v>
      </c>
      <c r="F45" s="3" t="s">
        <v>21</v>
      </c>
      <c r="G45" s="3">
        <v>1</v>
      </c>
      <c r="H45" s="3">
        <v>25</v>
      </c>
      <c r="I45" s="3">
        <v>25</v>
      </c>
      <c r="J45" s="24"/>
      <c r="K45" s="3" t="str">
        <f t="shared" si="0"/>
        <v>Փետրվար</v>
      </c>
      <c r="L45" s="123" t="str">
        <f t="shared" si="1"/>
        <v>Առաջին քառորդ</v>
      </c>
      <c r="O45" s="126" t="s">
        <v>126</v>
      </c>
      <c r="P45" s="105">
        <f>SUMIFS($G:$G,$D:$D,$O45,$L:$L,P$43)</f>
        <v>300</v>
      </c>
      <c r="Q45" s="105">
        <f t="shared" si="21"/>
        <v>335</v>
      </c>
      <c r="R45" s="105">
        <f t="shared" si="21"/>
        <v>324</v>
      </c>
      <c r="S45" s="105">
        <f t="shared" si="21"/>
        <v>339</v>
      </c>
      <c r="T45" s="58">
        <f>SUM(P45:S45)</f>
        <v>1298</v>
      </c>
    </row>
    <row r="46" spans="1:27">
      <c r="A46" s="3">
        <v>45</v>
      </c>
      <c r="B46" s="121">
        <v>45110</v>
      </c>
      <c r="C46" s="3" t="s">
        <v>169</v>
      </c>
      <c r="D46" s="3" t="s">
        <v>126</v>
      </c>
      <c r="E46" s="3">
        <v>55</v>
      </c>
      <c r="F46" s="3" t="s">
        <v>20</v>
      </c>
      <c r="G46" s="3">
        <v>1</v>
      </c>
      <c r="H46" s="3">
        <v>30</v>
      </c>
      <c r="I46" s="3">
        <v>30</v>
      </c>
      <c r="J46" s="24"/>
      <c r="K46" s="3" t="str">
        <f t="shared" si="0"/>
        <v>Հուլիս</v>
      </c>
      <c r="L46" s="123" t="str">
        <f t="shared" si="1"/>
        <v>Երրորդ քառորդ</v>
      </c>
    </row>
    <row r="47" spans="1:27">
      <c r="A47" s="3">
        <v>46</v>
      </c>
      <c r="B47" s="121">
        <v>45103</v>
      </c>
      <c r="C47" s="3" t="s">
        <v>170</v>
      </c>
      <c r="D47" s="3" t="s">
        <v>126</v>
      </c>
      <c r="E47" s="3">
        <v>20</v>
      </c>
      <c r="F47" s="3" t="s">
        <v>20</v>
      </c>
      <c r="G47" s="3">
        <v>4</v>
      </c>
      <c r="H47" s="3">
        <v>300</v>
      </c>
      <c r="I47" s="3">
        <v>1200</v>
      </c>
      <c r="J47" s="24"/>
      <c r="K47" s="3" t="str">
        <f t="shared" si="0"/>
        <v>Հունիս</v>
      </c>
      <c r="L47" s="123" t="str">
        <f t="shared" si="1"/>
        <v>Երկրորդ քառորդ</v>
      </c>
      <c r="O47" s="1" t="s">
        <v>59</v>
      </c>
    </row>
    <row r="48" spans="1:27">
      <c r="A48" s="3">
        <v>47</v>
      </c>
      <c r="B48" s="121">
        <v>45236</v>
      </c>
      <c r="C48" s="3" t="s">
        <v>171</v>
      </c>
      <c r="D48" s="3" t="s">
        <v>126</v>
      </c>
      <c r="E48" s="3">
        <v>40</v>
      </c>
      <c r="F48" s="3" t="s">
        <v>19</v>
      </c>
      <c r="G48" s="3">
        <v>3</v>
      </c>
      <c r="H48" s="3">
        <v>500</v>
      </c>
      <c r="I48" s="3">
        <v>1500</v>
      </c>
      <c r="J48" s="24"/>
      <c r="K48" s="3" t="str">
        <f t="shared" si="0"/>
        <v>Նոյեմբեր</v>
      </c>
      <c r="L48" s="123" t="str">
        <f t="shared" si="1"/>
        <v>Չորրորդ քառորդ</v>
      </c>
      <c r="O48" s="124" t="s">
        <v>120</v>
      </c>
      <c r="P48" s="123" t="s">
        <v>1133</v>
      </c>
      <c r="Q48" s="123" t="s">
        <v>1134</v>
      </c>
      <c r="R48" s="123" t="s">
        <v>1136</v>
      </c>
      <c r="S48" s="123" t="s">
        <v>1135</v>
      </c>
      <c r="T48" s="125" t="s">
        <v>4</v>
      </c>
    </row>
    <row r="49" spans="1:20">
      <c r="A49" s="3">
        <v>48</v>
      </c>
      <c r="B49" s="121">
        <v>45062</v>
      </c>
      <c r="C49" s="3" t="s">
        <v>172</v>
      </c>
      <c r="D49" s="3" t="s">
        <v>124</v>
      </c>
      <c r="E49" s="3">
        <v>54</v>
      </c>
      <c r="F49" s="3" t="s">
        <v>20</v>
      </c>
      <c r="G49" s="3">
        <v>3</v>
      </c>
      <c r="H49" s="3">
        <v>300</v>
      </c>
      <c r="I49" s="3">
        <v>900</v>
      </c>
      <c r="J49" s="24"/>
      <c r="K49" s="3" t="str">
        <f t="shared" si="0"/>
        <v>Մայիս</v>
      </c>
      <c r="L49" s="123" t="str">
        <f t="shared" si="1"/>
        <v>Երկրորդ քառորդ</v>
      </c>
      <c r="O49" s="126" t="s">
        <v>124</v>
      </c>
      <c r="P49" s="129">
        <f>SUMIFS($I:$I,$D:$D,$O49,$L:$L,P$48)</f>
        <v>57590</v>
      </c>
      <c r="Q49" s="129">
        <f t="shared" ref="Q49:S50" si="22">SUMIFS($I:$I,$D:$D,$O49,$L:$L,Q$48)</f>
        <v>65630</v>
      </c>
      <c r="R49" s="129">
        <f t="shared" si="22"/>
        <v>40545</v>
      </c>
      <c r="S49" s="129">
        <f t="shared" si="22"/>
        <v>59395</v>
      </c>
      <c r="T49" s="107">
        <f>SUM(P49:S49)</f>
        <v>223160</v>
      </c>
    </row>
    <row r="50" spans="1:20">
      <c r="A50" s="3">
        <v>49</v>
      </c>
      <c r="B50" s="121">
        <v>44949</v>
      </c>
      <c r="C50" s="3" t="s">
        <v>173</v>
      </c>
      <c r="D50" s="3" t="s">
        <v>126</v>
      </c>
      <c r="E50" s="3">
        <v>54</v>
      </c>
      <c r="F50" s="3" t="s">
        <v>20</v>
      </c>
      <c r="G50" s="3">
        <v>2</v>
      </c>
      <c r="H50" s="3">
        <v>500</v>
      </c>
      <c r="I50" s="3">
        <v>1000</v>
      </c>
      <c r="J50" s="24"/>
      <c r="K50" s="3" t="str">
        <f t="shared" si="0"/>
        <v>Հունվար</v>
      </c>
      <c r="L50" s="123" t="str">
        <f t="shared" si="1"/>
        <v>Առաջին քառորդ</v>
      </c>
      <c r="O50" s="126" t="s">
        <v>126</v>
      </c>
      <c r="P50" s="129">
        <f>SUMIFS($I:$I,$D:$D,$O50,$L:$L,P$48)</f>
        <v>52440</v>
      </c>
      <c r="Q50" s="129">
        <f t="shared" si="22"/>
        <v>58105</v>
      </c>
      <c r="R50" s="129">
        <f t="shared" si="22"/>
        <v>55500</v>
      </c>
      <c r="S50" s="129">
        <f t="shared" si="22"/>
        <v>66795</v>
      </c>
      <c r="T50" s="107">
        <f>SUM(P50:S50)</f>
        <v>232840</v>
      </c>
    </row>
    <row r="51" spans="1:20">
      <c r="A51" s="3">
        <v>50</v>
      </c>
      <c r="B51" s="121">
        <v>45162</v>
      </c>
      <c r="C51" s="3" t="s">
        <v>174</v>
      </c>
      <c r="D51" s="3" t="s">
        <v>126</v>
      </c>
      <c r="E51" s="3">
        <v>27</v>
      </c>
      <c r="F51" s="3" t="s">
        <v>19</v>
      </c>
      <c r="G51" s="3">
        <v>3</v>
      </c>
      <c r="H51" s="3">
        <v>25</v>
      </c>
      <c r="I51" s="3">
        <v>75</v>
      </c>
      <c r="J51" s="24"/>
      <c r="K51" s="3" t="str">
        <f t="shared" si="0"/>
        <v>Օգոստոս</v>
      </c>
      <c r="L51" s="123" t="str">
        <f t="shared" si="1"/>
        <v>Երրորդ քառորդ</v>
      </c>
    </row>
    <row r="52" spans="1:20">
      <c r="A52" s="3">
        <v>51</v>
      </c>
      <c r="B52" s="121">
        <v>45201</v>
      </c>
      <c r="C52" s="3" t="s">
        <v>175</v>
      </c>
      <c r="D52" s="3" t="s">
        <v>124</v>
      </c>
      <c r="E52" s="3">
        <v>27</v>
      </c>
      <c r="F52" s="3" t="s">
        <v>19</v>
      </c>
      <c r="G52" s="3">
        <v>3</v>
      </c>
      <c r="H52" s="3">
        <v>25</v>
      </c>
      <c r="I52" s="3">
        <v>75</v>
      </c>
      <c r="J52" s="24"/>
      <c r="K52" s="3" t="str">
        <f t="shared" si="0"/>
        <v>Հոկտեմբեր</v>
      </c>
      <c r="L52" s="123" t="str">
        <f t="shared" si="1"/>
        <v>Չորրորդ քառորդ</v>
      </c>
    </row>
    <row r="53" spans="1:20">
      <c r="A53" s="3">
        <v>52</v>
      </c>
      <c r="B53" s="121">
        <v>44990</v>
      </c>
      <c r="C53" s="3" t="s">
        <v>176</v>
      </c>
      <c r="D53" s="3" t="s">
        <v>126</v>
      </c>
      <c r="E53" s="3">
        <v>36</v>
      </c>
      <c r="F53" s="3" t="s">
        <v>19</v>
      </c>
      <c r="G53" s="3">
        <v>1</v>
      </c>
      <c r="H53" s="3">
        <v>300</v>
      </c>
      <c r="I53" s="3">
        <v>300</v>
      </c>
      <c r="J53" s="24"/>
      <c r="K53" s="3" t="str">
        <f t="shared" si="0"/>
        <v>Մարտ</v>
      </c>
      <c r="L53" s="123" t="str">
        <f t="shared" si="1"/>
        <v>Առաջին քառորդ</v>
      </c>
    </row>
    <row r="54" spans="1:20">
      <c r="A54" s="3">
        <v>53</v>
      </c>
      <c r="B54" s="121">
        <v>45120</v>
      </c>
      <c r="C54" s="3" t="s">
        <v>177</v>
      </c>
      <c r="D54" s="3" t="s">
        <v>124</v>
      </c>
      <c r="E54" s="3">
        <v>34</v>
      </c>
      <c r="F54" s="3" t="s">
        <v>20</v>
      </c>
      <c r="G54" s="3">
        <v>2</v>
      </c>
      <c r="H54" s="3">
        <v>50</v>
      </c>
      <c r="I54" s="3">
        <v>100</v>
      </c>
      <c r="J54" s="24"/>
      <c r="K54" s="3" t="str">
        <f t="shared" si="0"/>
        <v>Հուլիս</v>
      </c>
      <c r="L54" s="123" t="str">
        <f t="shared" si="1"/>
        <v>Երրորդ քառորդ</v>
      </c>
    </row>
    <row r="55" spans="1:20">
      <c r="A55" s="3">
        <v>54</v>
      </c>
      <c r="B55" s="121">
        <v>44967</v>
      </c>
      <c r="C55" s="3" t="s">
        <v>178</v>
      </c>
      <c r="D55" s="3" t="s">
        <v>126</v>
      </c>
      <c r="E55" s="3">
        <v>38</v>
      </c>
      <c r="F55" s="3" t="s">
        <v>20</v>
      </c>
      <c r="G55" s="3">
        <v>3</v>
      </c>
      <c r="H55" s="3">
        <v>500</v>
      </c>
      <c r="I55" s="3">
        <v>1500</v>
      </c>
      <c r="J55" s="24"/>
      <c r="K55" s="3" t="str">
        <f t="shared" si="0"/>
        <v>Փետրվար</v>
      </c>
      <c r="L55" s="123" t="str">
        <f t="shared" si="1"/>
        <v>Առաջին քառորդ</v>
      </c>
    </row>
    <row r="56" spans="1:20">
      <c r="A56" s="3">
        <v>55</v>
      </c>
      <c r="B56" s="121">
        <v>45209</v>
      </c>
      <c r="C56" s="3" t="s">
        <v>179</v>
      </c>
      <c r="D56" s="3" t="s">
        <v>124</v>
      </c>
      <c r="E56" s="3">
        <v>31</v>
      </c>
      <c r="F56" s="3" t="s">
        <v>19</v>
      </c>
      <c r="G56" s="3">
        <v>4</v>
      </c>
      <c r="H56" s="3">
        <v>30</v>
      </c>
      <c r="I56" s="3">
        <v>120</v>
      </c>
      <c r="J56" s="24"/>
      <c r="K56" s="3" t="str">
        <f t="shared" si="0"/>
        <v>Հոկտեմբեր</v>
      </c>
      <c r="L56" s="123" t="str">
        <f t="shared" si="1"/>
        <v>Չորրորդ քառորդ</v>
      </c>
    </row>
    <row r="57" spans="1:20">
      <c r="A57" s="3">
        <v>56</v>
      </c>
      <c r="B57" s="121">
        <v>45077</v>
      </c>
      <c r="C57" s="3" t="s">
        <v>180</v>
      </c>
      <c r="D57" s="3" t="s">
        <v>126</v>
      </c>
      <c r="E57" s="3">
        <v>26</v>
      </c>
      <c r="F57" s="3" t="s">
        <v>21</v>
      </c>
      <c r="G57" s="3">
        <v>3</v>
      </c>
      <c r="H57" s="3">
        <v>300</v>
      </c>
      <c r="I57" s="3">
        <v>900</v>
      </c>
      <c r="J57" s="24"/>
      <c r="K57" s="3" t="str">
        <f t="shared" si="0"/>
        <v>Մայիս</v>
      </c>
      <c r="L57" s="123" t="str">
        <f t="shared" si="1"/>
        <v>Երկրորդ քառորդ</v>
      </c>
    </row>
    <row r="58" spans="1:20">
      <c r="A58" s="3">
        <v>57</v>
      </c>
      <c r="B58" s="121">
        <v>45248</v>
      </c>
      <c r="C58" s="3" t="s">
        <v>181</v>
      </c>
      <c r="D58" s="3" t="s">
        <v>126</v>
      </c>
      <c r="E58" s="3">
        <v>63</v>
      </c>
      <c r="F58" s="3" t="s">
        <v>19</v>
      </c>
      <c r="G58" s="3">
        <v>1</v>
      </c>
      <c r="H58" s="3">
        <v>30</v>
      </c>
      <c r="I58" s="3">
        <v>30</v>
      </c>
      <c r="J58" s="24"/>
      <c r="K58" s="3" t="str">
        <f t="shared" si="0"/>
        <v>Նոյեմբեր</v>
      </c>
      <c r="L58" s="123" t="str">
        <f t="shared" si="1"/>
        <v>Չորրորդ քառորդ</v>
      </c>
    </row>
    <row r="59" spans="1:20">
      <c r="A59" s="3">
        <v>58</v>
      </c>
      <c r="B59" s="121">
        <v>45243</v>
      </c>
      <c r="C59" s="3" t="s">
        <v>182</v>
      </c>
      <c r="D59" s="3" t="s">
        <v>124</v>
      </c>
      <c r="E59" s="3">
        <v>18</v>
      </c>
      <c r="F59" s="3" t="s">
        <v>21</v>
      </c>
      <c r="G59" s="3">
        <v>4</v>
      </c>
      <c r="H59" s="3">
        <v>300</v>
      </c>
      <c r="I59" s="3">
        <v>1200</v>
      </c>
      <c r="J59" s="24"/>
      <c r="K59" s="3" t="str">
        <f t="shared" si="0"/>
        <v>Նոյեմբեր</v>
      </c>
      <c r="L59" s="123" t="str">
        <f t="shared" si="1"/>
        <v>Չորրորդ քառորդ</v>
      </c>
    </row>
    <row r="60" spans="1:20">
      <c r="A60" s="3">
        <v>59</v>
      </c>
      <c r="B60" s="121">
        <v>45112</v>
      </c>
      <c r="C60" s="3" t="s">
        <v>183</v>
      </c>
      <c r="D60" s="3" t="s">
        <v>124</v>
      </c>
      <c r="E60" s="3">
        <v>62</v>
      </c>
      <c r="F60" s="3" t="s">
        <v>21</v>
      </c>
      <c r="G60" s="3">
        <v>1</v>
      </c>
      <c r="H60" s="3">
        <v>50</v>
      </c>
      <c r="I60" s="3">
        <v>50</v>
      </c>
      <c r="J60" s="24"/>
      <c r="K60" s="3" t="str">
        <f t="shared" si="0"/>
        <v>Հուլիս</v>
      </c>
      <c r="L60" s="123" t="str">
        <f t="shared" si="1"/>
        <v>Երրորդ քառորդ</v>
      </c>
    </row>
    <row r="61" spans="1:20">
      <c r="A61" s="3">
        <v>60</v>
      </c>
      <c r="B61" s="121">
        <v>45222</v>
      </c>
      <c r="C61" s="3" t="s">
        <v>184</v>
      </c>
      <c r="D61" s="3" t="s">
        <v>124</v>
      </c>
      <c r="E61" s="3">
        <v>30</v>
      </c>
      <c r="F61" s="3" t="s">
        <v>19</v>
      </c>
      <c r="G61" s="3">
        <v>3</v>
      </c>
      <c r="H61" s="3">
        <v>50</v>
      </c>
      <c r="I61" s="3">
        <v>150</v>
      </c>
      <c r="J61" s="24"/>
      <c r="K61" s="3" t="str">
        <f t="shared" si="0"/>
        <v>Հոկտեմբեր</v>
      </c>
      <c r="L61" s="123" t="str">
        <f t="shared" si="1"/>
        <v>Չորրորդ քառորդ</v>
      </c>
    </row>
    <row r="62" spans="1:20">
      <c r="A62" s="3">
        <v>61</v>
      </c>
      <c r="B62" s="121">
        <v>45025</v>
      </c>
      <c r="C62" s="3" t="s">
        <v>185</v>
      </c>
      <c r="D62" s="3" t="s">
        <v>124</v>
      </c>
      <c r="E62" s="3">
        <v>21</v>
      </c>
      <c r="F62" s="3" t="s">
        <v>19</v>
      </c>
      <c r="G62" s="3">
        <v>4</v>
      </c>
      <c r="H62" s="3">
        <v>50</v>
      </c>
      <c r="I62" s="3">
        <v>200</v>
      </c>
      <c r="J62" s="24"/>
      <c r="K62" s="3" t="str">
        <f t="shared" si="0"/>
        <v>Ապրիլ</v>
      </c>
      <c r="L62" s="123" t="str">
        <f t="shared" si="1"/>
        <v>Երկրորդ քառորդ</v>
      </c>
    </row>
    <row r="63" spans="1:20">
      <c r="A63" s="3">
        <v>62</v>
      </c>
      <c r="B63" s="121">
        <v>45287</v>
      </c>
      <c r="C63" s="3" t="s">
        <v>186</v>
      </c>
      <c r="D63" s="3" t="s">
        <v>124</v>
      </c>
      <c r="E63" s="3">
        <v>18</v>
      </c>
      <c r="F63" s="3" t="s">
        <v>19</v>
      </c>
      <c r="G63" s="3">
        <v>2</v>
      </c>
      <c r="H63" s="3">
        <v>50</v>
      </c>
      <c r="I63" s="3">
        <v>100</v>
      </c>
      <c r="J63" s="24"/>
      <c r="K63" s="3" t="str">
        <f t="shared" si="0"/>
        <v>Դեկտեմբեր</v>
      </c>
      <c r="L63" s="123" t="str">
        <f t="shared" si="1"/>
        <v>Չորրորդ քառորդ</v>
      </c>
    </row>
    <row r="64" spans="1:20">
      <c r="A64" s="3">
        <v>63</v>
      </c>
      <c r="B64" s="121">
        <v>44962</v>
      </c>
      <c r="C64" s="3" t="s">
        <v>187</v>
      </c>
      <c r="D64" s="3" t="s">
        <v>124</v>
      </c>
      <c r="E64" s="3">
        <v>57</v>
      </c>
      <c r="F64" s="3" t="s">
        <v>20</v>
      </c>
      <c r="G64" s="3">
        <v>2</v>
      </c>
      <c r="H64" s="3">
        <v>25</v>
      </c>
      <c r="I64" s="3">
        <v>50</v>
      </c>
      <c r="J64" s="24"/>
      <c r="K64" s="3" t="str">
        <f t="shared" si="0"/>
        <v>Փետրվար</v>
      </c>
      <c r="L64" s="123" t="str">
        <f t="shared" si="1"/>
        <v>Առաջին քառորդ</v>
      </c>
    </row>
    <row r="65" spans="1:12">
      <c r="A65" s="3">
        <v>64</v>
      </c>
      <c r="B65" s="121">
        <v>44950</v>
      </c>
      <c r="C65" s="3" t="s">
        <v>188</v>
      </c>
      <c r="D65" s="3" t="s">
        <v>124</v>
      </c>
      <c r="E65" s="3">
        <v>49</v>
      </c>
      <c r="F65" s="3" t="s">
        <v>21</v>
      </c>
      <c r="G65" s="3">
        <v>4</v>
      </c>
      <c r="H65" s="3">
        <v>25</v>
      </c>
      <c r="I65" s="3">
        <v>100</v>
      </c>
      <c r="J65" s="24"/>
      <c r="K65" s="3" t="str">
        <f t="shared" si="0"/>
        <v>Հունվար</v>
      </c>
      <c r="L65" s="123" t="str">
        <f t="shared" si="1"/>
        <v>Առաջին քառորդ</v>
      </c>
    </row>
    <row r="66" spans="1:12">
      <c r="A66" s="3">
        <v>65</v>
      </c>
      <c r="B66" s="121">
        <v>45265</v>
      </c>
      <c r="C66" s="3" t="s">
        <v>189</v>
      </c>
      <c r="D66" s="3" t="s">
        <v>124</v>
      </c>
      <c r="E66" s="3">
        <v>51</v>
      </c>
      <c r="F66" s="3" t="s">
        <v>20</v>
      </c>
      <c r="G66" s="3">
        <v>4</v>
      </c>
      <c r="H66" s="3">
        <v>500</v>
      </c>
      <c r="I66" s="3">
        <v>2000</v>
      </c>
      <c r="J66" s="24"/>
      <c r="K66" s="3" t="str">
        <f t="shared" si="0"/>
        <v>Դեկտեմբեր</v>
      </c>
      <c r="L66" s="123" t="str">
        <f t="shared" si="1"/>
        <v>Չորրորդ քառորդ</v>
      </c>
    </row>
    <row r="67" spans="1:12">
      <c r="A67" s="3">
        <v>66</v>
      </c>
      <c r="B67" s="121">
        <v>45043</v>
      </c>
      <c r="C67" s="3" t="s">
        <v>190</v>
      </c>
      <c r="D67" s="3" t="s">
        <v>126</v>
      </c>
      <c r="E67" s="3">
        <v>45</v>
      </c>
      <c r="F67" s="3" t="s">
        <v>20</v>
      </c>
      <c r="G67" s="3">
        <v>1</v>
      </c>
      <c r="H67" s="3">
        <v>30</v>
      </c>
      <c r="I67" s="3">
        <v>30</v>
      </c>
      <c r="J67" s="24"/>
      <c r="K67" s="3" t="str">
        <f t="shared" ref="K67:K130" si="23">IF(MONTH(B67)&lt;=1, "Հունվար", IF(MONTH(B67)&lt;=2, "Փետրվար", IF(MONTH(B67)&lt;=3, "Մարտ", IF(MONTH(B67)&lt;=4, "Ապրիլ",IF(MONTH(B67)&lt;=5, "Մայիս",IF(MONTH(B67)&lt;=6, "Հունիս",IF(MONTH(B67)&lt;=7, "Հուլիս",IF(MONTH(B67)&lt;=8, "Օգոստոս",IF(MONTH(B67)&lt;=9, "Սեպտեմբեր",IF(MONTH(B67)&lt;=10, "Հոկտեմբեր",IF(MONTH(B67)&lt;=11, "Նոյեմբեր",IF(MONTH(B67)&lt;=12, "Դեկտեմբեր", "Error"))))))))))))</f>
        <v>Ապրիլ</v>
      </c>
      <c r="L67" s="123" t="str">
        <f t="shared" ref="L67:L130" si="24">IF(MONTH(B67)&lt;=3, "Առաջին քառորդ", IF(MONTH(B67)&lt;=6, "Երկրորդ քառորդ", IF(MONTH(B67)&lt;=9, "Երրորդ քառորդ", IF(MONTH(B67)&lt;=12, "Չորրորդ քառորդ","Error"))))</f>
        <v>Երկրորդ քառորդ</v>
      </c>
    </row>
    <row r="68" spans="1:12">
      <c r="A68" s="3">
        <v>67</v>
      </c>
      <c r="B68" s="121">
        <v>45075</v>
      </c>
      <c r="C68" s="3" t="s">
        <v>191</v>
      </c>
      <c r="D68" s="3" t="s">
        <v>126</v>
      </c>
      <c r="E68" s="3">
        <v>48</v>
      </c>
      <c r="F68" s="3" t="s">
        <v>19</v>
      </c>
      <c r="G68" s="3">
        <v>4</v>
      </c>
      <c r="H68" s="3">
        <v>300</v>
      </c>
      <c r="I68" s="3">
        <v>1200</v>
      </c>
      <c r="J68" s="24"/>
      <c r="K68" s="3" t="str">
        <f t="shared" si="23"/>
        <v>Մայիս</v>
      </c>
      <c r="L68" s="123" t="str">
        <f t="shared" si="24"/>
        <v>Երկրորդ քառորդ</v>
      </c>
    </row>
    <row r="69" spans="1:12">
      <c r="A69" s="3">
        <v>68</v>
      </c>
      <c r="B69" s="121">
        <v>44967</v>
      </c>
      <c r="C69" s="3" t="s">
        <v>192</v>
      </c>
      <c r="D69" s="3" t="s">
        <v>124</v>
      </c>
      <c r="E69" s="3">
        <v>25</v>
      </c>
      <c r="F69" s="3" t="s">
        <v>20</v>
      </c>
      <c r="G69" s="3">
        <v>1</v>
      </c>
      <c r="H69" s="3">
        <v>300</v>
      </c>
      <c r="I69" s="3">
        <v>300</v>
      </c>
      <c r="J69" s="24"/>
      <c r="K69" s="3" t="str">
        <f t="shared" si="23"/>
        <v>Փետրվար</v>
      </c>
      <c r="L69" s="123" t="str">
        <f t="shared" si="24"/>
        <v>Առաջին քառորդ</v>
      </c>
    </row>
    <row r="70" spans="1:12">
      <c r="A70" s="3">
        <v>69</v>
      </c>
      <c r="B70" s="121">
        <v>45046</v>
      </c>
      <c r="C70" s="3" t="s">
        <v>193</v>
      </c>
      <c r="D70" s="3" t="s">
        <v>126</v>
      </c>
      <c r="E70" s="3">
        <v>56</v>
      </c>
      <c r="F70" s="3" t="s">
        <v>19</v>
      </c>
      <c r="G70" s="3">
        <v>3</v>
      </c>
      <c r="H70" s="3">
        <v>25</v>
      </c>
      <c r="I70" s="3">
        <v>75</v>
      </c>
      <c r="J70" s="24"/>
      <c r="K70" s="3" t="str">
        <f t="shared" si="23"/>
        <v>Ապրիլ</v>
      </c>
      <c r="L70" s="123" t="str">
        <f t="shared" si="24"/>
        <v>Երկրորդ քառորդ</v>
      </c>
    </row>
    <row r="71" spans="1:12">
      <c r="A71" s="3">
        <v>70</v>
      </c>
      <c r="B71" s="121">
        <v>44978</v>
      </c>
      <c r="C71" s="3" t="s">
        <v>194</v>
      </c>
      <c r="D71" s="3" t="s">
        <v>126</v>
      </c>
      <c r="E71" s="3">
        <v>43</v>
      </c>
      <c r="F71" s="3" t="s">
        <v>21</v>
      </c>
      <c r="G71" s="3">
        <v>1</v>
      </c>
      <c r="H71" s="3">
        <v>300</v>
      </c>
      <c r="I71" s="3">
        <v>300</v>
      </c>
      <c r="J71" s="24"/>
      <c r="K71" s="3" t="str">
        <f t="shared" si="23"/>
        <v>Փետրվար</v>
      </c>
      <c r="L71" s="123" t="str">
        <f t="shared" si="24"/>
        <v>Առաջին քառորդ</v>
      </c>
    </row>
    <row r="72" spans="1:12">
      <c r="A72" s="3">
        <v>71</v>
      </c>
      <c r="B72" s="121">
        <v>45121</v>
      </c>
      <c r="C72" s="3" t="s">
        <v>195</v>
      </c>
      <c r="D72" s="3" t="s">
        <v>126</v>
      </c>
      <c r="E72" s="3">
        <v>51</v>
      </c>
      <c r="F72" s="3" t="s">
        <v>19</v>
      </c>
      <c r="G72" s="3">
        <v>4</v>
      </c>
      <c r="H72" s="3">
        <v>25</v>
      </c>
      <c r="I72" s="3">
        <v>100</v>
      </c>
      <c r="J72" s="24"/>
      <c r="K72" s="3" t="str">
        <f t="shared" si="23"/>
        <v>Հուլիս</v>
      </c>
      <c r="L72" s="123" t="str">
        <f t="shared" si="24"/>
        <v>Երրորդ քառորդ</v>
      </c>
    </row>
    <row r="73" spans="1:12">
      <c r="A73" s="3">
        <v>72</v>
      </c>
      <c r="B73" s="121">
        <v>45069</v>
      </c>
      <c r="C73" s="3" t="s">
        <v>196</v>
      </c>
      <c r="D73" s="3" t="s">
        <v>126</v>
      </c>
      <c r="E73" s="3">
        <v>20</v>
      </c>
      <c r="F73" s="3" t="s">
        <v>20</v>
      </c>
      <c r="G73" s="3">
        <v>4</v>
      </c>
      <c r="H73" s="3">
        <v>500</v>
      </c>
      <c r="I73" s="3">
        <v>2000</v>
      </c>
      <c r="J73" s="24"/>
      <c r="K73" s="3" t="str">
        <f t="shared" si="23"/>
        <v>Մայիս</v>
      </c>
      <c r="L73" s="123" t="str">
        <f t="shared" si="24"/>
        <v>Երկրորդ քառորդ</v>
      </c>
    </row>
    <row r="74" spans="1:12">
      <c r="A74" s="3">
        <v>73</v>
      </c>
      <c r="B74" s="121">
        <v>45159</v>
      </c>
      <c r="C74" s="3" t="s">
        <v>197</v>
      </c>
      <c r="D74" s="3" t="s">
        <v>124</v>
      </c>
      <c r="E74" s="3">
        <v>29</v>
      </c>
      <c r="F74" s="3" t="s">
        <v>20</v>
      </c>
      <c r="G74" s="3">
        <v>3</v>
      </c>
      <c r="H74" s="3">
        <v>30</v>
      </c>
      <c r="I74" s="3">
        <v>90</v>
      </c>
      <c r="J74" s="24"/>
      <c r="K74" s="3" t="str">
        <f t="shared" si="23"/>
        <v>Օգոստոս</v>
      </c>
      <c r="L74" s="123" t="str">
        <f t="shared" si="24"/>
        <v>Երրորդ քառորդ</v>
      </c>
    </row>
    <row r="75" spans="1:12">
      <c r="A75" s="3">
        <v>74</v>
      </c>
      <c r="B75" s="121">
        <v>45252</v>
      </c>
      <c r="C75" s="3" t="s">
        <v>198</v>
      </c>
      <c r="D75" s="3" t="s">
        <v>126</v>
      </c>
      <c r="E75" s="3">
        <v>18</v>
      </c>
      <c r="F75" s="3" t="s">
        <v>19</v>
      </c>
      <c r="G75" s="3">
        <v>4</v>
      </c>
      <c r="H75" s="3">
        <v>500</v>
      </c>
      <c r="I75" s="3">
        <v>2000</v>
      </c>
      <c r="J75" s="24"/>
      <c r="K75" s="3" t="str">
        <f t="shared" si="23"/>
        <v>Նոյեմբեր</v>
      </c>
      <c r="L75" s="123" t="str">
        <f t="shared" si="24"/>
        <v>Չորրորդ քառորդ</v>
      </c>
    </row>
    <row r="76" spans="1:12">
      <c r="A76" s="3">
        <v>75</v>
      </c>
      <c r="B76" s="121">
        <v>45113</v>
      </c>
      <c r="C76" s="3" t="s">
        <v>199</v>
      </c>
      <c r="D76" s="3" t="s">
        <v>124</v>
      </c>
      <c r="E76" s="3">
        <v>61</v>
      </c>
      <c r="F76" s="3" t="s">
        <v>19</v>
      </c>
      <c r="G76" s="3">
        <v>4</v>
      </c>
      <c r="H76" s="3">
        <v>50</v>
      </c>
      <c r="I76" s="3">
        <v>200</v>
      </c>
      <c r="J76" s="24"/>
      <c r="K76" s="3" t="str">
        <f t="shared" si="23"/>
        <v>Հուլիս</v>
      </c>
      <c r="L76" s="123" t="str">
        <f t="shared" si="24"/>
        <v>Երրորդ քառորդ</v>
      </c>
    </row>
    <row r="77" spans="1:12">
      <c r="A77" s="3">
        <v>76</v>
      </c>
      <c r="B77" s="121">
        <v>45010</v>
      </c>
      <c r="C77" s="3" t="s">
        <v>200</v>
      </c>
      <c r="D77" s="3" t="s">
        <v>126</v>
      </c>
      <c r="E77" s="3">
        <v>22</v>
      </c>
      <c r="F77" s="3" t="s">
        <v>20</v>
      </c>
      <c r="G77" s="3">
        <v>2</v>
      </c>
      <c r="H77" s="3">
        <v>50</v>
      </c>
      <c r="I77" s="3">
        <v>100</v>
      </c>
      <c r="J77" s="24"/>
      <c r="K77" s="3" t="str">
        <f t="shared" si="23"/>
        <v>Մարտ</v>
      </c>
      <c r="L77" s="123" t="str">
        <f t="shared" si="24"/>
        <v>Առաջին քառորդ</v>
      </c>
    </row>
    <row r="78" spans="1:12">
      <c r="A78" s="3">
        <v>77</v>
      </c>
      <c r="B78" s="121">
        <v>45116</v>
      </c>
      <c r="C78" s="3" t="s">
        <v>201</v>
      </c>
      <c r="D78" s="3" t="s">
        <v>126</v>
      </c>
      <c r="E78" s="3">
        <v>47</v>
      </c>
      <c r="F78" s="3" t="s">
        <v>21</v>
      </c>
      <c r="G78" s="3">
        <v>2</v>
      </c>
      <c r="H78" s="3">
        <v>50</v>
      </c>
      <c r="I78" s="3">
        <v>100</v>
      </c>
      <c r="J78" s="24"/>
      <c r="K78" s="3" t="str">
        <f t="shared" si="23"/>
        <v>Հուլիս</v>
      </c>
      <c r="L78" s="123" t="str">
        <f t="shared" si="24"/>
        <v>Երրորդ քառորդ</v>
      </c>
    </row>
    <row r="79" spans="1:12">
      <c r="A79" s="3">
        <v>78</v>
      </c>
      <c r="B79" s="121">
        <v>45108</v>
      </c>
      <c r="C79" s="3" t="s">
        <v>202</v>
      </c>
      <c r="D79" s="3" t="s">
        <v>126</v>
      </c>
      <c r="E79" s="3">
        <v>47</v>
      </c>
      <c r="F79" s="3" t="s">
        <v>21</v>
      </c>
      <c r="G79" s="3">
        <v>3</v>
      </c>
      <c r="H79" s="3">
        <v>500</v>
      </c>
      <c r="I79" s="3">
        <v>1500</v>
      </c>
      <c r="J79" s="24"/>
      <c r="K79" s="3" t="str">
        <f t="shared" si="23"/>
        <v>Հուլիս</v>
      </c>
      <c r="L79" s="123" t="str">
        <f t="shared" si="24"/>
        <v>Երրորդ քառորդ</v>
      </c>
    </row>
    <row r="80" spans="1:12">
      <c r="A80" s="3">
        <v>79</v>
      </c>
      <c r="B80" s="121">
        <v>45034</v>
      </c>
      <c r="C80" s="3" t="s">
        <v>203</v>
      </c>
      <c r="D80" s="3" t="s">
        <v>124</v>
      </c>
      <c r="E80" s="3">
        <v>34</v>
      </c>
      <c r="F80" s="3" t="s">
        <v>19</v>
      </c>
      <c r="G80" s="3">
        <v>1</v>
      </c>
      <c r="H80" s="3">
        <v>300</v>
      </c>
      <c r="I80" s="3">
        <v>300</v>
      </c>
      <c r="J80" s="24"/>
      <c r="K80" s="3" t="str">
        <f t="shared" si="23"/>
        <v>Ապրիլ</v>
      </c>
      <c r="L80" s="123" t="str">
        <f t="shared" si="24"/>
        <v>Երկրորդ քառորդ</v>
      </c>
    </row>
    <row r="81" spans="1:12">
      <c r="A81" s="3">
        <v>80</v>
      </c>
      <c r="B81" s="121">
        <v>45270</v>
      </c>
      <c r="C81" s="3" t="s">
        <v>204</v>
      </c>
      <c r="D81" s="3" t="s">
        <v>126</v>
      </c>
      <c r="E81" s="3">
        <v>64</v>
      </c>
      <c r="F81" s="3" t="s">
        <v>21</v>
      </c>
      <c r="G81" s="3">
        <v>2</v>
      </c>
      <c r="H81" s="3">
        <v>30</v>
      </c>
      <c r="I81" s="3">
        <v>60</v>
      </c>
      <c r="J81" s="24"/>
      <c r="K81" s="3" t="str">
        <f t="shared" si="23"/>
        <v>Դեկտեմբեր</v>
      </c>
      <c r="L81" s="123" t="str">
        <f t="shared" si="24"/>
        <v>Չորրորդ քառորդ</v>
      </c>
    </row>
    <row r="82" spans="1:12">
      <c r="A82" s="3">
        <v>81</v>
      </c>
      <c r="B82" s="121">
        <v>45063</v>
      </c>
      <c r="C82" s="3" t="s">
        <v>205</v>
      </c>
      <c r="D82" s="3" t="s">
        <v>124</v>
      </c>
      <c r="E82" s="3">
        <v>40</v>
      </c>
      <c r="F82" s="3" t="s">
        <v>20</v>
      </c>
      <c r="G82" s="3">
        <v>1</v>
      </c>
      <c r="H82" s="3">
        <v>50</v>
      </c>
      <c r="I82" s="3">
        <v>50</v>
      </c>
      <c r="J82" s="24"/>
      <c r="K82" s="3" t="str">
        <f t="shared" si="23"/>
        <v>Մայիս</v>
      </c>
      <c r="L82" s="123" t="str">
        <f t="shared" si="24"/>
        <v>Երկրորդ քառորդ</v>
      </c>
    </row>
    <row r="83" spans="1:12">
      <c r="A83" s="3">
        <v>82</v>
      </c>
      <c r="B83" s="121">
        <v>45286</v>
      </c>
      <c r="C83" s="3" t="s">
        <v>206</v>
      </c>
      <c r="D83" s="3" t="s">
        <v>126</v>
      </c>
      <c r="E83" s="3">
        <v>32</v>
      </c>
      <c r="F83" s="3" t="s">
        <v>19</v>
      </c>
      <c r="G83" s="3">
        <v>4</v>
      </c>
      <c r="H83" s="3">
        <v>50</v>
      </c>
      <c r="I83" s="3">
        <v>200</v>
      </c>
      <c r="J83" s="24"/>
      <c r="K83" s="3" t="str">
        <f t="shared" si="23"/>
        <v>Դեկտեմբեր</v>
      </c>
      <c r="L83" s="123" t="str">
        <f t="shared" si="24"/>
        <v>Չորրորդ քառորդ</v>
      </c>
    </row>
    <row r="84" spans="1:12">
      <c r="A84" s="3">
        <v>83</v>
      </c>
      <c r="B84" s="121">
        <v>45276</v>
      </c>
      <c r="C84" s="3" t="s">
        <v>207</v>
      </c>
      <c r="D84" s="3" t="s">
        <v>124</v>
      </c>
      <c r="E84" s="3">
        <v>54</v>
      </c>
      <c r="F84" s="3" t="s">
        <v>20</v>
      </c>
      <c r="G84" s="3">
        <v>2</v>
      </c>
      <c r="H84" s="3">
        <v>50</v>
      </c>
      <c r="I84" s="3">
        <v>100</v>
      </c>
      <c r="J84" s="24"/>
      <c r="K84" s="3" t="str">
        <f t="shared" si="23"/>
        <v>Դեկտեմբեր</v>
      </c>
      <c r="L84" s="123" t="str">
        <f t="shared" si="24"/>
        <v>Չորրորդ քառորդ</v>
      </c>
    </row>
    <row r="85" spans="1:12">
      <c r="A85" s="3">
        <v>84</v>
      </c>
      <c r="B85" s="121">
        <v>45258</v>
      </c>
      <c r="C85" s="3" t="s">
        <v>208</v>
      </c>
      <c r="D85" s="3" t="s">
        <v>126</v>
      </c>
      <c r="E85" s="3">
        <v>38</v>
      </c>
      <c r="F85" s="3" t="s">
        <v>20</v>
      </c>
      <c r="G85" s="3">
        <v>3</v>
      </c>
      <c r="H85" s="3">
        <v>30</v>
      </c>
      <c r="I85" s="3">
        <v>90</v>
      </c>
      <c r="J85" s="24"/>
      <c r="K85" s="3" t="str">
        <f t="shared" si="23"/>
        <v>Նոյեմբեր</v>
      </c>
      <c r="L85" s="123" t="str">
        <f t="shared" si="24"/>
        <v>Չորրորդ քառորդ</v>
      </c>
    </row>
    <row r="86" spans="1:12">
      <c r="A86" s="3">
        <v>85</v>
      </c>
      <c r="B86" s="121">
        <v>44963</v>
      </c>
      <c r="C86" s="3" t="s">
        <v>209</v>
      </c>
      <c r="D86" s="3" t="s">
        <v>124</v>
      </c>
      <c r="E86" s="3">
        <v>31</v>
      </c>
      <c r="F86" s="3" t="s">
        <v>21</v>
      </c>
      <c r="G86" s="3">
        <v>3</v>
      </c>
      <c r="H86" s="3">
        <v>50</v>
      </c>
      <c r="I86" s="3">
        <v>150</v>
      </c>
      <c r="J86" s="24"/>
      <c r="K86" s="3" t="str">
        <f t="shared" si="23"/>
        <v>Փետրվար</v>
      </c>
      <c r="L86" s="123" t="str">
        <f t="shared" si="24"/>
        <v>Առաջին քառորդ</v>
      </c>
    </row>
    <row r="87" spans="1:12">
      <c r="A87" s="3">
        <v>86</v>
      </c>
      <c r="B87" s="121">
        <v>45238</v>
      </c>
      <c r="C87" s="3" t="s">
        <v>210</v>
      </c>
      <c r="D87" s="3" t="s">
        <v>124</v>
      </c>
      <c r="E87" s="3">
        <v>19</v>
      </c>
      <c r="F87" s="3" t="s">
        <v>19</v>
      </c>
      <c r="G87" s="3">
        <v>3</v>
      </c>
      <c r="H87" s="3">
        <v>30</v>
      </c>
      <c r="I87" s="3">
        <v>90</v>
      </c>
      <c r="J87" s="24"/>
      <c r="K87" s="3" t="str">
        <f t="shared" si="23"/>
        <v>Նոյեմբեր</v>
      </c>
      <c r="L87" s="123" t="str">
        <f t="shared" si="24"/>
        <v>Չորրորդ քառորդ</v>
      </c>
    </row>
    <row r="88" spans="1:12">
      <c r="A88" s="3">
        <v>87</v>
      </c>
      <c r="B88" s="121">
        <v>45252</v>
      </c>
      <c r="C88" s="3" t="s">
        <v>211</v>
      </c>
      <c r="D88" s="3" t="s">
        <v>126</v>
      </c>
      <c r="E88" s="3">
        <v>28</v>
      </c>
      <c r="F88" s="3" t="s">
        <v>19</v>
      </c>
      <c r="G88" s="3">
        <v>2</v>
      </c>
      <c r="H88" s="3">
        <v>50</v>
      </c>
      <c r="I88" s="3">
        <v>100</v>
      </c>
      <c r="J88" s="24"/>
      <c r="K88" s="3" t="str">
        <f t="shared" si="23"/>
        <v>Նոյեմբեր</v>
      </c>
      <c r="L88" s="123" t="str">
        <f t="shared" si="24"/>
        <v>Չորրորդ քառորդ</v>
      </c>
    </row>
    <row r="89" spans="1:12">
      <c r="A89" s="3">
        <v>88</v>
      </c>
      <c r="B89" s="121">
        <v>45014</v>
      </c>
      <c r="C89" s="3" t="s">
        <v>212</v>
      </c>
      <c r="D89" s="3" t="s">
        <v>124</v>
      </c>
      <c r="E89" s="3">
        <v>56</v>
      </c>
      <c r="F89" s="3" t="s">
        <v>21</v>
      </c>
      <c r="G89" s="3">
        <v>1</v>
      </c>
      <c r="H89" s="3">
        <v>500</v>
      </c>
      <c r="I89" s="3">
        <v>500</v>
      </c>
      <c r="J89" s="24"/>
      <c r="K89" s="3" t="str">
        <f t="shared" si="23"/>
        <v>Մարտ</v>
      </c>
      <c r="L89" s="123" t="str">
        <f t="shared" si="24"/>
        <v>Առաջին քառորդ</v>
      </c>
    </row>
    <row r="90" spans="1:12">
      <c r="A90" s="3">
        <v>89</v>
      </c>
      <c r="B90" s="121">
        <v>45200</v>
      </c>
      <c r="C90" s="3" t="s">
        <v>213</v>
      </c>
      <c r="D90" s="3" t="s">
        <v>126</v>
      </c>
      <c r="E90" s="3">
        <v>55</v>
      </c>
      <c r="F90" s="3" t="s">
        <v>20</v>
      </c>
      <c r="G90" s="3">
        <v>4</v>
      </c>
      <c r="H90" s="3">
        <v>500</v>
      </c>
      <c r="I90" s="3">
        <v>2000</v>
      </c>
      <c r="J90" s="24"/>
      <c r="K90" s="3" t="str">
        <f t="shared" si="23"/>
        <v>Հոկտեմբեր</v>
      </c>
      <c r="L90" s="123" t="str">
        <f t="shared" si="24"/>
        <v>Չորրորդ քառորդ</v>
      </c>
    </row>
    <row r="91" spans="1:12">
      <c r="A91" s="3">
        <v>90</v>
      </c>
      <c r="B91" s="121">
        <v>45052</v>
      </c>
      <c r="C91" s="3" t="s">
        <v>214</v>
      </c>
      <c r="D91" s="3" t="s">
        <v>126</v>
      </c>
      <c r="E91" s="3">
        <v>51</v>
      </c>
      <c r="F91" s="3" t="s">
        <v>20</v>
      </c>
      <c r="G91" s="3">
        <v>1</v>
      </c>
      <c r="H91" s="3">
        <v>30</v>
      </c>
      <c r="I91" s="3">
        <v>30</v>
      </c>
      <c r="J91" s="24"/>
      <c r="K91" s="3" t="str">
        <f t="shared" si="23"/>
        <v>Մայիս</v>
      </c>
      <c r="L91" s="123" t="str">
        <f t="shared" si="24"/>
        <v>Երկրորդ քառորդ</v>
      </c>
    </row>
    <row r="92" spans="1:12">
      <c r="A92" s="3">
        <v>91</v>
      </c>
      <c r="B92" s="121">
        <v>45010</v>
      </c>
      <c r="C92" s="3" t="s">
        <v>215</v>
      </c>
      <c r="D92" s="3" t="s">
        <v>126</v>
      </c>
      <c r="E92" s="3">
        <v>55</v>
      </c>
      <c r="F92" s="3" t="s">
        <v>20</v>
      </c>
      <c r="G92" s="3">
        <v>1</v>
      </c>
      <c r="H92" s="3">
        <v>500</v>
      </c>
      <c r="I92" s="3">
        <v>500</v>
      </c>
      <c r="J92" s="24"/>
      <c r="K92" s="3" t="str">
        <f t="shared" si="23"/>
        <v>Մարտ</v>
      </c>
      <c r="L92" s="123" t="str">
        <f t="shared" si="24"/>
        <v>Առաջին քառորդ</v>
      </c>
    </row>
    <row r="93" spans="1:12">
      <c r="A93" s="3">
        <v>92</v>
      </c>
      <c r="B93" s="121">
        <v>45163</v>
      </c>
      <c r="C93" s="3" t="s">
        <v>216</v>
      </c>
      <c r="D93" s="3" t="s">
        <v>126</v>
      </c>
      <c r="E93" s="3">
        <v>51</v>
      </c>
      <c r="F93" s="3" t="s">
        <v>20</v>
      </c>
      <c r="G93" s="3">
        <v>4</v>
      </c>
      <c r="H93" s="3">
        <v>30</v>
      </c>
      <c r="I93" s="3">
        <v>120</v>
      </c>
      <c r="J93" s="24"/>
      <c r="K93" s="3" t="str">
        <f t="shared" si="23"/>
        <v>Օգոստոս</v>
      </c>
      <c r="L93" s="123" t="str">
        <f t="shared" si="24"/>
        <v>Երրորդ քառորդ</v>
      </c>
    </row>
    <row r="94" spans="1:12">
      <c r="A94" s="3">
        <v>93</v>
      </c>
      <c r="B94" s="121">
        <v>45121</v>
      </c>
      <c r="C94" s="3" t="s">
        <v>217</v>
      </c>
      <c r="D94" s="3" t="s">
        <v>126</v>
      </c>
      <c r="E94" s="3">
        <v>35</v>
      </c>
      <c r="F94" s="3" t="s">
        <v>19</v>
      </c>
      <c r="G94" s="3">
        <v>4</v>
      </c>
      <c r="H94" s="3">
        <v>500</v>
      </c>
      <c r="I94" s="3">
        <v>2000</v>
      </c>
      <c r="J94" s="24"/>
      <c r="K94" s="3" t="str">
        <f t="shared" si="23"/>
        <v>Հուլիս</v>
      </c>
      <c r="L94" s="123" t="str">
        <f t="shared" si="24"/>
        <v>Երրորդ քառորդ</v>
      </c>
    </row>
    <row r="95" spans="1:12">
      <c r="A95" s="3">
        <v>94</v>
      </c>
      <c r="B95" s="121">
        <v>45065</v>
      </c>
      <c r="C95" s="3" t="s">
        <v>218</v>
      </c>
      <c r="D95" s="3" t="s">
        <v>126</v>
      </c>
      <c r="E95" s="3">
        <v>47</v>
      </c>
      <c r="F95" s="3" t="s">
        <v>19</v>
      </c>
      <c r="G95" s="3">
        <v>2</v>
      </c>
      <c r="H95" s="3">
        <v>500</v>
      </c>
      <c r="I95" s="3">
        <v>1000</v>
      </c>
      <c r="J95" s="24"/>
      <c r="K95" s="3" t="str">
        <f t="shared" si="23"/>
        <v>Մայիս</v>
      </c>
      <c r="L95" s="123" t="str">
        <f t="shared" si="24"/>
        <v>Երկրորդ քառորդ</v>
      </c>
    </row>
    <row r="96" spans="1:12">
      <c r="A96" s="3">
        <v>95</v>
      </c>
      <c r="B96" s="121">
        <v>45254</v>
      </c>
      <c r="C96" s="3" t="s">
        <v>219</v>
      </c>
      <c r="D96" s="3" t="s">
        <v>126</v>
      </c>
      <c r="E96" s="3">
        <v>32</v>
      </c>
      <c r="F96" s="3" t="s">
        <v>21</v>
      </c>
      <c r="G96" s="3">
        <v>2</v>
      </c>
      <c r="H96" s="3">
        <v>30</v>
      </c>
      <c r="I96" s="3">
        <v>60</v>
      </c>
      <c r="J96" s="24"/>
      <c r="K96" s="3" t="str">
        <f t="shared" si="23"/>
        <v>Նոյեմբեր</v>
      </c>
      <c r="L96" s="123" t="str">
        <f t="shared" si="24"/>
        <v>Չորրորդ քառորդ</v>
      </c>
    </row>
    <row r="97" spans="1:12">
      <c r="A97" s="3">
        <v>96</v>
      </c>
      <c r="B97" s="121">
        <v>45279</v>
      </c>
      <c r="C97" s="3" t="s">
        <v>220</v>
      </c>
      <c r="D97" s="3" t="s">
        <v>126</v>
      </c>
      <c r="E97" s="3">
        <v>44</v>
      </c>
      <c r="F97" s="3" t="s">
        <v>21</v>
      </c>
      <c r="G97" s="3">
        <v>2</v>
      </c>
      <c r="H97" s="3">
        <v>300</v>
      </c>
      <c r="I97" s="3">
        <v>600</v>
      </c>
      <c r="J97" s="24"/>
      <c r="K97" s="3" t="str">
        <f t="shared" si="23"/>
        <v>Դեկտեմբեր</v>
      </c>
      <c r="L97" s="123" t="str">
        <f t="shared" si="24"/>
        <v>Չորրորդ քառորդ</v>
      </c>
    </row>
    <row r="98" spans="1:12">
      <c r="A98" s="3">
        <v>97</v>
      </c>
      <c r="B98" s="121">
        <v>45212</v>
      </c>
      <c r="C98" s="3" t="s">
        <v>221</v>
      </c>
      <c r="D98" s="3" t="s">
        <v>126</v>
      </c>
      <c r="E98" s="3">
        <v>51</v>
      </c>
      <c r="F98" s="3" t="s">
        <v>19</v>
      </c>
      <c r="G98" s="3">
        <v>2</v>
      </c>
      <c r="H98" s="3">
        <v>500</v>
      </c>
      <c r="I98" s="3">
        <v>1000</v>
      </c>
      <c r="J98" s="24"/>
      <c r="K98" s="3" t="str">
        <f t="shared" si="23"/>
        <v>Հոկտեմբեր</v>
      </c>
      <c r="L98" s="123" t="str">
        <f t="shared" si="24"/>
        <v>Չորրորդ քառորդ</v>
      </c>
    </row>
    <row r="99" spans="1:12">
      <c r="A99" s="3">
        <v>98</v>
      </c>
      <c r="B99" s="121">
        <v>45039</v>
      </c>
      <c r="C99" s="3" t="s">
        <v>222</v>
      </c>
      <c r="D99" s="3" t="s">
        <v>126</v>
      </c>
      <c r="E99" s="3">
        <v>55</v>
      </c>
      <c r="F99" s="3" t="s">
        <v>19</v>
      </c>
      <c r="G99" s="3">
        <v>2</v>
      </c>
      <c r="H99" s="3">
        <v>50</v>
      </c>
      <c r="I99" s="3">
        <v>100</v>
      </c>
      <c r="J99" s="24"/>
      <c r="K99" s="3" t="str">
        <f t="shared" si="23"/>
        <v>Ապրիլ</v>
      </c>
      <c r="L99" s="123" t="str">
        <f t="shared" si="24"/>
        <v>Երկրորդ քառորդ</v>
      </c>
    </row>
    <row r="100" spans="1:12">
      <c r="A100" s="3">
        <v>99</v>
      </c>
      <c r="B100" s="121">
        <v>45277</v>
      </c>
      <c r="C100" s="3" t="s">
        <v>223</v>
      </c>
      <c r="D100" s="3" t="s">
        <v>126</v>
      </c>
      <c r="E100" s="3">
        <v>50</v>
      </c>
      <c r="F100" s="3" t="s">
        <v>20</v>
      </c>
      <c r="G100" s="3">
        <v>4</v>
      </c>
      <c r="H100" s="3">
        <v>300</v>
      </c>
      <c r="I100" s="3">
        <v>1200</v>
      </c>
      <c r="J100" s="24"/>
      <c r="K100" s="3" t="str">
        <f t="shared" si="23"/>
        <v>Դեկտեմբեր</v>
      </c>
      <c r="L100" s="123" t="str">
        <f t="shared" si="24"/>
        <v>Չորրորդ քառորդ</v>
      </c>
    </row>
    <row r="101" spans="1:12">
      <c r="A101" s="3">
        <v>100</v>
      </c>
      <c r="B101" s="121">
        <v>45093</v>
      </c>
      <c r="C101" s="3" t="s">
        <v>224</v>
      </c>
      <c r="D101" s="3" t="s">
        <v>124</v>
      </c>
      <c r="E101" s="3">
        <v>41</v>
      </c>
      <c r="F101" s="3" t="s">
        <v>20</v>
      </c>
      <c r="G101" s="3">
        <v>1</v>
      </c>
      <c r="H101" s="3">
        <v>30</v>
      </c>
      <c r="I101" s="3">
        <v>30</v>
      </c>
      <c r="J101" s="24"/>
      <c r="K101" s="3" t="str">
        <f t="shared" si="23"/>
        <v>Հունիս</v>
      </c>
      <c r="L101" s="123" t="str">
        <f t="shared" si="24"/>
        <v>Երկրորդ քառորդ</v>
      </c>
    </row>
    <row r="102" spans="1:12">
      <c r="A102" s="3">
        <v>101</v>
      </c>
      <c r="B102" s="121">
        <v>44955</v>
      </c>
      <c r="C102" s="3" t="s">
        <v>225</v>
      </c>
      <c r="D102" s="3" t="s">
        <v>124</v>
      </c>
      <c r="E102" s="3">
        <v>32</v>
      </c>
      <c r="F102" s="3" t="s">
        <v>21</v>
      </c>
      <c r="G102" s="3">
        <v>2</v>
      </c>
      <c r="H102" s="3">
        <v>300</v>
      </c>
      <c r="I102" s="3">
        <v>600</v>
      </c>
      <c r="J102" s="24"/>
      <c r="K102" s="3" t="str">
        <f t="shared" si="23"/>
        <v>Հունվար</v>
      </c>
      <c r="L102" s="123" t="str">
        <f t="shared" si="24"/>
        <v>Առաջին քառորդ</v>
      </c>
    </row>
    <row r="103" spans="1:12">
      <c r="A103" s="3">
        <v>102</v>
      </c>
      <c r="B103" s="121">
        <v>45044</v>
      </c>
      <c r="C103" s="3" t="s">
        <v>226</v>
      </c>
      <c r="D103" s="3" t="s">
        <v>126</v>
      </c>
      <c r="E103" s="3">
        <v>47</v>
      </c>
      <c r="F103" s="3" t="s">
        <v>19</v>
      </c>
      <c r="G103" s="3">
        <v>2</v>
      </c>
      <c r="H103" s="3">
        <v>25</v>
      </c>
      <c r="I103" s="3">
        <v>50</v>
      </c>
      <c r="J103" s="24"/>
      <c r="K103" s="3" t="str">
        <f t="shared" si="23"/>
        <v>Ապրիլ</v>
      </c>
      <c r="L103" s="123" t="str">
        <f t="shared" si="24"/>
        <v>Երկրորդ քառորդ</v>
      </c>
    </row>
    <row r="104" spans="1:12">
      <c r="A104" s="3">
        <v>103</v>
      </c>
      <c r="B104" s="121">
        <v>44943</v>
      </c>
      <c r="C104" s="3" t="s">
        <v>227</v>
      </c>
      <c r="D104" s="3" t="s">
        <v>126</v>
      </c>
      <c r="E104" s="3">
        <v>59</v>
      </c>
      <c r="F104" s="3" t="s">
        <v>21</v>
      </c>
      <c r="G104" s="3">
        <v>1</v>
      </c>
      <c r="H104" s="3">
        <v>25</v>
      </c>
      <c r="I104" s="3">
        <v>25</v>
      </c>
      <c r="J104" s="24"/>
      <c r="K104" s="3" t="str">
        <f t="shared" si="23"/>
        <v>Հունվար</v>
      </c>
      <c r="L104" s="123" t="str">
        <f t="shared" si="24"/>
        <v>Առաջին քառորդ</v>
      </c>
    </row>
    <row r="105" spans="1:12">
      <c r="A105" s="3">
        <v>104</v>
      </c>
      <c r="B105" s="121">
        <v>45088</v>
      </c>
      <c r="C105" s="3" t="s">
        <v>228</v>
      </c>
      <c r="D105" s="3" t="s">
        <v>126</v>
      </c>
      <c r="E105" s="3">
        <v>34</v>
      </c>
      <c r="F105" s="3" t="s">
        <v>19</v>
      </c>
      <c r="G105" s="3">
        <v>2</v>
      </c>
      <c r="H105" s="3">
        <v>500</v>
      </c>
      <c r="I105" s="3">
        <v>1000</v>
      </c>
      <c r="J105" s="24"/>
      <c r="K105" s="3" t="str">
        <f t="shared" si="23"/>
        <v>Հունիս</v>
      </c>
      <c r="L105" s="123" t="str">
        <f t="shared" si="24"/>
        <v>Երկրորդ քառորդ</v>
      </c>
    </row>
    <row r="106" spans="1:12">
      <c r="A106" s="3">
        <v>105</v>
      </c>
      <c r="B106" s="121">
        <v>45132</v>
      </c>
      <c r="C106" s="3" t="s">
        <v>229</v>
      </c>
      <c r="D106" s="3" t="s">
        <v>126</v>
      </c>
      <c r="E106" s="3">
        <v>22</v>
      </c>
      <c r="F106" s="3" t="s">
        <v>20</v>
      </c>
      <c r="G106" s="3">
        <v>1</v>
      </c>
      <c r="H106" s="3">
        <v>500</v>
      </c>
      <c r="I106" s="3">
        <v>500</v>
      </c>
      <c r="J106" s="24"/>
      <c r="K106" s="3" t="str">
        <f t="shared" si="23"/>
        <v>Հուլիս</v>
      </c>
      <c r="L106" s="123" t="str">
        <f t="shared" si="24"/>
        <v>Երրորդ քառորդ</v>
      </c>
    </row>
    <row r="107" spans="1:12">
      <c r="A107" s="3">
        <v>106</v>
      </c>
      <c r="B107" s="121">
        <v>45064</v>
      </c>
      <c r="C107" s="3" t="s">
        <v>230</v>
      </c>
      <c r="D107" s="3" t="s">
        <v>126</v>
      </c>
      <c r="E107" s="3">
        <v>46</v>
      </c>
      <c r="F107" s="3" t="s">
        <v>21</v>
      </c>
      <c r="G107" s="3">
        <v>1</v>
      </c>
      <c r="H107" s="3">
        <v>50</v>
      </c>
      <c r="I107" s="3">
        <v>50</v>
      </c>
      <c r="J107" s="24"/>
      <c r="K107" s="3" t="str">
        <f t="shared" si="23"/>
        <v>Մայիս</v>
      </c>
      <c r="L107" s="123" t="str">
        <f t="shared" si="24"/>
        <v>Երկրորդ քառորդ</v>
      </c>
    </row>
    <row r="108" spans="1:12">
      <c r="A108" s="3">
        <v>107</v>
      </c>
      <c r="B108" s="121">
        <v>44960</v>
      </c>
      <c r="C108" s="3" t="s">
        <v>231</v>
      </c>
      <c r="D108" s="3" t="s">
        <v>126</v>
      </c>
      <c r="E108" s="3">
        <v>21</v>
      </c>
      <c r="F108" s="3" t="s">
        <v>21</v>
      </c>
      <c r="G108" s="3">
        <v>4</v>
      </c>
      <c r="H108" s="3">
        <v>300</v>
      </c>
      <c r="I108" s="3">
        <v>1200</v>
      </c>
      <c r="J108" s="24"/>
      <c r="K108" s="3" t="str">
        <f t="shared" si="23"/>
        <v>Փետրվար</v>
      </c>
      <c r="L108" s="123" t="str">
        <f t="shared" si="24"/>
        <v>Առաջին քառորդ</v>
      </c>
    </row>
    <row r="109" spans="1:12">
      <c r="A109" s="3">
        <v>108</v>
      </c>
      <c r="B109" s="121">
        <v>45035</v>
      </c>
      <c r="C109" s="3" t="s">
        <v>232</v>
      </c>
      <c r="D109" s="3" t="s">
        <v>126</v>
      </c>
      <c r="E109" s="3">
        <v>27</v>
      </c>
      <c r="F109" s="3" t="s">
        <v>19</v>
      </c>
      <c r="G109" s="3">
        <v>3</v>
      </c>
      <c r="H109" s="3">
        <v>25</v>
      </c>
      <c r="I109" s="3">
        <v>75</v>
      </c>
      <c r="J109" s="24"/>
      <c r="K109" s="3" t="str">
        <f t="shared" si="23"/>
        <v>Ապրիլ</v>
      </c>
      <c r="L109" s="123" t="str">
        <f t="shared" si="24"/>
        <v>Երկրորդ քառորդ</v>
      </c>
    </row>
    <row r="110" spans="1:12">
      <c r="A110" s="3">
        <v>109</v>
      </c>
      <c r="B110" s="121">
        <v>45217</v>
      </c>
      <c r="C110" s="3" t="s">
        <v>233</v>
      </c>
      <c r="D110" s="3" t="s">
        <v>126</v>
      </c>
      <c r="E110" s="3">
        <v>34</v>
      </c>
      <c r="F110" s="3" t="s">
        <v>20</v>
      </c>
      <c r="G110" s="3">
        <v>4</v>
      </c>
      <c r="H110" s="3">
        <v>500</v>
      </c>
      <c r="I110" s="3">
        <v>2000</v>
      </c>
      <c r="J110" s="24"/>
      <c r="K110" s="3" t="str">
        <f t="shared" si="23"/>
        <v>Հոկտեմբեր</v>
      </c>
      <c r="L110" s="123" t="str">
        <f t="shared" si="24"/>
        <v>Չորրորդ քառորդ</v>
      </c>
    </row>
    <row r="111" spans="1:12">
      <c r="A111" s="3">
        <v>110</v>
      </c>
      <c r="B111" s="121">
        <v>45088</v>
      </c>
      <c r="C111" s="3" t="s">
        <v>234</v>
      </c>
      <c r="D111" s="3" t="s">
        <v>124</v>
      </c>
      <c r="E111" s="3">
        <v>27</v>
      </c>
      <c r="F111" s="3" t="s">
        <v>21</v>
      </c>
      <c r="G111" s="3">
        <v>3</v>
      </c>
      <c r="H111" s="3">
        <v>300</v>
      </c>
      <c r="I111" s="3">
        <v>900</v>
      </c>
      <c r="J111" s="24"/>
      <c r="K111" s="3" t="str">
        <f t="shared" si="23"/>
        <v>Հունիս</v>
      </c>
      <c r="L111" s="123" t="str">
        <f t="shared" si="24"/>
        <v>Երկրորդ քառորդ</v>
      </c>
    </row>
    <row r="112" spans="1:12">
      <c r="A112" s="3">
        <v>111</v>
      </c>
      <c r="B112" s="121">
        <v>45035</v>
      </c>
      <c r="C112" s="3" t="s">
        <v>235</v>
      </c>
      <c r="D112" s="3" t="s">
        <v>126</v>
      </c>
      <c r="E112" s="3">
        <v>34</v>
      </c>
      <c r="F112" s="3" t="s">
        <v>20</v>
      </c>
      <c r="G112" s="3">
        <v>3</v>
      </c>
      <c r="H112" s="3">
        <v>500</v>
      </c>
      <c r="I112" s="3">
        <v>1500</v>
      </c>
      <c r="J112" s="24"/>
      <c r="K112" s="3" t="str">
        <f t="shared" si="23"/>
        <v>Ապրիլ</v>
      </c>
      <c r="L112" s="123" t="str">
        <f t="shared" si="24"/>
        <v>Երկրորդ քառորդ</v>
      </c>
    </row>
    <row r="113" spans="1:12">
      <c r="A113" s="3">
        <v>112</v>
      </c>
      <c r="B113" s="121">
        <v>45262</v>
      </c>
      <c r="C113" s="3" t="s">
        <v>236</v>
      </c>
      <c r="D113" s="3" t="s">
        <v>124</v>
      </c>
      <c r="E113" s="3">
        <v>37</v>
      </c>
      <c r="F113" s="3" t="s">
        <v>21</v>
      </c>
      <c r="G113" s="3">
        <v>3</v>
      </c>
      <c r="H113" s="3">
        <v>500</v>
      </c>
      <c r="I113" s="3">
        <v>1500</v>
      </c>
      <c r="J113" s="24"/>
      <c r="K113" s="3" t="str">
        <f t="shared" si="23"/>
        <v>Դեկտեմբեր</v>
      </c>
      <c r="L113" s="123" t="str">
        <f t="shared" si="24"/>
        <v>Չորրորդ քառորդ</v>
      </c>
    </row>
    <row r="114" spans="1:12">
      <c r="A114" s="3">
        <v>113</v>
      </c>
      <c r="B114" s="121">
        <v>45182</v>
      </c>
      <c r="C114" s="3" t="s">
        <v>237</v>
      </c>
      <c r="D114" s="3" t="s">
        <v>126</v>
      </c>
      <c r="E114" s="3">
        <v>41</v>
      </c>
      <c r="F114" s="3" t="s">
        <v>20</v>
      </c>
      <c r="G114" s="3">
        <v>2</v>
      </c>
      <c r="H114" s="3">
        <v>25</v>
      </c>
      <c r="I114" s="3">
        <v>50</v>
      </c>
      <c r="J114" s="24"/>
      <c r="K114" s="3" t="str">
        <f t="shared" si="23"/>
        <v>Սեպտեմբեր</v>
      </c>
      <c r="L114" s="123" t="str">
        <f t="shared" si="24"/>
        <v>Երրորդ քառորդ</v>
      </c>
    </row>
    <row r="115" spans="1:12">
      <c r="A115" s="3">
        <v>114</v>
      </c>
      <c r="B115" s="121">
        <v>45129</v>
      </c>
      <c r="C115" s="3" t="s">
        <v>238</v>
      </c>
      <c r="D115" s="3" t="s">
        <v>126</v>
      </c>
      <c r="E115" s="3">
        <v>22</v>
      </c>
      <c r="F115" s="3" t="s">
        <v>19</v>
      </c>
      <c r="G115" s="3">
        <v>4</v>
      </c>
      <c r="H115" s="3">
        <v>25</v>
      </c>
      <c r="I115" s="3">
        <v>100</v>
      </c>
      <c r="J115" s="24"/>
      <c r="K115" s="3" t="str">
        <f t="shared" si="23"/>
        <v>Հուլիս</v>
      </c>
      <c r="L115" s="123" t="str">
        <f t="shared" si="24"/>
        <v>Երրորդ քառորդ</v>
      </c>
    </row>
    <row r="116" spans="1:12">
      <c r="A116" s="3">
        <v>115</v>
      </c>
      <c r="B116" s="121">
        <v>45256</v>
      </c>
      <c r="C116" s="3" t="s">
        <v>239</v>
      </c>
      <c r="D116" s="3" t="s">
        <v>124</v>
      </c>
      <c r="E116" s="3">
        <v>51</v>
      </c>
      <c r="F116" s="3" t="s">
        <v>21</v>
      </c>
      <c r="G116" s="3">
        <v>3</v>
      </c>
      <c r="H116" s="3">
        <v>500</v>
      </c>
      <c r="I116" s="3">
        <v>1500</v>
      </c>
      <c r="J116" s="24"/>
      <c r="K116" s="3" t="str">
        <f t="shared" si="23"/>
        <v>Նոյեմբեր</v>
      </c>
      <c r="L116" s="123" t="str">
        <f t="shared" si="24"/>
        <v>Չորրորդ քառորդ</v>
      </c>
    </row>
    <row r="117" spans="1:12">
      <c r="A117" s="3">
        <v>116</v>
      </c>
      <c r="B117" s="121">
        <v>45161</v>
      </c>
      <c r="C117" s="3" t="s">
        <v>240</v>
      </c>
      <c r="D117" s="3" t="s">
        <v>126</v>
      </c>
      <c r="E117" s="3">
        <v>23</v>
      </c>
      <c r="F117" s="3" t="s">
        <v>21</v>
      </c>
      <c r="G117" s="3">
        <v>1</v>
      </c>
      <c r="H117" s="3">
        <v>30</v>
      </c>
      <c r="I117" s="3">
        <v>30</v>
      </c>
      <c r="J117" s="24"/>
      <c r="K117" s="3" t="str">
        <f t="shared" si="23"/>
        <v>Օգոստոս</v>
      </c>
      <c r="L117" s="123" t="str">
        <f t="shared" si="24"/>
        <v>Երրորդ քառորդ</v>
      </c>
    </row>
    <row r="118" spans="1:12">
      <c r="A118" s="3">
        <v>117</v>
      </c>
      <c r="B118" s="121">
        <v>45000</v>
      </c>
      <c r="C118" s="3" t="s">
        <v>241</v>
      </c>
      <c r="D118" s="3" t="s">
        <v>124</v>
      </c>
      <c r="E118" s="3">
        <v>19</v>
      </c>
      <c r="F118" s="3" t="s">
        <v>20</v>
      </c>
      <c r="G118" s="3">
        <v>2</v>
      </c>
      <c r="H118" s="3">
        <v>500</v>
      </c>
      <c r="I118" s="3">
        <v>1000</v>
      </c>
      <c r="J118" s="24"/>
      <c r="K118" s="3" t="str">
        <f t="shared" si="23"/>
        <v>Մարտ</v>
      </c>
      <c r="L118" s="123" t="str">
        <f t="shared" si="24"/>
        <v>Առաջին քառորդ</v>
      </c>
    </row>
    <row r="119" spans="1:12">
      <c r="A119" s="3">
        <v>118</v>
      </c>
      <c r="B119" s="121">
        <v>45062</v>
      </c>
      <c r="C119" s="3" t="s">
        <v>242</v>
      </c>
      <c r="D119" s="3" t="s">
        <v>126</v>
      </c>
      <c r="E119" s="3">
        <v>30</v>
      </c>
      <c r="F119" s="3" t="s">
        <v>20</v>
      </c>
      <c r="G119" s="3">
        <v>4</v>
      </c>
      <c r="H119" s="3">
        <v>500</v>
      </c>
      <c r="I119" s="3">
        <v>2000</v>
      </c>
      <c r="J119" s="24"/>
      <c r="K119" s="3" t="str">
        <f t="shared" si="23"/>
        <v>Մայիս</v>
      </c>
      <c r="L119" s="123" t="str">
        <f t="shared" si="24"/>
        <v>Երկրորդ քառորդ</v>
      </c>
    </row>
    <row r="120" spans="1:12">
      <c r="A120" s="3">
        <v>119</v>
      </c>
      <c r="B120" s="121">
        <v>44998</v>
      </c>
      <c r="C120" s="3" t="s">
        <v>243</v>
      </c>
      <c r="D120" s="3" t="s">
        <v>126</v>
      </c>
      <c r="E120" s="3">
        <v>60</v>
      </c>
      <c r="F120" s="3" t="s">
        <v>21</v>
      </c>
      <c r="G120" s="3">
        <v>3</v>
      </c>
      <c r="H120" s="3">
        <v>50</v>
      </c>
      <c r="I120" s="3">
        <v>150</v>
      </c>
      <c r="J120" s="24"/>
      <c r="K120" s="3" t="str">
        <f t="shared" si="23"/>
        <v>Մարտ</v>
      </c>
      <c r="L120" s="123" t="str">
        <f t="shared" si="24"/>
        <v>Առաջին քառորդ</v>
      </c>
    </row>
    <row r="121" spans="1:12">
      <c r="A121" s="3">
        <v>120</v>
      </c>
      <c r="B121" s="121">
        <v>45053</v>
      </c>
      <c r="C121" s="3" t="s">
        <v>244</v>
      </c>
      <c r="D121" s="3" t="s">
        <v>124</v>
      </c>
      <c r="E121" s="3">
        <v>60</v>
      </c>
      <c r="F121" s="3" t="s">
        <v>19</v>
      </c>
      <c r="G121" s="3">
        <v>1</v>
      </c>
      <c r="H121" s="3">
        <v>50</v>
      </c>
      <c r="I121" s="3">
        <v>50</v>
      </c>
      <c r="J121" s="24"/>
      <c r="K121" s="3" t="str">
        <f t="shared" si="23"/>
        <v>Մայիս</v>
      </c>
      <c r="L121" s="123" t="str">
        <f t="shared" si="24"/>
        <v>Երկրորդ քառորդ</v>
      </c>
    </row>
    <row r="122" spans="1:12">
      <c r="A122" s="3">
        <v>121</v>
      </c>
      <c r="B122" s="121">
        <v>45214</v>
      </c>
      <c r="C122" s="3" t="s">
        <v>245</v>
      </c>
      <c r="D122" s="3" t="s">
        <v>126</v>
      </c>
      <c r="E122" s="3">
        <v>28</v>
      </c>
      <c r="F122" s="3" t="s">
        <v>20</v>
      </c>
      <c r="G122" s="3">
        <v>4</v>
      </c>
      <c r="H122" s="3">
        <v>50</v>
      </c>
      <c r="I122" s="3">
        <v>200</v>
      </c>
      <c r="J122" s="24"/>
      <c r="K122" s="3" t="str">
        <f t="shared" si="23"/>
        <v>Հոկտեմբեր</v>
      </c>
      <c r="L122" s="123" t="str">
        <f t="shared" si="24"/>
        <v>Չորրորդ քառորդ</v>
      </c>
    </row>
    <row r="123" spans="1:12">
      <c r="A123" s="3">
        <v>122</v>
      </c>
      <c r="B123" s="121">
        <v>45202</v>
      </c>
      <c r="C123" s="3" t="s">
        <v>246</v>
      </c>
      <c r="D123" s="3" t="s">
        <v>124</v>
      </c>
      <c r="E123" s="3">
        <v>64</v>
      </c>
      <c r="F123" s="3" t="s">
        <v>20</v>
      </c>
      <c r="G123" s="3">
        <v>4</v>
      </c>
      <c r="H123" s="3">
        <v>30</v>
      </c>
      <c r="I123" s="3">
        <v>120</v>
      </c>
      <c r="J123" s="24"/>
      <c r="K123" s="3" t="str">
        <f t="shared" si="23"/>
        <v>Հոկտեմբեր</v>
      </c>
      <c r="L123" s="123" t="str">
        <f t="shared" si="24"/>
        <v>Չորրորդ քառորդ</v>
      </c>
    </row>
    <row r="124" spans="1:12">
      <c r="A124" s="3">
        <v>123</v>
      </c>
      <c r="B124" s="121">
        <v>45061</v>
      </c>
      <c r="C124" s="3" t="s">
        <v>247</v>
      </c>
      <c r="D124" s="3" t="s">
        <v>126</v>
      </c>
      <c r="E124" s="3">
        <v>40</v>
      </c>
      <c r="F124" s="3" t="s">
        <v>20</v>
      </c>
      <c r="G124" s="3">
        <v>2</v>
      </c>
      <c r="H124" s="3">
        <v>30</v>
      </c>
      <c r="I124" s="3">
        <v>60</v>
      </c>
      <c r="J124" s="24"/>
      <c r="K124" s="3" t="str">
        <f t="shared" si="23"/>
        <v>Մայիս</v>
      </c>
      <c r="L124" s="123" t="str">
        <f t="shared" si="24"/>
        <v>Երկրորդ քառորդ</v>
      </c>
    </row>
    <row r="125" spans="1:12">
      <c r="A125" s="3">
        <v>124</v>
      </c>
      <c r="B125" s="121">
        <v>45226</v>
      </c>
      <c r="C125" s="3" t="s">
        <v>248</v>
      </c>
      <c r="D125" s="3" t="s">
        <v>124</v>
      </c>
      <c r="E125" s="3">
        <v>33</v>
      </c>
      <c r="F125" s="3" t="s">
        <v>21</v>
      </c>
      <c r="G125" s="3">
        <v>4</v>
      </c>
      <c r="H125" s="3">
        <v>500</v>
      </c>
      <c r="I125" s="3">
        <v>2000</v>
      </c>
      <c r="J125" s="24"/>
      <c r="K125" s="3" t="str">
        <f t="shared" si="23"/>
        <v>Հոկտեմբեր</v>
      </c>
      <c r="L125" s="123" t="str">
        <f t="shared" si="24"/>
        <v>Չորրորդ քառորդ</v>
      </c>
    </row>
    <row r="126" spans="1:12">
      <c r="A126" s="3">
        <v>125</v>
      </c>
      <c r="B126" s="121">
        <v>45146</v>
      </c>
      <c r="C126" s="3" t="s">
        <v>249</v>
      </c>
      <c r="D126" s="3" t="s">
        <v>124</v>
      </c>
      <c r="E126" s="3">
        <v>48</v>
      </c>
      <c r="F126" s="3" t="s">
        <v>21</v>
      </c>
      <c r="G126" s="3">
        <v>2</v>
      </c>
      <c r="H126" s="3">
        <v>50</v>
      </c>
      <c r="I126" s="3">
        <v>100</v>
      </c>
      <c r="J126" s="24"/>
      <c r="K126" s="3" t="str">
        <f t="shared" si="23"/>
        <v>Օգոստոս</v>
      </c>
      <c r="L126" s="123" t="str">
        <f t="shared" si="24"/>
        <v>Երրորդ քառորդ</v>
      </c>
    </row>
    <row r="127" spans="1:12">
      <c r="A127" s="3">
        <v>126</v>
      </c>
      <c r="B127" s="121">
        <v>45225</v>
      </c>
      <c r="C127" s="3" t="s">
        <v>250</v>
      </c>
      <c r="D127" s="3" t="s">
        <v>126</v>
      </c>
      <c r="E127" s="3">
        <v>28</v>
      </c>
      <c r="F127" s="3" t="s">
        <v>21</v>
      </c>
      <c r="G127" s="3">
        <v>3</v>
      </c>
      <c r="H127" s="3">
        <v>30</v>
      </c>
      <c r="I127" s="3">
        <v>90</v>
      </c>
      <c r="J127" s="24"/>
      <c r="K127" s="3" t="str">
        <f t="shared" si="23"/>
        <v>Հոկտեմբեր</v>
      </c>
      <c r="L127" s="123" t="str">
        <f t="shared" si="24"/>
        <v>Չորրորդ քառորդ</v>
      </c>
    </row>
    <row r="128" spans="1:12">
      <c r="A128" s="3">
        <v>127</v>
      </c>
      <c r="B128" s="121">
        <v>45131</v>
      </c>
      <c r="C128" s="3" t="s">
        <v>251</v>
      </c>
      <c r="D128" s="3" t="s">
        <v>126</v>
      </c>
      <c r="E128" s="3">
        <v>33</v>
      </c>
      <c r="F128" s="3" t="s">
        <v>21</v>
      </c>
      <c r="G128" s="3">
        <v>2</v>
      </c>
      <c r="H128" s="3">
        <v>25</v>
      </c>
      <c r="I128" s="3">
        <v>50</v>
      </c>
      <c r="J128" s="24"/>
      <c r="K128" s="3" t="str">
        <f t="shared" si="23"/>
        <v>Հուլիս</v>
      </c>
      <c r="L128" s="123" t="str">
        <f t="shared" si="24"/>
        <v>Երրորդ քառորդ</v>
      </c>
    </row>
    <row r="129" spans="1:12">
      <c r="A129" s="3">
        <v>128</v>
      </c>
      <c r="B129" s="121">
        <v>45112</v>
      </c>
      <c r="C129" s="3" t="s">
        <v>252</v>
      </c>
      <c r="D129" s="3" t="s">
        <v>124</v>
      </c>
      <c r="E129" s="3">
        <v>25</v>
      </c>
      <c r="F129" s="3" t="s">
        <v>19</v>
      </c>
      <c r="G129" s="3">
        <v>1</v>
      </c>
      <c r="H129" s="3">
        <v>500</v>
      </c>
      <c r="I129" s="3">
        <v>500</v>
      </c>
      <c r="J129" s="24"/>
      <c r="K129" s="3" t="str">
        <f t="shared" si="23"/>
        <v>Հուլիս</v>
      </c>
      <c r="L129" s="123" t="str">
        <f t="shared" si="24"/>
        <v>Երրորդ քառորդ</v>
      </c>
    </row>
    <row r="130" spans="1:12">
      <c r="A130" s="3">
        <v>129</v>
      </c>
      <c r="B130" s="121">
        <v>45039</v>
      </c>
      <c r="C130" s="3" t="s">
        <v>253</v>
      </c>
      <c r="D130" s="3" t="s">
        <v>126</v>
      </c>
      <c r="E130" s="3">
        <v>21</v>
      </c>
      <c r="F130" s="3" t="s">
        <v>19</v>
      </c>
      <c r="G130" s="3">
        <v>2</v>
      </c>
      <c r="H130" s="3">
        <v>300</v>
      </c>
      <c r="I130" s="3">
        <v>600</v>
      </c>
      <c r="J130" s="24"/>
      <c r="K130" s="3" t="str">
        <f t="shared" si="23"/>
        <v>Ապրիլ</v>
      </c>
      <c r="L130" s="123" t="str">
        <f t="shared" si="24"/>
        <v>Երկրորդ քառորդ</v>
      </c>
    </row>
    <row r="131" spans="1:12">
      <c r="A131" s="3">
        <v>130</v>
      </c>
      <c r="B131" s="121">
        <v>44997</v>
      </c>
      <c r="C131" s="3" t="s">
        <v>254</v>
      </c>
      <c r="D131" s="3" t="s">
        <v>126</v>
      </c>
      <c r="E131" s="3">
        <v>57</v>
      </c>
      <c r="F131" s="3" t="s">
        <v>21</v>
      </c>
      <c r="G131" s="3">
        <v>1</v>
      </c>
      <c r="H131" s="3">
        <v>500</v>
      </c>
      <c r="I131" s="3">
        <v>500</v>
      </c>
      <c r="J131" s="24"/>
      <c r="K131" s="3" t="str">
        <f t="shared" ref="K131:K194" si="25">IF(MONTH(B131)&lt;=1, "Հունվար", IF(MONTH(B131)&lt;=2, "Փետրվար", IF(MONTH(B131)&lt;=3, "Մարտ", IF(MONTH(B131)&lt;=4, "Ապրիլ",IF(MONTH(B131)&lt;=5, "Մայիս",IF(MONTH(B131)&lt;=6, "Հունիս",IF(MONTH(B131)&lt;=7, "Հուլիս",IF(MONTH(B131)&lt;=8, "Օգոստոս",IF(MONTH(B131)&lt;=9, "Սեպտեմբեր",IF(MONTH(B131)&lt;=10, "Հոկտեմբեր",IF(MONTH(B131)&lt;=11, "Նոյեմբեր",IF(MONTH(B131)&lt;=12, "Դեկտեմբեր", "Error"))))))))))))</f>
        <v>Մարտ</v>
      </c>
      <c r="L131" s="123" t="str">
        <f t="shared" ref="L131:L194" si="26">IF(MONTH(B131)&lt;=3, "Առաջին քառորդ", IF(MONTH(B131)&lt;=6, "Երկրորդ քառորդ", IF(MONTH(B131)&lt;=9, "Երրորդ քառորդ", IF(MONTH(B131)&lt;=12, "Չորրորդ քառորդ","Error"))))</f>
        <v>Առաջին քառորդ</v>
      </c>
    </row>
    <row r="132" spans="1:12">
      <c r="A132" s="3">
        <v>131</v>
      </c>
      <c r="B132" s="121">
        <v>45187</v>
      </c>
      <c r="C132" s="3" t="s">
        <v>255</v>
      </c>
      <c r="D132" s="3" t="s">
        <v>126</v>
      </c>
      <c r="E132" s="3">
        <v>21</v>
      </c>
      <c r="F132" s="3" t="s">
        <v>19</v>
      </c>
      <c r="G132" s="3">
        <v>2</v>
      </c>
      <c r="H132" s="3">
        <v>300</v>
      </c>
      <c r="I132" s="3">
        <v>600</v>
      </c>
      <c r="J132" s="24"/>
      <c r="K132" s="3" t="str">
        <f t="shared" si="25"/>
        <v>Սեպտեմբեր</v>
      </c>
      <c r="L132" s="123" t="str">
        <f t="shared" si="26"/>
        <v>Երրորդ քառորդ</v>
      </c>
    </row>
    <row r="133" spans="1:12">
      <c r="A133" s="3">
        <v>132</v>
      </c>
      <c r="B133" s="121">
        <v>45179</v>
      </c>
      <c r="C133" s="3" t="s">
        <v>256</v>
      </c>
      <c r="D133" s="3" t="s">
        <v>124</v>
      </c>
      <c r="E133" s="3">
        <v>42</v>
      </c>
      <c r="F133" s="3" t="s">
        <v>20</v>
      </c>
      <c r="G133" s="3">
        <v>4</v>
      </c>
      <c r="H133" s="3">
        <v>50</v>
      </c>
      <c r="I133" s="3">
        <v>200</v>
      </c>
      <c r="J133" s="24"/>
      <c r="K133" s="3" t="str">
        <f t="shared" si="25"/>
        <v>Սեպտեմբեր</v>
      </c>
      <c r="L133" s="123" t="str">
        <f t="shared" si="26"/>
        <v>Երրորդ քառորդ</v>
      </c>
    </row>
    <row r="134" spans="1:12">
      <c r="A134" s="3">
        <v>133</v>
      </c>
      <c r="B134" s="121">
        <v>44973</v>
      </c>
      <c r="C134" s="3" t="s">
        <v>257</v>
      </c>
      <c r="D134" s="3" t="s">
        <v>124</v>
      </c>
      <c r="E134" s="3">
        <v>20</v>
      </c>
      <c r="F134" s="3" t="s">
        <v>20</v>
      </c>
      <c r="G134" s="3">
        <v>3</v>
      </c>
      <c r="H134" s="3">
        <v>300</v>
      </c>
      <c r="I134" s="3">
        <v>900</v>
      </c>
      <c r="J134" s="24"/>
      <c r="K134" s="3" t="str">
        <f t="shared" si="25"/>
        <v>Փետրվար</v>
      </c>
      <c r="L134" s="123" t="str">
        <f t="shared" si="26"/>
        <v>Առաջին քառորդ</v>
      </c>
    </row>
    <row r="135" spans="1:12">
      <c r="A135" s="3">
        <v>134</v>
      </c>
      <c r="B135" s="121">
        <v>44951</v>
      </c>
      <c r="C135" s="3" t="s">
        <v>258</v>
      </c>
      <c r="D135" s="3" t="s">
        <v>124</v>
      </c>
      <c r="E135" s="3">
        <v>49</v>
      </c>
      <c r="F135" s="3" t="s">
        <v>20</v>
      </c>
      <c r="G135" s="3">
        <v>1</v>
      </c>
      <c r="H135" s="3">
        <v>50</v>
      </c>
      <c r="I135" s="3">
        <v>50</v>
      </c>
      <c r="J135" s="24"/>
      <c r="K135" s="3" t="str">
        <f t="shared" si="25"/>
        <v>Հունվար</v>
      </c>
      <c r="L135" s="123" t="str">
        <f t="shared" si="26"/>
        <v>Առաջին քառորդ</v>
      </c>
    </row>
    <row r="136" spans="1:12">
      <c r="A136" s="3">
        <v>135</v>
      </c>
      <c r="B136" s="121">
        <v>44983</v>
      </c>
      <c r="C136" s="3" t="s">
        <v>259</v>
      </c>
      <c r="D136" s="3" t="s">
        <v>124</v>
      </c>
      <c r="E136" s="3">
        <v>20</v>
      </c>
      <c r="F136" s="3" t="s">
        <v>21</v>
      </c>
      <c r="G136" s="3">
        <v>2</v>
      </c>
      <c r="H136" s="3">
        <v>25</v>
      </c>
      <c r="I136" s="3">
        <v>50</v>
      </c>
      <c r="J136" s="24"/>
      <c r="K136" s="3" t="str">
        <f t="shared" si="25"/>
        <v>Փետրվար</v>
      </c>
      <c r="L136" s="123" t="str">
        <f t="shared" si="26"/>
        <v>Առաջին քառորդ</v>
      </c>
    </row>
    <row r="137" spans="1:12">
      <c r="A137" s="3">
        <v>136</v>
      </c>
      <c r="B137" s="121">
        <v>45005</v>
      </c>
      <c r="C137" s="3" t="s">
        <v>260</v>
      </c>
      <c r="D137" s="3" t="s">
        <v>124</v>
      </c>
      <c r="E137" s="3">
        <v>44</v>
      </c>
      <c r="F137" s="3" t="s">
        <v>20</v>
      </c>
      <c r="G137" s="3">
        <v>2</v>
      </c>
      <c r="H137" s="3">
        <v>300</v>
      </c>
      <c r="I137" s="3">
        <v>600</v>
      </c>
      <c r="J137" s="24"/>
      <c r="K137" s="3" t="str">
        <f t="shared" si="25"/>
        <v>Մարտ</v>
      </c>
      <c r="L137" s="123" t="str">
        <f t="shared" si="26"/>
        <v>Առաջին քառորդ</v>
      </c>
    </row>
    <row r="138" spans="1:12">
      <c r="A138" s="3">
        <v>137</v>
      </c>
      <c r="B138" s="121">
        <v>45248</v>
      </c>
      <c r="C138" s="3" t="s">
        <v>261</v>
      </c>
      <c r="D138" s="3" t="s">
        <v>124</v>
      </c>
      <c r="E138" s="3">
        <v>46</v>
      </c>
      <c r="F138" s="3" t="s">
        <v>19</v>
      </c>
      <c r="G138" s="3">
        <v>2</v>
      </c>
      <c r="H138" s="3">
        <v>500</v>
      </c>
      <c r="I138" s="3">
        <v>1000</v>
      </c>
      <c r="J138" s="24"/>
      <c r="K138" s="3" t="str">
        <f t="shared" si="25"/>
        <v>Նոյեմբեր</v>
      </c>
      <c r="L138" s="123" t="str">
        <f t="shared" si="26"/>
        <v>Չորրորդ քառորդ</v>
      </c>
    </row>
    <row r="139" spans="1:12">
      <c r="A139" s="3">
        <v>138</v>
      </c>
      <c r="B139" s="121">
        <v>45008</v>
      </c>
      <c r="C139" s="3" t="s">
        <v>262</v>
      </c>
      <c r="D139" s="3" t="s">
        <v>124</v>
      </c>
      <c r="E139" s="3">
        <v>49</v>
      </c>
      <c r="F139" s="3" t="s">
        <v>21</v>
      </c>
      <c r="G139" s="3">
        <v>4</v>
      </c>
      <c r="H139" s="3">
        <v>50</v>
      </c>
      <c r="I139" s="3">
        <v>200</v>
      </c>
      <c r="J139" s="24"/>
      <c r="K139" s="3" t="str">
        <f t="shared" si="25"/>
        <v>Մարտ</v>
      </c>
      <c r="L139" s="123" t="str">
        <f t="shared" si="26"/>
        <v>Առաջին քառորդ</v>
      </c>
    </row>
    <row r="140" spans="1:12">
      <c r="A140" s="3">
        <v>139</v>
      </c>
      <c r="B140" s="121">
        <v>45275</v>
      </c>
      <c r="C140" s="3" t="s">
        <v>263</v>
      </c>
      <c r="D140" s="3" t="s">
        <v>124</v>
      </c>
      <c r="E140" s="3">
        <v>36</v>
      </c>
      <c r="F140" s="3" t="s">
        <v>19</v>
      </c>
      <c r="G140" s="3">
        <v>4</v>
      </c>
      <c r="H140" s="3">
        <v>500</v>
      </c>
      <c r="I140" s="3">
        <v>2000</v>
      </c>
      <c r="J140" s="24"/>
      <c r="K140" s="3" t="str">
        <f t="shared" si="25"/>
        <v>Դեկտեմբեր</v>
      </c>
      <c r="L140" s="123" t="str">
        <f t="shared" si="26"/>
        <v>Չորրորդ քառորդ</v>
      </c>
    </row>
    <row r="141" spans="1:12">
      <c r="A141" s="3">
        <v>140</v>
      </c>
      <c r="B141" s="121">
        <v>45143</v>
      </c>
      <c r="C141" s="3" t="s">
        <v>264</v>
      </c>
      <c r="D141" s="3" t="s">
        <v>124</v>
      </c>
      <c r="E141" s="3">
        <v>38</v>
      </c>
      <c r="F141" s="3" t="s">
        <v>20</v>
      </c>
      <c r="G141" s="3">
        <v>1</v>
      </c>
      <c r="H141" s="3">
        <v>30</v>
      </c>
      <c r="I141" s="3">
        <v>30</v>
      </c>
      <c r="J141" s="24"/>
      <c r="K141" s="3" t="str">
        <f t="shared" si="25"/>
        <v>Օգոստոս</v>
      </c>
      <c r="L141" s="123" t="str">
        <f t="shared" si="26"/>
        <v>Երրորդ քառորդ</v>
      </c>
    </row>
    <row r="142" spans="1:12">
      <c r="A142" s="3">
        <v>141</v>
      </c>
      <c r="B142" s="121">
        <v>45232</v>
      </c>
      <c r="C142" s="3" t="s">
        <v>265</v>
      </c>
      <c r="D142" s="3" t="s">
        <v>126</v>
      </c>
      <c r="E142" s="3">
        <v>22</v>
      </c>
      <c r="F142" s="3" t="s">
        <v>20</v>
      </c>
      <c r="G142" s="3">
        <v>1</v>
      </c>
      <c r="H142" s="3">
        <v>50</v>
      </c>
      <c r="I142" s="3">
        <v>50</v>
      </c>
      <c r="J142" s="24"/>
      <c r="K142" s="3" t="str">
        <f t="shared" si="25"/>
        <v>Նոյեմբեր</v>
      </c>
      <c r="L142" s="123" t="str">
        <f t="shared" si="26"/>
        <v>Չորրորդ քառորդ</v>
      </c>
    </row>
    <row r="143" spans="1:12">
      <c r="A143" s="3">
        <v>142</v>
      </c>
      <c r="B143" s="121">
        <v>44959</v>
      </c>
      <c r="C143" s="3" t="s">
        <v>266</v>
      </c>
      <c r="D143" s="3" t="s">
        <v>124</v>
      </c>
      <c r="E143" s="3">
        <v>35</v>
      </c>
      <c r="F143" s="3" t="s">
        <v>20</v>
      </c>
      <c r="G143" s="3">
        <v>4</v>
      </c>
      <c r="H143" s="3">
        <v>300</v>
      </c>
      <c r="I143" s="3">
        <v>1200</v>
      </c>
      <c r="J143" s="24"/>
      <c r="K143" s="3" t="str">
        <f t="shared" si="25"/>
        <v>Փետրվար</v>
      </c>
      <c r="L143" s="123" t="str">
        <f t="shared" si="26"/>
        <v>Առաջին քառորդ</v>
      </c>
    </row>
    <row r="144" spans="1:12">
      <c r="A144" s="3">
        <v>143</v>
      </c>
      <c r="B144" s="121">
        <v>45124</v>
      </c>
      <c r="C144" s="3" t="s">
        <v>267</v>
      </c>
      <c r="D144" s="3" t="s">
        <v>126</v>
      </c>
      <c r="E144" s="3">
        <v>45</v>
      </c>
      <c r="F144" s="3" t="s">
        <v>21</v>
      </c>
      <c r="G144" s="3">
        <v>1</v>
      </c>
      <c r="H144" s="3">
        <v>50</v>
      </c>
      <c r="I144" s="3">
        <v>50</v>
      </c>
      <c r="J144" s="24"/>
      <c r="K144" s="3" t="str">
        <f t="shared" si="25"/>
        <v>Հուլիս</v>
      </c>
      <c r="L144" s="123" t="str">
        <f t="shared" si="26"/>
        <v>Երրորդ քառորդ</v>
      </c>
    </row>
    <row r="145" spans="1:12">
      <c r="A145" s="3">
        <v>144</v>
      </c>
      <c r="B145" s="121">
        <v>45122</v>
      </c>
      <c r="C145" s="3" t="s">
        <v>268</v>
      </c>
      <c r="D145" s="3" t="s">
        <v>126</v>
      </c>
      <c r="E145" s="3">
        <v>59</v>
      </c>
      <c r="F145" s="3" t="s">
        <v>19</v>
      </c>
      <c r="G145" s="3">
        <v>3</v>
      </c>
      <c r="H145" s="3">
        <v>500</v>
      </c>
      <c r="I145" s="3">
        <v>1500</v>
      </c>
      <c r="J145" s="24"/>
      <c r="K145" s="3" t="str">
        <f t="shared" si="25"/>
        <v>Հուլիս</v>
      </c>
      <c r="L145" s="123" t="str">
        <f t="shared" si="26"/>
        <v>Երրորդ քառորդ</v>
      </c>
    </row>
    <row r="146" spans="1:12">
      <c r="A146" s="3">
        <v>145</v>
      </c>
      <c r="B146" s="121">
        <v>45232</v>
      </c>
      <c r="C146" s="3" t="s">
        <v>269</v>
      </c>
      <c r="D146" s="3" t="s">
        <v>126</v>
      </c>
      <c r="E146" s="3">
        <v>39</v>
      </c>
      <c r="F146" s="3" t="s">
        <v>21</v>
      </c>
      <c r="G146" s="3">
        <v>3</v>
      </c>
      <c r="H146" s="3">
        <v>25</v>
      </c>
      <c r="I146" s="3">
        <v>75</v>
      </c>
      <c r="J146" s="24"/>
      <c r="K146" s="3" t="str">
        <f t="shared" si="25"/>
        <v>Նոյեմբեր</v>
      </c>
      <c r="L146" s="123" t="str">
        <f t="shared" si="26"/>
        <v>Չորրորդ քառորդ</v>
      </c>
    </row>
    <row r="147" spans="1:12">
      <c r="A147" s="3">
        <v>146</v>
      </c>
      <c r="B147" s="121">
        <v>45166</v>
      </c>
      <c r="C147" s="3" t="s">
        <v>270</v>
      </c>
      <c r="D147" s="3" t="s">
        <v>124</v>
      </c>
      <c r="E147" s="3">
        <v>38</v>
      </c>
      <c r="F147" s="3" t="s">
        <v>21</v>
      </c>
      <c r="G147" s="3">
        <v>4</v>
      </c>
      <c r="H147" s="3">
        <v>50</v>
      </c>
      <c r="I147" s="3">
        <v>200</v>
      </c>
      <c r="J147" s="24"/>
      <c r="K147" s="3" t="str">
        <f t="shared" si="25"/>
        <v>Օգոստոս</v>
      </c>
      <c r="L147" s="123" t="str">
        <f t="shared" si="26"/>
        <v>Երրորդ քառորդ</v>
      </c>
    </row>
    <row r="148" spans="1:12">
      <c r="A148" s="3">
        <v>147</v>
      </c>
      <c r="B148" s="121">
        <v>45197</v>
      </c>
      <c r="C148" s="3" t="s">
        <v>271</v>
      </c>
      <c r="D148" s="3" t="s">
        <v>124</v>
      </c>
      <c r="E148" s="3">
        <v>23</v>
      </c>
      <c r="F148" s="3" t="s">
        <v>20</v>
      </c>
      <c r="G148" s="3">
        <v>1</v>
      </c>
      <c r="H148" s="3">
        <v>300</v>
      </c>
      <c r="I148" s="3">
        <v>300</v>
      </c>
      <c r="J148" s="24"/>
      <c r="K148" s="3" t="str">
        <f t="shared" si="25"/>
        <v>Սեպտեմբեր</v>
      </c>
      <c r="L148" s="123" t="str">
        <f t="shared" si="26"/>
        <v>Երրորդ քառորդ</v>
      </c>
    </row>
    <row r="149" spans="1:12">
      <c r="A149" s="3">
        <v>148</v>
      </c>
      <c r="B149" s="121">
        <v>45055</v>
      </c>
      <c r="C149" s="3" t="s">
        <v>272</v>
      </c>
      <c r="D149" s="3" t="s">
        <v>124</v>
      </c>
      <c r="E149" s="3">
        <v>18</v>
      </c>
      <c r="F149" s="3" t="s">
        <v>21</v>
      </c>
      <c r="G149" s="3">
        <v>2</v>
      </c>
      <c r="H149" s="3">
        <v>30</v>
      </c>
      <c r="I149" s="3">
        <v>60</v>
      </c>
      <c r="J149" s="24"/>
      <c r="K149" s="3" t="str">
        <f t="shared" si="25"/>
        <v>Մայիս</v>
      </c>
      <c r="L149" s="123" t="str">
        <f t="shared" si="26"/>
        <v>Երկրորդ քառորդ</v>
      </c>
    </row>
    <row r="150" spans="1:12">
      <c r="A150" s="3">
        <v>149</v>
      </c>
      <c r="B150" s="121">
        <v>45210</v>
      </c>
      <c r="C150" s="3" t="s">
        <v>273</v>
      </c>
      <c r="D150" s="3" t="s">
        <v>124</v>
      </c>
      <c r="E150" s="3">
        <v>22</v>
      </c>
      <c r="F150" s="3" t="s">
        <v>21</v>
      </c>
      <c r="G150" s="3">
        <v>3</v>
      </c>
      <c r="H150" s="3">
        <v>25</v>
      </c>
      <c r="I150" s="3">
        <v>75</v>
      </c>
      <c r="J150" s="24"/>
      <c r="K150" s="3" t="str">
        <f t="shared" si="25"/>
        <v>Հոկտեմբեր</v>
      </c>
      <c r="L150" s="123" t="str">
        <f t="shared" si="26"/>
        <v>Չորրորդ քառորդ</v>
      </c>
    </row>
    <row r="151" spans="1:12">
      <c r="A151" s="3">
        <v>150</v>
      </c>
      <c r="B151" s="121">
        <v>44932</v>
      </c>
      <c r="C151" s="3" t="s">
        <v>274</v>
      </c>
      <c r="D151" s="3" t="s">
        <v>126</v>
      </c>
      <c r="E151" s="3">
        <v>58</v>
      </c>
      <c r="F151" s="3" t="s">
        <v>20</v>
      </c>
      <c r="G151" s="3">
        <v>4</v>
      </c>
      <c r="H151" s="3">
        <v>30</v>
      </c>
      <c r="I151" s="3">
        <v>120</v>
      </c>
      <c r="J151" s="24"/>
      <c r="K151" s="3" t="str">
        <f t="shared" si="25"/>
        <v>Հունվար</v>
      </c>
      <c r="L151" s="123" t="str">
        <f t="shared" si="26"/>
        <v>Առաջին քառորդ</v>
      </c>
    </row>
    <row r="152" spans="1:12">
      <c r="A152" s="3">
        <v>151</v>
      </c>
      <c r="B152" s="121">
        <v>45275</v>
      </c>
      <c r="C152" s="3" t="s">
        <v>275</v>
      </c>
      <c r="D152" s="3" t="s">
        <v>124</v>
      </c>
      <c r="E152" s="3">
        <v>29</v>
      </c>
      <c r="F152" s="3" t="s">
        <v>21</v>
      </c>
      <c r="G152" s="3">
        <v>1</v>
      </c>
      <c r="H152" s="3">
        <v>50</v>
      </c>
      <c r="I152" s="3">
        <v>50</v>
      </c>
      <c r="J152" s="24"/>
      <c r="K152" s="3" t="str">
        <f t="shared" si="25"/>
        <v>Դեկտեմբեր</v>
      </c>
      <c r="L152" s="123" t="str">
        <f t="shared" si="26"/>
        <v>Չորրորդ քառորդ</v>
      </c>
    </row>
    <row r="153" spans="1:12">
      <c r="A153" s="3">
        <v>152</v>
      </c>
      <c r="B153" s="121">
        <v>44985</v>
      </c>
      <c r="C153" s="3" t="s">
        <v>276</v>
      </c>
      <c r="D153" s="3" t="s">
        <v>124</v>
      </c>
      <c r="E153" s="3">
        <v>43</v>
      </c>
      <c r="F153" s="3" t="s">
        <v>20</v>
      </c>
      <c r="G153" s="3">
        <v>4</v>
      </c>
      <c r="H153" s="3">
        <v>500</v>
      </c>
      <c r="I153" s="3">
        <v>2000</v>
      </c>
      <c r="J153" s="24"/>
      <c r="K153" s="3" t="str">
        <f t="shared" si="25"/>
        <v>Փետրվար</v>
      </c>
      <c r="L153" s="123" t="str">
        <f t="shared" si="26"/>
        <v>Առաջին քառորդ</v>
      </c>
    </row>
    <row r="154" spans="1:12">
      <c r="A154" s="3">
        <v>153</v>
      </c>
      <c r="B154" s="121">
        <v>45276</v>
      </c>
      <c r="C154" s="3" t="s">
        <v>277</v>
      </c>
      <c r="D154" s="3" t="s">
        <v>124</v>
      </c>
      <c r="E154" s="3">
        <v>63</v>
      </c>
      <c r="F154" s="3" t="s">
        <v>20</v>
      </c>
      <c r="G154" s="3">
        <v>2</v>
      </c>
      <c r="H154" s="3">
        <v>500</v>
      </c>
      <c r="I154" s="3">
        <v>1000</v>
      </c>
      <c r="J154" s="24"/>
      <c r="K154" s="3" t="str">
        <f t="shared" si="25"/>
        <v>Դեկտեմբեր</v>
      </c>
      <c r="L154" s="123" t="str">
        <f t="shared" si="26"/>
        <v>Չորրորդ քառորդ</v>
      </c>
    </row>
    <row r="155" spans="1:12">
      <c r="A155" s="3">
        <v>154</v>
      </c>
      <c r="B155" s="121">
        <v>45201</v>
      </c>
      <c r="C155" s="3" t="s">
        <v>278</v>
      </c>
      <c r="D155" s="3" t="s">
        <v>124</v>
      </c>
      <c r="E155" s="3">
        <v>51</v>
      </c>
      <c r="F155" s="3" t="s">
        <v>20</v>
      </c>
      <c r="G155" s="3">
        <v>3</v>
      </c>
      <c r="H155" s="3">
        <v>300</v>
      </c>
      <c r="I155" s="3">
        <v>900</v>
      </c>
      <c r="J155" s="24"/>
      <c r="K155" s="3" t="str">
        <f t="shared" si="25"/>
        <v>Հոկտեմբեր</v>
      </c>
      <c r="L155" s="123" t="str">
        <f t="shared" si="26"/>
        <v>Չորրորդ քառորդ</v>
      </c>
    </row>
    <row r="156" spans="1:12">
      <c r="A156" s="3">
        <v>155</v>
      </c>
      <c r="B156" s="121">
        <v>45063</v>
      </c>
      <c r="C156" s="3" t="s">
        <v>279</v>
      </c>
      <c r="D156" s="3" t="s">
        <v>124</v>
      </c>
      <c r="E156" s="3">
        <v>31</v>
      </c>
      <c r="F156" s="3" t="s">
        <v>20</v>
      </c>
      <c r="G156" s="3">
        <v>4</v>
      </c>
      <c r="H156" s="3">
        <v>500</v>
      </c>
      <c r="I156" s="3">
        <v>2000</v>
      </c>
      <c r="J156" s="24"/>
      <c r="K156" s="3" t="str">
        <f t="shared" si="25"/>
        <v>Մայիս</v>
      </c>
      <c r="L156" s="123" t="str">
        <f t="shared" si="26"/>
        <v>Երկրորդ քառորդ</v>
      </c>
    </row>
    <row r="157" spans="1:12">
      <c r="A157" s="3">
        <v>156</v>
      </c>
      <c r="B157" s="121">
        <v>45255</v>
      </c>
      <c r="C157" s="3" t="s">
        <v>280</v>
      </c>
      <c r="D157" s="3" t="s">
        <v>126</v>
      </c>
      <c r="E157" s="3">
        <v>43</v>
      </c>
      <c r="F157" s="3" t="s">
        <v>21</v>
      </c>
      <c r="G157" s="3">
        <v>4</v>
      </c>
      <c r="H157" s="3">
        <v>25</v>
      </c>
      <c r="I157" s="3">
        <v>100</v>
      </c>
      <c r="J157" s="24"/>
      <c r="K157" s="3" t="str">
        <f t="shared" si="25"/>
        <v>Նոյեմբեր</v>
      </c>
      <c r="L157" s="123" t="str">
        <f t="shared" si="26"/>
        <v>Չորրորդ քառորդ</v>
      </c>
    </row>
    <row r="158" spans="1:12">
      <c r="A158" s="3">
        <v>157</v>
      </c>
      <c r="B158" s="121">
        <v>45101</v>
      </c>
      <c r="C158" s="3" t="s">
        <v>281</v>
      </c>
      <c r="D158" s="3" t="s">
        <v>124</v>
      </c>
      <c r="E158" s="3">
        <v>62</v>
      </c>
      <c r="F158" s="3" t="s">
        <v>20</v>
      </c>
      <c r="G158" s="3">
        <v>4</v>
      </c>
      <c r="H158" s="3">
        <v>500</v>
      </c>
      <c r="I158" s="3">
        <v>2000</v>
      </c>
      <c r="J158" s="24"/>
      <c r="K158" s="3" t="str">
        <f t="shared" si="25"/>
        <v>Հունիս</v>
      </c>
      <c r="L158" s="123" t="str">
        <f t="shared" si="26"/>
        <v>Երկրորդ քառորդ</v>
      </c>
    </row>
    <row r="159" spans="1:12">
      <c r="A159" s="3">
        <v>158</v>
      </c>
      <c r="B159" s="121">
        <v>44984</v>
      </c>
      <c r="C159" s="3" t="s">
        <v>282</v>
      </c>
      <c r="D159" s="3" t="s">
        <v>126</v>
      </c>
      <c r="E159" s="3">
        <v>44</v>
      </c>
      <c r="F159" s="3" t="s">
        <v>20</v>
      </c>
      <c r="G159" s="3">
        <v>2</v>
      </c>
      <c r="H159" s="3">
        <v>300</v>
      </c>
      <c r="I159" s="3">
        <v>600</v>
      </c>
      <c r="J159" s="24"/>
      <c r="K159" s="3" t="str">
        <f t="shared" si="25"/>
        <v>Փետրվար</v>
      </c>
      <c r="L159" s="123" t="str">
        <f t="shared" si="26"/>
        <v>Առաջին քառորդ</v>
      </c>
    </row>
    <row r="160" spans="1:12">
      <c r="A160" s="3">
        <v>159</v>
      </c>
      <c r="B160" s="121">
        <v>45077</v>
      </c>
      <c r="C160" s="3" t="s">
        <v>283</v>
      </c>
      <c r="D160" s="3" t="s">
        <v>124</v>
      </c>
      <c r="E160" s="3">
        <v>26</v>
      </c>
      <c r="F160" s="3" t="s">
        <v>21</v>
      </c>
      <c r="G160" s="3">
        <v>4</v>
      </c>
      <c r="H160" s="3">
        <v>50</v>
      </c>
      <c r="I160" s="3">
        <v>200</v>
      </c>
      <c r="J160" s="24"/>
      <c r="K160" s="3" t="str">
        <f t="shared" si="25"/>
        <v>Մայիս</v>
      </c>
      <c r="L160" s="123" t="str">
        <f t="shared" si="26"/>
        <v>Երկրորդ քառորդ</v>
      </c>
    </row>
    <row r="161" spans="1:12">
      <c r="A161" s="3">
        <v>160</v>
      </c>
      <c r="B161" s="121">
        <v>45149</v>
      </c>
      <c r="C161" s="3" t="s">
        <v>284</v>
      </c>
      <c r="D161" s="3" t="s">
        <v>126</v>
      </c>
      <c r="E161" s="3">
        <v>43</v>
      </c>
      <c r="F161" s="3" t="s">
        <v>21</v>
      </c>
      <c r="G161" s="3">
        <v>2</v>
      </c>
      <c r="H161" s="3">
        <v>50</v>
      </c>
      <c r="I161" s="3">
        <v>100</v>
      </c>
      <c r="J161" s="24"/>
      <c r="K161" s="3" t="str">
        <f t="shared" si="25"/>
        <v>Օգոստոս</v>
      </c>
      <c r="L161" s="123" t="str">
        <f t="shared" si="26"/>
        <v>Երրորդ քառորդ</v>
      </c>
    </row>
    <row r="162" spans="1:12">
      <c r="A162" s="3">
        <v>161</v>
      </c>
      <c r="B162" s="121">
        <v>45007</v>
      </c>
      <c r="C162" s="3" t="s">
        <v>285</v>
      </c>
      <c r="D162" s="3" t="s">
        <v>124</v>
      </c>
      <c r="E162" s="3">
        <v>64</v>
      </c>
      <c r="F162" s="3" t="s">
        <v>19</v>
      </c>
      <c r="G162" s="3">
        <v>2</v>
      </c>
      <c r="H162" s="3">
        <v>500</v>
      </c>
      <c r="I162" s="3">
        <v>1000</v>
      </c>
      <c r="J162" s="24"/>
      <c r="K162" s="3" t="str">
        <f t="shared" si="25"/>
        <v>Մարտ</v>
      </c>
      <c r="L162" s="123" t="str">
        <f t="shared" si="26"/>
        <v>Առաջին քառորդ</v>
      </c>
    </row>
    <row r="163" spans="1:12">
      <c r="A163" s="3">
        <v>162</v>
      </c>
      <c r="B163" s="121">
        <v>45159</v>
      </c>
      <c r="C163" s="3" t="s">
        <v>286</v>
      </c>
      <c r="D163" s="3" t="s">
        <v>124</v>
      </c>
      <c r="E163" s="3">
        <v>39</v>
      </c>
      <c r="F163" s="3" t="s">
        <v>21</v>
      </c>
      <c r="G163" s="3">
        <v>2</v>
      </c>
      <c r="H163" s="3">
        <v>30</v>
      </c>
      <c r="I163" s="3">
        <v>60</v>
      </c>
      <c r="J163" s="24"/>
      <c r="K163" s="3" t="str">
        <f t="shared" si="25"/>
        <v>Օգոստոս</v>
      </c>
      <c r="L163" s="123" t="str">
        <f t="shared" si="26"/>
        <v>Երրորդ քառորդ</v>
      </c>
    </row>
    <row r="164" spans="1:12">
      <c r="A164" s="3">
        <v>163</v>
      </c>
      <c r="B164" s="121">
        <v>44928</v>
      </c>
      <c r="C164" s="3" t="s">
        <v>287</v>
      </c>
      <c r="D164" s="3" t="s">
        <v>126</v>
      </c>
      <c r="E164" s="3">
        <v>64</v>
      </c>
      <c r="F164" s="3" t="s">
        <v>21</v>
      </c>
      <c r="G164" s="3">
        <v>3</v>
      </c>
      <c r="H164" s="3">
        <v>50</v>
      </c>
      <c r="I164" s="3">
        <v>150</v>
      </c>
      <c r="J164" s="24"/>
      <c r="K164" s="3" t="str">
        <f t="shared" si="25"/>
        <v>Հունվար</v>
      </c>
      <c r="L164" s="123" t="str">
        <f t="shared" si="26"/>
        <v>Առաջին քառորդ</v>
      </c>
    </row>
    <row r="165" spans="1:12">
      <c r="A165" s="3">
        <v>164</v>
      </c>
      <c r="B165" s="121">
        <v>45061</v>
      </c>
      <c r="C165" s="3" t="s">
        <v>288</v>
      </c>
      <c r="D165" s="3" t="s">
        <v>126</v>
      </c>
      <c r="E165" s="3">
        <v>47</v>
      </c>
      <c r="F165" s="3" t="s">
        <v>19</v>
      </c>
      <c r="G165" s="3">
        <v>3</v>
      </c>
      <c r="H165" s="3">
        <v>500</v>
      </c>
      <c r="I165" s="3">
        <v>1500</v>
      </c>
      <c r="J165" s="24"/>
      <c r="K165" s="3" t="str">
        <f t="shared" si="25"/>
        <v>Մայիս</v>
      </c>
      <c r="L165" s="123" t="str">
        <f t="shared" si="26"/>
        <v>Երկրորդ քառորդ</v>
      </c>
    </row>
    <row r="166" spans="1:12">
      <c r="A166" s="3">
        <v>165</v>
      </c>
      <c r="B166" s="121">
        <v>45183</v>
      </c>
      <c r="C166" s="3" t="s">
        <v>289</v>
      </c>
      <c r="D166" s="3" t="s">
        <v>126</v>
      </c>
      <c r="E166" s="3">
        <v>60</v>
      </c>
      <c r="F166" s="3" t="s">
        <v>21</v>
      </c>
      <c r="G166" s="3">
        <v>4</v>
      </c>
      <c r="H166" s="3">
        <v>300</v>
      </c>
      <c r="I166" s="3">
        <v>1200</v>
      </c>
      <c r="J166" s="24"/>
      <c r="K166" s="3" t="str">
        <f t="shared" si="25"/>
        <v>Սեպտեմբեր</v>
      </c>
      <c r="L166" s="123" t="str">
        <f t="shared" si="26"/>
        <v>Երրորդ քառորդ</v>
      </c>
    </row>
    <row r="167" spans="1:12">
      <c r="A167" s="3">
        <v>166</v>
      </c>
      <c r="B167" s="121">
        <v>45018</v>
      </c>
      <c r="C167" s="3" t="s">
        <v>290</v>
      </c>
      <c r="D167" s="3" t="s">
        <v>124</v>
      </c>
      <c r="E167" s="3">
        <v>34</v>
      </c>
      <c r="F167" s="3" t="s">
        <v>21</v>
      </c>
      <c r="G167" s="3">
        <v>4</v>
      </c>
      <c r="H167" s="3">
        <v>500</v>
      </c>
      <c r="I167" s="3">
        <v>2000</v>
      </c>
      <c r="J167" s="24"/>
      <c r="K167" s="3" t="str">
        <f t="shared" si="25"/>
        <v>Ապրիլ</v>
      </c>
      <c r="L167" s="123" t="str">
        <f t="shared" si="26"/>
        <v>Երկրորդ քառորդ</v>
      </c>
    </row>
    <row r="168" spans="1:12">
      <c r="A168" s="3">
        <v>167</v>
      </c>
      <c r="B168" s="121">
        <v>45186</v>
      </c>
      <c r="C168" s="3" t="s">
        <v>291</v>
      </c>
      <c r="D168" s="3" t="s">
        <v>126</v>
      </c>
      <c r="E168" s="3">
        <v>43</v>
      </c>
      <c r="F168" s="3" t="s">
        <v>21</v>
      </c>
      <c r="G168" s="3">
        <v>3</v>
      </c>
      <c r="H168" s="3">
        <v>50</v>
      </c>
      <c r="I168" s="3">
        <v>150</v>
      </c>
      <c r="J168" s="24"/>
      <c r="K168" s="3" t="str">
        <f t="shared" si="25"/>
        <v>Սեպտեմբեր</v>
      </c>
      <c r="L168" s="123" t="str">
        <f t="shared" si="26"/>
        <v>Երրորդ քառորդ</v>
      </c>
    </row>
    <row r="169" spans="1:12">
      <c r="A169" s="3">
        <v>168</v>
      </c>
      <c r="B169" s="121">
        <v>44981</v>
      </c>
      <c r="C169" s="3" t="s">
        <v>292</v>
      </c>
      <c r="D169" s="3" t="s">
        <v>124</v>
      </c>
      <c r="E169" s="3">
        <v>53</v>
      </c>
      <c r="F169" s="3" t="s">
        <v>21</v>
      </c>
      <c r="G169" s="3">
        <v>1</v>
      </c>
      <c r="H169" s="3">
        <v>300</v>
      </c>
      <c r="I169" s="3">
        <v>300</v>
      </c>
      <c r="J169" s="24"/>
      <c r="K169" s="3" t="str">
        <f t="shared" si="25"/>
        <v>Փետրվար</v>
      </c>
      <c r="L169" s="123" t="str">
        <f t="shared" si="26"/>
        <v>Առաջին քառորդ</v>
      </c>
    </row>
    <row r="170" spans="1:12">
      <c r="A170" s="3">
        <v>169</v>
      </c>
      <c r="B170" s="121">
        <v>45247</v>
      </c>
      <c r="C170" s="3" t="s">
        <v>293</v>
      </c>
      <c r="D170" s="3" t="s">
        <v>124</v>
      </c>
      <c r="E170" s="3">
        <v>18</v>
      </c>
      <c r="F170" s="3" t="s">
        <v>19</v>
      </c>
      <c r="G170" s="3">
        <v>3</v>
      </c>
      <c r="H170" s="3">
        <v>500</v>
      </c>
      <c r="I170" s="3">
        <v>1500</v>
      </c>
      <c r="J170" s="24"/>
      <c r="K170" s="3" t="str">
        <f t="shared" si="25"/>
        <v>Նոյեմբեր</v>
      </c>
      <c r="L170" s="123" t="str">
        <f t="shared" si="26"/>
        <v>Չորրորդ քառորդ</v>
      </c>
    </row>
    <row r="171" spans="1:12">
      <c r="A171" s="3">
        <v>170</v>
      </c>
      <c r="B171" s="121">
        <v>45079</v>
      </c>
      <c r="C171" s="3" t="s">
        <v>294</v>
      </c>
      <c r="D171" s="3" t="s">
        <v>126</v>
      </c>
      <c r="E171" s="3">
        <v>25</v>
      </c>
      <c r="F171" s="3" t="s">
        <v>21</v>
      </c>
      <c r="G171" s="3">
        <v>2</v>
      </c>
      <c r="H171" s="3">
        <v>25</v>
      </c>
      <c r="I171" s="3">
        <v>50</v>
      </c>
      <c r="J171" s="24"/>
      <c r="K171" s="3" t="str">
        <f t="shared" si="25"/>
        <v>Հունիս</v>
      </c>
      <c r="L171" s="123" t="str">
        <f t="shared" si="26"/>
        <v>Երկրորդ քառորդ</v>
      </c>
    </row>
    <row r="172" spans="1:12">
      <c r="A172" s="3">
        <v>171</v>
      </c>
      <c r="B172" s="121">
        <v>45254</v>
      </c>
      <c r="C172" s="3" t="s">
        <v>295</v>
      </c>
      <c r="D172" s="3" t="s">
        <v>126</v>
      </c>
      <c r="E172" s="3">
        <v>52</v>
      </c>
      <c r="F172" s="3" t="s">
        <v>21</v>
      </c>
      <c r="G172" s="3">
        <v>3</v>
      </c>
      <c r="H172" s="3">
        <v>300</v>
      </c>
      <c r="I172" s="3">
        <v>900</v>
      </c>
      <c r="J172" s="24"/>
      <c r="K172" s="3" t="str">
        <f t="shared" si="25"/>
        <v>Նոյեմբեր</v>
      </c>
      <c r="L172" s="123" t="str">
        <f t="shared" si="26"/>
        <v>Չորրորդ քառորդ</v>
      </c>
    </row>
    <row r="173" spans="1:12">
      <c r="A173" s="3">
        <v>172</v>
      </c>
      <c r="B173" s="121">
        <v>45186</v>
      </c>
      <c r="C173" s="3" t="s">
        <v>296</v>
      </c>
      <c r="D173" s="3" t="s">
        <v>124</v>
      </c>
      <c r="E173" s="3">
        <v>32</v>
      </c>
      <c r="F173" s="3" t="s">
        <v>19</v>
      </c>
      <c r="G173" s="3">
        <v>2</v>
      </c>
      <c r="H173" s="3">
        <v>25</v>
      </c>
      <c r="I173" s="3">
        <v>50</v>
      </c>
      <c r="J173" s="24"/>
      <c r="K173" s="3" t="str">
        <f t="shared" si="25"/>
        <v>Սեպտեմբեր</v>
      </c>
      <c r="L173" s="123" t="str">
        <f t="shared" si="26"/>
        <v>Երրորդ քառորդ</v>
      </c>
    </row>
    <row r="174" spans="1:12">
      <c r="A174" s="3">
        <v>173</v>
      </c>
      <c r="B174" s="121">
        <v>45238</v>
      </c>
      <c r="C174" s="3" t="s">
        <v>297</v>
      </c>
      <c r="D174" s="3" t="s">
        <v>124</v>
      </c>
      <c r="E174" s="3">
        <v>64</v>
      </c>
      <c r="F174" s="3" t="s">
        <v>20</v>
      </c>
      <c r="G174" s="3">
        <v>4</v>
      </c>
      <c r="H174" s="3">
        <v>30</v>
      </c>
      <c r="I174" s="3">
        <v>120</v>
      </c>
      <c r="J174" s="24"/>
      <c r="K174" s="3" t="str">
        <f t="shared" si="25"/>
        <v>Նոյեմբեր</v>
      </c>
      <c r="L174" s="123" t="str">
        <f t="shared" si="26"/>
        <v>Չորրորդ քառորդ</v>
      </c>
    </row>
    <row r="175" spans="1:12">
      <c r="A175" s="3">
        <v>174</v>
      </c>
      <c r="B175" s="121">
        <v>45028</v>
      </c>
      <c r="C175" s="3" t="s">
        <v>298</v>
      </c>
      <c r="D175" s="3" t="s">
        <v>126</v>
      </c>
      <c r="E175" s="3">
        <v>39</v>
      </c>
      <c r="F175" s="3" t="s">
        <v>19</v>
      </c>
      <c r="G175" s="3">
        <v>1</v>
      </c>
      <c r="H175" s="3">
        <v>300</v>
      </c>
      <c r="I175" s="3">
        <v>300</v>
      </c>
      <c r="J175" s="24"/>
      <c r="K175" s="3" t="str">
        <f t="shared" si="25"/>
        <v>Ապրիլ</v>
      </c>
      <c r="L175" s="123" t="str">
        <f t="shared" si="26"/>
        <v>Երկրորդ քառորդ</v>
      </c>
    </row>
    <row r="176" spans="1:12">
      <c r="A176" s="3">
        <v>175</v>
      </c>
      <c r="B176" s="121">
        <v>45005</v>
      </c>
      <c r="C176" s="3" t="s">
        <v>299</v>
      </c>
      <c r="D176" s="3" t="s">
        <v>126</v>
      </c>
      <c r="E176" s="3">
        <v>31</v>
      </c>
      <c r="F176" s="3" t="s">
        <v>20</v>
      </c>
      <c r="G176" s="3">
        <v>4</v>
      </c>
      <c r="H176" s="3">
        <v>25</v>
      </c>
      <c r="I176" s="3">
        <v>100</v>
      </c>
      <c r="J176" s="24"/>
      <c r="K176" s="3" t="str">
        <f t="shared" si="25"/>
        <v>Մարտ</v>
      </c>
      <c r="L176" s="123" t="str">
        <f t="shared" si="26"/>
        <v>Առաջին քառորդ</v>
      </c>
    </row>
    <row r="177" spans="1:12">
      <c r="A177" s="3">
        <v>176</v>
      </c>
      <c r="B177" s="121">
        <v>45118</v>
      </c>
      <c r="C177" s="3" t="s">
        <v>300</v>
      </c>
      <c r="D177" s="3" t="s">
        <v>126</v>
      </c>
      <c r="E177" s="3">
        <v>43</v>
      </c>
      <c r="F177" s="3" t="s">
        <v>19</v>
      </c>
      <c r="G177" s="3">
        <v>2</v>
      </c>
      <c r="H177" s="3">
        <v>50</v>
      </c>
      <c r="I177" s="3">
        <v>100</v>
      </c>
      <c r="J177" s="24"/>
      <c r="K177" s="3" t="str">
        <f t="shared" si="25"/>
        <v>Հուլիս</v>
      </c>
      <c r="L177" s="123" t="str">
        <f t="shared" si="26"/>
        <v>Երրորդ քառորդ</v>
      </c>
    </row>
    <row r="178" spans="1:12">
      <c r="A178" s="3">
        <v>177</v>
      </c>
      <c r="B178" s="121">
        <v>45009</v>
      </c>
      <c r="C178" s="3" t="s">
        <v>301</v>
      </c>
      <c r="D178" s="3" t="s">
        <v>124</v>
      </c>
      <c r="E178" s="3">
        <v>45</v>
      </c>
      <c r="F178" s="3" t="s">
        <v>19</v>
      </c>
      <c r="G178" s="3">
        <v>2</v>
      </c>
      <c r="H178" s="3">
        <v>50</v>
      </c>
      <c r="I178" s="3">
        <v>100</v>
      </c>
      <c r="J178" s="24"/>
      <c r="K178" s="3" t="str">
        <f t="shared" si="25"/>
        <v>Մարտ</v>
      </c>
      <c r="L178" s="123" t="str">
        <f t="shared" si="26"/>
        <v>Առաջին քառորդ</v>
      </c>
    </row>
    <row r="179" spans="1:12">
      <c r="A179" s="3">
        <v>178</v>
      </c>
      <c r="B179" s="121">
        <v>45203</v>
      </c>
      <c r="C179" s="3" t="s">
        <v>302</v>
      </c>
      <c r="D179" s="3" t="s">
        <v>124</v>
      </c>
      <c r="E179" s="3">
        <v>40</v>
      </c>
      <c r="F179" s="3" t="s">
        <v>21</v>
      </c>
      <c r="G179" s="3">
        <v>2</v>
      </c>
      <c r="H179" s="3">
        <v>30</v>
      </c>
      <c r="I179" s="3">
        <v>60</v>
      </c>
      <c r="J179" s="24"/>
      <c r="K179" s="3" t="str">
        <f t="shared" si="25"/>
        <v>Հոկտեմբեր</v>
      </c>
      <c r="L179" s="123" t="str">
        <f t="shared" si="26"/>
        <v>Չորրորդ քառորդ</v>
      </c>
    </row>
    <row r="180" spans="1:12">
      <c r="A180" s="3">
        <v>179</v>
      </c>
      <c r="B180" s="121">
        <v>45198</v>
      </c>
      <c r="C180" s="3" t="s">
        <v>303</v>
      </c>
      <c r="D180" s="3" t="s">
        <v>124</v>
      </c>
      <c r="E180" s="3">
        <v>31</v>
      </c>
      <c r="F180" s="3" t="s">
        <v>20</v>
      </c>
      <c r="G180" s="3">
        <v>1</v>
      </c>
      <c r="H180" s="3">
        <v>300</v>
      </c>
      <c r="I180" s="3">
        <v>300</v>
      </c>
      <c r="J180" s="24"/>
      <c r="K180" s="3" t="str">
        <f t="shared" si="25"/>
        <v>Սեպտեմբեր</v>
      </c>
      <c r="L180" s="123" t="str">
        <f t="shared" si="26"/>
        <v>Երրորդ քառորդ</v>
      </c>
    </row>
    <row r="181" spans="1:12">
      <c r="A181" s="3">
        <v>180</v>
      </c>
      <c r="B181" s="121">
        <v>44927</v>
      </c>
      <c r="C181" s="3" t="s">
        <v>304</v>
      </c>
      <c r="D181" s="3" t="s">
        <v>124</v>
      </c>
      <c r="E181" s="3">
        <v>41</v>
      </c>
      <c r="F181" s="3" t="s">
        <v>21</v>
      </c>
      <c r="G181" s="3">
        <v>3</v>
      </c>
      <c r="H181" s="3">
        <v>300</v>
      </c>
      <c r="I181" s="3">
        <v>900</v>
      </c>
      <c r="J181" s="24"/>
      <c r="K181" s="3" t="str">
        <f t="shared" si="25"/>
        <v>Հունվար</v>
      </c>
      <c r="L181" s="123" t="str">
        <f t="shared" si="26"/>
        <v>Առաջին քառորդ</v>
      </c>
    </row>
    <row r="182" spans="1:12">
      <c r="A182" s="3">
        <v>181</v>
      </c>
      <c r="B182" s="121">
        <v>45233</v>
      </c>
      <c r="C182" s="3" t="s">
        <v>305</v>
      </c>
      <c r="D182" s="3" t="s">
        <v>124</v>
      </c>
      <c r="E182" s="3">
        <v>19</v>
      </c>
      <c r="F182" s="3" t="s">
        <v>20</v>
      </c>
      <c r="G182" s="3">
        <v>4</v>
      </c>
      <c r="H182" s="3">
        <v>300</v>
      </c>
      <c r="I182" s="3">
        <v>1200</v>
      </c>
      <c r="J182" s="24"/>
      <c r="K182" s="3" t="str">
        <f t="shared" si="25"/>
        <v>Նոյեմբեր</v>
      </c>
      <c r="L182" s="123" t="str">
        <f t="shared" si="26"/>
        <v>Չորրորդ քառորդ</v>
      </c>
    </row>
    <row r="183" spans="1:12">
      <c r="A183" s="3">
        <v>182</v>
      </c>
      <c r="B183" s="121">
        <v>45092</v>
      </c>
      <c r="C183" s="3" t="s">
        <v>306</v>
      </c>
      <c r="D183" s="3" t="s">
        <v>124</v>
      </c>
      <c r="E183" s="3">
        <v>62</v>
      </c>
      <c r="F183" s="3" t="s">
        <v>19</v>
      </c>
      <c r="G183" s="3">
        <v>4</v>
      </c>
      <c r="H183" s="3">
        <v>30</v>
      </c>
      <c r="I183" s="3">
        <v>120</v>
      </c>
      <c r="J183" s="24"/>
      <c r="K183" s="3" t="str">
        <f t="shared" si="25"/>
        <v>Հունիս</v>
      </c>
      <c r="L183" s="123" t="str">
        <f t="shared" si="26"/>
        <v>Երկրորդ քառորդ</v>
      </c>
    </row>
    <row r="184" spans="1:12">
      <c r="A184" s="3">
        <v>183</v>
      </c>
      <c r="B184" s="121">
        <v>45177</v>
      </c>
      <c r="C184" s="3" t="s">
        <v>307</v>
      </c>
      <c r="D184" s="3" t="s">
        <v>126</v>
      </c>
      <c r="E184" s="3">
        <v>43</v>
      </c>
      <c r="F184" s="3" t="s">
        <v>19</v>
      </c>
      <c r="G184" s="3">
        <v>3</v>
      </c>
      <c r="H184" s="3">
        <v>300</v>
      </c>
      <c r="I184" s="3">
        <v>900</v>
      </c>
      <c r="J184" s="24"/>
      <c r="K184" s="3" t="str">
        <f t="shared" si="25"/>
        <v>Սեպտեմբեր</v>
      </c>
      <c r="L184" s="123" t="str">
        <f t="shared" si="26"/>
        <v>Երրորդ քառորդ</v>
      </c>
    </row>
    <row r="185" spans="1:12">
      <c r="A185" s="3">
        <v>184</v>
      </c>
      <c r="B185" s="121">
        <v>44936</v>
      </c>
      <c r="C185" s="3" t="s">
        <v>308</v>
      </c>
      <c r="D185" s="3" t="s">
        <v>124</v>
      </c>
      <c r="E185" s="3">
        <v>31</v>
      </c>
      <c r="F185" s="3" t="s">
        <v>20</v>
      </c>
      <c r="G185" s="3">
        <v>4</v>
      </c>
      <c r="H185" s="3">
        <v>50</v>
      </c>
      <c r="I185" s="3">
        <v>200</v>
      </c>
      <c r="J185" s="24"/>
      <c r="K185" s="3" t="str">
        <f t="shared" si="25"/>
        <v>Հունվար</v>
      </c>
      <c r="L185" s="123" t="str">
        <f t="shared" si="26"/>
        <v>Առաջին քառորդ</v>
      </c>
    </row>
    <row r="186" spans="1:12">
      <c r="A186" s="3">
        <v>185</v>
      </c>
      <c r="B186" s="121">
        <v>44984</v>
      </c>
      <c r="C186" s="3" t="s">
        <v>309</v>
      </c>
      <c r="D186" s="3" t="s">
        <v>124</v>
      </c>
      <c r="E186" s="3">
        <v>24</v>
      </c>
      <c r="F186" s="3" t="s">
        <v>21</v>
      </c>
      <c r="G186" s="3">
        <v>1</v>
      </c>
      <c r="H186" s="3">
        <v>25</v>
      </c>
      <c r="I186" s="3">
        <v>25</v>
      </c>
      <c r="J186" s="24"/>
      <c r="K186" s="3" t="str">
        <f t="shared" si="25"/>
        <v>Փետրվար</v>
      </c>
      <c r="L186" s="123" t="str">
        <f t="shared" si="26"/>
        <v>Առաջին քառորդ</v>
      </c>
    </row>
    <row r="187" spans="1:12">
      <c r="A187" s="3">
        <v>186</v>
      </c>
      <c r="B187" s="121">
        <v>45112</v>
      </c>
      <c r="C187" s="3" t="s">
        <v>310</v>
      </c>
      <c r="D187" s="3" t="s">
        <v>124</v>
      </c>
      <c r="E187" s="3">
        <v>20</v>
      </c>
      <c r="F187" s="3" t="s">
        <v>21</v>
      </c>
      <c r="G187" s="3">
        <v>4</v>
      </c>
      <c r="H187" s="3">
        <v>50</v>
      </c>
      <c r="I187" s="3">
        <v>200</v>
      </c>
      <c r="J187" s="24"/>
      <c r="K187" s="3" t="str">
        <f t="shared" si="25"/>
        <v>Հուլիս</v>
      </c>
      <c r="L187" s="123" t="str">
        <f t="shared" si="26"/>
        <v>Երրորդ քառորդ</v>
      </c>
    </row>
    <row r="188" spans="1:12">
      <c r="A188" s="3">
        <v>187</v>
      </c>
      <c r="B188" s="121">
        <v>45084</v>
      </c>
      <c r="C188" s="3" t="s">
        <v>311</v>
      </c>
      <c r="D188" s="3" t="s">
        <v>126</v>
      </c>
      <c r="E188" s="3">
        <v>64</v>
      </c>
      <c r="F188" s="3" t="s">
        <v>21</v>
      </c>
      <c r="G188" s="3">
        <v>2</v>
      </c>
      <c r="H188" s="3">
        <v>50</v>
      </c>
      <c r="I188" s="3">
        <v>100</v>
      </c>
      <c r="J188" s="24"/>
      <c r="K188" s="3" t="str">
        <f t="shared" si="25"/>
        <v>Հունիս</v>
      </c>
      <c r="L188" s="123" t="str">
        <f t="shared" si="26"/>
        <v>Երկրորդ քառորդ</v>
      </c>
    </row>
    <row r="189" spans="1:12">
      <c r="A189" s="3">
        <v>188</v>
      </c>
      <c r="B189" s="121">
        <v>45049</v>
      </c>
      <c r="C189" s="3" t="s">
        <v>312</v>
      </c>
      <c r="D189" s="3" t="s">
        <v>124</v>
      </c>
      <c r="E189" s="3">
        <v>40</v>
      </c>
      <c r="F189" s="3" t="s">
        <v>21</v>
      </c>
      <c r="G189" s="3">
        <v>3</v>
      </c>
      <c r="H189" s="3">
        <v>25</v>
      </c>
      <c r="I189" s="3">
        <v>75</v>
      </c>
      <c r="J189" s="24"/>
      <c r="K189" s="3" t="str">
        <f t="shared" si="25"/>
        <v>Մայիս</v>
      </c>
      <c r="L189" s="123" t="str">
        <f t="shared" si="26"/>
        <v>Երկրորդ քառորդ</v>
      </c>
    </row>
    <row r="190" spans="1:12">
      <c r="A190" s="3">
        <v>189</v>
      </c>
      <c r="B190" s="121">
        <v>44956</v>
      </c>
      <c r="C190" s="3" t="s">
        <v>313</v>
      </c>
      <c r="D190" s="3" t="s">
        <v>124</v>
      </c>
      <c r="E190" s="3">
        <v>63</v>
      </c>
      <c r="F190" s="3" t="s">
        <v>19</v>
      </c>
      <c r="G190" s="3">
        <v>1</v>
      </c>
      <c r="H190" s="3">
        <v>50</v>
      </c>
      <c r="I190" s="3">
        <v>50</v>
      </c>
      <c r="J190" s="24"/>
      <c r="K190" s="3" t="str">
        <f t="shared" si="25"/>
        <v>Հունվար</v>
      </c>
      <c r="L190" s="123" t="str">
        <f t="shared" si="26"/>
        <v>Առաջին քառորդ</v>
      </c>
    </row>
    <row r="191" spans="1:12">
      <c r="A191" s="3">
        <v>190</v>
      </c>
      <c r="B191" s="121">
        <v>45050</v>
      </c>
      <c r="C191" s="3" t="s">
        <v>314</v>
      </c>
      <c r="D191" s="3" t="s">
        <v>126</v>
      </c>
      <c r="E191" s="3">
        <v>60</v>
      </c>
      <c r="F191" s="3" t="s">
        <v>19</v>
      </c>
      <c r="G191" s="3">
        <v>3</v>
      </c>
      <c r="H191" s="3">
        <v>30</v>
      </c>
      <c r="I191" s="3">
        <v>90</v>
      </c>
      <c r="J191" s="24"/>
      <c r="K191" s="3" t="str">
        <f t="shared" si="25"/>
        <v>Մայիս</v>
      </c>
      <c r="L191" s="123" t="str">
        <f t="shared" si="26"/>
        <v>Երկրորդ քառորդ</v>
      </c>
    </row>
    <row r="192" spans="1:12">
      <c r="A192" s="3">
        <v>191</v>
      </c>
      <c r="B192" s="121">
        <v>45217</v>
      </c>
      <c r="C192" s="3" t="s">
        <v>315</v>
      </c>
      <c r="D192" s="3" t="s">
        <v>124</v>
      </c>
      <c r="E192" s="3">
        <v>64</v>
      </c>
      <c r="F192" s="3" t="s">
        <v>19</v>
      </c>
      <c r="G192" s="3">
        <v>1</v>
      </c>
      <c r="H192" s="3">
        <v>25</v>
      </c>
      <c r="I192" s="3">
        <v>25</v>
      </c>
      <c r="J192" s="24"/>
      <c r="K192" s="3" t="str">
        <f t="shared" si="25"/>
        <v>Հոկտեմբեր</v>
      </c>
      <c r="L192" s="123" t="str">
        <f t="shared" si="26"/>
        <v>Չորրորդ քառորդ</v>
      </c>
    </row>
    <row r="193" spans="1:12">
      <c r="A193" s="3">
        <v>192</v>
      </c>
      <c r="B193" s="121">
        <v>44967</v>
      </c>
      <c r="C193" s="3" t="s">
        <v>316</v>
      </c>
      <c r="D193" s="3" t="s">
        <v>124</v>
      </c>
      <c r="E193" s="3">
        <v>62</v>
      </c>
      <c r="F193" s="3" t="s">
        <v>19</v>
      </c>
      <c r="G193" s="3">
        <v>2</v>
      </c>
      <c r="H193" s="3">
        <v>50</v>
      </c>
      <c r="I193" s="3">
        <v>100</v>
      </c>
      <c r="J193" s="24"/>
      <c r="K193" s="3" t="str">
        <f t="shared" si="25"/>
        <v>Փետրվար</v>
      </c>
      <c r="L193" s="123" t="str">
        <f t="shared" si="26"/>
        <v>Առաջին քառորդ</v>
      </c>
    </row>
    <row r="194" spans="1:12">
      <c r="A194" s="3">
        <v>193</v>
      </c>
      <c r="B194" s="121">
        <v>44970</v>
      </c>
      <c r="C194" s="3" t="s">
        <v>317</v>
      </c>
      <c r="D194" s="3" t="s">
        <v>124</v>
      </c>
      <c r="E194" s="3">
        <v>35</v>
      </c>
      <c r="F194" s="3" t="s">
        <v>19</v>
      </c>
      <c r="G194" s="3">
        <v>3</v>
      </c>
      <c r="H194" s="3">
        <v>500</v>
      </c>
      <c r="I194" s="3">
        <v>1500</v>
      </c>
      <c r="J194" s="24"/>
      <c r="K194" s="3" t="str">
        <f t="shared" si="25"/>
        <v>Փետրվար</v>
      </c>
      <c r="L194" s="123" t="str">
        <f t="shared" si="26"/>
        <v>Առաջին քառորդ</v>
      </c>
    </row>
    <row r="195" spans="1:12">
      <c r="A195" s="3">
        <v>194</v>
      </c>
      <c r="B195" s="121">
        <v>45175</v>
      </c>
      <c r="C195" s="3" t="s">
        <v>318</v>
      </c>
      <c r="D195" s="3" t="s">
        <v>124</v>
      </c>
      <c r="E195" s="3">
        <v>55</v>
      </c>
      <c r="F195" s="3" t="s">
        <v>21</v>
      </c>
      <c r="G195" s="3">
        <v>4</v>
      </c>
      <c r="H195" s="3">
        <v>50</v>
      </c>
      <c r="I195" s="3">
        <v>200</v>
      </c>
      <c r="J195" s="24"/>
      <c r="K195" s="3" t="str">
        <f t="shared" ref="K195:K258" si="27">IF(MONTH(B195)&lt;=1, "Հունվար", IF(MONTH(B195)&lt;=2, "Փետրվար", IF(MONTH(B195)&lt;=3, "Մարտ", IF(MONTH(B195)&lt;=4, "Ապրիլ",IF(MONTH(B195)&lt;=5, "Մայիս",IF(MONTH(B195)&lt;=6, "Հունիս",IF(MONTH(B195)&lt;=7, "Հուլիս",IF(MONTH(B195)&lt;=8, "Օգոստոս",IF(MONTH(B195)&lt;=9, "Սեպտեմբեր",IF(MONTH(B195)&lt;=10, "Հոկտեմբեր",IF(MONTH(B195)&lt;=11, "Նոյեմբեր",IF(MONTH(B195)&lt;=12, "Դեկտեմբեր", "Error"))))))))))))</f>
        <v>Սեպտեմբեր</v>
      </c>
      <c r="L195" s="123" t="str">
        <f t="shared" ref="L195:L258" si="28">IF(MONTH(B195)&lt;=3, "Առաջին քառորդ", IF(MONTH(B195)&lt;=6, "Երկրորդ քառորդ", IF(MONTH(B195)&lt;=9, "Երրորդ քառորդ", IF(MONTH(B195)&lt;=12, "Չորրորդ քառորդ","Error"))))</f>
        <v>Երրորդ քառորդ</v>
      </c>
    </row>
    <row r="196" spans="1:12">
      <c r="A196" s="3">
        <v>195</v>
      </c>
      <c r="B196" s="121">
        <v>44962</v>
      </c>
      <c r="C196" s="3" t="s">
        <v>319</v>
      </c>
      <c r="D196" s="3" t="s">
        <v>124</v>
      </c>
      <c r="E196" s="3">
        <v>52</v>
      </c>
      <c r="F196" s="3" t="s">
        <v>21</v>
      </c>
      <c r="G196" s="3">
        <v>1</v>
      </c>
      <c r="H196" s="3">
        <v>30</v>
      </c>
      <c r="I196" s="3">
        <v>30</v>
      </c>
      <c r="J196" s="24"/>
      <c r="K196" s="3" t="str">
        <f t="shared" si="27"/>
        <v>Փետրվար</v>
      </c>
      <c r="L196" s="123" t="str">
        <f t="shared" si="28"/>
        <v>Առաջին քառորդ</v>
      </c>
    </row>
    <row r="197" spans="1:12">
      <c r="A197" s="3">
        <v>196</v>
      </c>
      <c r="B197" s="121">
        <v>45199</v>
      </c>
      <c r="C197" s="3" t="s">
        <v>320</v>
      </c>
      <c r="D197" s="3" t="s">
        <v>126</v>
      </c>
      <c r="E197" s="3">
        <v>32</v>
      </c>
      <c r="F197" s="3" t="s">
        <v>21</v>
      </c>
      <c r="G197" s="3">
        <v>3</v>
      </c>
      <c r="H197" s="3">
        <v>300</v>
      </c>
      <c r="I197" s="3">
        <v>900</v>
      </c>
      <c r="J197" s="24"/>
      <c r="K197" s="3" t="str">
        <f t="shared" si="27"/>
        <v>Սեպտեմբեր</v>
      </c>
      <c r="L197" s="123" t="str">
        <f t="shared" si="28"/>
        <v>Երրորդ քառորդ</v>
      </c>
    </row>
    <row r="198" spans="1:12">
      <c r="A198" s="3">
        <v>197</v>
      </c>
      <c r="B198" s="121">
        <v>44991</v>
      </c>
      <c r="C198" s="3" t="s">
        <v>321</v>
      </c>
      <c r="D198" s="3" t="s">
        <v>126</v>
      </c>
      <c r="E198" s="3">
        <v>42</v>
      </c>
      <c r="F198" s="3" t="s">
        <v>21</v>
      </c>
      <c r="G198" s="3">
        <v>4</v>
      </c>
      <c r="H198" s="3">
        <v>50</v>
      </c>
      <c r="I198" s="3">
        <v>200</v>
      </c>
      <c r="J198" s="24"/>
      <c r="K198" s="3" t="str">
        <f t="shared" si="27"/>
        <v>Մարտ</v>
      </c>
      <c r="L198" s="123" t="str">
        <f t="shared" si="28"/>
        <v>Առաջին քառորդ</v>
      </c>
    </row>
    <row r="199" spans="1:12">
      <c r="A199" s="3">
        <v>198</v>
      </c>
      <c r="B199" s="121">
        <v>44992</v>
      </c>
      <c r="C199" s="3" t="s">
        <v>322</v>
      </c>
      <c r="D199" s="3" t="s">
        <v>126</v>
      </c>
      <c r="E199" s="3">
        <v>54</v>
      </c>
      <c r="F199" s="3" t="s">
        <v>19</v>
      </c>
      <c r="G199" s="3">
        <v>3</v>
      </c>
      <c r="H199" s="3">
        <v>300</v>
      </c>
      <c r="I199" s="3">
        <v>900</v>
      </c>
      <c r="J199" s="24"/>
      <c r="K199" s="3" t="str">
        <f t="shared" si="27"/>
        <v>Մարտ</v>
      </c>
      <c r="L199" s="123" t="str">
        <f t="shared" si="28"/>
        <v>Առաջին քառորդ</v>
      </c>
    </row>
    <row r="200" spans="1:12">
      <c r="A200" s="3">
        <v>199</v>
      </c>
      <c r="B200" s="121">
        <v>45264</v>
      </c>
      <c r="C200" s="3" t="s">
        <v>323</v>
      </c>
      <c r="D200" s="3" t="s">
        <v>124</v>
      </c>
      <c r="E200" s="3">
        <v>45</v>
      </c>
      <c r="F200" s="3" t="s">
        <v>19</v>
      </c>
      <c r="G200" s="3">
        <v>3</v>
      </c>
      <c r="H200" s="3">
        <v>500</v>
      </c>
      <c r="I200" s="3">
        <v>1500</v>
      </c>
      <c r="J200" s="24"/>
      <c r="K200" s="3" t="str">
        <f t="shared" si="27"/>
        <v>Դեկտեմբեր</v>
      </c>
      <c r="L200" s="123" t="str">
        <f t="shared" si="28"/>
        <v>Չորրորդ քառորդ</v>
      </c>
    </row>
    <row r="201" spans="1:12">
      <c r="A201" s="3">
        <v>200</v>
      </c>
      <c r="B201" s="121">
        <v>45170</v>
      </c>
      <c r="C201" s="3" t="s">
        <v>324</v>
      </c>
      <c r="D201" s="3" t="s">
        <v>124</v>
      </c>
      <c r="E201" s="3">
        <v>27</v>
      </c>
      <c r="F201" s="3" t="s">
        <v>19</v>
      </c>
      <c r="G201" s="3">
        <v>3</v>
      </c>
      <c r="H201" s="3">
        <v>50</v>
      </c>
      <c r="I201" s="3">
        <v>150</v>
      </c>
      <c r="J201" s="24"/>
      <c r="K201" s="3" t="str">
        <f t="shared" si="27"/>
        <v>Սեպտեմբեր</v>
      </c>
      <c r="L201" s="123" t="str">
        <f t="shared" si="28"/>
        <v>Երրորդ քառորդ</v>
      </c>
    </row>
    <row r="202" spans="1:12">
      <c r="A202" s="3">
        <v>201</v>
      </c>
      <c r="B202" s="121">
        <v>45208</v>
      </c>
      <c r="C202" s="3" t="s">
        <v>325</v>
      </c>
      <c r="D202" s="3" t="s">
        <v>124</v>
      </c>
      <c r="E202" s="3">
        <v>56</v>
      </c>
      <c r="F202" s="3" t="s">
        <v>20</v>
      </c>
      <c r="G202" s="3">
        <v>1</v>
      </c>
      <c r="H202" s="3">
        <v>25</v>
      </c>
      <c r="I202" s="3">
        <v>25</v>
      </c>
      <c r="J202" s="24"/>
      <c r="K202" s="3" t="str">
        <f t="shared" si="27"/>
        <v>Հոկտեմբեր</v>
      </c>
      <c r="L202" s="123" t="str">
        <f t="shared" si="28"/>
        <v>Չորրորդ քառորդ</v>
      </c>
    </row>
    <row r="203" spans="1:12">
      <c r="A203" s="3">
        <v>202</v>
      </c>
      <c r="B203" s="121">
        <v>45011</v>
      </c>
      <c r="C203" s="3" t="s">
        <v>326</v>
      </c>
      <c r="D203" s="3" t="s">
        <v>126</v>
      </c>
      <c r="E203" s="3">
        <v>34</v>
      </c>
      <c r="F203" s="3" t="s">
        <v>21</v>
      </c>
      <c r="G203" s="3">
        <v>4</v>
      </c>
      <c r="H203" s="3">
        <v>300</v>
      </c>
      <c r="I203" s="3">
        <v>1200</v>
      </c>
      <c r="J203" s="24"/>
      <c r="K203" s="3" t="str">
        <f t="shared" si="27"/>
        <v>Մարտ</v>
      </c>
      <c r="L203" s="123" t="str">
        <f t="shared" si="28"/>
        <v>Առաջին քառորդ</v>
      </c>
    </row>
    <row r="204" spans="1:12">
      <c r="A204" s="3">
        <v>203</v>
      </c>
      <c r="B204" s="121">
        <v>45062</v>
      </c>
      <c r="C204" s="3" t="s">
        <v>327</v>
      </c>
      <c r="D204" s="3" t="s">
        <v>124</v>
      </c>
      <c r="E204" s="3">
        <v>56</v>
      </c>
      <c r="F204" s="3" t="s">
        <v>21</v>
      </c>
      <c r="G204" s="3">
        <v>2</v>
      </c>
      <c r="H204" s="3">
        <v>500</v>
      </c>
      <c r="I204" s="3">
        <v>1000</v>
      </c>
      <c r="J204" s="24"/>
      <c r="K204" s="3" t="str">
        <f t="shared" si="27"/>
        <v>Մայիս</v>
      </c>
      <c r="L204" s="123" t="str">
        <f t="shared" si="28"/>
        <v>Երկրորդ քառորդ</v>
      </c>
    </row>
    <row r="205" spans="1:12">
      <c r="A205" s="3">
        <v>204</v>
      </c>
      <c r="B205" s="121">
        <v>45197</v>
      </c>
      <c r="C205" s="3" t="s">
        <v>328</v>
      </c>
      <c r="D205" s="3" t="s">
        <v>124</v>
      </c>
      <c r="E205" s="3">
        <v>39</v>
      </c>
      <c r="F205" s="3" t="s">
        <v>19</v>
      </c>
      <c r="G205" s="3">
        <v>1</v>
      </c>
      <c r="H205" s="3">
        <v>25</v>
      </c>
      <c r="I205" s="3">
        <v>25</v>
      </c>
      <c r="J205" s="24"/>
      <c r="K205" s="3" t="str">
        <f t="shared" si="27"/>
        <v>Սեպտեմբեր</v>
      </c>
      <c r="L205" s="123" t="str">
        <f t="shared" si="28"/>
        <v>Երրորդ քառորդ</v>
      </c>
    </row>
    <row r="206" spans="1:12">
      <c r="A206" s="3">
        <v>205</v>
      </c>
      <c r="B206" s="121">
        <v>45237</v>
      </c>
      <c r="C206" s="3" t="s">
        <v>329</v>
      </c>
      <c r="D206" s="3" t="s">
        <v>126</v>
      </c>
      <c r="E206" s="3">
        <v>43</v>
      </c>
      <c r="F206" s="3" t="s">
        <v>21</v>
      </c>
      <c r="G206" s="3">
        <v>1</v>
      </c>
      <c r="H206" s="3">
        <v>25</v>
      </c>
      <c r="I206" s="3">
        <v>25</v>
      </c>
      <c r="J206" s="24"/>
      <c r="K206" s="3" t="str">
        <f t="shared" si="27"/>
        <v>Նոյեմբեր</v>
      </c>
      <c r="L206" s="123" t="str">
        <f t="shared" si="28"/>
        <v>Չորրորդ քառորդ</v>
      </c>
    </row>
    <row r="207" spans="1:12">
      <c r="A207" s="3">
        <v>206</v>
      </c>
      <c r="B207" s="121">
        <v>45143</v>
      </c>
      <c r="C207" s="3" t="s">
        <v>330</v>
      </c>
      <c r="D207" s="3" t="s">
        <v>124</v>
      </c>
      <c r="E207" s="3">
        <v>61</v>
      </c>
      <c r="F207" s="3" t="s">
        <v>21</v>
      </c>
      <c r="G207" s="3">
        <v>1</v>
      </c>
      <c r="H207" s="3">
        <v>25</v>
      </c>
      <c r="I207" s="3">
        <v>25</v>
      </c>
      <c r="J207" s="24"/>
      <c r="K207" s="3" t="str">
        <f t="shared" si="27"/>
        <v>Օգոստոս</v>
      </c>
      <c r="L207" s="123" t="str">
        <f t="shared" si="28"/>
        <v>Երրորդ քառորդ</v>
      </c>
    </row>
    <row r="208" spans="1:12">
      <c r="A208" s="3">
        <v>207</v>
      </c>
      <c r="B208" s="121">
        <v>45035</v>
      </c>
      <c r="C208" s="3" t="s">
        <v>331</v>
      </c>
      <c r="D208" s="3" t="s">
        <v>126</v>
      </c>
      <c r="E208" s="3">
        <v>42</v>
      </c>
      <c r="F208" s="3" t="s">
        <v>19</v>
      </c>
      <c r="G208" s="3">
        <v>2</v>
      </c>
      <c r="H208" s="3">
        <v>25</v>
      </c>
      <c r="I208" s="3">
        <v>50</v>
      </c>
      <c r="J208" s="24"/>
      <c r="K208" s="3" t="str">
        <f t="shared" si="27"/>
        <v>Ապրիլ</v>
      </c>
      <c r="L208" s="123" t="str">
        <f t="shared" si="28"/>
        <v>Երկրորդ քառորդ</v>
      </c>
    </row>
    <row r="209" spans="1:12">
      <c r="A209" s="3">
        <v>208</v>
      </c>
      <c r="B209" s="121">
        <v>45203</v>
      </c>
      <c r="C209" s="3" t="s">
        <v>332</v>
      </c>
      <c r="D209" s="3" t="s">
        <v>126</v>
      </c>
      <c r="E209" s="3">
        <v>34</v>
      </c>
      <c r="F209" s="3" t="s">
        <v>20</v>
      </c>
      <c r="G209" s="3">
        <v>4</v>
      </c>
      <c r="H209" s="3">
        <v>50</v>
      </c>
      <c r="I209" s="3">
        <v>200</v>
      </c>
      <c r="J209" s="24"/>
      <c r="K209" s="3" t="str">
        <f t="shared" si="27"/>
        <v>Հոկտեմբեր</v>
      </c>
      <c r="L209" s="123" t="str">
        <f t="shared" si="28"/>
        <v>Չորրորդ քառորդ</v>
      </c>
    </row>
    <row r="210" spans="1:12">
      <c r="A210" s="3">
        <v>209</v>
      </c>
      <c r="B210" s="121">
        <v>45280</v>
      </c>
      <c r="C210" s="3" t="s">
        <v>333</v>
      </c>
      <c r="D210" s="3" t="s">
        <v>126</v>
      </c>
      <c r="E210" s="3">
        <v>30</v>
      </c>
      <c r="F210" s="3" t="s">
        <v>20</v>
      </c>
      <c r="G210" s="3">
        <v>4</v>
      </c>
      <c r="H210" s="3">
        <v>50</v>
      </c>
      <c r="I210" s="3">
        <v>200</v>
      </c>
      <c r="J210" s="24"/>
      <c r="K210" s="3" t="str">
        <f t="shared" si="27"/>
        <v>Դեկտեմբեր</v>
      </c>
      <c r="L210" s="123" t="str">
        <f t="shared" si="28"/>
        <v>Չորրորդ քառորդ</v>
      </c>
    </row>
    <row r="211" spans="1:12">
      <c r="A211" s="3">
        <v>210</v>
      </c>
      <c r="B211" s="121">
        <v>45029</v>
      </c>
      <c r="C211" s="3" t="s">
        <v>334</v>
      </c>
      <c r="D211" s="3" t="s">
        <v>124</v>
      </c>
      <c r="E211" s="3">
        <v>37</v>
      </c>
      <c r="F211" s="3" t="s">
        <v>20</v>
      </c>
      <c r="G211" s="3">
        <v>4</v>
      </c>
      <c r="H211" s="3">
        <v>50</v>
      </c>
      <c r="I211" s="3">
        <v>200</v>
      </c>
      <c r="J211" s="24"/>
      <c r="K211" s="3" t="str">
        <f t="shared" si="27"/>
        <v>Ապրիլ</v>
      </c>
      <c r="L211" s="123" t="str">
        <f t="shared" si="28"/>
        <v>Երկրորդ քառորդ</v>
      </c>
    </row>
    <row r="212" spans="1:12">
      <c r="A212" s="3">
        <v>211</v>
      </c>
      <c r="B212" s="121">
        <v>45292</v>
      </c>
      <c r="C212" s="3" t="s">
        <v>335</v>
      </c>
      <c r="D212" s="3" t="s">
        <v>124</v>
      </c>
      <c r="E212" s="3">
        <v>42</v>
      </c>
      <c r="F212" s="3" t="s">
        <v>19</v>
      </c>
      <c r="G212" s="3">
        <v>3</v>
      </c>
      <c r="H212" s="3">
        <v>500</v>
      </c>
      <c r="I212" s="3">
        <v>1500</v>
      </c>
      <c r="J212" s="24"/>
      <c r="K212" s="3" t="str">
        <f t="shared" si="27"/>
        <v>Հունվար</v>
      </c>
      <c r="L212" s="123" t="str">
        <f t="shared" si="28"/>
        <v>Առաջին քառորդ</v>
      </c>
    </row>
    <row r="213" spans="1:12">
      <c r="A213" s="3">
        <v>212</v>
      </c>
      <c r="B213" s="121">
        <v>45086</v>
      </c>
      <c r="C213" s="3" t="s">
        <v>336</v>
      </c>
      <c r="D213" s="3" t="s">
        <v>124</v>
      </c>
      <c r="E213" s="3">
        <v>21</v>
      </c>
      <c r="F213" s="3" t="s">
        <v>21</v>
      </c>
      <c r="G213" s="3">
        <v>3</v>
      </c>
      <c r="H213" s="3">
        <v>500</v>
      </c>
      <c r="I213" s="3">
        <v>1500</v>
      </c>
      <c r="J213" s="24"/>
      <c r="K213" s="3" t="str">
        <f t="shared" si="27"/>
        <v>Հունիս</v>
      </c>
      <c r="L213" s="123" t="str">
        <f t="shared" si="28"/>
        <v>Երկրորդ քառորդ</v>
      </c>
    </row>
    <row r="214" spans="1:12">
      <c r="A214" s="3">
        <v>213</v>
      </c>
      <c r="B214" s="121">
        <v>45131</v>
      </c>
      <c r="C214" s="3" t="s">
        <v>337</v>
      </c>
      <c r="D214" s="3" t="s">
        <v>124</v>
      </c>
      <c r="E214" s="3">
        <v>27</v>
      </c>
      <c r="F214" s="3" t="s">
        <v>19</v>
      </c>
      <c r="G214" s="3">
        <v>3</v>
      </c>
      <c r="H214" s="3">
        <v>500</v>
      </c>
      <c r="I214" s="3">
        <v>1500</v>
      </c>
      <c r="J214" s="24"/>
      <c r="K214" s="3" t="str">
        <f t="shared" si="27"/>
        <v>Հուլիս</v>
      </c>
      <c r="L214" s="123" t="str">
        <f t="shared" si="28"/>
        <v>Երրորդ քառորդ</v>
      </c>
    </row>
    <row r="215" spans="1:12">
      <c r="A215" s="3">
        <v>214</v>
      </c>
      <c r="B215" s="121">
        <v>45270</v>
      </c>
      <c r="C215" s="3" t="s">
        <v>338</v>
      </c>
      <c r="D215" s="3" t="s">
        <v>124</v>
      </c>
      <c r="E215" s="3">
        <v>20</v>
      </c>
      <c r="F215" s="3" t="s">
        <v>19</v>
      </c>
      <c r="G215" s="3">
        <v>2</v>
      </c>
      <c r="H215" s="3">
        <v>30</v>
      </c>
      <c r="I215" s="3">
        <v>60</v>
      </c>
      <c r="J215" s="24"/>
      <c r="K215" s="3" t="str">
        <f t="shared" si="27"/>
        <v>Դեկտեմբեր</v>
      </c>
      <c r="L215" s="123" t="str">
        <f t="shared" si="28"/>
        <v>Չորրորդ քառորդ</v>
      </c>
    </row>
    <row r="216" spans="1:12">
      <c r="A216" s="3">
        <v>215</v>
      </c>
      <c r="B216" s="121">
        <v>45259</v>
      </c>
      <c r="C216" s="3" t="s">
        <v>339</v>
      </c>
      <c r="D216" s="3" t="s">
        <v>124</v>
      </c>
      <c r="E216" s="3">
        <v>58</v>
      </c>
      <c r="F216" s="3" t="s">
        <v>21</v>
      </c>
      <c r="G216" s="3">
        <v>3</v>
      </c>
      <c r="H216" s="3">
        <v>500</v>
      </c>
      <c r="I216" s="3">
        <v>1500</v>
      </c>
      <c r="J216" s="24"/>
      <c r="K216" s="3" t="str">
        <f t="shared" si="27"/>
        <v>Նոյեմբեր</v>
      </c>
      <c r="L216" s="123" t="str">
        <f t="shared" si="28"/>
        <v>Չորրորդ քառորդ</v>
      </c>
    </row>
    <row r="217" spans="1:12">
      <c r="A217" s="3">
        <v>216</v>
      </c>
      <c r="B217" s="121">
        <v>45118</v>
      </c>
      <c r="C217" s="3" t="s">
        <v>340</v>
      </c>
      <c r="D217" s="3" t="s">
        <v>124</v>
      </c>
      <c r="E217" s="3">
        <v>62</v>
      </c>
      <c r="F217" s="3" t="s">
        <v>20</v>
      </c>
      <c r="G217" s="3">
        <v>2</v>
      </c>
      <c r="H217" s="3">
        <v>50</v>
      </c>
      <c r="I217" s="3">
        <v>100</v>
      </c>
      <c r="J217" s="24"/>
      <c r="K217" s="3" t="str">
        <f t="shared" si="27"/>
        <v>Հուլիս</v>
      </c>
      <c r="L217" s="123" t="str">
        <f t="shared" si="28"/>
        <v>Երրորդ քառորդ</v>
      </c>
    </row>
    <row r="218" spans="1:12">
      <c r="A218" s="3">
        <v>217</v>
      </c>
      <c r="B218" s="121">
        <v>45151</v>
      </c>
      <c r="C218" s="3" t="s">
        <v>341</v>
      </c>
      <c r="D218" s="3" t="s">
        <v>126</v>
      </c>
      <c r="E218" s="3">
        <v>35</v>
      </c>
      <c r="F218" s="3" t="s">
        <v>20</v>
      </c>
      <c r="G218" s="3">
        <v>4</v>
      </c>
      <c r="H218" s="3">
        <v>50</v>
      </c>
      <c r="I218" s="3">
        <v>200</v>
      </c>
      <c r="J218" s="24"/>
      <c r="K218" s="3" t="str">
        <f t="shared" si="27"/>
        <v>Օգոստոս</v>
      </c>
      <c r="L218" s="123" t="str">
        <f t="shared" si="28"/>
        <v>Երրորդ քառորդ</v>
      </c>
    </row>
    <row r="219" spans="1:12">
      <c r="A219" s="3">
        <v>218</v>
      </c>
      <c r="B219" s="121">
        <v>45191</v>
      </c>
      <c r="C219" s="3" t="s">
        <v>342</v>
      </c>
      <c r="D219" s="3" t="s">
        <v>124</v>
      </c>
      <c r="E219" s="3">
        <v>64</v>
      </c>
      <c r="F219" s="3" t="s">
        <v>19</v>
      </c>
      <c r="G219" s="3">
        <v>3</v>
      </c>
      <c r="H219" s="3">
        <v>30</v>
      </c>
      <c r="I219" s="3">
        <v>90</v>
      </c>
      <c r="J219" s="24"/>
      <c r="K219" s="3" t="str">
        <f t="shared" si="27"/>
        <v>Սեպտեմբեր</v>
      </c>
      <c r="L219" s="123" t="str">
        <f t="shared" si="28"/>
        <v>Երրորդ քառորդ</v>
      </c>
    </row>
    <row r="220" spans="1:12">
      <c r="A220" s="3">
        <v>219</v>
      </c>
      <c r="B220" s="121">
        <v>45158</v>
      </c>
      <c r="C220" s="3" t="s">
        <v>343</v>
      </c>
      <c r="D220" s="3" t="s">
        <v>126</v>
      </c>
      <c r="E220" s="3">
        <v>53</v>
      </c>
      <c r="F220" s="3" t="s">
        <v>20</v>
      </c>
      <c r="G220" s="3">
        <v>3</v>
      </c>
      <c r="H220" s="3">
        <v>30</v>
      </c>
      <c r="I220" s="3">
        <v>90</v>
      </c>
      <c r="J220" s="24"/>
      <c r="K220" s="3" t="str">
        <f t="shared" si="27"/>
        <v>Օգոստոս</v>
      </c>
      <c r="L220" s="123" t="str">
        <f t="shared" si="28"/>
        <v>Երրորդ քառորդ</v>
      </c>
    </row>
    <row r="221" spans="1:12">
      <c r="A221" s="3">
        <v>220</v>
      </c>
      <c r="B221" s="121">
        <v>44988</v>
      </c>
      <c r="C221" s="3" t="s">
        <v>344</v>
      </c>
      <c r="D221" s="3" t="s">
        <v>124</v>
      </c>
      <c r="E221" s="3">
        <v>64</v>
      </c>
      <c r="F221" s="3" t="s">
        <v>19</v>
      </c>
      <c r="G221" s="3">
        <v>1</v>
      </c>
      <c r="H221" s="3">
        <v>500</v>
      </c>
      <c r="I221" s="3">
        <v>500</v>
      </c>
      <c r="J221" s="24"/>
      <c r="K221" s="3" t="str">
        <f t="shared" si="27"/>
        <v>Մարտ</v>
      </c>
      <c r="L221" s="123" t="str">
        <f t="shared" si="28"/>
        <v>Առաջին քառորդ</v>
      </c>
    </row>
    <row r="222" spans="1:12">
      <c r="A222" s="3">
        <v>221</v>
      </c>
      <c r="B222" s="121">
        <v>45053</v>
      </c>
      <c r="C222" s="3" t="s">
        <v>345</v>
      </c>
      <c r="D222" s="3" t="s">
        <v>124</v>
      </c>
      <c r="E222" s="3">
        <v>39</v>
      </c>
      <c r="F222" s="3" t="s">
        <v>19</v>
      </c>
      <c r="G222" s="3">
        <v>2</v>
      </c>
      <c r="H222" s="3">
        <v>300</v>
      </c>
      <c r="I222" s="3">
        <v>600</v>
      </c>
      <c r="J222" s="24"/>
      <c r="K222" s="3" t="str">
        <f t="shared" si="27"/>
        <v>Մայիս</v>
      </c>
      <c r="L222" s="123" t="str">
        <f t="shared" si="28"/>
        <v>Երկրորդ քառորդ</v>
      </c>
    </row>
    <row r="223" spans="1:12">
      <c r="A223" s="3">
        <v>222</v>
      </c>
      <c r="B223" s="121">
        <v>45042</v>
      </c>
      <c r="C223" s="3" t="s">
        <v>346</v>
      </c>
      <c r="D223" s="3" t="s">
        <v>124</v>
      </c>
      <c r="E223" s="3">
        <v>51</v>
      </c>
      <c r="F223" s="3" t="s">
        <v>21</v>
      </c>
      <c r="G223" s="3">
        <v>4</v>
      </c>
      <c r="H223" s="3">
        <v>30</v>
      </c>
      <c r="I223" s="3">
        <v>120</v>
      </c>
      <c r="J223" s="24"/>
      <c r="K223" s="3" t="str">
        <f t="shared" si="27"/>
        <v>Ապրիլ</v>
      </c>
      <c r="L223" s="123" t="str">
        <f t="shared" si="28"/>
        <v>Երկրորդ քառորդ</v>
      </c>
    </row>
    <row r="224" spans="1:12">
      <c r="A224" s="3">
        <v>223</v>
      </c>
      <c r="B224" s="121">
        <v>44959</v>
      </c>
      <c r="C224" s="3" t="s">
        <v>347</v>
      </c>
      <c r="D224" s="3" t="s">
        <v>126</v>
      </c>
      <c r="E224" s="3">
        <v>64</v>
      </c>
      <c r="F224" s="3" t="s">
        <v>21</v>
      </c>
      <c r="G224" s="3">
        <v>1</v>
      </c>
      <c r="H224" s="3">
        <v>25</v>
      </c>
      <c r="I224" s="3">
        <v>25</v>
      </c>
      <c r="J224" s="24"/>
      <c r="K224" s="3" t="str">
        <f t="shared" si="27"/>
        <v>Փետրվար</v>
      </c>
      <c r="L224" s="123" t="str">
        <f t="shared" si="28"/>
        <v>Առաջին քառորդ</v>
      </c>
    </row>
    <row r="225" spans="1:12">
      <c r="A225" s="3">
        <v>224</v>
      </c>
      <c r="B225" s="121">
        <v>45100</v>
      </c>
      <c r="C225" s="3" t="s">
        <v>348</v>
      </c>
      <c r="D225" s="3" t="s">
        <v>126</v>
      </c>
      <c r="E225" s="3">
        <v>25</v>
      </c>
      <c r="F225" s="3" t="s">
        <v>21</v>
      </c>
      <c r="G225" s="3">
        <v>1</v>
      </c>
      <c r="H225" s="3">
        <v>50</v>
      </c>
      <c r="I225" s="3">
        <v>50</v>
      </c>
      <c r="J225" s="24"/>
      <c r="K225" s="3" t="str">
        <f t="shared" si="27"/>
        <v>Հունիս</v>
      </c>
      <c r="L225" s="123" t="str">
        <f t="shared" si="28"/>
        <v>Երկրորդ քառորդ</v>
      </c>
    </row>
    <row r="226" spans="1:12">
      <c r="A226" s="3">
        <v>225</v>
      </c>
      <c r="B226" s="121">
        <v>44937</v>
      </c>
      <c r="C226" s="3" t="s">
        <v>349</v>
      </c>
      <c r="D226" s="3" t="s">
        <v>126</v>
      </c>
      <c r="E226" s="3">
        <v>57</v>
      </c>
      <c r="F226" s="3" t="s">
        <v>19</v>
      </c>
      <c r="G226" s="3">
        <v>4</v>
      </c>
      <c r="H226" s="3">
        <v>25</v>
      </c>
      <c r="I226" s="3">
        <v>100</v>
      </c>
      <c r="J226" s="24"/>
      <c r="K226" s="3" t="str">
        <f t="shared" si="27"/>
        <v>Հունվար</v>
      </c>
      <c r="L226" s="123" t="str">
        <f t="shared" si="28"/>
        <v>Առաջին քառորդ</v>
      </c>
    </row>
    <row r="227" spans="1:12">
      <c r="A227" s="3">
        <v>226</v>
      </c>
      <c r="B227" s="121">
        <v>45228</v>
      </c>
      <c r="C227" s="3" t="s">
        <v>350</v>
      </c>
      <c r="D227" s="3" t="s">
        <v>126</v>
      </c>
      <c r="E227" s="3">
        <v>61</v>
      </c>
      <c r="F227" s="3" t="s">
        <v>21</v>
      </c>
      <c r="G227" s="3">
        <v>1</v>
      </c>
      <c r="H227" s="3">
        <v>50</v>
      </c>
      <c r="I227" s="3">
        <v>50</v>
      </c>
      <c r="J227" s="24"/>
      <c r="K227" s="3" t="str">
        <f t="shared" si="27"/>
        <v>Հոկտեմբեր</v>
      </c>
      <c r="L227" s="123" t="str">
        <f t="shared" si="28"/>
        <v>Չորրորդ քառորդ</v>
      </c>
    </row>
    <row r="228" spans="1:12">
      <c r="A228" s="3">
        <v>227</v>
      </c>
      <c r="B228" s="121">
        <v>45210</v>
      </c>
      <c r="C228" s="3" t="s">
        <v>351</v>
      </c>
      <c r="D228" s="3" t="s">
        <v>124</v>
      </c>
      <c r="E228" s="3">
        <v>36</v>
      </c>
      <c r="F228" s="3" t="s">
        <v>20</v>
      </c>
      <c r="G228" s="3">
        <v>2</v>
      </c>
      <c r="H228" s="3">
        <v>50</v>
      </c>
      <c r="I228" s="3">
        <v>100</v>
      </c>
      <c r="J228" s="24"/>
      <c r="K228" s="3" t="str">
        <f t="shared" si="27"/>
        <v>Հոկտեմբեր</v>
      </c>
      <c r="L228" s="123" t="str">
        <f t="shared" si="28"/>
        <v>Չորրորդ քառորդ</v>
      </c>
    </row>
    <row r="229" spans="1:12">
      <c r="A229" s="3">
        <v>228</v>
      </c>
      <c r="B229" s="121">
        <v>45044</v>
      </c>
      <c r="C229" s="3" t="s">
        <v>352</v>
      </c>
      <c r="D229" s="3" t="s">
        <v>126</v>
      </c>
      <c r="E229" s="3">
        <v>59</v>
      </c>
      <c r="F229" s="3" t="s">
        <v>20</v>
      </c>
      <c r="G229" s="3">
        <v>2</v>
      </c>
      <c r="H229" s="3">
        <v>30</v>
      </c>
      <c r="I229" s="3">
        <v>60</v>
      </c>
      <c r="J229" s="24"/>
      <c r="K229" s="3" t="str">
        <f t="shared" si="27"/>
        <v>Ապրիլ</v>
      </c>
      <c r="L229" s="123" t="str">
        <f t="shared" si="28"/>
        <v>Երկրորդ քառորդ</v>
      </c>
    </row>
    <row r="230" spans="1:12">
      <c r="A230" s="3">
        <v>229</v>
      </c>
      <c r="B230" s="121">
        <v>45228</v>
      </c>
      <c r="C230" s="3" t="s">
        <v>353</v>
      </c>
      <c r="D230" s="3" t="s">
        <v>124</v>
      </c>
      <c r="E230" s="3">
        <v>58</v>
      </c>
      <c r="F230" s="3" t="s">
        <v>19</v>
      </c>
      <c r="G230" s="3">
        <v>3</v>
      </c>
      <c r="H230" s="3">
        <v>30</v>
      </c>
      <c r="I230" s="3">
        <v>90</v>
      </c>
      <c r="J230" s="24"/>
      <c r="K230" s="3" t="str">
        <f t="shared" si="27"/>
        <v>Հոկտեմբեր</v>
      </c>
      <c r="L230" s="123" t="str">
        <f t="shared" si="28"/>
        <v>Չորրորդ քառորդ</v>
      </c>
    </row>
    <row r="231" spans="1:12">
      <c r="A231" s="3">
        <v>230</v>
      </c>
      <c r="B231" s="121">
        <v>45039</v>
      </c>
      <c r="C231" s="3" t="s">
        <v>354</v>
      </c>
      <c r="D231" s="3" t="s">
        <v>124</v>
      </c>
      <c r="E231" s="3">
        <v>54</v>
      </c>
      <c r="F231" s="3" t="s">
        <v>19</v>
      </c>
      <c r="G231" s="3">
        <v>1</v>
      </c>
      <c r="H231" s="3">
        <v>25</v>
      </c>
      <c r="I231" s="3">
        <v>25</v>
      </c>
      <c r="J231" s="24"/>
      <c r="K231" s="3" t="str">
        <f t="shared" si="27"/>
        <v>Ապրիլ</v>
      </c>
      <c r="L231" s="123" t="str">
        <f t="shared" si="28"/>
        <v>Երկրորդ քառորդ</v>
      </c>
    </row>
    <row r="232" spans="1:12">
      <c r="A232" s="3">
        <v>231</v>
      </c>
      <c r="B232" s="121">
        <v>44930</v>
      </c>
      <c r="C232" s="3" t="s">
        <v>355</v>
      </c>
      <c r="D232" s="3" t="s">
        <v>126</v>
      </c>
      <c r="E232" s="3">
        <v>23</v>
      </c>
      <c r="F232" s="3" t="s">
        <v>21</v>
      </c>
      <c r="G232" s="3">
        <v>3</v>
      </c>
      <c r="H232" s="3">
        <v>50</v>
      </c>
      <c r="I232" s="3">
        <v>150</v>
      </c>
      <c r="J232" s="24"/>
      <c r="K232" s="3" t="str">
        <f t="shared" si="27"/>
        <v>Հունվար</v>
      </c>
      <c r="L232" s="123" t="str">
        <f t="shared" si="28"/>
        <v>Առաջին քառորդ</v>
      </c>
    </row>
    <row r="233" spans="1:12">
      <c r="A233" s="3">
        <v>232</v>
      </c>
      <c r="B233" s="121">
        <v>44963</v>
      </c>
      <c r="C233" s="3" t="s">
        <v>356</v>
      </c>
      <c r="D233" s="3" t="s">
        <v>126</v>
      </c>
      <c r="E233" s="3">
        <v>43</v>
      </c>
      <c r="F233" s="3" t="s">
        <v>19</v>
      </c>
      <c r="G233" s="3">
        <v>1</v>
      </c>
      <c r="H233" s="3">
        <v>25</v>
      </c>
      <c r="I233" s="3">
        <v>25</v>
      </c>
      <c r="J233" s="24"/>
      <c r="K233" s="3" t="str">
        <f t="shared" si="27"/>
        <v>Փետրվար</v>
      </c>
      <c r="L233" s="123" t="str">
        <f t="shared" si="28"/>
        <v>Առաջին քառորդ</v>
      </c>
    </row>
    <row r="234" spans="1:12">
      <c r="A234" s="3">
        <v>233</v>
      </c>
      <c r="B234" s="121">
        <v>45289</v>
      </c>
      <c r="C234" s="3" t="s">
        <v>357</v>
      </c>
      <c r="D234" s="3" t="s">
        <v>126</v>
      </c>
      <c r="E234" s="3">
        <v>51</v>
      </c>
      <c r="F234" s="3" t="s">
        <v>19</v>
      </c>
      <c r="G234" s="3">
        <v>2</v>
      </c>
      <c r="H234" s="3">
        <v>300</v>
      </c>
      <c r="I234" s="3">
        <v>600</v>
      </c>
      <c r="J234" s="24"/>
      <c r="K234" s="3" t="str">
        <f t="shared" si="27"/>
        <v>Դեկտեմբեր</v>
      </c>
      <c r="L234" s="123" t="str">
        <f t="shared" si="28"/>
        <v>Չորրորդ քառորդ</v>
      </c>
    </row>
    <row r="235" spans="1:12">
      <c r="A235" s="3">
        <v>234</v>
      </c>
      <c r="B235" s="121">
        <v>45250</v>
      </c>
      <c r="C235" s="3" t="s">
        <v>358</v>
      </c>
      <c r="D235" s="3" t="s">
        <v>126</v>
      </c>
      <c r="E235" s="3">
        <v>62</v>
      </c>
      <c r="F235" s="3" t="s">
        <v>20</v>
      </c>
      <c r="G235" s="3">
        <v>2</v>
      </c>
      <c r="H235" s="3">
        <v>25</v>
      </c>
      <c r="I235" s="3">
        <v>50</v>
      </c>
      <c r="J235" s="24"/>
      <c r="K235" s="3" t="str">
        <f t="shared" si="27"/>
        <v>Նոյեմբեր</v>
      </c>
      <c r="L235" s="123" t="str">
        <f t="shared" si="28"/>
        <v>Չորրորդ քառորդ</v>
      </c>
    </row>
    <row r="236" spans="1:12">
      <c r="A236" s="3">
        <v>235</v>
      </c>
      <c r="B236" s="121">
        <v>44957</v>
      </c>
      <c r="C236" s="3" t="s">
        <v>359</v>
      </c>
      <c r="D236" s="3" t="s">
        <v>126</v>
      </c>
      <c r="E236" s="3">
        <v>23</v>
      </c>
      <c r="F236" s="3" t="s">
        <v>20</v>
      </c>
      <c r="G236" s="3">
        <v>2</v>
      </c>
      <c r="H236" s="3">
        <v>500</v>
      </c>
      <c r="I236" s="3">
        <v>1000</v>
      </c>
      <c r="J236" s="24"/>
      <c r="K236" s="3" t="str">
        <f t="shared" si="27"/>
        <v>Հունվար</v>
      </c>
      <c r="L236" s="123" t="str">
        <f t="shared" si="28"/>
        <v>Առաջին քառորդ</v>
      </c>
    </row>
    <row r="237" spans="1:12">
      <c r="A237" s="3">
        <v>236</v>
      </c>
      <c r="B237" s="121">
        <v>45044</v>
      </c>
      <c r="C237" s="3" t="s">
        <v>360</v>
      </c>
      <c r="D237" s="3" t="s">
        <v>126</v>
      </c>
      <c r="E237" s="3">
        <v>54</v>
      </c>
      <c r="F237" s="3" t="s">
        <v>21</v>
      </c>
      <c r="G237" s="3">
        <v>1</v>
      </c>
      <c r="H237" s="3">
        <v>25</v>
      </c>
      <c r="I237" s="3">
        <v>25</v>
      </c>
      <c r="J237" s="24"/>
      <c r="K237" s="3" t="str">
        <f t="shared" si="27"/>
        <v>Ապրիլ</v>
      </c>
      <c r="L237" s="123" t="str">
        <f t="shared" si="28"/>
        <v>Երկրորդ քառորդ</v>
      </c>
    </row>
    <row r="238" spans="1:12">
      <c r="A238" s="3">
        <v>237</v>
      </c>
      <c r="B238" s="121">
        <v>44961</v>
      </c>
      <c r="C238" s="3" t="s">
        <v>361</v>
      </c>
      <c r="D238" s="3" t="s">
        <v>126</v>
      </c>
      <c r="E238" s="3">
        <v>50</v>
      </c>
      <c r="F238" s="3" t="s">
        <v>19</v>
      </c>
      <c r="G238" s="3">
        <v>2</v>
      </c>
      <c r="H238" s="3">
        <v>500</v>
      </c>
      <c r="I238" s="3">
        <v>1000</v>
      </c>
      <c r="J238" s="24"/>
      <c r="K238" s="3" t="str">
        <f t="shared" si="27"/>
        <v>Փետրվար</v>
      </c>
      <c r="L238" s="123" t="str">
        <f t="shared" si="28"/>
        <v>Առաջին քառորդ</v>
      </c>
    </row>
    <row r="239" spans="1:12">
      <c r="A239" s="3">
        <v>238</v>
      </c>
      <c r="B239" s="121">
        <v>44943</v>
      </c>
      <c r="C239" s="3" t="s">
        <v>362</v>
      </c>
      <c r="D239" s="3" t="s">
        <v>126</v>
      </c>
      <c r="E239" s="3">
        <v>39</v>
      </c>
      <c r="F239" s="3" t="s">
        <v>19</v>
      </c>
      <c r="G239" s="3">
        <v>1</v>
      </c>
      <c r="H239" s="3">
        <v>500</v>
      </c>
      <c r="I239" s="3">
        <v>500</v>
      </c>
      <c r="J239" s="24"/>
      <c r="K239" s="3" t="str">
        <f t="shared" si="27"/>
        <v>Հունվար</v>
      </c>
      <c r="L239" s="123" t="str">
        <f t="shared" si="28"/>
        <v>Առաջին քառորդ</v>
      </c>
    </row>
    <row r="240" spans="1:12">
      <c r="A240" s="3">
        <v>239</v>
      </c>
      <c r="B240" s="121">
        <v>45096</v>
      </c>
      <c r="C240" s="3" t="s">
        <v>363</v>
      </c>
      <c r="D240" s="3" t="s">
        <v>124</v>
      </c>
      <c r="E240" s="3">
        <v>38</v>
      </c>
      <c r="F240" s="3" t="s">
        <v>20</v>
      </c>
      <c r="G240" s="3">
        <v>3</v>
      </c>
      <c r="H240" s="3">
        <v>500</v>
      </c>
      <c r="I240" s="3">
        <v>1500</v>
      </c>
      <c r="J240" s="24"/>
      <c r="K240" s="3" t="str">
        <f t="shared" si="27"/>
        <v>Հունիս</v>
      </c>
      <c r="L240" s="123" t="str">
        <f t="shared" si="28"/>
        <v>Երկրորդ քառորդ</v>
      </c>
    </row>
    <row r="241" spans="1:12">
      <c r="A241" s="3">
        <v>240</v>
      </c>
      <c r="B241" s="121">
        <v>44963</v>
      </c>
      <c r="C241" s="3" t="s">
        <v>364</v>
      </c>
      <c r="D241" s="3" t="s">
        <v>126</v>
      </c>
      <c r="E241" s="3">
        <v>23</v>
      </c>
      <c r="F241" s="3" t="s">
        <v>19</v>
      </c>
      <c r="G241" s="3">
        <v>1</v>
      </c>
      <c r="H241" s="3">
        <v>300</v>
      </c>
      <c r="I241" s="3">
        <v>300</v>
      </c>
      <c r="J241" s="24"/>
      <c r="K241" s="3" t="str">
        <f t="shared" si="27"/>
        <v>Փետրվար</v>
      </c>
      <c r="L241" s="123" t="str">
        <f t="shared" si="28"/>
        <v>Առաջին քառորդ</v>
      </c>
    </row>
    <row r="242" spans="1:12">
      <c r="A242" s="3">
        <v>241</v>
      </c>
      <c r="B242" s="121">
        <v>45190</v>
      </c>
      <c r="C242" s="3" t="s">
        <v>365</v>
      </c>
      <c r="D242" s="3" t="s">
        <v>126</v>
      </c>
      <c r="E242" s="3">
        <v>23</v>
      </c>
      <c r="F242" s="3" t="s">
        <v>20</v>
      </c>
      <c r="G242" s="3">
        <v>3</v>
      </c>
      <c r="H242" s="3">
        <v>25</v>
      </c>
      <c r="I242" s="3">
        <v>75</v>
      </c>
      <c r="J242" s="24"/>
      <c r="K242" s="3" t="str">
        <f t="shared" si="27"/>
        <v>Սեպտեմբեր</v>
      </c>
      <c r="L242" s="123" t="str">
        <f t="shared" si="28"/>
        <v>Երրորդ քառորդ</v>
      </c>
    </row>
    <row r="243" spans="1:12">
      <c r="A243" s="3">
        <v>242</v>
      </c>
      <c r="B243" s="121">
        <v>45048</v>
      </c>
      <c r="C243" s="3" t="s">
        <v>366</v>
      </c>
      <c r="D243" s="3" t="s">
        <v>124</v>
      </c>
      <c r="E243" s="3">
        <v>21</v>
      </c>
      <c r="F243" s="3" t="s">
        <v>21</v>
      </c>
      <c r="G243" s="3">
        <v>1</v>
      </c>
      <c r="H243" s="3">
        <v>25</v>
      </c>
      <c r="I243" s="3">
        <v>25</v>
      </c>
      <c r="J243" s="24"/>
      <c r="K243" s="3" t="str">
        <f t="shared" si="27"/>
        <v>Մայիս</v>
      </c>
      <c r="L243" s="123" t="str">
        <f t="shared" si="28"/>
        <v>Երկրորդ քառորդ</v>
      </c>
    </row>
    <row r="244" spans="1:12">
      <c r="A244" s="3">
        <v>243</v>
      </c>
      <c r="B244" s="121">
        <v>45069</v>
      </c>
      <c r="C244" s="3" t="s">
        <v>367</v>
      </c>
      <c r="D244" s="3" t="s">
        <v>126</v>
      </c>
      <c r="E244" s="3">
        <v>47</v>
      </c>
      <c r="F244" s="3" t="s">
        <v>20</v>
      </c>
      <c r="G244" s="3">
        <v>3</v>
      </c>
      <c r="H244" s="3">
        <v>300</v>
      </c>
      <c r="I244" s="3">
        <v>900</v>
      </c>
      <c r="J244" s="24"/>
      <c r="K244" s="3" t="str">
        <f t="shared" si="27"/>
        <v>Մայիս</v>
      </c>
      <c r="L244" s="123" t="str">
        <f t="shared" si="28"/>
        <v>Երկրորդ քառորդ</v>
      </c>
    </row>
    <row r="245" spans="1:12">
      <c r="A245" s="3">
        <v>244</v>
      </c>
      <c r="B245" s="121">
        <v>45269</v>
      </c>
      <c r="C245" s="3" t="s">
        <v>368</v>
      </c>
      <c r="D245" s="3" t="s">
        <v>124</v>
      </c>
      <c r="E245" s="3">
        <v>28</v>
      </c>
      <c r="F245" s="3" t="s">
        <v>19</v>
      </c>
      <c r="G245" s="3">
        <v>2</v>
      </c>
      <c r="H245" s="3">
        <v>50</v>
      </c>
      <c r="I245" s="3">
        <v>100</v>
      </c>
      <c r="J245" s="24"/>
      <c r="K245" s="3" t="str">
        <f t="shared" si="27"/>
        <v>Դեկտեմբեր</v>
      </c>
      <c r="L245" s="123" t="str">
        <f t="shared" si="28"/>
        <v>Չորրորդ քառորդ</v>
      </c>
    </row>
    <row r="246" spans="1:12">
      <c r="A246" s="3">
        <v>245</v>
      </c>
      <c r="B246" s="121">
        <v>45175</v>
      </c>
      <c r="C246" s="3" t="s">
        <v>369</v>
      </c>
      <c r="D246" s="3" t="s">
        <v>124</v>
      </c>
      <c r="E246" s="3">
        <v>47</v>
      </c>
      <c r="F246" s="3" t="s">
        <v>21</v>
      </c>
      <c r="G246" s="3">
        <v>3</v>
      </c>
      <c r="H246" s="3">
        <v>30</v>
      </c>
      <c r="I246" s="3">
        <v>90</v>
      </c>
      <c r="J246" s="24"/>
      <c r="K246" s="3" t="str">
        <f t="shared" si="27"/>
        <v>Սեպտեմբեր</v>
      </c>
      <c r="L246" s="123" t="str">
        <f t="shared" si="28"/>
        <v>Երրորդ քառորդ</v>
      </c>
    </row>
    <row r="247" spans="1:12">
      <c r="A247" s="3">
        <v>246</v>
      </c>
      <c r="B247" s="121">
        <v>45036</v>
      </c>
      <c r="C247" s="3" t="s">
        <v>370</v>
      </c>
      <c r="D247" s="3" t="s">
        <v>126</v>
      </c>
      <c r="E247" s="3">
        <v>48</v>
      </c>
      <c r="F247" s="3" t="s">
        <v>20</v>
      </c>
      <c r="G247" s="3">
        <v>2</v>
      </c>
      <c r="H247" s="3">
        <v>25</v>
      </c>
      <c r="I247" s="3">
        <v>50</v>
      </c>
      <c r="J247" s="24"/>
      <c r="K247" s="3" t="str">
        <f t="shared" si="27"/>
        <v>Ապրիլ</v>
      </c>
      <c r="L247" s="123" t="str">
        <f t="shared" si="28"/>
        <v>Երկրորդ քառորդ</v>
      </c>
    </row>
    <row r="248" spans="1:12">
      <c r="A248" s="3">
        <v>247</v>
      </c>
      <c r="B248" s="121">
        <v>45203</v>
      </c>
      <c r="C248" s="3" t="s">
        <v>371</v>
      </c>
      <c r="D248" s="3" t="s">
        <v>124</v>
      </c>
      <c r="E248" s="3">
        <v>41</v>
      </c>
      <c r="F248" s="3" t="s">
        <v>20</v>
      </c>
      <c r="G248" s="3">
        <v>2</v>
      </c>
      <c r="H248" s="3">
        <v>30</v>
      </c>
      <c r="I248" s="3">
        <v>60</v>
      </c>
      <c r="J248" s="24"/>
      <c r="K248" s="3" t="str">
        <f t="shared" si="27"/>
        <v>Հոկտեմբեր</v>
      </c>
      <c r="L248" s="123" t="str">
        <f t="shared" si="28"/>
        <v>Չորրորդ քառորդ</v>
      </c>
    </row>
    <row r="249" spans="1:12">
      <c r="A249" s="3">
        <v>248</v>
      </c>
      <c r="B249" s="121">
        <v>44994</v>
      </c>
      <c r="C249" s="3" t="s">
        <v>372</v>
      </c>
      <c r="D249" s="3" t="s">
        <v>124</v>
      </c>
      <c r="E249" s="3">
        <v>26</v>
      </c>
      <c r="F249" s="3" t="s">
        <v>21</v>
      </c>
      <c r="G249" s="3">
        <v>3</v>
      </c>
      <c r="H249" s="3">
        <v>300</v>
      </c>
      <c r="I249" s="3">
        <v>900</v>
      </c>
      <c r="J249" s="24"/>
      <c r="K249" s="3" t="str">
        <f t="shared" si="27"/>
        <v>Մարտ</v>
      </c>
      <c r="L249" s="123" t="str">
        <f t="shared" si="28"/>
        <v>Առաջին քառորդ</v>
      </c>
    </row>
    <row r="250" spans="1:12">
      <c r="A250" s="3">
        <v>249</v>
      </c>
      <c r="B250" s="121">
        <v>45219</v>
      </c>
      <c r="C250" s="3" t="s">
        <v>373</v>
      </c>
      <c r="D250" s="3" t="s">
        <v>124</v>
      </c>
      <c r="E250" s="3">
        <v>20</v>
      </c>
      <c r="F250" s="3" t="s">
        <v>21</v>
      </c>
      <c r="G250" s="3">
        <v>1</v>
      </c>
      <c r="H250" s="3">
        <v>50</v>
      </c>
      <c r="I250" s="3">
        <v>50</v>
      </c>
      <c r="J250" s="24"/>
      <c r="K250" s="3" t="str">
        <f t="shared" si="27"/>
        <v>Հոկտեմբեր</v>
      </c>
      <c r="L250" s="123" t="str">
        <f t="shared" si="28"/>
        <v>Չորրորդ քառորդ</v>
      </c>
    </row>
    <row r="251" spans="1:12">
      <c r="A251" s="3">
        <v>250</v>
      </c>
      <c r="B251" s="121">
        <v>45222</v>
      </c>
      <c r="C251" s="3" t="s">
        <v>374</v>
      </c>
      <c r="D251" s="3" t="s">
        <v>124</v>
      </c>
      <c r="E251" s="3">
        <v>48</v>
      </c>
      <c r="F251" s="3" t="s">
        <v>20</v>
      </c>
      <c r="G251" s="3">
        <v>1</v>
      </c>
      <c r="H251" s="3">
        <v>50</v>
      </c>
      <c r="I251" s="3">
        <v>50</v>
      </c>
      <c r="J251" s="24"/>
      <c r="K251" s="3" t="str">
        <f t="shared" si="27"/>
        <v>Հոկտեմբեր</v>
      </c>
      <c r="L251" s="123" t="str">
        <f t="shared" si="28"/>
        <v>Չորրորդ քառորդ</v>
      </c>
    </row>
    <row r="252" spans="1:12">
      <c r="A252" s="3">
        <v>251</v>
      </c>
      <c r="B252" s="121">
        <v>45169</v>
      </c>
      <c r="C252" s="3" t="s">
        <v>375</v>
      </c>
      <c r="D252" s="3" t="s">
        <v>126</v>
      </c>
      <c r="E252" s="3">
        <v>57</v>
      </c>
      <c r="F252" s="3" t="s">
        <v>19</v>
      </c>
      <c r="G252" s="3">
        <v>4</v>
      </c>
      <c r="H252" s="3">
        <v>50</v>
      </c>
      <c r="I252" s="3">
        <v>200</v>
      </c>
      <c r="J252" s="24"/>
      <c r="K252" s="3" t="str">
        <f t="shared" si="27"/>
        <v>Օգոստոս</v>
      </c>
      <c r="L252" s="123" t="str">
        <f t="shared" si="28"/>
        <v>Երրորդ քառորդ</v>
      </c>
    </row>
    <row r="253" spans="1:12">
      <c r="A253" s="3">
        <v>252</v>
      </c>
      <c r="B253" s="121">
        <v>45051</v>
      </c>
      <c r="C253" s="3" t="s">
        <v>376</v>
      </c>
      <c r="D253" s="3" t="s">
        <v>124</v>
      </c>
      <c r="E253" s="3">
        <v>54</v>
      </c>
      <c r="F253" s="3" t="s">
        <v>20</v>
      </c>
      <c r="G253" s="3">
        <v>1</v>
      </c>
      <c r="H253" s="3">
        <v>300</v>
      </c>
      <c r="I253" s="3">
        <v>300</v>
      </c>
      <c r="J253" s="24"/>
      <c r="K253" s="3" t="str">
        <f t="shared" si="27"/>
        <v>Մայիս</v>
      </c>
      <c r="L253" s="123" t="str">
        <f t="shared" si="28"/>
        <v>Երկրորդ քառորդ</v>
      </c>
    </row>
    <row r="254" spans="1:12">
      <c r="A254" s="3">
        <v>253</v>
      </c>
      <c r="B254" s="121">
        <v>45169</v>
      </c>
      <c r="C254" s="3" t="s">
        <v>377</v>
      </c>
      <c r="D254" s="3" t="s">
        <v>126</v>
      </c>
      <c r="E254" s="3">
        <v>53</v>
      </c>
      <c r="F254" s="3" t="s">
        <v>21</v>
      </c>
      <c r="G254" s="3">
        <v>4</v>
      </c>
      <c r="H254" s="3">
        <v>500</v>
      </c>
      <c r="I254" s="3">
        <v>2000</v>
      </c>
      <c r="J254" s="24"/>
      <c r="K254" s="3" t="str">
        <f t="shared" si="27"/>
        <v>Օգոստոս</v>
      </c>
      <c r="L254" s="123" t="str">
        <f t="shared" si="28"/>
        <v>Երրորդ քառորդ</v>
      </c>
    </row>
    <row r="255" spans="1:12">
      <c r="A255" s="3">
        <v>254</v>
      </c>
      <c r="B255" s="121">
        <v>45135</v>
      </c>
      <c r="C255" s="3" t="s">
        <v>378</v>
      </c>
      <c r="D255" s="3" t="s">
        <v>124</v>
      </c>
      <c r="E255" s="3">
        <v>41</v>
      </c>
      <c r="F255" s="3" t="s">
        <v>20</v>
      </c>
      <c r="G255" s="3">
        <v>1</v>
      </c>
      <c r="H255" s="3">
        <v>500</v>
      </c>
      <c r="I255" s="3">
        <v>500</v>
      </c>
      <c r="J255" s="24"/>
      <c r="K255" s="3" t="str">
        <f t="shared" si="27"/>
        <v>Հուլիս</v>
      </c>
      <c r="L255" s="123" t="str">
        <f t="shared" si="28"/>
        <v>Երրորդ քառորդ</v>
      </c>
    </row>
    <row r="256" spans="1:12">
      <c r="A256" s="3">
        <v>255</v>
      </c>
      <c r="B256" s="121">
        <v>45024</v>
      </c>
      <c r="C256" s="3" t="s">
        <v>379</v>
      </c>
      <c r="D256" s="3" t="s">
        <v>124</v>
      </c>
      <c r="E256" s="3">
        <v>48</v>
      </c>
      <c r="F256" s="3" t="s">
        <v>21</v>
      </c>
      <c r="G256" s="3">
        <v>1</v>
      </c>
      <c r="H256" s="3">
        <v>30</v>
      </c>
      <c r="I256" s="3">
        <v>30</v>
      </c>
      <c r="J256" s="24"/>
      <c r="K256" s="3" t="str">
        <f t="shared" si="27"/>
        <v>Ապրիլ</v>
      </c>
      <c r="L256" s="123" t="str">
        <f t="shared" si="28"/>
        <v>Երկրորդ քառորդ</v>
      </c>
    </row>
    <row r="257" spans="1:12">
      <c r="A257" s="3">
        <v>256</v>
      </c>
      <c r="B257" s="121">
        <v>44975</v>
      </c>
      <c r="C257" s="3" t="s">
        <v>380</v>
      </c>
      <c r="D257" s="3" t="s">
        <v>124</v>
      </c>
      <c r="E257" s="3">
        <v>23</v>
      </c>
      <c r="F257" s="3" t="s">
        <v>21</v>
      </c>
      <c r="G257" s="3">
        <v>2</v>
      </c>
      <c r="H257" s="3">
        <v>500</v>
      </c>
      <c r="I257" s="3">
        <v>1000</v>
      </c>
      <c r="J257" s="24"/>
      <c r="K257" s="3" t="str">
        <f t="shared" si="27"/>
        <v>Փետրվար</v>
      </c>
      <c r="L257" s="123" t="str">
        <f t="shared" si="28"/>
        <v>Առաջին քառորդ</v>
      </c>
    </row>
    <row r="258" spans="1:12">
      <c r="A258" s="3">
        <v>257</v>
      </c>
      <c r="B258" s="121">
        <v>44976</v>
      </c>
      <c r="C258" s="3" t="s">
        <v>381</v>
      </c>
      <c r="D258" s="3" t="s">
        <v>124</v>
      </c>
      <c r="E258" s="3">
        <v>19</v>
      </c>
      <c r="F258" s="3" t="s">
        <v>19</v>
      </c>
      <c r="G258" s="3">
        <v>4</v>
      </c>
      <c r="H258" s="3">
        <v>500</v>
      </c>
      <c r="I258" s="3">
        <v>2000</v>
      </c>
      <c r="J258" s="24"/>
      <c r="K258" s="3" t="str">
        <f t="shared" si="27"/>
        <v>Փետրվար</v>
      </c>
      <c r="L258" s="123" t="str">
        <f t="shared" si="28"/>
        <v>Առաջին քառորդ</v>
      </c>
    </row>
    <row r="259" spans="1:12">
      <c r="A259" s="3">
        <v>258</v>
      </c>
      <c r="B259" s="121">
        <v>45264</v>
      </c>
      <c r="C259" s="3" t="s">
        <v>382</v>
      </c>
      <c r="D259" s="3" t="s">
        <v>126</v>
      </c>
      <c r="E259" s="3">
        <v>37</v>
      </c>
      <c r="F259" s="3" t="s">
        <v>21</v>
      </c>
      <c r="G259" s="3">
        <v>1</v>
      </c>
      <c r="H259" s="3">
        <v>50</v>
      </c>
      <c r="I259" s="3">
        <v>50</v>
      </c>
      <c r="J259" s="24"/>
      <c r="K259" s="3" t="str">
        <f t="shared" ref="K259:K322" si="29">IF(MONTH(B259)&lt;=1, "Հունվար", IF(MONTH(B259)&lt;=2, "Փետրվար", IF(MONTH(B259)&lt;=3, "Մարտ", IF(MONTH(B259)&lt;=4, "Ապրիլ",IF(MONTH(B259)&lt;=5, "Մայիս",IF(MONTH(B259)&lt;=6, "Հունիս",IF(MONTH(B259)&lt;=7, "Հուլիս",IF(MONTH(B259)&lt;=8, "Օգոստոս",IF(MONTH(B259)&lt;=9, "Սեպտեմբեր",IF(MONTH(B259)&lt;=10, "Հոկտեմբեր",IF(MONTH(B259)&lt;=11, "Նոյեմբեր",IF(MONTH(B259)&lt;=12, "Դեկտեմբեր", "Error"))))))))))))</f>
        <v>Դեկտեմբեր</v>
      </c>
      <c r="L259" s="123" t="str">
        <f t="shared" ref="L259:L322" si="30">IF(MONTH(B259)&lt;=3, "Առաջին քառորդ", IF(MONTH(B259)&lt;=6, "Երկրորդ քառորդ", IF(MONTH(B259)&lt;=9, "Երրորդ քառորդ", IF(MONTH(B259)&lt;=12, "Չորրորդ քառորդ","Error"))))</f>
        <v>Չորրորդ քառորդ</v>
      </c>
    </row>
    <row r="260" spans="1:12">
      <c r="A260" s="3">
        <v>259</v>
      </c>
      <c r="B260" s="121">
        <v>45147</v>
      </c>
      <c r="C260" s="3" t="s">
        <v>383</v>
      </c>
      <c r="D260" s="3" t="s">
        <v>126</v>
      </c>
      <c r="E260" s="3">
        <v>45</v>
      </c>
      <c r="F260" s="3" t="s">
        <v>21</v>
      </c>
      <c r="G260" s="3">
        <v>4</v>
      </c>
      <c r="H260" s="3">
        <v>50</v>
      </c>
      <c r="I260" s="3">
        <v>200</v>
      </c>
      <c r="J260" s="24"/>
      <c r="K260" s="3" t="str">
        <f t="shared" si="29"/>
        <v>Օգոստոս</v>
      </c>
      <c r="L260" s="123" t="str">
        <f t="shared" si="30"/>
        <v>Երրորդ քառորդ</v>
      </c>
    </row>
    <row r="261" spans="1:12">
      <c r="A261" s="3">
        <v>260</v>
      </c>
      <c r="B261" s="121">
        <v>45108</v>
      </c>
      <c r="C261" s="3" t="s">
        <v>384</v>
      </c>
      <c r="D261" s="3" t="s">
        <v>124</v>
      </c>
      <c r="E261" s="3">
        <v>28</v>
      </c>
      <c r="F261" s="3" t="s">
        <v>19</v>
      </c>
      <c r="G261" s="3">
        <v>2</v>
      </c>
      <c r="H261" s="3">
        <v>30</v>
      </c>
      <c r="I261" s="3">
        <v>60</v>
      </c>
      <c r="J261" s="24"/>
      <c r="K261" s="3" t="str">
        <f t="shared" si="29"/>
        <v>Հուլիս</v>
      </c>
      <c r="L261" s="123" t="str">
        <f t="shared" si="30"/>
        <v>Երրորդ քառորդ</v>
      </c>
    </row>
    <row r="262" spans="1:12">
      <c r="A262" s="3">
        <v>261</v>
      </c>
      <c r="B262" s="121">
        <v>45143</v>
      </c>
      <c r="C262" s="3" t="s">
        <v>385</v>
      </c>
      <c r="D262" s="3" t="s">
        <v>124</v>
      </c>
      <c r="E262" s="3">
        <v>21</v>
      </c>
      <c r="F262" s="3" t="s">
        <v>21</v>
      </c>
      <c r="G262" s="3">
        <v>2</v>
      </c>
      <c r="H262" s="3">
        <v>25</v>
      </c>
      <c r="I262" s="3">
        <v>50</v>
      </c>
      <c r="J262" s="24"/>
      <c r="K262" s="3" t="str">
        <f t="shared" si="29"/>
        <v>Օգոստոս</v>
      </c>
      <c r="L262" s="123" t="str">
        <f t="shared" si="30"/>
        <v>Երրորդ քառորդ</v>
      </c>
    </row>
    <row r="263" spans="1:12">
      <c r="A263" s="3">
        <v>262</v>
      </c>
      <c r="B263" s="121">
        <v>45137</v>
      </c>
      <c r="C263" s="3" t="s">
        <v>386</v>
      </c>
      <c r="D263" s="3" t="s">
        <v>126</v>
      </c>
      <c r="E263" s="3">
        <v>32</v>
      </c>
      <c r="F263" s="3" t="s">
        <v>19</v>
      </c>
      <c r="G263" s="3">
        <v>4</v>
      </c>
      <c r="H263" s="3">
        <v>30</v>
      </c>
      <c r="I263" s="3">
        <v>120</v>
      </c>
      <c r="J263" s="24"/>
      <c r="K263" s="3" t="str">
        <f t="shared" si="29"/>
        <v>Հուլիս</v>
      </c>
      <c r="L263" s="123" t="str">
        <f t="shared" si="30"/>
        <v>Երրորդ քառորդ</v>
      </c>
    </row>
    <row r="264" spans="1:12">
      <c r="A264" s="3">
        <v>263</v>
      </c>
      <c r="B264" s="121">
        <v>45166</v>
      </c>
      <c r="C264" s="3" t="s">
        <v>387</v>
      </c>
      <c r="D264" s="3" t="s">
        <v>124</v>
      </c>
      <c r="E264" s="3">
        <v>23</v>
      </c>
      <c r="F264" s="3" t="s">
        <v>19</v>
      </c>
      <c r="G264" s="3">
        <v>2</v>
      </c>
      <c r="H264" s="3">
        <v>30</v>
      </c>
      <c r="I264" s="3">
        <v>60</v>
      </c>
      <c r="J264" s="24"/>
      <c r="K264" s="3" t="str">
        <f t="shared" si="29"/>
        <v>Օգոստոս</v>
      </c>
      <c r="L264" s="123" t="str">
        <f t="shared" si="30"/>
        <v>Երրորդ քառորդ</v>
      </c>
    </row>
    <row r="265" spans="1:12">
      <c r="A265" s="3">
        <v>264</v>
      </c>
      <c r="B265" s="121">
        <v>44954</v>
      </c>
      <c r="C265" s="3" t="s">
        <v>388</v>
      </c>
      <c r="D265" s="3" t="s">
        <v>124</v>
      </c>
      <c r="E265" s="3">
        <v>47</v>
      </c>
      <c r="F265" s="3" t="s">
        <v>21</v>
      </c>
      <c r="G265" s="3">
        <v>3</v>
      </c>
      <c r="H265" s="3">
        <v>300</v>
      </c>
      <c r="I265" s="3">
        <v>900</v>
      </c>
      <c r="J265" s="24"/>
      <c r="K265" s="3" t="str">
        <f t="shared" si="29"/>
        <v>Հունվար</v>
      </c>
      <c r="L265" s="123" t="str">
        <f t="shared" si="30"/>
        <v>Առաջին քառորդ</v>
      </c>
    </row>
    <row r="266" spans="1:12">
      <c r="A266" s="3">
        <v>265</v>
      </c>
      <c r="B266" s="121">
        <v>45271</v>
      </c>
      <c r="C266" s="3" t="s">
        <v>389</v>
      </c>
      <c r="D266" s="3" t="s">
        <v>124</v>
      </c>
      <c r="E266" s="3">
        <v>55</v>
      </c>
      <c r="F266" s="3" t="s">
        <v>21</v>
      </c>
      <c r="G266" s="3">
        <v>3</v>
      </c>
      <c r="H266" s="3">
        <v>300</v>
      </c>
      <c r="I266" s="3">
        <v>900</v>
      </c>
      <c r="J266" s="24"/>
      <c r="K266" s="3" t="str">
        <f t="shared" si="29"/>
        <v>Դեկտեմբեր</v>
      </c>
      <c r="L266" s="123" t="str">
        <f t="shared" si="30"/>
        <v>Չորրորդ քառորդ</v>
      </c>
    </row>
    <row r="267" spans="1:12">
      <c r="A267" s="3">
        <v>266</v>
      </c>
      <c r="B267" s="121">
        <v>45261</v>
      </c>
      <c r="C267" s="3" t="s">
        <v>390</v>
      </c>
      <c r="D267" s="3" t="s">
        <v>126</v>
      </c>
      <c r="E267" s="3">
        <v>19</v>
      </c>
      <c r="F267" s="3" t="s">
        <v>20</v>
      </c>
      <c r="G267" s="3">
        <v>2</v>
      </c>
      <c r="H267" s="3">
        <v>30</v>
      </c>
      <c r="I267" s="3">
        <v>60</v>
      </c>
      <c r="J267" s="24"/>
      <c r="K267" s="3" t="str">
        <f t="shared" si="29"/>
        <v>Դեկտեմբեր</v>
      </c>
      <c r="L267" s="123" t="str">
        <f t="shared" si="30"/>
        <v>Չորրորդ քառորդ</v>
      </c>
    </row>
    <row r="268" spans="1:12">
      <c r="A268" s="3">
        <v>267</v>
      </c>
      <c r="B268" s="121">
        <v>45257</v>
      </c>
      <c r="C268" s="3" t="s">
        <v>391</v>
      </c>
      <c r="D268" s="3" t="s">
        <v>126</v>
      </c>
      <c r="E268" s="3">
        <v>32</v>
      </c>
      <c r="F268" s="3" t="s">
        <v>19</v>
      </c>
      <c r="G268" s="3">
        <v>3</v>
      </c>
      <c r="H268" s="3">
        <v>30</v>
      </c>
      <c r="I268" s="3">
        <v>90</v>
      </c>
      <c r="J268" s="24"/>
      <c r="K268" s="3" t="str">
        <f t="shared" si="29"/>
        <v>Նոյեմբեր</v>
      </c>
      <c r="L268" s="123" t="str">
        <f t="shared" si="30"/>
        <v>Չորրորդ քառորդ</v>
      </c>
    </row>
    <row r="269" spans="1:12">
      <c r="A269" s="3">
        <v>268</v>
      </c>
      <c r="B269" s="121">
        <v>44977</v>
      </c>
      <c r="C269" s="3" t="s">
        <v>392</v>
      </c>
      <c r="D269" s="3" t="s">
        <v>126</v>
      </c>
      <c r="E269" s="3">
        <v>28</v>
      </c>
      <c r="F269" s="3" t="s">
        <v>20</v>
      </c>
      <c r="G269" s="3">
        <v>1</v>
      </c>
      <c r="H269" s="3">
        <v>30</v>
      </c>
      <c r="I269" s="3">
        <v>30</v>
      </c>
      <c r="J269" s="24"/>
      <c r="K269" s="3" t="str">
        <f t="shared" si="29"/>
        <v>Փետրվար</v>
      </c>
      <c r="L269" s="123" t="str">
        <f t="shared" si="30"/>
        <v>Առաջին քառորդ</v>
      </c>
    </row>
    <row r="270" spans="1:12">
      <c r="A270" s="3">
        <v>269</v>
      </c>
      <c r="B270" s="121">
        <v>44958</v>
      </c>
      <c r="C270" s="3" t="s">
        <v>393</v>
      </c>
      <c r="D270" s="3" t="s">
        <v>124</v>
      </c>
      <c r="E270" s="3">
        <v>25</v>
      </c>
      <c r="F270" s="3" t="s">
        <v>21</v>
      </c>
      <c r="G270" s="3">
        <v>4</v>
      </c>
      <c r="H270" s="3">
        <v>500</v>
      </c>
      <c r="I270" s="3">
        <v>2000</v>
      </c>
      <c r="J270" s="24"/>
      <c r="K270" s="3" t="str">
        <f t="shared" si="29"/>
        <v>Փետրվար</v>
      </c>
      <c r="L270" s="123" t="str">
        <f t="shared" si="30"/>
        <v>Առաջին քառորդ</v>
      </c>
    </row>
    <row r="271" spans="1:12">
      <c r="A271" s="3">
        <v>270</v>
      </c>
      <c r="B271" s="121">
        <v>45133</v>
      </c>
      <c r="C271" s="3" t="s">
        <v>394</v>
      </c>
      <c r="D271" s="3" t="s">
        <v>124</v>
      </c>
      <c r="E271" s="3">
        <v>43</v>
      </c>
      <c r="F271" s="3" t="s">
        <v>20</v>
      </c>
      <c r="G271" s="3">
        <v>1</v>
      </c>
      <c r="H271" s="3">
        <v>300</v>
      </c>
      <c r="I271" s="3">
        <v>300</v>
      </c>
      <c r="J271" s="24"/>
      <c r="K271" s="3" t="str">
        <f t="shared" si="29"/>
        <v>Հուլիս</v>
      </c>
      <c r="L271" s="123" t="str">
        <f t="shared" si="30"/>
        <v>Երրորդ քառորդ</v>
      </c>
    </row>
    <row r="272" spans="1:12">
      <c r="A272" s="3">
        <v>271</v>
      </c>
      <c r="B272" s="121">
        <v>45100</v>
      </c>
      <c r="C272" s="3" t="s">
        <v>395</v>
      </c>
      <c r="D272" s="3" t="s">
        <v>126</v>
      </c>
      <c r="E272" s="3">
        <v>62</v>
      </c>
      <c r="F272" s="3" t="s">
        <v>19</v>
      </c>
      <c r="G272" s="3">
        <v>4</v>
      </c>
      <c r="H272" s="3">
        <v>30</v>
      </c>
      <c r="I272" s="3">
        <v>120</v>
      </c>
      <c r="J272" s="24"/>
      <c r="K272" s="3" t="str">
        <f t="shared" si="29"/>
        <v>Հունիս</v>
      </c>
      <c r="L272" s="123" t="str">
        <f t="shared" si="30"/>
        <v>Երկրորդ քառորդ</v>
      </c>
    </row>
    <row r="273" spans="1:12">
      <c r="A273" s="3">
        <v>272</v>
      </c>
      <c r="B273" s="121">
        <v>44982</v>
      </c>
      <c r="C273" s="3" t="s">
        <v>396</v>
      </c>
      <c r="D273" s="3" t="s">
        <v>126</v>
      </c>
      <c r="E273" s="3">
        <v>61</v>
      </c>
      <c r="F273" s="3" t="s">
        <v>20</v>
      </c>
      <c r="G273" s="3">
        <v>2</v>
      </c>
      <c r="H273" s="3">
        <v>50</v>
      </c>
      <c r="I273" s="3">
        <v>100</v>
      </c>
      <c r="J273" s="24"/>
      <c r="K273" s="3" t="str">
        <f t="shared" si="29"/>
        <v>Փետրվար</v>
      </c>
      <c r="L273" s="123" t="str">
        <f t="shared" si="30"/>
        <v>Առաջին քառորդ</v>
      </c>
    </row>
    <row r="274" spans="1:12">
      <c r="A274" s="3">
        <v>273</v>
      </c>
      <c r="B274" s="121">
        <v>45054</v>
      </c>
      <c r="C274" s="3" t="s">
        <v>397</v>
      </c>
      <c r="D274" s="3" t="s">
        <v>126</v>
      </c>
      <c r="E274" s="3">
        <v>22</v>
      </c>
      <c r="F274" s="3" t="s">
        <v>19</v>
      </c>
      <c r="G274" s="3">
        <v>1</v>
      </c>
      <c r="H274" s="3">
        <v>50</v>
      </c>
      <c r="I274" s="3">
        <v>50</v>
      </c>
      <c r="J274" s="24"/>
      <c r="K274" s="3" t="str">
        <f t="shared" si="29"/>
        <v>Մայիս</v>
      </c>
      <c r="L274" s="123" t="str">
        <f t="shared" si="30"/>
        <v>Երկրորդ քառորդ</v>
      </c>
    </row>
    <row r="275" spans="1:12">
      <c r="A275" s="3">
        <v>274</v>
      </c>
      <c r="B275" s="121">
        <v>45025</v>
      </c>
      <c r="C275" s="3" t="s">
        <v>398</v>
      </c>
      <c r="D275" s="3" t="s">
        <v>126</v>
      </c>
      <c r="E275" s="3">
        <v>23</v>
      </c>
      <c r="F275" s="3" t="s">
        <v>21</v>
      </c>
      <c r="G275" s="3">
        <v>2</v>
      </c>
      <c r="H275" s="3">
        <v>500</v>
      </c>
      <c r="I275" s="3">
        <v>1000</v>
      </c>
      <c r="J275" s="24"/>
      <c r="K275" s="3" t="str">
        <f t="shared" si="29"/>
        <v>Ապրիլ</v>
      </c>
      <c r="L275" s="123" t="str">
        <f t="shared" si="30"/>
        <v>Երկրորդ քառորդ</v>
      </c>
    </row>
    <row r="276" spans="1:12">
      <c r="A276" s="3">
        <v>275</v>
      </c>
      <c r="B276" s="121">
        <v>45024</v>
      </c>
      <c r="C276" s="3" t="s">
        <v>399</v>
      </c>
      <c r="D276" s="3" t="s">
        <v>124</v>
      </c>
      <c r="E276" s="3">
        <v>43</v>
      </c>
      <c r="F276" s="3" t="s">
        <v>21</v>
      </c>
      <c r="G276" s="3">
        <v>2</v>
      </c>
      <c r="H276" s="3">
        <v>500</v>
      </c>
      <c r="I276" s="3">
        <v>1000</v>
      </c>
      <c r="J276" s="24"/>
      <c r="K276" s="3" t="str">
        <f t="shared" si="29"/>
        <v>Ապրիլ</v>
      </c>
      <c r="L276" s="123" t="str">
        <f t="shared" si="30"/>
        <v>Երկրորդ քառորդ</v>
      </c>
    </row>
    <row r="277" spans="1:12">
      <c r="A277" s="3">
        <v>276</v>
      </c>
      <c r="B277" s="121">
        <v>45201</v>
      </c>
      <c r="C277" s="3" t="s">
        <v>400</v>
      </c>
      <c r="D277" s="3" t="s">
        <v>126</v>
      </c>
      <c r="E277" s="3">
        <v>21</v>
      </c>
      <c r="F277" s="3" t="s">
        <v>19</v>
      </c>
      <c r="G277" s="3">
        <v>4</v>
      </c>
      <c r="H277" s="3">
        <v>25</v>
      </c>
      <c r="I277" s="3">
        <v>100</v>
      </c>
      <c r="J277" s="24"/>
      <c r="K277" s="3" t="str">
        <f t="shared" si="29"/>
        <v>Հոկտեմբեր</v>
      </c>
      <c r="L277" s="123" t="str">
        <f t="shared" si="30"/>
        <v>Չորրորդ քառորդ</v>
      </c>
    </row>
    <row r="278" spans="1:12">
      <c r="A278" s="3">
        <v>277</v>
      </c>
      <c r="B278" s="121">
        <v>45156</v>
      </c>
      <c r="C278" s="3" t="s">
        <v>401</v>
      </c>
      <c r="D278" s="3" t="s">
        <v>124</v>
      </c>
      <c r="E278" s="3">
        <v>36</v>
      </c>
      <c r="F278" s="3" t="s">
        <v>21</v>
      </c>
      <c r="G278" s="3">
        <v>4</v>
      </c>
      <c r="H278" s="3">
        <v>25</v>
      </c>
      <c r="I278" s="3">
        <v>100</v>
      </c>
      <c r="J278" s="24"/>
      <c r="K278" s="3" t="str">
        <f t="shared" si="29"/>
        <v>Օգոստոս</v>
      </c>
      <c r="L278" s="123" t="str">
        <f t="shared" si="30"/>
        <v>Երրորդ քառորդ</v>
      </c>
    </row>
    <row r="279" spans="1:12">
      <c r="A279" s="3">
        <v>278</v>
      </c>
      <c r="B279" s="121">
        <v>44998</v>
      </c>
      <c r="C279" s="3" t="s">
        <v>402</v>
      </c>
      <c r="D279" s="3" t="s">
        <v>126</v>
      </c>
      <c r="E279" s="3">
        <v>37</v>
      </c>
      <c r="F279" s="3" t="s">
        <v>21</v>
      </c>
      <c r="G279" s="3">
        <v>4</v>
      </c>
      <c r="H279" s="3">
        <v>25</v>
      </c>
      <c r="I279" s="3">
        <v>100</v>
      </c>
      <c r="J279" s="24"/>
      <c r="K279" s="3" t="str">
        <f t="shared" si="29"/>
        <v>Մարտ</v>
      </c>
      <c r="L279" s="123" t="str">
        <f t="shared" si="30"/>
        <v>Առաջին քառորդ</v>
      </c>
    </row>
    <row r="280" spans="1:12">
      <c r="A280" s="3">
        <v>279</v>
      </c>
      <c r="B280" s="121">
        <v>45143</v>
      </c>
      <c r="C280" s="3" t="s">
        <v>403</v>
      </c>
      <c r="D280" s="3" t="s">
        <v>124</v>
      </c>
      <c r="E280" s="3">
        <v>50</v>
      </c>
      <c r="F280" s="3" t="s">
        <v>21</v>
      </c>
      <c r="G280" s="3">
        <v>1</v>
      </c>
      <c r="H280" s="3">
        <v>500</v>
      </c>
      <c r="I280" s="3">
        <v>500</v>
      </c>
      <c r="J280" s="24"/>
      <c r="K280" s="3" t="str">
        <f t="shared" si="29"/>
        <v>Օգոստոս</v>
      </c>
      <c r="L280" s="123" t="str">
        <f t="shared" si="30"/>
        <v>Երրորդ քառորդ</v>
      </c>
    </row>
    <row r="281" spans="1:12">
      <c r="A281" s="3">
        <v>280</v>
      </c>
      <c r="B281" s="121">
        <v>45020</v>
      </c>
      <c r="C281" s="3" t="s">
        <v>404</v>
      </c>
      <c r="D281" s="3" t="s">
        <v>126</v>
      </c>
      <c r="E281" s="3">
        <v>37</v>
      </c>
      <c r="F281" s="3" t="s">
        <v>21</v>
      </c>
      <c r="G281" s="3">
        <v>3</v>
      </c>
      <c r="H281" s="3">
        <v>500</v>
      </c>
      <c r="I281" s="3">
        <v>1500</v>
      </c>
      <c r="J281" s="24"/>
      <c r="K281" s="3" t="str">
        <f t="shared" si="29"/>
        <v>Ապրիլ</v>
      </c>
      <c r="L281" s="123" t="str">
        <f t="shared" si="30"/>
        <v>Երկրորդ քառորդ</v>
      </c>
    </row>
    <row r="282" spans="1:12">
      <c r="A282" s="3">
        <v>281</v>
      </c>
      <c r="B282" s="121">
        <v>45069</v>
      </c>
      <c r="C282" s="3" t="s">
        <v>405</v>
      </c>
      <c r="D282" s="3" t="s">
        <v>126</v>
      </c>
      <c r="E282" s="3">
        <v>29</v>
      </c>
      <c r="F282" s="3" t="s">
        <v>19</v>
      </c>
      <c r="G282" s="3">
        <v>4</v>
      </c>
      <c r="H282" s="3">
        <v>500</v>
      </c>
      <c r="I282" s="3">
        <v>2000</v>
      </c>
      <c r="J282" s="24"/>
      <c r="K282" s="3" t="str">
        <f t="shared" si="29"/>
        <v>Մայիս</v>
      </c>
      <c r="L282" s="123" t="str">
        <f t="shared" si="30"/>
        <v>Երկրորդ քառորդ</v>
      </c>
    </row>
    <row r="283" spans="1:12">
      <c r="A283" s="3">
        <v>282</v>
      </c>
      <c r="B283" s="121">
        <v>45163</v>
      </c>
      <c r="C283" s="3" t="s">
        <v>406</v>
      </c>
      <c r="D283" s="3" t="s">
        <v>126</v>
      </c>
      <c r="E283" s="3">
        <v>64</v>
      </c>
      <c r="F283" s="3" t="s">
        <v>20</v>
      </c>
      <c r="G283" s="3">
        <v>4</v>
      </c>
      <c r="H283" s="3">
        <v>50</v>
      </c>
      <c r="I283" s="3">
        <v>200</v>
      </c>
      <c r="J283" s="24"/>
      <c r="K283" s="3" t="str">
        <f t="shared" si="29"/>
        <v>Օգոստոս</v>
      </c>
      <c r="L283" s="123" t="str">
        <f t="shared" si="30"/>
        <v>Երրորդ քառորդ</v>
      </c>
    </row>
    <row r="284" spans="1:12">
      <c r="A284" s="3">
        <v>283</v>
      </c>
      <c r="B284" s="121">
        <v>45054</v>
      </c>
      <c r="C284" s="3" t="s">
        <v>407</v>
      </c>
      <c r="D284" s="3" t="s">
        <v>126</v>
      </c>
      <c r="E284" s="3">
        <v>18</v>
      </c>
      <c r="F284" s="3" t="s">
        <v>20</v>
      </c>
      <c r="G284" s="3">
        <v>1</v>
      </c>
      <c r="H284" s="3">
        <v>500</v>
      </c>
      <c r="I284" s="3">
        <v>500</v>
      </c>
      <c r="J284" s="24"/>
      <c r="K284" s="3" t="str">
        <f t="shared" si="29"/>
        <v>Մայիս</v>
      </c>
      <c r="L284" s="123" t="str">
        <f t="shared" si="30"/>
        <v>Երկրորդ քառորդ</v>
      </c>
    </row>
    <row r="285" spans="1:12">
      <c r="A285" s="3">
        <v>284</v>
      </c>
      <c r="B285" s="121">
        <v>44965</v>
      </c>
      <c r="C285" s="3" t="s">
        <v>408</v>
      </c>
      <c r="D285" s="3" t="s">
        <v>124</v>
      </c>
      <c r="E285" s="3">
        <v>43</v>
      </c>
      <c r="F285" s="3" t="s">
        <v>21</v>
      </c>
      <c r="G285" s="3">
        <v>4</v>
      </c>
      <c r="H285" s="3">
        <v>50</v>
      </c>
      <c r="I285" s="3">
        <v>200</v>
      </c>
      <c r="J285" s="24"/>
      <c r="K285" s="3" t="str">
        <f t="shared" si="29"/>
        <v>Փետրվար</v>
      </c>
      <c r="L285" s="123" t="str">
        <f t="shared" si="30"/>
        <v>Առաջին քառորդ</v>
      </c>
    </row>
    <row r="286" spans="1:12">
      <c r="A286" s="3">
        <v>285</v>
      </c>
      <c r="B286" s="121">
        <v>45153</v>
      </c>
      <c r="C286" s="3" t="s">
        <v>409</v>
      </c>
      <c r="D286" s="3" t="s">
        <v>126</v>
      </c>
      <c r="E286" s="3">
        <v>31</v>
      </c>
      <c r="F286" s="3" t="s">
        <v>20</v>
      </c>
      <c r="G286" s="3">
        <v>1</v>
      </c>
      <c r="H286" s="3">
        <v>25</v>
      </c>
      <c r="I286" s="3">
        <v>25</v>
      </c>
      <c r="J286" s="24"/>
      <c r="K286" s="3" t="str">
        <f t="shared" si="29"/>
        <v>Օգոստոս</v>
      </c>
      <c r="L286" s="123" t="str">
        <f t="shared" si="30"/>
        <v>Երրորդ քառորդ</v>
      </c>
    </row>
    <row r="287" spans="1:12">
      <c r="A287" s="3">
        <v>286</v>
      </c>
      <c r="B287" s="121">
        <v>45208</v>
      </c>
      <c r="C287" s="3" t="s">
        <v>410</v>
      </c>
      <c r="D287" s="3" t="s">
        <v>124</v>
      </c>
      <c r="E287" s="3">
        <v>55</v>
      </c>
      <c r="F287" s="3" t="s">
        <v>20</v>
      </c>
      <c r="G287" s="3">
        <v>2</v>
      </c>
      <c r="H287" s="3">
        <v>25</v>
      </c>
      <c r="I287" s="3">
        <v>50</v>
      </c>
      <c r="J287" s="24"/>
      <c r="K287" s="3" t="str">
        <f t="shared" si="29"/>
        <v>Հոկտեմբեր</v>
      </c>
      <c r="L287" s="123" t="str">
        <f t="shared" si="30"/>
        <v>Չորրորդ քառորդ</v>
      </c>
    </row>
    <row r="288" spans="1:12">
      <c r="A288" s="3">
        <v>287</v>
      </c>
      <c r="B288" s="121">
        <v>44977</v>
      </c>
      <c r="C288" s="3" t="s">
        <v>411</v>
      </c>
      <c r="D288" s="3" t="s">
        <v>124</v>
      </c>
      <c r="E288" s="3">
        <v>54</v>
      </c>
      <c r="F288" s="3" t="s">
        <v>21</v>
      </c>
      <c r="G288" s="3">
        <v>4</v>
      </c>
      <c r="H288" s="3">
        <v>25</v>
      </c>
      <c r="I288" s="3">
        <v>100</v>
      </c>
      <c r="J288" s="24"/>
      <c r="K288" s="3" t="str">
        <f t="shared" si="29"/>
        <v>Փետրվար</v>
      </c>
      <c r="L288" s="123" t="str">
        <f t="shared" si="30"/>
        <v>Առաջին քառորդ</v>
      </c>
    </row>
    <row r="289" spans="1:12">
      <c r="A289" s="3">
        <v>288</v>
      </c>
      <c r="B289" s="121">
        <v>44952</v>
      </c>
      <c r="C289" s="3" t="s">
        <v>412</v>
      </c>
      <c r="D289" s="3" t="s">
        <v>124</v>
      </c>
      <c r="E289" s="3">
        <v>28</v>
      </c>
      <c r="F289" s="3" t="s">
        <v>21</v>
      </c>
      <c r="G289" s="3">
        <v>4</v>
      </c>
      <c r="H289" s="3">
        <v>30</v>
      </c>
      <c r="I289" s="3">
        <v>120</v>
      </c>
      <c r="J289" s="24"/>
      <c r="K289" s="3" t="str">
        <f t="shared" si="29"/>
        <v>Հունվար</v>
      </c>
      <c r="L289" s="123" t="str">
        <f t="shared" si="30"/>
        <v>Առաջին քառորդ</v>
      </c>
    </row>
    <row r="290" spans="1:12">
      <c r="A290" s="3">
        <v>289</v>
      </c>
      <c r="B290" s="121">
        <v>45260</v>
      </c>
      <c r="C290" s="3" t="s">
        <v>413</v>
      </c>
      <c r="D290" s="3" t="s">
        <v>124</v>
      </c>
      <c r="E290" s="3">
        <v>53</v>
      </c>
      <c r="F290" s="3" t="s">
        <v>20</v>
      </c>
      <c r="G290" s="3">
        <v>2</v>
      </c>
      <c r="H290" s="3">
        <v>30</v>
      </c>
      <c r="I290" s="3">
        <v>60</v>
      </c>
      <c r="J290" s="24"/>
      <c r="K290" s="3" t="str">
        <f t="shared" si="29"/>
        <v>Նոյեմբեր</v>
      </c>
      <c r="L290" s="123" t="str">
        <f t="shared" si="30"/>
        <v>Չորրորդ քառորդ</v>
      </c>
    </row>
    <row r="291" spans="1:12">
      <c r="A291" s="3">
        <v>290</v>
      </c>
      <c r="B291" s="121">
        <v>45203</v>
      </c>
      <c r="C291" s="3" t="s">
        <v>414</v>
      </c>
      <c r="D291" s="3" t="s">
        <v>126</v>
      </c>
      <c r="E291" s="3">
        <v>30</v>
      </c>
      <c r="F291" s="3" t="s">
        <v>19</v>
      </c>
      <c r="G291" s="3">
        <v>2</v>
      </c>
      <c r="H291" s="3">
        <v>300</v>
      </c>
      <c r="I291" s="3">
        <v>600</v>
      </c>
      <c r="J291" s="24"/>
      <c r="K291" s="3" t="str">
        <f t="shared" si="29"/>
        <v>Հոկտեմբեր</v>
      </c>
      <c r="L291" s="123" t="str">
        <f t="shared" si="30"/>
        <v>Չորրորդ քառորդ</v>
      </c>
    </row>
    <row r="292" spans="1:12">
      <c r="A292" s="3">
        <v>291</v>
      </c>
      <c r="B292" s="121">
        <v>44934</v>
      </c>
      <c r="C292" s="3" t="s">
        <v>415</v>
      </c>
      <c r="D292" s="3" t="s">
        <v>124</v>
      </c>
      <c r="E292" s="3">
        <v>60</v>
      </c>
      <c r="F292" s="3" t="s">
        <v>21</v>
      </c>
      <c r="G292" s="3">
        <v>2</v>
      </c>
      <c r="H292" s="3">
        <v>300</v>
      </c>
      <c r="I292" s="3">
        <v>600</v>
      </c>
      <c r="J292" s="24"/>
      <c r="K292" s="3" t="str">
        <f t="shared" si="29"/>
        <v>Հունվար</v>
      </c>
      <c r="L292" s="123" t="str">
        <f t="shared" si="30"/>
        <v>Առաջին քառորդ</v>
      </c>
    </row>
    <row r="293" spans="1:12">
      <c r="A293" s="3">
        <v>292</v>
      </c>
      <c r="B293" s="121">
        <v>44974</v>
      </c>
      <c r="C293" s="3" t="s">
        <v>416</v>
      </c>
      <c r="D293" s="3" t="s">
        <v>124</v>
      </c>
      <c r="E293" s="3">
        <v>20</v>
      </c>
      <c r="F293" s="3" t="s">
        <v>19</v>
      </c>
      <c r="G293" s="3">
        <v>4</v>
      </c>
      <c r="H293" s="3">
        <v>300</v>
      </c>
      <c r="I293" s="3">
        <v>1200</v>
      </c>
      <c r="J293" s="24"/>
      <c r="K293" s="3" t="str">
        <f t="shared" si="29"/>
        <v>Փետրվար</v>
      </c>
      <c r="L293" s="123" t="str">
        <f t="shared" si="30"/>
        <v>Առաջին քառորդ</v>
      </c>
    </row>
    <row r="294" spans="1:12">
      <c r="A294" s="3">
        <v>293</v>
      </c>
      <c r="B294" s="121">
        <v>45048</v>
      </c>
      <c r="C294" s="3" t="s">
        <v>417</v>
      </c>
      <c r="D294" s="3" t="s">
        <v>124</v>
      </c>
      <c r="E294" s="3">
        <v>50</v>
      </c>
      <c r="F294" s="3" t="s">
        <v>20</v>
      </c>
      <c r="G294" s="3">
        <v>3</v>
      </c>
      <c r="H294" s="3">
        <v>30</v>
      </c>
      <c r="I294" s="3">
        <v>90</v>
      </c>
      <c r="J294" s="24"/>
      <c r="K294" s="3" t="str">
        <f t="shared" si="29"/>
        <v>Մայիս</v>
      </c>
      <c r="L294" s="123" t="str">
        <f t="shared" si="30"/>
        <v>Երկրորդ քառորդ</v>
      </c>
    </row>
    <row r="295" spans="1:12">
      <c r="A295" s="3">
        <v>294</v>
      </c>
      <c r="B295" s="121">
        <v>45012</v>
      </c>
      <c r="C295" s="3" t="s">
        <v>418</v>
      </c>
      <c r="D295" s="3" t="s">
        <v>126</v>
      </c>
      <c r="E295" s="3">
        <v>23</v>
      </c>
      <c r="F295" s="3" t="s">
        <v>21</v>
      </c>
      <c r="G295" s="3">
        <v>3</v>
      </c>
      <c r="H295" s="3">
        <v>30</v>
      </c>
      <c r="I295" s="3">
        <v>90</v>
      </c>
      <c r="J295" s="24"/>
      <c r="K295" s="3" t="str">
        <f t="shared" si="29"/>
        <v>Մարտ</v>
      </c>
      <c r="L295" s="123" t="str">
        <f t="shared" si="30"/>
        <v>Առաջին քառորդ</v>
      </c>
    </row>
    <row r="296" spans="1:12">
      <c r="A296" s="3">
        <v>295</v>
      </c>
      <c r="B296" s="121">
        <v>45135</v>
      </c>
      <c r="C296" s="3" t="s">
        <v>419</v>
      </c>
      <c r="D296" s="3" t="s">
        <v>126</v>
      </c>
      <c r="E296" s="3">
        <v>27</v>
      </c>
      <c r="F296" s="3" t="s">
        <v>19</v>
      </c>
      <c r="G296" s="3">
        <v>3</v>
      </c>
      <c r="H296" s="3">
        <v>300</v>
      </c>
      <c r="I296" s="3">
        <v>900</v>
      </c>
      <c r="J296" s="24"/>
      <c r="K296" s="3" t="str">
        <f t="shared" si="29"/>
        <v>Հուլիս</v>
      </c>
      <c r="L296" s="123" t="str">
        <f t="shared" si="30"/>
        <v>Երրորդ քառորդ</v>
      </c>
    </row>
    <row r="297" spans="1:12">
      <c r="A297" s="3">
        <v>296</v>
      </c>
      <c r="B297" s="121">
        <v>45175</v>
      </c>
      <c r="C297" s="3" t="s">
        <v>420</v>
      </c>
      <c r="D297" s="3" t="s">
        <v>126</v>
      </c>
      <c r="E297" s="3">
        <v>22</v>
      </c>
      <c r="F297" s="3" t="s">
        <v>21</v>
      </c>
      <c r="G297" s="3">
        <v>4</v>
      </c>
      <c r="H297" s="3">
        <v>300</v>
      </c>
      <c r="I297" s="3">
        <v>1200</v>
      </c>
      <c r="J297" s="24"/>
      <c r="K297" s="3" t="str">
        <f t="shared" si="29"/>
        <v>Սեպտեմբեր</v>
      </c>
      <c r="L297" s="123" t="str">
        <f t="shared" si="30"/>
        <v>Երրորդ քառորդ</v>
      </c>
    </row>
    <row r="298" spans="1:12">
      <c r="A298" s="3">
        <v>297</v>
      </c>
      <c r="B298" s="121">
        <v>45173</v>
      </c>
      <c r="C298" s="3" t="s">
        <v>421</v>
      </c>
      <c r="D298" s="3" t="s">
        <v>126</v>
      </c>
      <c r="E298" s="3">
        <v>40</v>
      </c>
      <c r="F298" s="3" t="s">
        <v>20</v>
      </c>
      <c r="G298" s="3">
        <v>2</v>
      </c>
      <c r="H298" s="3">
        <v>500</v>
      </c>
      <c r="I298" s="3">
        <v>1000</v>
      </c>
      <c r="J298" s="24"/>
      <c r="K298" s="3" t="str">
        <f t="shared" si="29"/>
        <v>Սեպտեմբեր</v>
      </c>
      <c r="L298" s="123" t="str">
        <f t="shared" si="30"/>
        <v>Երրորդ քառորդ</v>
      </c>
    </row>
    <row r="299" spans="1:12">
      <c r="A299" s="3">
        <v>298</v>
      </c>
      <c r="B299" s="121">
        <v>45036</v>
      </c>
      <c r="C299" s="3" t="s">
        <v>422</v>
      </c>
      <c r="D299" s="3" t="s">
        <v>124</v>
      </c>
      <c r="E299" s="3">
        <v>27</v>
      </c>
      <c r="F299" s="3" t="s">
        <v>19</v>
      </c>
      <c r="G299" s="3">
        <v>4</v>
      </c>
      <c r="H299" s="3">
        <v>300</v>
      </c>
      <c r="I299" s="3">
        <v>1200</v>
      </c>
      <c r="J299" s="24"/>
      <c r="K299" s="3" t="str">
        <f t="shared" si="29"/>
        <v>Ապրիլ</v>
      </c>
      <c r="L299" s="123" t="str">
        <f t="shared" si="30"/>
        <v>Երկրորդ քառորդ</v>
      </c>
    </row>
    <row r="300" spans="1:12">
      <c r="A300" s="3">
        <v>299</v>
      </c>
      <c r="B300" s="121">
        <v>45132</v>
      </c>
      <c r="C300" s="3" t="s">
        <v>423</v>
      </c>
      <c r="D300" s="3" t="s">
        <v>124</v>
      </c>
      <c r="E300" s="3">
        <v>61</v>
      </c>
      <c r="F300" s="3" t="s">
        <v>20</v>
      </c>
      <c r="G300" s="3">
        <v>2</v>
      </c>
      <c r="H300" s="3">
        <v>500</v>
      </c>
      <c r="I300" s="3">
        <v>1000</v>
      </c>
      <c r="J300" s="24"/>
      <c r="K300" s="3" t="str">
        <f t="shared" si="29"/>
        <v>Հուլիս</v>
      </c>
      <c r="L300" s="123" t="str">
        <f t="shared" si="30"/>
        <v>Երրորդ քառորդ</v>
      </c>
    </row>
    <row r="301" spans="1:12">
      <c r="A301" s="3">
        <v>300</v>
      </c>
      <c r="B301" s="121">
        <v>44957</v>
      </c>
      <c r="C301" s="3" t="s">
        <v>424</v>
      </c>
      <c r="D301" s="3" t="s">
        <v>126</v>
      </c>
      <c r="E301" s="3">
        <v>19</v>
      </c>
      <c r="F301" s="3" t="s">
        <v>20</v>
      </c>
      <c r="G301" s="3">
        <v>4</v>
      </c>
      <c r="H301" s="3">
        <v>50</v>
      </c>
      <c r="I301" s="3">
        <v>200</v>
      </c>
      <c r="J301" s="24"/>
      <c r="K301" s="3" t="str">
        <f t="shared" si="29"/>
        <v>Հունվար</v>
      </c>
      <c r="L301" s="123" t="str">
        <f t="shared" si="30"/>
        <v>Առաջին քառորդ</v>
      </c>
    </row>
    <row r="302" spans="1:12">
      <c r="A302" s="3">
        <v>301</v>
      </c>
      <c r="B302" s="121">
        <v>45011</v>
      </c>
      <c r="C302" s="3" t="s">
        <v>425</v>
      </c>
      <c r="D302" s="3" t="s">
        <v>124</v>
      </c>
      <c r="E302" s="3">
        <v>30</v>
      </c>
      <c r="F302" s="3" t="s">
        <v>21</v>
      </c>
      <c r="G302" s="3">
        <v>4</v>
      </c>
      <c r="H302" s="3">
        <v>30</v>
      </c>
      <c r="I302" s="3">
        <v>120</v>
      </c>
      <c r="J302" s="24"/>
      <c r="K302" s="3" t="str">
        <f t="shared" si="29"/>
        <v>Մարտ</v>
      </c>
      <c r="L302" s="123" t="str">
        <f t="shared" si="30"/>
        <v>Առաջին քառորդ</v>
      </c>
    </row>
    <row r="303" spans="1:12">
      <c r="A303" s="3">
        <v>302</v>
      </c>
      <c r="B303" s="121">
        <v>45121</v>
      </c>
      <c r="C303" s="3" t="s">
        <v>426</v>
      </c>
      <c r="D303" s="3" t="s">
        <v>124</v>
      </c>
      <c r="E303" s="3">
        <v>57</v>
      </c>
      <c r="F303" s="3" t="s">
        <v>19</v>
      </c>
      <c r="G303" s="3">
        <v>2</v>
      </c>
      <c r="H303" s="3">
        <v>300</v>
      </c>
      <c r="I303" s="3">
        <v>600</v>
      </c>
      <c r="J303" s="24"/>
      <c r="K303" s="3" t="str">
        <f t="shared" si="29"/>
        <v>Հուլիս</v>
      </c>
      <c r="L303" s="123" t="str">
        <f t="shared" si="30"/>
        <v>Երրորդ քառորդ</v>
      </c>
    </row>
    <row r="304" spans="1:12">
      <c r="A304" s="3">
        <v>303</v>
      </c>
      <c r="B304" s="121">
        <v>44928</v>
      </c>
      <c r="C304" s="3" t="s">
        <v>427</v>
      </c>
      <c r="D304" s="3" t="s">
        <v>124</v>
      </c>
      <c r="E304" s="3">
        <v>19</v>
      </c>
      <c r="F304" s="3" t="s">
        <v>20</v>
      </c>
      <c r="G304" s="3">
        <v>3</v>
      </c>
      <c r="H304" s="3">
        <v>30</v>
      </c>
      <c r="I304" s="3">
        <v>90</v>
      </c>
      <c r="J304" s="24"/>
      <c r="K304" s="3" t="str">
        <f t="shared" si="29"/>
        <v>Հունվար</v>
      </c>
      <c r="L304" s="123" t="str">
        <f t="shared" si="30"/>
        <v>Առաջին քառորդ</v>
      </c>
    </row>
    <row r="305" spans="1:12">
      <c r="A305" s="3">
        <v>304</v>
      </c>
      <c r="B305" s="121">
        <v>45126</v>
      </c>
      <c r="C305" s="3" t="s">
        <v>428</v>
      </c>
      <c r="D305" s="3" t="s">
        <v>126</v>
      </c>
      <c r="E305" s="3">
        <v>37</v>
      </c>
      <c r="F305" s="3" t="s">
        <v>20</v>
      </c>
      <c r="G305" s="3">
        <v>2</v>
      </c>
      <c r="H305" s="3">
        <v>30</v>
      </c>
      <c r="I305" s="3">
        <v>60</v>
      </c>
      <c r="J305" s="24"/>
      <c r="K305" s="3" t="str">
        <f t="shared" si="29"/>
        <v>Հուլիս</v>
      </c>
      <c r="L305" s="123" t="str">
        <f t="shared" si="30"/>
        <v>Երրորդ քառորդ</v>
      </c>
    </row>
    <row r="306" spans="1:12">
      <c r="A306" s="3">
        <v>305</v>
      </c>
      <c r="B306" s="121">
        <v>45062</v>
      </c>
      <c r="C306" s="3" t="s">
        <v>429</v>
      </c>
      <c r="D306" s="3" t="s">
        <v>126</v>
      </c>
      <c r="E306" s="3">
        <v>18</v>
      </c>
      <c r="F306" s="3" t="s">
        <v>19</v>
      </c>
      <c r="G306" s="3">
        <v>1</v>
      </c>
      <c r="H306" s="3">
        <v>30</v>
      </c>
      <c r="I306" s="3">
        <v>30</v>
      </c>
      <c r="J306" s="24"/>
      <c r="K306" s="3" t="str">
        <f t="shared" si="29"/>
        <v>Մայիս</v>
      </c>
      <c r="L306" s="123" t="str">
        <f t="shared" si="30"/>
        <v>Երկրորդ քառորդ</v>
      </c>
    </row>
    <row r="307" spans="1:12">
      <c r="A307" s="3">
        <v>306</v>
      </c>
      <c r="B307" s="121">
        <v>45159</v>
      </c>
      <c r="C307" s="3" t="s">
        <v>430</v>
      </c>
      <c r="D307" s="3" t="s">
        <v>124</v>
      </c>
      <c r="E307" s="3">
        <v>54</v>
      </c>
      <c r="F307" s="3" t="s">
        <v>20</v>
      </c>
      <c r="G307" s="3">
        <v>1</v>
      </c>
      <c r="H307" s="3">
        <v>50</v>
      </c>
      <c r="I307" s="3">
        <v>50</v>
      </c>
      <c r="J307" s="24"/>
      <c r="K307" s="3" t="str">
        <f t="shared" si="29"/>
        <v>Օգոստոս</v>
      </c>
      <c r="L307" s="123" t="str">
        <f t="shared" si="30"/>
        <v>Երրորդ քառորդ</v>
      </c>
    </row>
    <row r="308" spans="1:12">
      <c r="A308" s="3">
        <v>307</v>
      </c>
      <c r="B308" s="121">
        <v>45073</v>
      </c>
      <c r="C308" s="3" t="s">
        <v>431</v>
      </c>
      <c r="D308" s="3" t="s">
        <v>126</v>
      </c>
      <c r="E308" s="3">
        <v>26</v>
      </c>
      <c r="F308" s="3" t="s">
        <v>20</v>
      </c>
      <c r="G308" s="3">
        <v>2</v>
      </c>
      <c r="H308" s="3">
        <v>25</v>
      </c>
      <c r="I308" s="3">
        <v>50</v>
      </c>
      <c r="J308" s="24"/>
      <c r="K308" s="3" t="str">
        <f t="shared" si="29"/>
        <v>Մայիս</v>
      </c>
      <c r="L308" s="123" t="str">
        <f t="shared" si="30"/>
        <v>Երկրորդ քառորդ</v>
      </c>
    </row>
    <row r="309" spans="1:12">
      <c r="A309" s="3">
        <v>308</v>
      </c>
      <c r="B309" s="121">
        <v>45143</v>
      </c>
      <c r="C309" s="3" t="s">
        <v>432</v>
      </c>
      <c r="D309" s="3" t="s">
        <v>126</v>
      </c>
      <c r="E309" s="3">
        <v>34</v>
      </c>
      <c r="F309" s="3" t="s">
        <v>19</v>
      </c>
      <c r="G309" s="3">
        <v>4</v>
      </c>
      <c r="H309" s="3">
        <v>300</v>
      </c>
      <c r="I309" s="3">
        <v>1200</v>
      </c>
      <c r="J309" s="24"/>
      <c r="K309" s="3" t="str">
        <f t="shared" si="29"/>
        <v>Օգոստոս</v>
      </c>
      <c r="L309" s="123" t="str">
        <f t="shared" si="30"/>
        <v>Երրորդ քառորդ</v>
      </c>
    </row>
    <row r="310" spans="1:12">
      <c r="A310" s="3">
        <v>309</v>
      </c>
      <c r="B310" s="121">
        <v>45283</v>
      </c>
      <c r="C310" s="3" t="s">
        <v>433</v>
      </c>
      <c r="D310" s="3" t="s">
        <v>126</v>
      </c>
      <c r="E310" s="3">
        <v>26</v>
      </c>
      <c r="F310" s="3" t="s">
        <v>19</v>
      </c>
      <c r="G310" s="3">
        <v>1</v>
      </c>
      <c r="H310" s="3">
        <v>25</v>
      </c>
      <c r="I310" s="3">
        <v>25</v>
      </c>
      <c r="J310" s="24"/>
      <c r="K310" s="3" t="str">
        <f t="shared" si="29"/>
        <v>Դեկտեմբեր</v>
      </c>
      <c r="L310" s="123" t="str">
        <f t="shared" si="30"/>
        <v>Չորրորդ քառորդ</v>
      </c>
    </row>
    <row r="311" spans="1:12">
      <c r="A311" s="3">
        <v>310</v>
      </c>
      <c r="B311" s="121">
        <v>45211</v>
      </c>
      <c r="C311" s="3" t="s">
        <v>434</v>
      </c>
      <c r="D311" s="3" t="s">
        <v>126</v>
      </c>
      <c r="E311" s="3">
        <v>28</v>
      </c>
      <c r="F311" s="3" t="s">
        <v>19</v>
      </c>
      <c r="G311" s="3">
        <v>1</v>
      </c>
      <c r="H311" s="3">
        <v>25</v>
      </c>
      <c r="I311" s="3">
        <v>25</v>
      </c>
      <c r="J311" s="24"/>
      <c r="K311" s="3" t="str">
        <f t="shared" si="29"/>
        <v>Հոկտեմբեր</v>
      </c>
      <c r="L311" s="123" t="str">
        <f t="shared" si="30"/>
        <v>Չորրորդ քառորդ</v>
      </c>
    </row>
    <row r="312" spans="1:12">
      <c r="A312" s="3">
        <v>311</v>
      </c>
      <c r="B312" s="121">
        <v>45265</v>
      </c>
      <c r="C312" s="3" t="s">
        <v>435</v>
      </c>
      <c r="D312" s="3" t="s">
        <v>126</v>
      </c>
      <c r="E312" s="3">
        <v>32</v>
      </c>
      <c r="F312" s="3" t="s">
        <v>19</v>
      </c>
      <c r="G312" s="3">
        <v>4</v>
      </c>
      <c r="H312" s="3">
        <v>25</v>
      </c>
      <c r="I312" s="3">
        <v>100</v>
      </c>
      <c r="J312" s="24"/>
      <c r="K312" s="3" t="str">
        <f t="shared" si="29"/>
        <v>Դեկտեմբեր</v>
      </c>
      <c r="L312" s="123" t="str">
        <f t="shared" si="30"/>
        <v>Չորրորդ քառորդ</v>
      </c>
    </row>
    <row r="313" spans="1:12">
      <c r="A313" s="3">
        <v>312</v>
      </c>
      <c r="B313" s="121">
        <v>45176</v>
      </c>
      <c r="C313" s="3" t="s">
        <v>436</v>
      </c>
      <c r="D313" s="3" t="s">
        <v>124</v>
      </c>
      <c r="E313" s="3">
        <v>41</v>
      </c>
      <c r="F313" s="3" t="s">
        <v>21</v>
      </c>
      <c r="G313" s="3">
        <v>4</v>
      </c>
      <c r="H313" s="3">
        <v>30</v>
      </c>
      <c r="I313" s="3">
        <v>120</v>
      </c>
      <c r="J313" s="24"/>
      <c r="K313" s="3" t="str">
        <f t="shared" si="29"/>
        <v>Սեպտեմբեր</v>
      </c>
      <c r="L313" s="123" t="str">
        <f t="shared" si="30"/>
        <v>Երրորդ քառորդ</v>
      </c>
    </row>
    <row r="314" spans="1:12">
      <c r="A314" s="3">
        <v>313</v>
      </c>
      <c r="B314" s="121">
        <v>45006</v>
      </c>
      <c r="C314" s="3" t="s">
        <v>437</v>
      </c>
      <c r="D314" s="3" t="s">
        <v>126</v>
      </c>
      <c r="E314" s="3">
        <v>55</v>
      </c>
      <c r="F314" s="3" t="s">
        <v>19</v>
      </c>
      <c r="G314" s="3">
        <v>3</v>
      </c>
      <c r="H314" s="3">
        <v>500</v>
      </c>
      <c r="I314" s="3">
        <v>1500</v>
      </c>
      <c r="J314" s="24"/>
      <c r="K314" s="3" t="str">
        <f t="shared" si="29"/>
        <v>Մարտ</v>
      </c>
      <c r="L314" s="123" t="str">
        <f t="shared" si="30"/>
        <v>Առաջին քառորդ</v>
      </c>
    </row>
    <row r="315" spans="1:12">
      <c r="A315" s="3">
        <v>314</v>
      </c>
      <c r="B315" s="121">
        <v>45024</v>
      </c>
      <c r="C315" s="3" t="s">
        <v>438</v>
      </c>
      <c r="D315" s="3" t="s">
        <v>124</v>
      </c>
      <c r="E315" s="3">
        <v>52</v>
      </c>
      <c r="F315" s="3" t="s">
        <v>21</v>
      </c>
      <c r="G315" s="3">
        <v>4</v>
      </c>
      <c r="H315" s="3">
        <v>30</v>
      </c>
      <c r="I315" s="3">
        <v>120</v>
      </c>
      <c r="J315" s="24"/>
      <c r="K315" s="3" t="str">
        <f t="shared" si="29"/>
        <v>Ապրիլ</v>
      </c>
      <c r="L315" s="123" t="str">
        <f t="shared" si="30"/>
        <v>Երկրորդ քառորդ</v>
      </c>
    </row>
    <row r="316" spans="1:12">
      <c r="A316" s="3">
        <v>315</v>
      </c>
      <c r="B316" s="121">
        <v>45078</v>
      </c>
      <c r="C316" s="3" t="s">
        <v>439</v>
      </c>
      <c r="D316" s="3" t="s">
        <v>124</v>
      </c>
      <c r="E316" s="3">
        <v>47</v>
      </c>
      <c r="F316" s="3" t="s">
        <v>21</v>
      </c>
      <c r="G316" s="3">
        <v>2</v>
      </c>
      <c r="H316" s="3">
        <v>30</v>
      </c>
      <c r="I316" s="3">
        <v>60</v>
      </c>
      <c r="J316" s="24"/>
      <c r="K316" s="3" t="str">
        <f t="shared" si="29"/>
        <v>Հունիս</v>
      </c>
      <c r="L316" s="123" t="str">
        <f t="shared" si="30"/>
        <v>Երկրորդ քառորդ</v>
      </c>
    </row>
    <row r="317" spans="1:12">
      <c r="A317" s="3">
        <v>316</v>
      </c>
      <c r="B317" s="121">
        <v>45038</v>
      </c>
      <c r="C317" s="3" t="s">
        <v>440</v>
      </c>
      <c r="D317" s="3" t="s">
        <v>126</v>
      </c>
      <c r="E317" s="3">
        <v>48</v>
      </c>
      <c r="F317" s="3" t="s">
        <v>21</v>
      </c>
      <c r="G317" s="3">
        <v>2</v>
      </c>
      <c r="H317" s="3">
        <v>25</v>
      </c>
      <c r="I317" s="3">
        <v>50</v>
      </c>
      <c r="J317" s="24"/>
      <c r="K317" s="3" t="str">
        <f t="shared" si="29"/>
        <v>Ապրիլ</v>
      </c>
      <c r="L317" s="123" t="str">
        <f t="shared" si="30"/>
        <v>Երկրորդ քառորդ</v>
      </c>
    </row>
    <row r="318" spans="1:12">
      <c r="A318" s="3">
        <v>317</v>
      </c>
      <c r="B318" s="121">
        <v>44956</v>
      </c>
      <c r="C318" s="3" t="s">
        <v>441</v>
      </c>
      <c r="D318" s="3" t="s">
        <v>124</v>
      </c>
      <c r="E318" s="3">
        <v>22</v>
      </c>
      <c r="F318" s="3" t="s">
        <v>20</v>
      </c>
      <c r="G318" s="3">
        <v>3</v>
      </c>
      <c r="H318" s="3">
        <v>30</v>
      </c>
      <c r="I318" s="3">
        <v>90</v>
      </c>
      <c r="J318" s="24"/>
      <c r="K318" s="3" t="str">
        <f t="shared" si="29"/>
        <v>Հունվար</v>
      </c>
      <c r="L318" s="123" t="str">
        <f t="shared" si="30"/>
        <v>Առաջին քառորդ</v>
      </c>
    </row>
    <row r="319" spans="1:12">
      <c r="A319" s="3">
        <v>318</v>
      </c>
      <c r="B319" s="121">
        <v>45223</v>
      </c>
      <c r="C319" s="3" t="s">
        <v>442</v>
      </c>
      <c r="D319" s="3" t="s">
        <v>124</v>
      </c>
      <c r="E319" s="3">
        <v>61</v>
      </c>
      <c r="F319" s="3" t="s">
        <v>21</v>
      </c>
      <c r="G319" s="3">
        <v>1</v>
      </c>
      <c r="H319" s="3">
        <v>25</v>
      </c>
      <c r="I319" s="3">
        <v>25</v>
      </c>
      <c r="J319" s="24"/>
      <c r="K319" s="3" t="str">
        <f t="shared" si="29"/>
        <v>Հոկտեմբեր</v>
      </c>
      <c r="L319" s="123" t="str">
        <f t="shared" si="30"/>
        <v>Չորրորդ քառորդ</v>
      </c>
    </row>
    <row r="320" spans="1:12">
      <c r="A320" s="3">
        <v>319</v>
      </c>
      <c r="B320" s="121">
        <v>45204</v>
      </c>
      <c r="C320" s="3" t="s">
        <v>443</v>
      </c>
      <c r="D320" s="3" t="s">
        <v>124</v>
      </c>
      <c r="E320" s="3">
        <v>31</v>
      </c>
      <c r="F320" s="3" t="s">
        <v>21</v>
      </c>
      <c r="G320" s="3">
        <v>1</v>
      </c>
      <c r="H320" s="3">
        <v>500</v>
      </c>
      <c r="I320" s="3">
        <v>500</v>
      </c>
      <c r="J320" s="24"/>
      <c r="K320" s="3" t="str">
        <f t="shared" si="29"/>
        <v>Հոկտեմբեր</v>
      </c>
      <c r="L320" s="123" t="str">
        <f t="shared" si="30"/>
        <v>Չորրորդ քառորդ</v>
      </c>
    </row>
    <row r="321" spans="1:12">
      <c r="A321" s="3">
        <v>320</v>
      </c>
      <c r="B321" s="121">
        <v>44958</v>
      </c>
      <c r="C321" s="3" t="s">
        <v>444</v>
      </c>
      <c r="D321" s="3" t="s">
        <v>126</v>
      </c>
      <c r="E321" s="3">
        <v>28</v>
      </c>
      <c r="F321" s="3" t="s">
        <v>20</v>
      </c>
      <c r="G321" s="3">
        <v>4</v>
      </c>
      <c r="H321" s="3">
        <v>300</v>
      </c>
      <c r="I321" s="3">
        <v>1200</v>
      </c>
      <c r="J321" s="24"/>
      <c r="K321" s="3" t="str">
        <f t="shared" si="29"/>
        <v>Փետրվար</v>
      </c>
      <c r="L321" s="123" t="str">
        <f t="shared" si="30"/>
        <v>Առաջին քառորդ</v>
      </c>
    </row>
    <row r="322" spans="1:12">
      <c r="A322" s="3">
        <v>321</v>
      </c>
      <c r="B322" s="121">
        <v>45087</v>
      </c>
      <c r="C322" s="3" t="s">
        <v>445</v>
      </c>
      <c r="D322" s="3" t="s">
        <v>126</v>
      </c>
      <c r="E322" s="3">
        <v>26</v>
      </c>
      <c r="F322" s="3" t="s">
        <v>20</v>
      </c>
      <c r="G322" s="3">
        <v>2</v>
      </c>
      <c r="H322" s="3">
        <v>25</v>
      </c>
      <c r="I322" s="3">
        <v>50</v>
      </c>
      <c r="J322" s="24"/>
      <c r="K322" s="3" t="str">
        <f t="shared" si="29"/>
        <v>Հունիս</v>
      </c>
      <c r="L322" s="123" t="str">
        <f t="shared" si="30"/>
        <v>Երկրորդ քառորդ</v>
      </c>
    </row>
    <row r="323" spans="1:12">
      <c r="A323" s="3">
        <v>322</v>
      </c>
      <c r="B323" s="121">
        <v>44956</v>
      </c>
      <c r="C323" s="3" t="s">
        <v>446</v>
      </c>
      <c r="D323" s="3" t="s">
        <v>124</v>
      </c>
      <c r="E323" s="3">
        <v>51</v>
      </c>
      <c r="F323" s="3" t="s">
        <v>20</v>
      </c>
      <c r="G323" s="3">
        <v>1</v>
      </c>
      <c r="H323" s="3">
        <v>500</v>
      </c>
      <c r="I323" s="3">
        <v>500</v>
      </c>
      <c r="J323" s="24"/>
      <c r="K323" s="3" t="str">
        <f t="shared" ref="K323:K386" si="31">IF(MONTH(B323)&lt;=1, "Հունվար", IF(MONTH(B323)&lt;=2, "Փետրվար", IF(MONTH(B323)&lt;=3, "Մարտ", IF(MONTH(B323)&lt;=4, "Ապրիլ",IF(MONTH(B323)&lt;=5, "Մայիս",IF(MONTH(B323)&lt;=6, "Հունիս",IF(MONTH(B323)&lt;=7, "Հուլիս",IF(MONTH(B323)&lt;=8, "Օգոստոս",IF(MONTH(B323)&lt;=9, "Սեպտեմբեր",IF(MONTH(B323)&lt;=10, "Հոկտեմբեր",IF(MONTH(B323)&lt;=11, "Նոյեմբեր",IF(MONTH(B323)&lt;=12, "Դեկտեմբեր", "Error"))))))))))))</f>
        <v>Հունվար</v>
      </c>
      <c r="L323" s="123" t="str">
        <f t="shared" ref="L323:L386" si="32">IF(MONTH(B323)&lt;=3, "Առաջին քառորդ", IF(MONTH(B323)&lt;=6, "Երկրորդ քառորդ", IF(MONTH(B323)&lt;=9, "Երրորդ քառորդ", IF(MONTH(B323)&lt;=12, "Չորրորդ քառորդ","Error"))))</f>
        <v>Առաջին քառորդ</v>
      </c>
    </row>
    <row r="324" spans="1:12">
      <c r="A324" s="3">
        <v>323</v>
      </c>
      <c r="B324" s="121">
        <v>44952</v>
      </c>
      <c r="C324" s="3" t="s">
        <v>447</v>
      </c>
      <c r="D324" s="3" t="s">
        <v>126</v>
      </c>
      <c r="E324" s="3">
        <v>29</v>
      </c>
      <c r="F324" s="3" t="s">
        <v>19</v>
      </c>
      <c r="G324" s="3">
        <v>3</v>
      </c>
      <c r="H324" s="3">
        <v>300</v>
      </c>
      <c r="I324" s="3">
        <v>900</v>
      </c>
      <c r="J324" s="24"/>
      <c r="K324" s="3" t="str">
        <f t="shared" si="31"/>
        <v>Հունվար</v>
      </c>
      <c r="L324" s="123" t="str">
        <f t="shared" si="32"/>
        <v>Առաջին քառորդ</v>
      </c>
    </row>
    <row r="325" spans="1:12">
      <c r="A325" s="3">
        <v>324</v>
      </c>
      <c r="B325" s="121">
        <v>45226</v>
      </c>
      <c r="C325" s="3" t="s">
        <v>448</v>
      </c>
      <c r="D325" s="3" t="s">
        <v>126</v>
      </c>
      <c r="E325" s="3">
        <v>52</v>
      </c>
      <c r="F325" s="3" t="s">
        <v>20</v>
      </c>
      <c r="G325" s="3">
        <v>3</v>
      </c>
      <c r="H325" s="3">
        <v>50</v>
      </c>
      <c r="I325" s="3">
        <v>150</v>
      </c>
      <c r="J325" s="24"/>
      <c r="K325" s="3" t="str">
        <f t="shared" si="31"/>
        <v>Հոկտեմբեր</v>
      </c>
      <c r="L325" s="123" t="str">
        <f t="shared" si="32"/>
        <v>Չորրորդ քառորդ</v>
      </c>
    </row>
    <row r="326" spans="1:12">
      <c r="A326" s="3">
        <v>325</v>
      </c>
      <c r="B326" s="121">
        <v>45171</v>
      </c>
      <c r="C326" s="3" t="s">
        <v>449</v>
      </c>
      <c r="D326" s="3" t="s">
        <v>126</v>
      </c>
      <c r="E326" s="3">
        <v>52</v>
      </c>
      <c r="F326" s="3" t="s">
        <v>20</v>
      </c>
      <c r="G326" s="3">
        <v>2</v>
      </c>
      <c r="H326" s="3">
        <v>25</v>
      </c>
      <c r="I326" s="3">
        <v>50</v>
      </c>
      <c r="J326" s="24"/>
      <c r="K326" s="3" t="str">
        <f t="shared" si="31"/>
        <v>Սեպտեմբեր</v>
      </c>
      <c r="L326" s="123" t="str">
        <f t="shared" si="32"/>
        <v>Երրորդ քառորդ</v>
      </c>
    </row>
    <row r="327" spans="1:12">
      <c r="A327" s="3">
        <v>326</v>
      </c>
      <c r="B327" s="121">
        <v>45184</v>
      </c>
      <c r="C327" s="3" t="s">
        <v>450</v>
      </c>
      <c r="D327" s="3" t="s">
        <v>126</v>
      </c>
      <c r="E327" s="3">
        <v>18</v>
      </c>
      <c r="F327" s="3" t="s">
        <v>21</v>
      </c>
      <c r="G327" s="3">
        <v>3</v>
      </c>
      <c r="H327" s="3">
        <v>25</v>
      </c>
      <c r="I327" s="3">
        <v>75</v>
      </c>
      <c r="J327" s="24"/>
      <c r="K327" s="3" t="str">
        <f t="shared" si="31"/>
        <v>Սեպտեմբեր</v>
      </c>
      <c r="L327" s="123" t="str">
        <f t="shared" si="32"/>
        <v>Երրորդ քառորդ</v>
      </c>
    </row>
    <row r="328" spans="1:12">
      <c r="A328" s="3">
        <v>327</v>
      </c>
      <c r="B328" s="121">
        <v>45198</v>
      </c>
      <c r="C328" s="3" t="s">
        <v>451</v>
      </c>
      <c r="D328" s="3" t="s">
        <v>124</v>
      </c>
      <c r="E328" s="3">
        <v>57</v>
      </c>
      <c r="F328" s="3" t="s">
        <v>20</v>
      </c>
      <c r="G328" s="3">
        <v>3</v>
      </c>
      <c r="H328" s="3">
        <v>50</v>
      </c>
      <c r="I328" s="3">
        <v>150</v>
      </c>
      <c r="J328" s="24"/>
      <c r="K328" s="3" t="str">
        <f t="shared" si="31"/>
        <v>Սեպտեմբեր</v>
      </c>
      <c r="L328" s="123" t="str">
        <f t="shared" si="32"/>
        <v>Երրորդ քառորդ</v>
      </c>
    </row>
    <row r="329" spans="1:12">
      <c r="A329" s="3">
        <v>328</v>
      </c>
      <c r="B329" s="121">
        <v>45007</v>
      </c>
      <c r="C329" s="3" t="s">
        <v>452</v>
      </c>
      <c r="D329" s="3" t="s">
        <v>124</v>
      </c>
      <c r="E329" s="3">
        <v>39</v>
      </c>
      <c r="F329" s="3" t="s">
        <v>19</v>
      </c>
      <c r="G329" s="3">
        <v>2</v>
      </c>
      <c r="H329" s="3">
        <v>50</v>
      </c>
      <c r="I329" s="3">
        <v>100</v>
      </c>
      <c r="J329" s="24"/>
      <c r="K329" s="3" t="str">
        <f t="shared" si="31"/>
        <v>Մարտ</v>
      </c>
      <c r="L329" s="123" t="str">
        <f t="shared" si="32"/>
        <v>Առաջին քառորդ</v>
      </c>
    </row>
    <row r="330" spans="1:12">
      <c r="A330" s="3">
        <v>329</v>
      </c>
      <c r="B330" s="121">
        <v>44956</v>
      </c>
      <c r="C330" s="3" t="s">
        <v>453</v>
      </c>
      <c r="D330" s="3" t="s">
        <v>126</v>
      </c>
      <c r="E330" s="3">
        <v>46</v>
      </c>
      <c r="F330" s="3" t="s">
        <v>20</v>
      </c>
      <c r="G330" s="3">
        <v>4</v>
      </c>
      <c r="H330" s="3">
        <v>25</v>
      </c>
      <c r="I330" s="3">
        <v>100</v>
      </c>
      <c r="J330" s="24"/>
      <c r="K330" s="3" t="str">
        <f t="shared" si="31"/>
        <v>Հունվար</v>
      </c>
      <c r="L330" s="123" t="str">
        <f t="shared" si="32"/>
        <v>Առաջին քառորդ</v>
      </c>
    </row>
    <row r="331" spans="1:12">
      <c r="A331" s="3">
        <v>330</v>
      </c>
      <c r="B331" s="121">
        <v>45187</v>
      </c>
      <c r="C331" s="3" t="s">
        <v>454</v>
      </c>
      <c r="D331" s="3" t="s">
        <v>126</v>
      </c>
      <c r="E331" s="3">
        <v>25</v>
      </c>
      <c r="F331" s="3" t="s">
        <v>19</v>
      </c>
      <c r="G331" s="3">
        <v>4</v>
      </c>
      <c r="H331" s="3">
        <v>50</v>
      </c>
      <c r="I331" s="3">
        <v>200</v>
      </c>
      <c r="J331" s="24"/>
      <c r="K331" s="3" t="str">
        <f t="shared" si="31"/>
        <v>Սեպտեմբեր</v>
      </c>
      <c r="L331" s="123" t="str">
        <f t="shared" si="32"/>
        <v>Երրորդ քառորդ</v>
      </c>
    </row>
    <row r="332" spans="1:12">
      <c r="A332" s="3">
        <v>331</v>
      </c>
      <c r="B332" s="121">
        <v>44968</v>
      </c>
      <c r="C332" s="3" t="s">
        <v>455</v>
      </c>
      <c r="D332" s="3" t="s">
        <v>124</v>
      </c>
      <c r="E332" s="3">
        <v>28</v>
      </c>
      <c r="F332" s="3" t="s">
        <v>20</v>
      </c>
      <c r="G332" s="3">
        <v>3</v>
      </c>
      <c r="H332" s="3">
        <v>30</v>
      </c>
      <c r="I332" s="3">
        <v>90</v>
      </c>
      <c r="J332" s="24"/>
      <c r="K332" s="3" t="str">
        <f t="shared" si="31"/>
        <v>Փետրվար</v>
      </c>
      <c r="L332" s="123" t="str">
        <f t="shared" si="32"/>
        <v>Առաջին քառորդ</v>
      </c>
    </row>
    <row r="333" spans="1:12">
      <c r="A333" s="3">
        <v>332</v>
      </c>
      <c r="B333" s="121">
        <v>45022</v>
      </c>
      <c r="C333" s="3" t="s">
        <v>456</v>
      </c>
      <c r="D333" s="3" t="s">
        <v>124</v>
      </c>
      <c r="E333" s="3">
        <v>58</v>
      </c>
      <c r="F333" s="3" t="s">
        <v>20</v>
      </c>
      <c r="G333" s="3">
        <v>4</v>
      </c>
      <c r="H333" s="3">
        <v>300</v>
      </c>
      <c r="I333" s="3">
        <v>1200</v>
      </c>
      <c r="J333" s="24"/>
      <c r="K333" s="3" t="str">
        <f t="shared" si="31"/>
        <v>Ապրիլ</v>
      </c>
      <c r="L333" s="123" t="str">
        <f t="shared" si="32"/>
        <v>Երկրորդ քառորդ</v>
      </c>
    </row>
    <row r="334" spans="1:12">
      <c r="A334" s="3">
        <v>333</v>
      </c>
      <c r="B334" s="121">
        <v>44962</v>
      </c>
      <c r="C334" s="3" t="s">
        <v>457</v>
      </c>
      <c r="D334" s="3" t="s">
        <v>126</v>
      </c>
      <c r="E334" s="3">
        <v>54</v>
      </c>
      <c r="F334" s="3" t="s">
        <v>20</v>
      </c>
      <c r="G334" s="3">
        <v>4</v>
      </c>
      <c r="H334" s="3">
        <v>300</v>
      </c>
      <c r="I334" s="3">
        <v>1200</v>
      </c>
      <c r="J334" s="24"/>
      <c r="K334" s="3" t="str">
        <f t="shared" si="31"/>
        <v>Փետրվար</v>
      </c>
      <c r="L334" s="123" t="str">
        <f t="shared" si="32"/>
        <v>Առաջին քառորդ</v>
      </c>
    </row>
    <row r="335" spans="1:12">
      <c r="A335" s="3">
        <v>334</v>
      </c>
      <c r="B335" s="121">
        <v>45231</v>
      </c>
      <c r="C335" s="3" t="s">
        <v>458</v>
      </c>
      <c r="D335" s="3" t="s">
        <v>124</v>
      </c>
      <c r="E335" s="3">
        <v>31</v>
      </c>
      <c r="F335" s="3" t="s">
        <v>20</v>
      </c>
      <c r="G335" s="3">
        <v>3</v>
      </c>
      <c r="H335" s="3">
        <v>300</v>
      </c>
      <c r="I335" s="3">
        <v>900</v>
      </c>
      <c r="J335" s="24"/>
      <c r="K335" s="3" t="str">
        <f t="shared" si="31"/>
        <v>Նոյեմբեր</v>
      </c>
      <c r="L335" s="123" t="str">
        <f t="shared" si="32"/>
        <v>Չորրորդ քառորդ</v>
      </c>
    </row>
    <row r="336" spans="1:12">
      <c r="A336" s="3">
        <v>335</v>
      </c>
      <c r="B336" s="121">
        <v>44961</v>
      </c>
      <c r="C336" s="3" t="s">
        <v>459</v>
      </c>
      <c r="D336" s="3" t="s">
        <v>126</v>
      </c>
      <c r="E336" s="3">
        <v>47</v>
      </c>
      <c r="F336" s="3" t="s">
        <v>19</v>
      </c>
      <c r="G336" s="3">
        <v>4</v>
      </c>
      <c r="H336" s="3">
        <v>30</v>
      </c>
      <c r="I336" s="3">
        <v>120</v>
      </c>
      <c r="J336" s="24"/>
      <c r="K336" s="3" t="str">
        <f t="shared" si="31"/>
        <v>Փետրվար</v>
      </c>
      <c r="L336" s="123" t="str">
        <f t="shared" si="32"/>
        <v>Առաջին քառորդ</v>
      </c>
    </row>
    <row r="337" spans="1:12">
      <c r="A337" s="3">
        <v>336</v>
      </c>
      <c r="B337" s="121">
        <v>45272</v>
      </c>
      <c r="C337" s="3" t="s">
        <v>460</v>
      </c>
      <c r="D337" s="3" t="s">
        <v>126</v>
      </c>
      <c r="E337" s="3">
        <v>52</v>
      </c>
      <c r="F337" s="3" t="s">
        <v>19</v>
      </c>
      <c r="G337" s="3">
        <v>3</v>
      </c>
      <c r="H337" s="3">
        <v>50</v>
      </c>
      <c r="I337" s="3">
        <v>150</v>
      </c>
      <c r="J337" s="24"/>
      <c r="K337" s="3" t="str">
        <f t="shared" si="31"/>
        <v>Դեկտեմբեր</v>
      </c>
      <c r="L337" s="123" t="str">
        <f t="shared" si="32"/>
        <v>Չորրորդ քառորդ</v>
      </c>
    </row>
    <row r="338" spans="1:12">
      <c r="A338" s="3">
        <v>337</v>
      </c>
      <c r="B338" s="121">
        <v>45047</v>
      </c>
      <c r="C338" s="3" t="s">
        <v>461</v>
      </c>
      <c r="D338" s="3" t="s">
        <v>124</v>
      </c>
      <c r="E338" s="3">
        <v>38</v>
      </c>
      <c r="F338" s="3" t="s">
        <v>21</v>
      </c>
      <c r="G338" s="3">
        <v>1</v>
      </c>
      <c r="H338" s="3">
        <v>500</v>
      </c>
      <c r="I338" s="3">
        <v>500</v>
      </c>
      <c r="J338" s="24"/>
      <c r="K338" s="3" t="str">
        <f t="shared" si="31"/>
        <v>Մայիս</v>
      </c>
      <c r="L338" s="123" t="str">
        <f t="shared" si="32"/>
        <v>Երկրորդ քառորդ</v>
      </c>
    </row>
    <row r="339" spans="1:12">
      <c r="A339" s="3">
        <v>338</v>
      </c>
      <c r="B339" s="121">
        <v>45133</v>
      </c>
      <c r="C339" s="3" t="s">
        <v>462</v>
      </c>
      <c r="D339" s="3" t="s">
        <v>124</v>
      </c>
      <c r="E339" s="3">
        <v>54</v>
      </c>
      <c r="F339" s="3" t="s">
        <v>19</v>
      </c>
      <c r="G339" s="3">
        <v>2</v>
      </c>
      <c r="H339" s="3">
        <v>50</v>
      </c>
      <c r="I339" s="3">
        <v>100</v>
      </c>
      <c r="J339" s="24"/>
      <c r="K339" s="3" t="str">
        <f t="shared" si="31"/>
        <v>Հուլիս</v>
      </c>
      <c r="L339" s="123" t="str">
        <f t="shared" si="32"/>
        <v>Երրորդ քառորդ</v>
      </c>
    </row>
    <row r="340" spans="1:12">
      <c r="A340" s="3">
        <v>339</v>
      </c>
      <c r="B340" s="121">
        <v>44988</v>
      </c>
      <c r="C340" s="3" t="s">
        <v>463</v>
      </c>
      <c r="D340" s="3" t="s">
        <v>126</v>
      </c>
      <c r="E340" s="3">
        <v>22</v>
      </c>
      <c r="F340" s="3" t="s">
        <v>20</v>
      </c>
      <c r="G340" s="3">
        <v>2</v>
      </c>
      <c r="H340" s="3">
        <v>25</v>
      </c>
      <c r="I340" s="3">
        <v>50</v>
      </c>
      <c r="J340" s="24"/>
      <c r="K340" s="3" t="str">
        <f t="shared" si="31"/>
        <v>Մարտ</v>
      </c>
      <c r="L340" s="123" t="str">
        <f t="shared" si="32"/>
        <v>Առաջին քառորդ</v>
      </c>
    </row>
    <row r="341" spans="1:12">
      <c r="A341" s="3">
        <v>340</v>
      </c>
      <c r="B341" s="121">
        <v>45218</v>
      </c>
      <c r="C341" s="3" t="s">
        <v>464</v>
      </c>
      <c r="D341" s="3" t="s">
        <v>126</v>
      </c>
      <c r="E341" s="3">
        <v>36</v>
      </c>
      <c r="F341" s="3" t="s">
        <v>21</v>
      </c>
      <c r="G341" s="3">
        <v>4</v>
      </c>
      <c r="H341" s="3">
        <v>300</v>
      </c>
      <c r="I341" s="3">
        <v>1200</v>
      </c>
      <c r="J341" s="24"/>
      <c r="K341" s="3" t="str">
        <f t="shared" si="31"/>
        <v>Հոկտեմբեր</v>
      </c>
      <c r="L341" s="123" t="str">
        <f t="shared" si="32"/>
        <v>Չորրորդ քառորդ</v>
      </c>
    </row>
    <row r="342" spans="1:12">
      <c r="A342" s="3">
        <v>341</v>
      </c>
      <c r="B342" s="121">
        <v>45053</v>
      </c>
      <c r="C342" s="3" t="s">
        <v>465</v>
      </c>
      <c r="D342" s="3" t="s">
        <v>124</v>
      </c>
      <c r="E342" s="3">
        <v>31</v>
      </c>
      <c r="F342" s="3" t="s">
        <v>21</v>
      </c>
      <c r="G342" s="3">
        <v>4</v>
      </c>
      <c r="H342" s="3">
        <v>50</v>
      </c>
      <c r="I342" s="3">
        <v>200</v>
      </c>
      <c r="J342" s="24"/>
      <c r="K342" s="3" t="str">
        <f t="shared" si="31"/>
        <v>Մայիս</v>
      </c>
      <c r="L342" s="123" t="str">
        <f t="shared" si="32"/>
        <v>Երկրորդ քառորդ</v>
      </c>
    </row>
    <row r="343" spans="1:12">
      <c r="A343" s="3">
        <v>342</v>
      </c>
      <c r="B343" s="121">
        <v>45223</v>
      </c>
      <c r="C343" s="3" t="s">
        <v>466</v>
      </c>
      <c r="D343" s="3" t="s">
        <v>126</v>
      </c>
      <c r="E343" s="3">
        <v>43</v>
      </c>
      <c r="F343" s="3" t="s">
        <v>21</v>
      </c>
      <c r="G343" s="3">
        <v>4</v>
      </c>
      <c r="H343" s="3">
        <v>500</v>
      </c>
      <c r="I343" s="3">
        <v>2000</v>
      </c>
      <c r="J343" s="24"/>
      <c r="K343" s="3" t="str">
        <f t="shared" si="31"/>
        <v>Հոկտեմբեր</v>
      </c>
      <c r="L343" s="123" t="str">
        <f t="shared" si="32"/>
        <v>Չորրորդ քառորդ</v>
      </c>
    </row>
    <row r="344" spans="1:12">
      <c r="A344" s="3">
        <v>343</v>
      </c>
      <c r="B344" s="121">
        <v>45231</v>
      </c>
      <c r="C344" s="3" t="s">
        <v>467</v>
      </c>
      <c r="D344" s="3" t="s">
        <v>124</v>
      </c>
      <c r="E344" s="3">
        <v>21</v>
      </c>
      <c r="F344" s="3" t="s">
        <v>20</v>
      </c>
      <c r="G344" s="3">
        <v>2</v>
      </c>
      <c r="H344" s="3">
        <v>25</v>
      </c>
      <c r="I344" s="3">
        <v>50</v>
      </c>
      <c r="J344" s="24"/>
      <c r="K344" s="3" t="str">
        <f t="shared" si="31"/>
        <v>Նոյեմբեր</v>
      </c>
      <c r="L344" s="123" t="str">
        <f t="shared" si="32"/>
        <v>Չորրորդ քառորդ</v>
      </c>
    </row>
    <row r="345" spans="1:12">
      <c r="A345" s="3">
        <v>344</v>
      </c>
      <c r="B345" s="121">
        <v>44947</v>
      </c>
      <c r="C345" s="3" t="s">
        <v>468</v>
      </c>
      <c r="D345" s="3" t="s">
        <v>126</v>
      </c>
      <c r="E345" s="3">
        <v>42</v>
      </c>
      <c r="F345" s="3" t="s">
        <v>19</v>
      </c>
      <c r="G345" s="3">
        <v>1</v>
      </c>
      <c r="H345" s="3">
        <v>30</v>
      </c>
      <c r="I345" s="3">
        <v>30</v>
      </c>
      <c r="J345" s="24"/>
      <c r="K345" s="3" t="str">
        <f t="shared" si="31"/>
        <v>Հունվար</v>
      </c>
      <c r="L345" s="123" t="str">
        <f t="shared" si="32"/>
        <v>Առաջին քառորդ</v>
      </c>
    </row>
    <row r="346" spans="1:12">
      <c r="A346" s="3">
        <v>345</v>
      </c>
      <c r="B346" s="121">
        <v>45244</v>
      </c>
      <c r="C346" s="3" t="s">
        <v>469</v>
      </c>
      <c r="D346" s="3" t="s">
        <v>124</v>
      </c>
      <c r="E346" s="3">
        <v>62</v>
      </c>
      <c r="F346" s="3" t="s">
        <v>20</v>
      </c>
      <c r="G346" s="3">
        <v>1</v>
      </c>
      <c r="H346" s="3">
        <v>30</v>
      </c>
      <c r="I346" s="3">
        <v>30</v>
      </c>
      <c r="J346" s="24"/>
      <c r="K346" s="3" t="str">
        <f t="shared" si="31"/>
        <v>Նոյեմբեր</v>
      </c>
      <c r="L346" s="123" t="str">
        <f t="shared" si="32"/>
        <v>Չորրորդ քառորդ</v>
      </c>
    </row>
    <row r="347" spans="1:12">
      <c r="A347" s="3">
        <v>346</v>
      </c>
      <c r="B347" s="121">
        <v>44968</v>
      </c>
      <c r="C347" s="3" t="s">
        <v>470</v>
      </c>
      <c r="D347" s="3" t="s">
        <v>124</v>
      </c>
      <c r="E347" s="3">
        <v>59</v>
      </c>
      <c r="F347" s="3" t="s">
        <v>21</v>
      </c>
      <c r="G347" s="3">
        <v>2</v>
      </c>
      <c r="H347" s="3">
        <v>500</v>
      </c>
      <c r="I347" s="3">
        <v>1000</v>
      </c>
      <c r="J347" s="24"/>
      <c r="K347" s="3" t="str">
        <f t="shared" si="31"/>
        <v>Փետրվար</v>
      </c>
      <c r="L347" s="123" t="str">
        <f t="shared" si="32"/>
        <v>Առաջին քառորդ</v>
      </c>
    </row>
    <row r="348" spans="1:12">
      <c r="A348" s="3">
        <v>347</v>
      </c>
      <c r="B348" s="121">
        <v>45141</v>
      </c>
      <c r="C348" s="3" t="s">
        <v>471</v>
      </c>
      <c r="D348" s="3" t="s">
        <v>124</v>
      </c>
      <c r="E348" s="3">
        <v>42</v>
      </c>
      <c r="F348" s="3" t="s">
        <v>20</v>
      </c>
      <c r="G348" s="3">
        <v>1</v>
      </c>
      <c r="H348" s="3">
        <v>25</v>
      </c>
      <c r="I348" s="3">
        <v>25</v>
      </c>
      <c r="J348" s="24"/>
      <c r="K348" s="3" t="str">
        <f t="shared" si="31"/>
        <v>Օգոստոս</v>
      </c>
      <c r="L348" s="123" t="str">
        <f t="shared" si="32"/>
        <v>Երրորդ քառորդ</v>
      </c>
    </row>
    <row r="349" spans="1:12">
      <c r="A349" s="3">
        <v>348</v>
      </c>
      <c r="B349" s="121">
        <v>45263</v>
      </c>
      <c r="C349" s="3" t="s">
        <v>472</v>
      </c>
      <c r="D349" s="3" t="s">
        <v>126</v>
      </c>
      <c r="E349" s="3">
        <v>35</v>
      </c>
      <c r="F349" s="3" t="s">
        <v>20</v>
      </c>
      <c r="G349" s="3">
        <v>2</v>
      </c>
      <c r="H349" s="3">
        <v>300</v>
      </c>
      <c r="I349" s="3">
        <v>600</v>
      </c>
      <c r="J349" s="24"/>
      <c r="K349" s="3" t="str">
        <f t="shared" si="31"/>
        <v>Դեկտեմբեր</v>
      </c>
      <c r="L349" s="123" t="str">
        <f t="shared" si="32"/>
        <v>Չորրորդ քառորդ</v>
      </c>
    </row>
    <row r="350" spans="1:12">
      <c r="A350" s="3">
        <v>349</v>
      </c>
      <c r="B350" s="121">
        <v>45225</v>
      </c>
      <c r="C350" s="3" t="s">
        <v>473</v>
      </c>
      <c r="D350" s="3" t="s">
        <v>126</v>
      </c>
      <c r="E350" s="3">
        <v>57</v>
      </c>
      <c r="F350" s="3" t="s">
        <v>19</v>
      </c>
      <c r="G350" s="3">
        <v>1</v>
      </c>
      <c r="H350" s="3">
        <v>50</v>
      </c>
      <c r="I350" s="3">
        <v>50</v>
      </c>
      <c r="J350" s="24"/>
      <c r="K350" s="3" t="str">
        <f t="shared" si="31"/>
        <v>Հոկտեմբեր</v>
      </c>
      <c r="L350" s="123" t="str">
        <f t="shared" si="32"/>
        <v>Չորրորդ քառորդ</v>
      </c>
    </row>
    <row r="351" spans="1:12">
      <c r="A351" s="3">
        <v>350</v>
      </c>
      <c r="B351" s="121">
        <v>45216</v>
      </c>
      <c r="C351" s="3" t="s">
        <v>474</v>
      </c>
      <c r="D351" s="3" t="s">
        <v>124</v>
      </c>
      <c r="E351" s="3">
        <v>25</v>
      </c>
      <c r="F351" s="3" t="s">
        <v>19</v>
      </c>
      <c r="G351" s="3">
        <v>3</v>
      </c>
      <c r="H351" s="3">
        <v>25</v>
      </c>
      <c r="I351" s="3">
        <v>75</v>
      </c>
      <c r="J351" s="24"/>
      <c r="K351" s="3" t="str">
        <f t="shared" si="31"/>
        <v>Հոկտեմբեր</v>
      </c>
      <c r="L351" s="123" t="str">
        <f t="shared" si="32"/>
        <v>Չորրորդ քառորդ</v>
      </c>
    </row>
    <row r="352" spans="1:12">
      <c r="A352" s="3">
        <v>351</v>
      </c>
      <c r="B352" s="121">
        <v>45194</v>
      </c>
      <c r="C352" s="3" t="s">
        <v>475</v>
      </c>
      <c r="D352" s="3" t="s">
        <v>126</v>
      </c>
      <c r="E352" s="3">
        <v>56</v>
      </c>
      <c r="F352" s="3" t="s">
        <v>21</v>
      </c>
      <c r="G352" s="3">
        <v>3</v>
      </c>
      <c r="H352" s="3">
        <v>30</v>
      </c>
      <c r="I352" s="3">
        <v>90</v>
      </c>
      <c r="J352" s="24"/>
      <c r="K352" s="3" t="str">
        <f t="shared" si="31"/>
        <v>Սեպտեմբեր</v>
      </c>
      <c r="L352" s="123" t="str">
        <f t="shared" si="32"/>
        <v>Երրորդ քառորդ</v>
      </c>
    </row>
    <row r="353" spans="1:12">
      <c r="A353" s="3">
        <v>352</v>
      </c>
      <c r="B353" s="121">
        <v>45088</v>
      </c>
      <c r="C353" s="3" t="s">
        <v>476</v>
      </c>
      <c r="D353" s="3" t="s">
        <v>124</v>
      </c>
      <c r="E353" s="3">
        <v>57</v>
      </c>
      <c r="F353" s="3" t="s">
        <v>20</v>
      </c>
      <c r="G353" s="3">
        <v>2</v>
      </c>
      <c r="H353" s="3">
        <v>500</v>
      </c>
      <c r="I353" s="3">
        <v>1000</v>
      </c>
      <c r="J353" s="24"/>
      <c r="K353" s="3" t="str">
        <f t="shared" si="31"/>
        <v>Հունիս</v>
      </c>
      <c r="L353" s="123" t="str">
        <f t="shared" si="32"/>
        <v>Երկրորդ քառորդ</v>
      </c>
    </row>
    <row r="354" spans="1:12">
      <c r="A354" s="3">
        <v>353</v>
      </c>
      <c r="B354" s="121">
        <v>45060</v>
      </c>
      <c r="C354" s="3" t="s">
        <v>477</v>
      </c>
      <c r="D354" s="3" t="s">
        <v>124</v>
      </c>
      <c r="E354" s="3">
        <v>31</v>
      </c>
      <c r="F354" s="3" t="s">
        <v>20</v>
      </c>
      <c r="G354" s="3">
        <v>1</v>
      </c>
      <c r="H354" s="3">
        <v>500</v>
      </c>
      <c r="I354" s="3">
        <v>500</v>
      </c>
      <c r="J354" s="24"/>
      <c r="K354" s="3" t="str">
        <f t="shared" si="31"/>
        <v>Մայիս</v>
      </c>
      <c r="L354" s="123" t="str">
        <f t="shared" si="32"/>
        <v>Երկրորդ քառորդ</v>
      </c>
    </row>
    <row r="355" spans="1:12">
      <c r="A355" s="3">
        <v>354</v>
      </c>
      <c r="B355" s="121">
        <v>45031</v>
      </c>
      <c r="C355" s="3" t="s">
        <v>478</v>
      </c>
      <c r="D355" s="3" t="s">
        <v>126</v>
      </c>
      <c r="E355" s="3">
        <v>49</v>
      </c>
      <c r="F355" s="3" t="s">
        <v>19</v>
      </c>
      <c r="G355" s="3">
        <v>4</v>
      </c>
      <c r="H355" s="3">
        <v>50</v>
      </c>
      <c r="I355" s="3">
        <v>200</v>
      </c>
      <c r="J355" s="24"/>
      <c r="K355" s="3" t="str">
        <f t="shared" si="31"/>
        <v>Ապրիլ</v>
      </c>
      <c r="L355" s="123" t="str">
        <f t="shared" si="32"/>
        <v>Երկրորդ քառորդ</v>
      </c>
    </row>
    <row r="356" spans="1:12">
      <c r="A356" s="3">
        <v>355</v>
      </c>
      <c r="B356" s="121">
        <v>45269</v>
      </c>
      <c r="C356" s="3" t="s">
        <v>479</v>
      </c>
      <c r="D356" s="3" t="s">
        <v>126</v>
      </c>
      <c r="E356" s="3">
        <v>55</v>
      </c>
      <c r="F356" s="3" t="s">
        <v>20</v>
      </c>
      <c r="G356" s="3">
        <v>1</v>
      </c>
      <c r="H356" s="3">
        <v>500</v>
      </c>
      <c r="I356" s="3">
        <v>500</v>
      </c>
      <c r="J356" s="24"/>
      <c r="K356" s="3" t="str">
        <f t="shared" si="31"/>
        <v>Դեկտեմբեր</v>
      </c>
      <c r="L356" s="123" t="str">
        <f t="shared" si="32"/>
        <v>Չորրորդ քառորդ</v>
      </c>
    </row>
    <row r="357" spans="1:12">
      <c r="A357" s="3">
        <v>356</v>
      </c>
      <c r="B357" s="121">
        <v>45087</v>
      </c>
      <c r="C357" s="3" t="s">
        <v>480</v>
      </c>
      <c r="D357" s="3" t="s">
        <v>124</v>
      </c>
      <c r="E357" s="3">
        <v>50</v>
      </c>
      <c r="F357" s="3" t="s">
        <v>20</v>
      </c>
      <c r="G357" s="3">
        <v>3</v>
      </c>
      <c r="H357" s="3">
        <v>500</v>
      </c>
      <c r="I357" s="3">
        <v>1500</v>
      </c>
      <c r="J357" s="24"/>
      <c r="K357" s="3" t="str">
        <f t="shared" si="31"/>
        <v>Հունիս</v>
      </c>
      <c r="L357" s="123" t="str">
        <f t="shared" si="32"/>
        <v>Երկրորդ քառորդ</v>
      </c>
    </row>
    <row r="358" spans="1:12">
      <c r="A358" s="3">
        <v>357</v>
      </c>
      <c r="B358" s="121">
        <v>45049</v>
      </c>
      <c r="C358" s="3" t="s">
        <v>481</v>
      </c>
      <c r="D358" s="3" t="s">
        <v>126</v>
      </c>
      <c r="E358" s="3">
        <v>40</v>
      </c>
      <c r="F358" s="3" t="s">
        <v>20</v>
      </c>
      <c r="G358" s="3">
        <v>3</v>
      </c>
      <c r="H358" s="3">
        <v>25</v>
      </c>
      <c r="I358" s="3">
        <v>75</v>
      </c>
      <c r="J358" s="24"/>
      <c r="K358" s="3" t="str">
        <f t="shared" si="31"/>
        <v>Մայիս</v>
      </c>
      <c r="L358" s="123" t="str">
        <f t="shared" si="32"/>
        <v>Երկրորդ քառորդ</v>
      </c>
    </row>
    <row r="359" spans="1:12">
      <c r="A359" s="3">
        <v>358</v>
      </c>
      <c r="B359" s="121">
        <v>45062</v>
      </c>
      <c r="C359" s="3" t="s">
        <v>482</v>
      </c>
      <c r="D359" s="3" t="s">
        <v>126</v>
      </c>
      <c r="E359" s="3">
        <v>32</v>
      </c>
      <c r="F359" s="3" t="s">
        <v>19</v>
      </c>
      <c r="G359" s="3">
        <v>1</v>
      </c>
      <c r="H359" s="3">
        <v>300</v>
      </c>
      <c r="I359" s="3">
        <v>300</v>
      </c>
      <c r="J359" s="24"/>
      <c r="K359" s="3" t="str">
        <f t="shared" si="31"/>
        <v>Մայիս</v>
      </c>
      <c r="L359" s="123" t="str">
        <f t="shared" si="32"/>
        <v>Երկրորդ քառորդ</v>
      </c>
    </row>
    <row r="360" spans="1:12">
      <c r="A360" s="3">
        <v>359</v>
      </c>
      <c r="B360" s="121">
        <v>45129</v>
      </c>
      <c r="C360" s="3" t="s">
        <v>483</v>
      </c>
      <c r="D360" s="3" t="s">
        <v>124</v>
      </c>
      <c r="E360" s="3">
        <v>50</v>
      </c>
      <c r="F360" s="3" t="s">
        <v>21</v>
      </c>
      <c r="G360" s="3">
        <v>1</v>
      </c>
      <c r="H360" s="3">
        <v>50</v>
      </c>
      <c r="I360" s="3">
        <v>50</v>
      </c>
      <c r="J360" s="24"/>
      <c r="K360" s="3" t="str">
        <f t="shared" si="31"/>
        <v>Հուլիս</v>
      </c>
      <c r="L360" s="123" t="str">
        <f t="shared" si="32"/>
        <v>Երրորդ քառորդ</v>
      </c>
    </row>
    <row r="361" spans="1:12">
      <c r="A361" s="3">
        <v>360</v>
      </c>
      <c r="B361" s="121">
        <v>44994</v>
      </c>
      <c r="C361" s="3" t="s">
        <v>484</v>
      </c>
      <c r="D361" s="3" t="s">
        <v>124</v>
      </c>
      <c r="E361" s="3">
        <v>42</v>
      </c>
      <c r="F361" s="3" t="s">
        <v>21</v>
      </c>
      <c r="G361" s="3">
        <v>4</v>
      </c>
      <c r="H361" s="3">
        <v>25</v>
      </c>
      <c r="I361" s="3">
        <v>100</v>
      </c>
      <c r="J361" s="24"/>
      <c r="K361" s="3" t="str">
        <f t="shared" si="31"/>
        <v>Մարտ</v>
      </c>
      <c r="L361" s="123" t="str">
        <f t="shared" si="32"/>
        <v>Առաջին քառորդ</v>
      </c>
    </row>
    <row r="362" spans="1:12">
      <c r="A362" s="3">
        <v>361</v>
      </c>
      <c r="B362" s="121">
        <v>45270</v>
      </c>
      <c r="C362" s="3" t="s">
        <v>485</v>
      </c>
      <c r="D362" s="3" t="s">
        <v>126</v>
      </c>
      <c r="E362" s="3">
        <v>34</v>
      </c>
      <c r="F362" s="3" t="s">
        <v>20</v>
      </c>
      <c r="G362" s="3">
        <v>4</v>
      </c>
      <c r="H362" s="3">
        <v>300</v>
      </c>
      <c r="I362" s="3">
        <v>1200</v>
      </c>
      <c r="J362" s="24"/>
      <c r="K362" s="3" t="str">
        <f t="shared" si="31"/>
        <v>Դեկտեմբեր</v>
      </c>
      <c r="L362" s="123" t="str">
        <f t="shared" si="32"/>
        <v>Չորրորդ քառորդ</v>
      </c>
    </row>
    <row r="363" spans="1:12">
      <c r="A363" s="3">
        <v>362</v>
      </c>
      <c r="B363" s="121">
        <v>45257</v>
      </c>
      <c r="C363" s="3" t="s">
        <v>486</v>
      </c>
      <c r="D363" s="3" t="s">
        <v>124</v>
      </c>
      <c r="E363" s="3">
        <v>50</v>
      </c>
      <c r="F363" s="3" t="s">
        <v>21</v>
      </c>
      <c r="G363" s="3">
        <v>1</v>
      </c>
      <c r="H363" s="3">
        <v>25</v>
      </c>
      <c r="I363" s="3">
        <v>25</v>
      </c>
      <c r="J363" s="24"/>
      <c r="K363" s="3" t="str">
        <f t="shared" si="31"/>
        <v>Նոյեմբեր</v>
      </c>
      <c r="L363" s="123" t="str">
        <f t="shared" si="32"/>
        <v>Չորրորդ քառորդ</v>
      </c>
    </row>
    <row r="364" spans="1:12">
      <c r="A364" s="3">
        <v>363</v>
      </c>
      <c r="B364" s="121">
        <v>45080</v>
      </c>
      <c r="C364" s="3" t="s">
        <v>487</v>
      </c>
      <c r="D364" s="3" t="s">
        <v>124</v>
      </c>
      <c r="E364" s="3">
        <v>64</v>
      </c>
      <c r="F364" s="3" t="s">
        <v>19</v>
      </c>
      <c r="G364" s="3">
        <v>1</v>
      </c>
      <c r="H364" s="3">
        <v>25</v>
      </c>
      <c r="I364" s="3">
        <v>25</v>
      </c>
      <c r="J364" s="24"/>
      <c r="K364" s="3" t="str">
        <f t="shared" si="31"/>
        <v>Հունիս</v>
      </c>
      <c r="L364" s="123" t="str">
        <f t="shared" si="32"/>
        <v>Երկրորդ քառորդ</v>
      </c>
    </row>
    <row r="365" spans="1:12">
      <c r="A365" s="3">
        <v>364</v>
      </c>
      <c r="B365" s="121">
        <v>45161</v>
      </c>
      <c r="C365" s="3" t="s">
        <v>488</v>
      </c>
      <c r="D365" s="3" t="s">
        <v>126</v>
      </c>
      <c r="E365" s="3">
        <v>19</v>
      </c>
      <c r="F365" s="3" t="s">
        <v>19</v>
      </c>
      <c r="G365" s="3">
        <v>1</v>
      </c>
      <c r="H365" s="3">
        <v>500</v>
      </c>
      <c r="I365" s="3">
        <v>500</v>
      </c>
      <c r="J365" s="24"/>
      <c r="K365" s="3" t="str">
        <f t="shared" si="31"/>
        <v>Օգոստոս</v>
      </c>
      <c r="L365" s="123" t="str">
        <f t="shared" si="32"/>
        <v>Երրորդ քառորդ</v>
      </c>
    </row>
    <row r="366" spans="1:12">
      <c r="A366" s="3">
        <v>365</v>
      </c>
      <c r="B366" s="121">
        <v>45088</v>
      </c>
      <c r="C366" s="3" t="s">
        <v>489</v>
      </c>
      <c r="D366" s="3" t="s">
        <v>124</v>
      </c>
      <c r="E366" s="3">
        <v>31</v>
      </c>
      <c r="F366" s="3" t="s">
        <v>21</v>
      </c>
      <c r="G366" s="3">
        <v>1</v>
      </c>
      <c r="H366" s="3">
        <v>300</v>
      </c>
      <c r="I366" s="3">
        <v>300</v>
      </c>
      <c r="J366" s="24"/>
      <c r="K366" s="3" t="str">
        <f t="shared" si="31"/>
        <v>Հունիս</v>
      </c>
      <c r="L366" s="123" t="str">
        <f t="shared" si="32"/>
        <v>Երկրորդ քառորդ</v>
      </c>
    </row>
    <row r="367" spans="1:12">
      <c r="A367" s="3">
        <v>366</v>
      </c>
      <c r="B367" s="121">
        <v>44964</v>
      </c>
      <c r="C367" s="3" t="s">
        <v>490</v>
      </c>
      <c r="D367" s="3" t="s">
        <v>124</v>
      </c>
      <c r="E367" s="3">
        <v>57</v>
      </c>
      <c r="F367" s="3" t="s">
        <v>21</v>
      </c>
      <c r="G367" s="3">
        <v>2</v>
      </c>
      <c r="H367" s="3">
        <v>50</v>
      </c>
      <c r="I367" s="3">
        <v>100</v>
      </c>
      <c r="J367" s="24"/>
      <c r="K367" s="3" t="str">
        <f t="shared" si="31"/>
        <v>Փետրվար</v>
      </c>
      <c r="L367" s="123" t="str">
        <f t="shared" si="32"/>
        <v>Առաջին քառորդ</v>
      </c>
    </row>
    <row r="368" spans="1:12">
      <c r="A368" s="3">
        <v>367</v>
      </c>
      <c r="B368" s="121">
        <v>44931</v>
      </c>
      <c r="C368" s="3" t="s">
        <v>491</v>
      </c>
      <c r="D368" s="3" t="s">
        <v>126</v>
      </c>
      <c r="E368" s="3">
        <v>57</v>
      </c>
      <c r="F368" s="3" t="s">
        <v>20</v>
      </c>
      <c r="G368" s="3">
        <v>1</v>
      </c>
      <c r="H368" s="3">
        <v>50</v>
      </c>
      <c r="I368" s="3">
        <v>50</v>
      </c>
      <c r="J368" s="24"/>
      <c r="K368" s="3" t="str">
        <f t="shared" si="31"/>
        <v>Հունվար</v>
      </c>
      <c r="L368" s="123" t="str">
        <f t="shared" si="32"/>
        <v>Առաջին քառորդ</v>
      </c>
    </row>
    <row r="369" spans="1:12">
      <c r="A369" s="3">
        <v>368</v>
      </c>
      <c r="B369" s="121">
        <v>45161</v>
      </c>
      <c r="C369" s="3" t="s">
        <v>492</v>
      </c>
      <c r="D369" s="3" t="s">
        <v>126</v>
      </c>
      <c r="E369" s="3">
        <v>56</v>
      </c>
      <c r="F369" s="3" t="s">
        <v>21</v>
      </c>
      <c r="G369" s="3">
        <v>4</v>
      </c>
      <c r="H369" s="3">
        <v>300</v>
      </c>
      <c r="I369" s="3">
        <v>1200</v>
      </c>
      <c r="J369" s="24"/>
      <c r="K369" s="3" t="str">
        <f t="shared" si="31"/>
        <v>Օգոստոս</v>
      </c>
      <c r="L369" s="123" t="str">
        <f t="shared" si="32"/>
        <v>Երրորդ քառորդ</v>
      </c>
    </row>
    <row r="370" spans="1:12">
      <c r="A370" s="3">
        <v>369</v>
      </c>
      <c r="B370" s="121">
        <v>45245</v>
      </c>
      <c r="C370" s="3" t="s">
        <v>493</v>
      </c>
      <c r="D370" s="3" t="s">
        <v>124</v>
      </c>
      <c r="E370" s="3">
        <v>23</v>
      </c>
      <c r="F370" s="3" t="s">
        <v>20</v>
      </c>
      <c r="G370" s="3">
        <v>3</v>
      </c>
      <c r="H370" s="3">
        <v>500</v>
      </c>
      <c r="I370" s="3">
        <v>1500</v>
      </c>
      <c r="J370" s="24"/>
      <c r="K370" s="3" t="str">
        <f t="shared" si="31"/>
        <v>Նոյեմբեր</v>
      </c>
      <c r="L370" s="123" t="str">
        <f t="shared" si="32"/>
        <v>Չորրորդ քառորդ</v>
      </c>
    </row>
    <row r="371" spans="1:12">
      <c r="A371" s="3">
        <v>370</v>
      </c>
      <c r="B371" s="121">
        <v>45215</v>
      </c>
      <c r="C371" s="3" t="s">
        <v>494</v>
      </c>
      <c r="D371" s="3" t="s">
        <v>124</v>
      </c>
      <c r="E371" s="3">
        <v>23</v>
      </c>
      <c r="F371" s="3" t="s">
        <v>20</v>
      </c>
      <c r="G371" s="3">
        <v>2</v>
      </c>
      <c r="H371" s="3">
        <v>30</v>
      </c>
      <c r="I371" s="3">
        <v>60</v>
      </c>
      <c r="J371" s="24"/>
      <c r="K371" s="3" t="str">
        <f t="shared" si="31"/>
        <v>Հոկտեմբեր</v>
      </c>
      <c r="L371" s="123" t="str">
        <f t="shared" si="32"/>
        <v>Չորրորդ քառորդ</v>
      </c>
    </row>
    <row r="372" spans="1:12">
      <c r="A372" s="3">
        <v>371</v>
      </c>
      <c r="B372" s="121">
        <v>44978</v>
      </c>
      <c r="C372" s="3" t="s">
        <v>495</v>
      </c>
      <c r="D372" s="3" t="s">
        <v>126</v>
      </c>
      <c r="E372" s="3">
        <v>20</v>
      </c>
      <c r="F372" s="3" t="s">
        <v>19</v>
      </c>
      <c r="G372" s="3">
        <v>1</v>
      </c>
      <c r="H372" s="3">
        <v>25</v>
      </c>
      <c r="I372" s="3">
        <v>25</v>
      </c>
      <c r="J372" s="24"/>
      <c r="K372" s="3" t="str">
        <f t="shared" si="31"/>
        <v>Փետրվար</v>
      </c>
      <c r="L372" s="123" t="str">
        <f t="shared" si="32"/>
        <v>Առաջին քառորդ</v>
      </c>
    </row>
    <row r="373" spans="1:12">
      <c r="A373" s="3">
        <v>372</v>
      </c>
      <c r="B373" s="121">
        <v>44964</v>
      </c>
      <c r="C373" s="3" t="s">
        <v>496</v>
      </c>
      <c r="D373" s="3" t="s">
        <v>126</v>
      </c>
      <c r="E373" s="3">
        <v>24</v>
      </c>
      <c r="F373" s="3" t="s">
        <v>19</v>
      </c>
      <c r="G373" s="3">
        <v>3</v>
      </c>
      <c r="H373" s="3">
        <v>500</v>
      </c>
      <c r="I373" s="3">
        <v>1500</v>
      </c>
      <c r="J373" s="24"/>
      <c r="K373" s="3" t="str">
        <f t="shared" si="31"/>
        <v>Փետրվար</v>
      </c>
      <c r="L373" s="123" t="str">
        <f t="shared" si="32"/>
        <v>Առաջին քառորդ</v>
      </c>
    </row>
    <row r="374" spans="1:12">
      <c r="A374" s="3">
        <v>373</v>
      </c>
      <c r="B374" s="121">
        <v>45202</v>
      </c>
      <c r="C374" s="3" t="s">
        <v>497</v>
      </c>
      <c r="D374" s="3" t="s">
        <v>126</v>
      </c>
      <c r="E374" s="3">
        <v>25</v>
      </c>
      <c r="F374" s="3" t="s">
        <v>19</v>
      </c>
      <c r="G374" s="3">
        <v>2</v>
      </c>
      <c r="H374" s="3">
        <v>300</v>
      </c>
      <c r="I374" s="3">
        <v>600</v>
      </c>
      <c r="J374" s="24"/>
      <c r="K374" s="3" t="str">
        <f t="shared" si="31"/>
        <v>Հոկտեմբեր</v>
      </c>
      <c r="L374" s="123" t="str">
        <f t="shared" si="32"/>
        <v>Չորրորդ քառորդ</v>
      </c>
    </row>
    <row r="375" spans="1:12">
      <c r="A375" s="3">
        <v>374</v>
      </c>
      <c r="B375" s="121">
        <v>45036</v>
      </c>
      <c r="C375" s="3" t="s">
        <v>498</v>
      </c>
      <c r="D375" s="3" t="s">
        <v>126</v>
      </c>
      <c r="E375" s="3">
        <v>59</v>
      </c>
      <c r="F375" s="3" t="s">
        <v>19</v>
      </c>
      <c r="G375" s="3">
        <v>3</v>
      </c>
      <c r="H375" s="3">
        <v>25</v>
      </c>
      <c r="I375" s="3">
        <v>75</v>
      </c>
      <c r="J375" s="24"/>
      <c r="K375" s="3" t="str">
        <f t="shared" si="31"/>
        <v>Ապրիլ</v>
      </c>
      <c r="L375" s="123" t="str">
        <f t="shared" si="32"/>
        <v>Երկրորդ քառորդ</v>
      </c>
    </row>
    <row r="376" spans="1:12">
      <c r="A376" s="3">
        <v>375</v>
      </c>
      <c r="B376" s="121">
        <v>45186</v>
      </c>
      <c r="C376" s="3" t="s">
        <v>499</v>
      </c>
      <c r="D376" s="3" t="s">
        <v>124</v>
      </c>
      <c r="E376" s="3">
        <v>32</v>
      </c>
      <c r="F376" s="3" t="s">
        <v>21</v>
      </c>
      <c r="G376" s="3">
        <v>1</v>
      </c>
      <c r="H376" s="3">
        <v>50</v>
      </c>
      <c r="I376" s="3">
        <v>50</v>
      </c>
      <c r="J376" s="24"/>
      <c r="K376" s="3" t="str">
        <f t="shared" si="31"/>
        <v>Սեպտեմբեր</v>
      </c>
      <c r="L376" s="123" t="str">
        <f t="shared" si="32"/>
        <v>Երրորդ քառորդ</v>
      </c>
    </row>
    <row r="377" spans="1:12">
      <c r="A377" s="3">
        <v>376</v>
      </c>
      <c r="B377" s="121">
        <v>45062</v>
      </c>
      <c r="C377" s="3" t="s">
        <v>500</v>
      </c>
      <c r="D377" s="3" t="s">
        <v>126</v>
      </c>
      <c r="E377" s="3">
        <v>64</v>
      </c>
      <c r="F377" s="3" t="s">
        <v>19</v>
      </c>
      <c r="G377" s="3">
        <v>1</v>
      </c>
      <c r="H377" s="3">
        <v>30</v>
      </c>
      <c r="I377" s="3">
        <v>30</v>
      </c>
      <c r="J377" s="24"/>
      <c r="K377" s="3" t="str">
        <f t="shared" si="31"/>
        <v>Մայիս</v>
      </c>
      <c r="L377" s="123" t="str">
        <f t="shared" si="32"/>
        <v>Երկրորդ քառորդ</v>
      </c>
    </row>
    <row r="378" spans="1:12">
      <c r="A378" s="3">
        <v>377</v>
      </c>
      <c r="B378" s="121">
        <v>44994</v>
      </c>
      <c r="C378" s="3" t="s">
        <v>501</v>
      </c>
      <c r="D378" s="3" t="s">
        <v>126</v>
      </c>
      <c r="E378" s="3">
        <v>46</v>
      </c>
      <c r="F378" s="3" t="s">
        <v>21</v>
      </c>
      <c r="G378" s="3">
        <v>4</v>
      </c>
      <c r="H378" s="3">
        <v>50</v>
      </c>
      <c r="I378" s="3">
        <v>200</v>
      </c>
      <c r="J378" s="24"/>
      <c r="K378" s="3" t="str">
        <f t="shared" si="31"/>
        <v>Մարտ</v>
      </c>
      <c r="L378" s="123" t="str">
        <f t="shared" si="32"/>
        <v>Առաջին քառորդ</v>
      </c>
    </row>
    <row r="379" spans="1:12">
      <c r="A379" s="3">
        <v>378</v>
      </c>
      <c r="B379" s="121">
        <v>45105</v>
      </c>
      <c r="C379" s="3" t="s">
        <v>502</v>
      </c>
      <c r="D379" s="3" t="s">
        <v>124</v>
      </c>
      <c r="E379" s="3">
        <v>50</v>
      </c>
      <c r="F379" s="3" t="s">
        <v>19</v>
      </c>
      <c r="G379" s="3">
        <v>1</v>
      </c>
      <c r="H379" s="3">
        <v>300</v>
      </c>
      <c r="I379" s="3">
        <v>300</v>
      </c>
      <c r="J379" s="24"/>
      <c r="K379" s="3" t="str">
        <f t="shared" si="31"/>
        <v>Հունիս</v>
      </c>
      <c r="L379" s="123" t="str">
        <f t="shared" si="32"/>
        <v>Երկրորդ քառորդ</v>
      </c>
    </row>
    <row r="380" spans="1:12">
      <c r="A380" s="3">
        <v>379</v>
      </c>
      <c r="B380" s="121">
        <v>44962</v>
      </c>
      <c r="C380" s="3" t="s">
        <v>503</v>
      </c>
      <c r="D380" s="3" t="s">
        <v>126</v>
      </c>
      <c r="E380" s="3">
        <v>47</v>
      </c>
      <c r="F380" s="3" t="s">
        <v>21</v>
      </c>
      <c r="G380" s="3">
        <v>1</v>
      </c>
      <c r="H380" s="3">
        <v>25</v>
      </c>
      <c r="I380" s="3">
        <v>25</v>
      </c>
      <c r="J380" s="24"/>
      <c r="K380" s="3" t="str">
        <f t="shared" si="31"/>
        <v>Փետրվար</v>
      </c>
      <c r="L380" s="123" t="str">
        <f t="shared" si="32"/>
        <v>Առաջին քառորդ</v>
      </c>
    </row>
    <row r="381" spans="1:12">
      <c r="A381" s="3">
        <v>380</v>
      </c>
      <c r="B381" s="121">
        <v>45052</v>
      </c>
      <c r="C381" s="3" t="s">
        <v>504</v>
      </c>
      <c r="D381" s="3" t="s">
        <v>124</v>
      </c>
      <c r="E381" s="3">
        <v>56</v>
      </c>
      <c r="F381" s="3" t="s">
        <v>20</v>
      </c>
      <c r="G381" s="3">
        <v>2</v>
      </c>
      <c r="H381" s="3">
        <v>300</v>
      </c>
      <c r="I381" s="3">
        <v>600</v>
      </c>
      <c r="J381" s="24"/>
      <c r="K381" s="3" t="str">
        <f t="shared" si="31"/>
        <v>Մայիս</v>
      </c>
      <c r="L381" s="123" t="str">
        <f t="shared" si="32"/>
        <v>Երկրորդ քառորդ</v>
      </c>
    </row>
    <row r="382" spans="1:12">
      <c r="A382" s="3">
        <v>381</v>
      </c>
      <c r="B382" s="121">
        <v>45116</v>
      </c>
      <c r="C382" s="3" t="s">
        <v>505</v>
      </c>
      <c r="D382" s="3" t="s">
        <v>126</v>
      </c>
      <c r="E382" s="3">
        <v>44</v>
      </c>
      <c r="F382" s="3" t="s">
        <v>21</v>
      </c>
      <c r="G382" s="3">
        <v>4</v>
      </c>
      <c r="H382" s="3">
        <v>25</v>
      </c>
      <c r="I382" s="3">
        <v>100</v>
      </c>
      <c r="J382" s="24"/>
      <c r="K382" s="3" t="str">
        <f t="shared" si="31"/>
        <v>Հուլիս</v>
      </c>
      <c r="L382" s="123" t="str">
        <f t="shared" si="32"/>
        <v>Երրորդ քառորդ</v>
      </c>
    </row>
    <row r="383" spans="1:12">
      <c r="A383" s="3">
        <v>382</v>
      </c>
      <c r="B383" s="121">
        <v>45072</v>
      </c>
      <c r="C383" s="3" t="s">
        <v>506</v>
      </c>
      <c r="D383" s="3" t="s">
        <v>126</v>
      </c>
      <c r="E383" s="3">
        <v>53</v>
      </c>
      <c r="F383" s="3" t="s">
        <v>21</v>
      </c>
      <c r="G383" s="3">
        <v>2</v>
      </c>
      <c r="H383" s="3">
        <v>500</v>
      </c>
      <c r="I383" s="3">
        <v>1000</v>
      </c>
      <c r="J383" s="24"/>
      <c r="K383" s="3" t="str">
        <f t="shared" si="31"/>
        <v>Մայիս</v>
      </c>
      <c r="L383" s="123" t="str">
        <f t="shared" si="32"/>
        <v>Երկրորդ քառորդ</v>
      </c>
    </row>
    <row r="384" spans="1:12">
      <c r="A384" s="3">
        <v>383</v>
      </c>
      <c r="B384" s="121">
        <v>45007</v>
      </c>
      <c r="C384" s="3" t="s">
        <v>507</v>
      </c>
      <c r="D384" s="3" t="s">
        <v>126</v>
      </c>
      <c r="E384" s="3">
        <v>46</v>
      </c>
      <c r="F384" s="3" t="s">
        <v>19</v>
      </c>
      <c r="G384" s="3">
        <v>3</v>
      </c>
      <c r="H384" s="3">
        <v>30</v>
      </c>
      <c r="I384" s="3">
        <v>90</v>
      </c>
      <c r="J384" s="24"/>
      <c r="K384" s="3" t="str">
        <f t="shared" si="31"/>
        <v>Մարտ</v>
      </c>
      <c r="L384" s="123" t="str">
        <f t="shared" si="32"/>
        <v>Առաջին քառորդ</v>
      </c>
    </row>
    <row r="385" spans="1:12">
      <c r="A385" s="3">
        <v>384</v>
      </c>
      <c r="B385" s="121">
        <v>45151</v>
      </c>
      <c r="C385" s="3" t="s">
        <v>508</v>
      </c>
      <c r="D385" s="3" t="s">
        <v>124</v>
      </c>
      <c r="E385" s="3">
        <v>55</v>
      </c>
      <c r="F385" s="3" t="s">
        <v>21</v>
      </c>
      <c r="G385" s="3">
        <v>1</v>
      </c>
      <c r="H385" s="3">
        <v>500</v>
      </c>
      <c r="I385" s="3">
        <v>500</v>
      </c>
      <c r="J385" s="24"/>
      <c r="K385" s="3" t="str">
        <f t="shared" si="31"/>
        <v>Օգոստոս</v>
      </c>
      <c r="L385" s="123" t="str">
        <f t="shared" si="32"/>
        <v>Երրորդ քառորդ</v>
      </c>
    </row>
    <row r="386" spans="1:12">
      <c r="A386" s="3">
        <v>385</v>
      </c>
      <c r="B386" s="121">
        <v>45205</v>
      </c>
      <c r="C386" s="3" t="s">
        <v>509</v>
      </c>
      <c r="D386" s="3" t="s">
        <v>124</v>
      </c>
      <c r="E386" s="3">
        <v>50</v>
      </c>
      <c r="F386" s="3" t="s">
        <v>20</v>
      </c>
      <c r="G386" s="3">
        <v>3</v>
      </c>
      <c r="H386" s="3">
        <v>500</v>
      </c>
      <c r="I386" s="3">
        <v>1500</v>
      </c>
      <c r="J386" s="24"/>
      <c r="K386" s="3" t="str">
        <f t="shared" si="31"/>
        <v>Հոկտեմբեր</v>
      </c>
      <c r="L386" s="123" t="str">
        <f t="shared" si="32"/>
        <v>Չորրորդ քառորդ</v>
      </c>
    </row>
    <row r="387" spans="1:12">
      <c r="A387" s="3">
        <v>386</v>
      </c>
      <c r="B387" s="121">
        <v>45287</v>
      </c>
      <c r="C387" s="3" t="s">
        <v>510</v>
      </c>
      <c r="D387" s="3" t="s">
        <v>126</v>
      </c>
      <c r="E387" s="3">
        <v>54</v>
      </c>
      <c r="F387" s="3" t="s">
        <v>20</v>
      </c>
      <c r="G387" s="3">
        <v>2</v>
      </c>
      <c r="H387" s="3">
        <v>300</v>
      </c>
      <c r="I387" s="3">
        <v>600</v>
      </c>
      <c r="J387" s="24"/>
      <c r="K387" s="3" t="str">
        <f t="shared" ref="K387:K450" si="33">IF(MONTH(B387)&lt;=1, "Հունվար", IF(MONTH(B387)&lt;=2, "Փետրվար", IF(MONTH(B387)&lt;=3, "Մարտ", IF(MONTH(B387)&lt;=4, "Ապրիլ",IF(MONTH(B387)&lt;=5, "Մայիս",IF(MONTH(B387)&lt;=6, "Հունիս",IF(MONTH(B387)&lt;=7, "Հուլիս",IF(MONTH(B387)&lt;=8, "Օգոստոս",IF(MONTH(B387)&lt;=9, "Սեպտեմբեր",IF(MONTH(B387)&lt;=10, "Հոկտեմբեր",IF(MONTH(B387)&lt;=11, "Նոյեմբեր",IF(MONTH(B387)&lt;=12, "Դեկտեմբեր", "Error"))))))))))))</f>
        <v>Դեկտեմբեր</v>
      </c>
      <c r="L387" s="123" t="str">
        <f t="shared" ref="L387:L450" si="34">IF(MONTH(B387)&lt;=3, "Առաջին քառորդ", IF(MONTH(B387)&lt;=6, "Երկրորդ քառորդ", IF(MONTH(B387)&lt;=9, "Երրորդ քառորդ", IF(MONTH(B387)&lt;=12, "Չորրորդ քառորդ","Error"))))</f>
        <v>Չորրորդ քառորդ</v>
      </c>
    </row>
    <row r="388" spans="1:12">
      <c r="A388" s="3">
        <v>387</v>
      </c>
      <c r="B388" s="121">
        <v>45081</v>
      </c>
      <c r="C388" s="3" t="s">
        <v>511</v>
      </c>
      <c r="D388" s="3" t="s">
        <v>124</v>
      </c>
      <c r="E388" s="3">
        <v>44</v>
      </c>
      <c r="F388" s="3" t="s">
        <v>19</v>
      </c>
      <c r="G388" s="3">
        <v>1</v>
      </c>
      <c r="H388" s="3">
        <v>30</v>
      </c>
      <c r="I388" s="3">
        <v>30</v>
      </c>
      <c r="J388" s="24"/>
      <c r="K388" s="3" t="str">
        <f t="shared" si="33"/>
        <v>Հունիս</v>
      </c>
      <c r="L388" s="123" t="str">
        <f t="shared" si="34"/>
        <v>Երկրորդ քառորդ</v>
      </c>
    </row>
    <row r="389" spans="1:12">
      <c r="A389" s="3">
        <v>388</v>
      </c>
      <c r="B389" s="121">
        <v>45240</v>
      </c>
      <c r="C389" s="3" t="s">
        <v>512</v>
      </c>
      <c r="D389" s="3" t="s">
        <v>124</v>
      </c>
      <c r="E389" s="3">
        <v>50</v>
      </c>
      <c r="F389" s="3" t="s">
        <v>20</v>
      </c>
      <c r="G389" s="3">
        <v>1</v>
      </c>
      <c r="H389" s="3">
        <v>25</v>
      </c>
      <c r="I389" s="3">
        <v>25</v>
      </c>
      <c r="J389" s="24"/>
      <c r="K389" s="3" t="str">
        <f t="shared" si="33"/>
        <v>Նոյեմբեր</v>
      </c>
      <c r="L389" s="123" t="str">
        <f t="shared" si="34"/>
        <v>Չորրորդ քառորդ</v>
      </c>
    </row>
    <row r="390" spans="1:12">
      <c r="A390" s="3">
        <v>389</v>
      </c>
      <c r="B390" s="121">
        <v>45261</v>
      </c>
      <c r="C390" s="3" t="s">
        <v>513</v>
      </c>
      <c r="D390" s="3" t="s">
        <v>124</v>
      </c>
      <c r="E390" s="3">
        <v>21</v>
      </c>
      <c r="F390" s="3" t="s">
        <v>21</v>
      </c>
      <c r="G390" s="3">
        <v>2</v>
      </c>
      <c r="H390" s="3">
        <v>25</v>
      </c>
      <c r="I390" s="3">
        <v>50</v>
      </c>
      <c r="J390" s="24"/>
      <c r="K390" s="3" t="str">
        <f t="shared" si="33"/>
        <v>Դեկտեմբեր</v>
      </c>
      <c r="L390" s="123" t="str">
        <f t="shared" si="34"/>
        <v>Չորրորդ քառորդ</v>
      </c>
    </row>
    <row r="391" spans="1:12">
      <c r="A391" s="3">
        <v>390</v>
      </c>
      <c r="B391" s="121">
        <v>45197</v>
      </c>
      <c r="C391" s="3" t="s">
        <v>514</v>
      </c>
      <c r="D391" s="3" t="s">
        <v>124</v>
      </c>
      <c r="E391" s="3">
        <v>39</v>
      </c>
      <c r="F391" s="3" t="s">
        <v>20</v>
      </c>
      <c r="G391" s="3">
        <v>2</v>
      </c>
      <c r="H391" s="3">
        <v>50</v>
      </c>
      <c r="I391" s="3">
        <v>100</v>
      </c>
      <c r="J391" s="24"/>
      <c r="K391" s="3" t="str">
        <f t="shared" si="33"/>
        <v>Սեպտեմբեր</v>
      </c>
      <c r="L391" s="123" t="str">
        <f t="shared" si="34"/>
        <v>Երրորդ քառորդ</v>
      </c>
    </row>
    <row r="392" spans="1:12">
      <c r="A392" s="3">
        <v>391</v>
      </c>
      <c r="B392" s="121">
        <v>44931</v>
      </c>
      <c r="C392" s="3" t="s">
        <v>515</v>
      </c>
      <c r="D392" s="3" t="s">
        <v>124</v>
      </c>
      <c r="E392" s="3">
        <v>19</v>
      </c>
      <c r="F392" s="3" t="s">
        <v>19</v>
      </c>
      <c r="G392" s="3">
        <v>2</v>
      </c>
      <c r="H392" s="3">
        <v>25</v>
      </c>
      <c r="I392" s="3">
        <v>50</v>
      </c>
      <c r="J392" s="24"/>
      <c r="K392" s="3" t="str">
        <f t="shared" si="33"/>
        <v>Հունվար</v>
      </c>
      <c r="L392" s="123" t="str">
        <f t="shared" si="34"/>
        <v>Առաջին քառորդ</v>
      </c>
    </row>
    <row r="393" spans="1:12">
      <c r="A393" s="3">
        <v>392</v>
      </c>
      <c r="B393" s="121">
        <v>45268</v>
      </c>
      <c r="C393" s="3" t="s">
        <v>516</v>
      </c>
      <c r="D393" s="3" t="s">
        <v>124</v>
      </c>
      <c r="E393" s="3">
        <v>27</v>
      </c>
      <c r="F393" s="3" t="s">
        <v>21</v>
      </c>
      <c r="G393" s="3">
        <v>2</v>
      </c>
      <c r="H393" s="3">
        <v>300</v>
      </c>
      <c r="I393" s="3">
        <v>600</v>
      </c>
      <c r="J393" s="24"/>
      <c r="K393" s="3" t="str">
        <f t="shared" si="33"/>
        <v>Դեկտեմբեր</v>
      </c>
      <c r="L393" s="123" t="str">
        <f t="shared" si="34"/>
        <v>Չորրորդ քառորդ</v>
      </c>
    </row>
    <row r="394" spans="1:12">
      <c r="A394" s="3">
        <v>393</v>
      </c>
      <c r="B394" s="121">
        <v>45210</v>
      </c>
      <c r="C394" s="3" t="s">
        <v>517</v>
      </c>
      <c r="D394" s="3" t="s">
        <v>126</v>
      </c>
      <c r="E394" s="3">
        <v>22</v>
      </c>
      <c r="F394" s="3" t="s">
        <v>19</v>
      </c>
      <c r="G394" s="3">
        <v>2</v>
      </c>
      <c r="H394" s="3">
        <v>500</v>
      </c>
      <c r="I394" s="3">
        <v>1000</v>
      </c>
      <c r="J394" s="24"/>
      <c r="K394" s="3" t="str">
        <f t="shared" si="33"/>
        <v>Հոկտեմբեր</v>
      </c>
      <c r="L394" s="123" t="str">
        <f t="shared" si="34"/>
        <v>Չորրորդ քառորդ</v>
      </c>
    </row>
    <row r="395" spans="1:12">
      <c r="A395" s="3">
        <v>394</v>
      </c>
      <c r="B395" s="121">
        <v>45080</v>
      </c>
      <c r="C395" s="3" t="s">
        <v>518</v>
      </c>
      <c r="D395" s="3" t="s">
        <v>126</v>
      </c>
      <c r="E395" s="3">
        <v>27</v>
      </c>
      <c r="F395" s="3" t="s">
        <v>21</v>
      </c>
      <c r="G395" s="3">
        <v>1</v>
      </c>
      <c r="H395" s="3">
        <v>500</v>
      </c>
      <c r="I395" s="3">
        <v>500</v>
      </c>
      <c r="J395" s="24"/>
      <c r="K395" s="3" t="str">
        <f t="shared" si="33"/>
        <v>Հունիս</v>
      </c>
      <c r="L395" s="123" t="str">
        <f t="shared" si="34"/>
        <v>Երկրորդ քառորդ</v>
      </c>
    </row>
    <row r="396" spans="1:12">
      <c r="A396" s="3">
        <v>395</v>
      </c>
      <c r="B396" s="121">
        <v>45266</v>
      </c>
      <c r="C396" s="3" t="s">
        <v>519</v>
      </c>
      <c r="D396" s="3" t="s">
        <v>124</v>
      </c>
      <c r="E396" s="3">
        <v>50</v>
      </c>
      <c r="F396" s="3" t="s">
        <v>20</v>
      </c>
      <c r="G396" s="3">
        <v>2</v>
      </c>
      <c r="H396" s="3">
        <v>500</v>
      </c>
      <c r="I396" s="3">
        <v>1000</v>
      </c>
      <c r="J396" s="24"/>
      <c r="K396" s="3" t="str">
        <f t="shared" si="33"/>
        <v>Դեկտեմբեր</v>
      </c>
      <c r="L396" s="123" t="str">
        <f t="shared" si="34"/>
        <v>Չորրորդ քառորդ</v>
      </c>
    </row>
    <row r="397" spans="1:12">
      <c r="A397" s="3">
        <v>396</v>
      </c>
      <c r="B397" s="121">
        <v>44980</v>
      </c>
      <c r="C397" s="3" t="s">
        <v>520</v>
      </c>
      <c r="D397" s="3" t="s">
        <v>126</v>
      </c>
      <c r="E397" s="3">
        <v>55</v>
      </c>
      <c r="F397" s="3" t="s">
        <v>19</v>
      </c>
      <c r="G397" s="3">
        <v>1</v>
      </c>
      <c r="H397" s="3">
        <v>30</v>
      </c>
      <c r="I397" s="3">
        <v>30</v>
      </c>
      <c r="J397" s="24"/>
      <c r="K397" s="3" t="str">
        <f t="shared" si="33"/>
        <v>Փետրվար</v>
      </c>
      <c r="L397" s="123" t="str">
        <f t="shared" si="34"/>
        <v>Առաջին քառորդ</v>
      </c>
    </row>
    <row r="398" spans="1:12">
      <c r="A398" s="3">
        <v>397</v>
      </c>
      <c r="B398" s="121">
        <v>44995</v>
      </c>
      <c r="C398" s="3" t="s">
        <v>521</v>
      </c>
      <c r="D398" s="3" t="s">
        <v>126</v>
      </c>
      <c r="E398" s="3">
        <v>30</v>
      </c>
      <c r="F398" s="3" t="s">
        <v>19</v>
      </c>
      <c r="G398" s="3">
        <v>1</v>
      </c>
      <c r="H398" s="3">
        <v>25</v>
      </c>
      <c r="I398" s="3">
        <v>25</v>
      </c>
      <c r="J398" s="24"/>
      <c r="K398" s="3" t="str">
        <f t="shared" si="33"/>
        <v>Մարտ</v>
      </c>
      <c r="L398" s="123" t="str">
        <f t="shared" si="34"/>
        <v>Առաջին քառորդ</v>
      </c>
    </row>
    <row r="399" spans="1:12">
      <c r="A399" s="3">
        <v>398</v>
      </c>
      <c r="B399" s="121">
        <v>45062</v>
      </c>
      <c r="C399" s="3" t="s">
        <v>522</v>
      </c>
      <c r="D399" s="3" t="s">
        <v>126</v>
      </c>
      <c r="E399" s="3">
        <v>48</v>
      </c>
      <c r="F399" s="3" t="s">
        <v>21</v>
      </c>
      <c r="G399" s="3">
        <v>2</v>
      </c>
      <c r="H399" s="3">
        <v>300</v>
      </c>
      <c r="I399" s="3">
        <v>600</v>
      </c>
      <c r="J399" s="24"/>
      <c r="K399" s="3" t="str">
        <f t="shared" si="33"/>
        <v>Մայիս</v>
      </c>
      <c r="L399" s="123" t="str">
        <f t="shared" si="34"/>
        <v>Երկրորդ քառորդ</v>
      </c>
    </row>
    <row r="400" spans="1:12">
      <c r="A400" s="3">
        <v>399</v>
      </c>
      <c r="B400" s="121">
        <v>44986</v>
      </c>
      <c r="C400" s="3" t="s">
        <v>523</v>
      </c>
      <c r="D400" s="3" t="s">
        <v>126</v>
      </c>
      <c r="E400" s="3">
        <v>64</v>
      </c>
      <c r="F400" s="3" t="s">
        <v>19</v>
      </c>
      <c r="G400" s="3">
        <v>2</v>
      </c>
      <c r="H400" s="3">
        <v>30</v>
      </c>
      <c r="I400" s="3">
        <v>60</v>
      </c>
      <c r="J400" s="24"/>
      <c r="K400" s="3" t="str">
        <f t="shared" si="33"/>
        <v>Մարտ</v>
      </c>
      <c r="L400" s="123" t="str">
        <f t="shared" si="34"/>
        <v>Առաջին քառորդ</v>
      </c>
    </row>
    <row r="401" spans="1:12">
      <c r="A401" s="3">
        <v>400</v>
      </c>
      <c r="B401" s="121">
        <v>44981</v>
      </c>
      <c r="C401" s="3" t="s">
        <v>524</v>
      </c>
      <c r="D401" s="3" t="s">
        <v>124</v>
      </c>
      <c r="E401" s="3">
        <v>53</v>
      </c>
      <c r="F401" s="3" t="s">
        <v>21</v>
      </c>
      <c r="G401" s="3">
        <v>4</v>
      </c>
      <c r="H401" s="3">
        <v>50</v>
      </c>
      <c r="I401" s="3">
        <v>200</v>
      </c>
      <c r="J401" s="24"/>
      <c r="K401" s="3" t="str">
        <f t="shared" si="33"/>
        <v>Փետրվար</v>
      </c>
      <c r="L401" s="123" t="str">
        <f t="shared" si="34"/>
        <v>Առաջին քառորդ</v>
      </c>
    </row>
    <row r="402" spans="1:12">
      <c r="A402" s="3">
        <v>401</v>
      </c>
      <c r="B402" s="121">
        <v>45210</v>
      </c>
      <c r="C402" s="3" t="s">
        <v>525</v>
      </c>
      <c r="D402" s="3" t="s">
        <v>126</v>
      </c>
      <c r="E402" s="3">
        <v>62</v>
      </c>
      <c r="F402" s="3" t="s">
        <v>21</v>
      </c>
      <c r="G402" s="3">
        <v>1</v>
      </c>
      <c r="H402" s="3">
        <v>300</v>
      </c>
      <c r="I402" s="3">
        <v>300</v>
      </c>
      <c r="J402" s="24"/>
      <c r="K402" s="3" t="str">
        <f t="shared" si="33"/>
        <v>Հոկտեմբեր</v>
      </c>
      <c r="L402" s="123" t="str">
        <f t="shared" si="34"/>
        <v>Չորրորդ քառորդ</v>
      </c>
    </row>
    <row r="403" spans="1:12">
      <c r="A403" s="3">
        <v>402</v>
      </c>
      <c r="B403" s="121">
        <v>45006</v>
      </c>
      <c r="C403" s="3" t="s">
        <v>526</v>
      </c>
      <c r="D403" s="3" t="s">
        <v>126</v>
      </c>
      <c r="E403" s="3">
        <v>41</v>
      </c>
      <c r="F403" s="3" t="s">
        <v>21</v>
      </c>
      <c r="G403" s="3">
        <v>2</v>
      </c>
      <c r="H403" s="3">
        <v>300</v>
      </c>
      <c r="I403" s="3">
        <v>600</v>
      </c>
      <c r="J403" s="24"/>
      <c r="K403" s="3" t="str">
        <f t="shared" si="33"/>
        <v>Մարտ</v>
      </c>
      <c r="L403" s="123" t="str">
        <f t="shared" si="34"/>
        <v>Առաջին քառորդ</v>
      </c>
    </row>
    <row r="404" spans="1:12">
      <c r="A404" s="3">
        <v>403</v>
      </c>
      <c r="B404" s="121">
        <v>45066</v>
      </c>
      <c r="C404" s="3" t="s">
        <v>527</v>
      </c>
      <c r="D404" s="3" t="s">
        <v>124</v>
      </c>
      <c r="E404" s="3">
        <v>32</v>
      </c>
      <c r="F404" s="3" t="s">
        <v>21</v>
      </c>
      <c r="G404" s="3">
        <v>2</v>
      </c>
      <c r="H404" s="3">
        <v>300</v>
      </c>
      <c r="I404" s="3">
        <v>600</v>
      </c>
      <c r="J404" s="24"/>
      <c r="K404" s="3" t="str">
        <f t="shared" si="33"/>
        <v>Մայիս</v>
      </c>
      <c r="L404" s="123" t="str">
        <f t="shared" si="34"/>
        <v>Երկրորդ քառորդ</v>
      </c>
    </row>
    <row r="405" spans="1:12">
      <c r="A405" s="3">
        <v>404</v>
      </c>
      <c r="B405" s="121">
        <v>45071</v>
      </c>
      <c r="C405" s="3" t="s">
        <v>528</v>
      </c>
      <c r="D405" s="3" t="s">
        <v>124</v>
      </c>
      <c r="E405" s="3">
        <v>46</v>
      </c>
      <c r="F405" s="3" t="s">
        <v>20</v>
      </c>
      <c r="G405" s="3">
        <v>2</v>
      </c>
      <c r="H405" s="3">
        <v>500</v>
      </c>
      <c r="I405" s="3">
        <v>1000</v>
      </c>
      <c r="J405" s="24"/>
      <c r="K405" s="3" t="str">
        <f t="shared" si="33"/>
        <v>Մայիս</v>
      </c>
      <c r="L405" s="123" t="str">
        <f t="shared" si="34"/>
        <v>Երկրորդ քառորդ</v>
      </c>
    </row>
    <row r="406" spans="1:12">
      <c r="A406" s="3">
        <v>405</v>
      </c>
      <c r="B406" s="121">
        <v>45236</v>
      </c>
      <c r="C406" s="3" t="s">
        <v>529</v>
      </c>
      <c r="D406" s="3" t="s">
        <v>126</v>
      </c>
      <c r="E406" s="3">
        <v>25</v>
      </c>
      <c r="F406" s="3" t="s">
        <v>21</v>
      </c>
      <c r="G406" s="3">
        <v>4</v>
      </c>
      <c r="H406" s="3">
        <v>300</v>
      </c>
      <c r="I406" s="3">
        <v>1200</v>
      </c>
      <c r="J406" s="24"/>
      <c r="K406" s="3" t="str">
        <f t="shared" si="33"/>
        <v>Նոյեմբեր</v>
      </c>
      <c r="L406" s="123" t="str">
        <f t="shared" si="34"/>
        <v>Չորրորդ քառորդ</v>
      </c>
    </row>
    <row r="407" spans="1:12">
      <c r="A407" s="3">
        <v>406</v>
      </c>
      <c r="B407" s="121">
        <v>45034</v>
      </c>
      <c r="C407" s="3" t="s">
        <v>530</v>
      </c>
      <c r="D407" s="3" t="s">
        <v>126</v>
      </c>
      <c r="E407" s="3">
        <v>22</v>
      </c>
      <c r="F407" s="3" t="s">
        <v>19</v>
      </c>
      <c r="G407" s="3">
        <v>4</v>
      </c>
      <c r="H407" s="3">
        <v>25</v>
      </c>
      <c r="I407" s="3">
        <v>100</v>
      </c>
      <c r="J407" s="24"/>
      <c r="K407" s="3" t="str">
        <f t="shared" si="33"/>
        <v>Ապրիլ</v>
      </c>
      <c r="L407" s="123" t="str">
        <f t="shared" si="34"/>
        <v>Երկրորդ քառորդ</v>
      </c>
    </row>
    <row r="408" spans="1:12">
      <c r="A408" s="3">
        <v>407</v>
      </c>
      <c r="B408" s="121">
        <v>45102</v>
      </c>
      <c r="C408" s="3" t="s">
        <v>531</v>
      </c>
      <c r="D408" s="3" t="s">
        <v>126</v>
      </c>
      <c r="E408" s="3">
        <v>46</v>
      </c>
      <c r="F408" s="3" t="s">
        <v>20</v>
      </c>
      <c r="G408" s="3">
        <v>3</v>
      </c>
      <c r="H408" s="3">
        <v>300</v>
      </c>
      <c r="I408" s="3">
        <v>900</v>
      </c>
      <c r="J408" s="24"/>
      <c r="K408" s="3" t="str">
        <f t="shared" si="33"/>
        <v>Հունիս</v>
      </c>
      <c r="L408" s="123" t="str">
        <f t="shared" si="34"/>
        <v>Երկրորդ քառորդ</v>
      </c>
    </row>
    <row r="409" spans="1:12">
      <c r="A409" s="3">
        <v>408</v>
      </c>
      <c r="B409" s="121">
        <v>45031</v>
      </c>
      <c r="C409" s="3" t="s">
        <v>532</v>
      </c>
      <c r="D409" s="3" t="s">
        <v>126</v>
      </c>
      <c r="E409" s="3">
        <v>64</v>
      </c>
      <c r="F409" s="3" t="s">
        <v>19</v>
      </c>
      <c r="G409" s="3">
        <v>1</v>
      </c>
      <c r="H409" s="3">
        <v>500</v>
      </c>
      <c r="I409" s="3">
        <v>500</v>
      </c>
      <c r="J409" s="24"/>
      <c r="K409" s="3" t="str">
        <f t="shared" si="33"/>
        <v>Ապրիլ</v>
      </c>
      <c r="L409" s="123" t="str">
        <f t="shared" si="34"/>
        <v>Երկրորդ քառորդ</v>
      </c>
    </row>
    <row r="410" spans="1:12">
      <c r="A410" s="3">
        <v>409</v>
      </c>
      <c r="B410" s="121">
        <v>45278</v>
      </c>
      <c r="C410" s="3" t="s">
        <v>533</v>
      </c>
      <c r="D410" s="3" t="s">
        <v>126</v>
      </c>
      <c r="E410" s="3">
        <v>21</v>
      </c>
      <c r="F410" s="3" t="s">
        <v>20</v>
      </c>
      <c r="G410" s="3">
        <v>3</v>
      </c>
      <c r="H410" s="3">
        <v>300</v>
      </c>
      <c r="I410" s="3">
        <v>900</v>
      </c>
      <c r="J410" s="24"/>
      <c r="K410" s="3" t="str">
        <f t="shared" si="33"/>
        <v>Դեկտեմբեր</v>
      </c>
      <c r="L410" s="123" t="str">
        <f t="shared" si="34"/>
        <v>Չորրորդ քառորդ</v>
      </c>
    </row>
    <row r="411" spans="1:12">
      <c r="A411" s="3">
        <v>410</v>
      </c>
      <c r="B411" s="121">
        <v>45251</v>
      </c>
      <c r="C411" s="3" t="s">
        <v>534</v>
      </c>
      <c r="D411" s="3" t="s">
        <v>126</v>
      </c>
      <c r="E411" s="3">
        <v>29</v>
      </c>
      <c r="F411" s="3" t="s">
        <v>21</v>
      </c>
      <c r="G411" s="3">
        <v>2</v>
      </c>
      <c r="H411" s="3">
        <v>50</v>
      </c>
      <c r="I411" s="3">
        <v>100</v>
      </c>
      <c r="J411" s="24"/>
      <c r="K411" s="3" t="str">
        <f t="shared" si="33"/>
        <v>Նոյեմբեր</v>
      </c>
      <c r="L411" s="123" t="str">
        <f t="shared" si="34"/>
        <v>Չորրորդ քառորդ</v>
      </c>
    </row>
    <row r="412" spans="1:12">
      <c r="A412" s="3">
        <v>411</v>
      </c>
      <c r="B412" s="121">
        <v>45062</v>
      </c>
      <c r="C412" s="3" t="s">
        <v>535</v>
      </c>
      <c r="D412" s="3" t="s">
        <v>124</v>
      </c>
      <c r="E412" s="3">
        <v>62</v>
      </c>
      <c r="F412" s="3" t="s">
        <v>20</v>
      </c>
      <c r="G412" s="3">
        <v>4</v>
      </c>
      <c r="H412" s="3">
        <v>50</v>
      </c>
      <c r="I412" s="3">
        <v>200</v>
      </c>
      <c r="J412" s="24"/>
      <c r="K412" s="3" t="str">
        <f t="shared" si="33"/>
        <v>Մայիս</v>
      </c>
      <c r="L412" s="123" t="str">
        <f t="shared" si="34"/>
        <v>Երկրորդ քառորդ</v>
      </c>
    </row>
    <row r="413" spans="1:12">
      <c r="A413" s="3">
        <v>412</v>
      </c>
      <c r="B413" s="121">
        <v>45185</v>
      </c>
      <c r="C413" s="3" t="s">
        <v>536</v>
      </c>
      <c r="D413" s="3" t="s">
        <v>126</v>
      </c>
      <c r="E413" s="3">
        <v>19</v>
      </c>
      <c r="F413" s="3" t="s">
        <v>20</v>
      </c>
      <c r="G413" s="3">
        <v>4</v>
      </c>
      <c r="H413" s="3">
        <v>500</v>
      </c>
      <c r="I413" s="3">
        <v>2000</v>
      </c>
      <c r="J413" s="24"/>
      <c r="K413" s="3" t="str">
        <f t="shared" si="33"/>
        <v>Սեպտեմբեր</v>
      </c>
      <c r="L413" s="123" t="str">
        <f t="shared" si="34"/>
        <v>Երրորդ քառորդ</v>
      </c>
    </row>
    <row r="414" spans="1:12">
      <c r="A414" s="3">
        <v>413</v>
      </c>
      <c r="B414" s="121">
        <v>45177</v>
      </c>
      <c r="C414" s="3" t="s">
        <v>537</v>
      </c>
      <c r="D414" s="3" t="s">
        <v>126</v>
      </c>
      <c r="E414" s="3">
        <v>44</v>
      </c>
      <c r="F414" s="3" t="s">
        <v>19</v>
      </c>
      <c r="G414" s="3">
        <v>3</v>
      </c>
      <c r="H414" s="3">
        <v>25</v>
      </c>
      <c r="I414" s="3">
        <v>75</v>
      </c>
      <c r="J414" s="24"/>
      <c r="K414" s="3" t="str">
        <f t="shared" si="33"/>
        <v>Սեպտեմբեր</v>
      </c>
      <c r="L414" s="123" t="str">
        <f t="shared" si="34"/>
        <v>Երրորդ քառորդ</v>
      </c>
    </row>
    <row r="415" spans="1:12">
      <c r="A415" s="3">
        <v>414</v>
      </c>
      <c r="B415" s="121">
        <v>45055</v>
      </c>
      <c r="C415" s="3" t="s">
        <v>538</v>
      </c>
      <c r="D415" s="3" t="s">
        <v>124</v>
      </c>
      <c r="E415" s="3">
        <v>48</v>
      </c>
      <c r="F415" s="3" t="s">
        <v>19</v>
      </c>
      <c r="G415" s="3">
        <v>4</v>
      </c>
      <c r="H415" s="3">
        <v>25</v>
      </c>
      <c r="I415" s="3">
        <v>100</v>
      </c>
      <c r="J415" s="24"/>
      <c r="K415" s="3" t="str">
        <f t="shared" si="33"/>
        <v>Մայիս</v>
      </c>
      <c r="L415" s="123" t="str">
        <f t="shared" si="34"/>
        <v>Երկրորդ քառորդ</v>
      </c>
    </row>
    <row r="416" spans="1:12">
      <c r="A416" s="3">
        <v>415</v>
      </c>
      <c r="B416" s="121">
        <v>44953</v>
      </c>
      <c r="C416" s="3" t="s">
        <v>539</v>
      </c>
      <c r="D416" s="3" t="s">
        <v>124</v>
      </c>
      <c r="E416" s="3">
        <v>53</v>
      </c>
      <c r="F416" s="3" t="s">
        <v>21</v>
      </c>
      <c r="G416" s="3">
        <v>2</v>
      </c>
      <c r="H416" s="3">
        <v>30</v>
      </c>
      <c r="I416" s="3">
        <v>60</v>
      </c>
      <c r="J416" s="24"/>
      <c r="K416" s="3" t="str">
        <f t="shared" si="33"/>
        <v>Հունվար</v>
      </c>
      <c r="L416" s="123" t="str">
        <f t="shared" si="34"/>
        <v>Առաջին քառորդ</v>
      </c>
    </row>
    <row r="417" spans="1:12">
      <c r="A417" s="3">
        <v>416</v>
      </c>
      <c r="B417" s="121">
        <v>44974</v>
      </c>
      <c r="C417" s="3" t="s">
        <v>540</v>
      </c>
      <c r="D417" s="3" t="s">
        <v>124</v>
      </c>
      <c r="E417" s="3">
        <v>53</v>
      </c>
      <c r="F417" s="3" t="s">
        <v>20</v>
      </c>
      <c r="G417" s="3">
        <v>4</v>
      </c>
      <c r="H417" s="3">
        <v>500</v>
      </c>
      <c r="I417" s="3">
        <v>2000</v>
      </c>
      <c r="J417" s="24"/>
      <c r="K417" s="3" t="str">
        <f t="shared" si="33"/>
        <v>Փետրվար</v>
      </c>
      <c r="L417" s="123" t="str">
        <f t="shared" si="34"/>
        <v>Առաջին քառորդ</v>
      </c>
    </row>
    <row r="418" spans="1:12">
      <c r="A418" s="3">
        <v>417</v>
      </c>
      <c r="B418" s="121">
        <v>45251</v>
      </c>
      <c r="C418" s="3" t="s">
        <v>541</v>
      </c>
      <c r="D418" s="3" t="s">
        <v>124</v>
      </c>
      <c r="E418" s="3">
        <v>43</v>
      </c>
      <c r="F418" s="3" t="s">
        <v>20</v>
      </c>
      <c r="G418" s="3">
        <v>3</v>
      </c>
      <c r="H418" s="3">
        <v>300</v>
      </c>
      <c r="I418" s="3">
        <v>900</v>
      </c>
      <c r="J418" s="24"/>
      <c r="K418" s="3" t="str">
        <f t="shared" si="33"/>
        <v>Նոյեմբեր</v>
      </c>
      <c r="L418" s="123" t="str">
        <f t="shared" si="34"/>
        <v>Չորրորդ քառորդ</v>
      </c>
    </row>
    <row r="419" spans="1:12">
      <c r="A419" s="3">
        <v>418</v>
      </c>
      <c r="B419" s="121">
        <v>45143</v>
      </c>
      <c r="C419" s="3" t="s">
        <v>542</v>
      </c>
      <c r="D419" s="3" t="s">
        <v>126</v>
      </c>
      <c r="E419" s="3">
        <v>60</v>
      </c>
      <c r="F419" s="3" t="s">
        <v>20</v>
      </c>
      <c r="G419" s="3">
        <v>2</v>
      </c>
      <c r="H419" s="3">
        <v>500</v>
      </c>
      <c r="I419" s="3">
        <v>1000</v>
      </c>
      <c r="J419" s="24"/>
      <c r="K419" s="3" t="str">
        <f t="shared" si="33"/>
        <v>Օգոստոս</v>
      </c>
      <c r="L419" s="123" t="str">
        <f t="shared" si="34"/>
        <v>Երրորդ քառորդ</v>
      </c>
    </row>
    <row r="420" spans="1:12">
      <c r="A420" s="3">
        <v>419</v>
      </c>
      <c r="B420" s="121">
        <v>45068</v>
      </c>
      <c r="C420" s="3" t="s">
        <v>543</v>
      </c>
      <c r="D420" s="3" t="s">
        <v>126</v>
      </c>
      <c r="E420" s="3">
        <v>44</v>
      </c>
      <c r="F420" s="3" t="s">
        <v>21</v>
      </c>
      <c r="G420" s="3">
        <v>3</v>
      </c>
      <c r="H420" s="3">
        <v>30</v>
      </c>
      <c r="I420" s="3">
        <v>90</v>
      </c>
      <c r="J420" s="24"/>
      <c r="K420" s="3" t="str">
        <f t="shared" si="33"/>
        <v>Մայիս</v>
      </c>
      <c r="L420" s="123" t="str">
        <f t="shared" si="34"/>
        <v>Երկրորդ քառորդ</v>
      </c>
    </row>
    <row r="421" spans="1:12">
      <c r="A421" s="3">
        <v>420</v>
      </c>
      <c r="B421" s="121">
        <v>44949</v>
      </c>
      <c r="C421" s="3" t="s">
        <v>544</v>
      </c>
      <c r="D421" s="3" t="s">
        <v>126</v>
      </c>
      <c r="E421" s="3">
        <v>22</v>
      </c>
      <c r="F421" s="3" t="s">
        <v>21</v>
      </c>
      <c r="G421" s="3">
        <v>4</v>
      </c>
      <c r="H421" s="3">
        <v>500</v>
      </c>
      <c r="I421" s="3">
        <v>2000</v>
      </c>
      <c r="J421" s="24"/>
      <c r="K421" s="3" t="str">
        <f t="shared" si="33"/>
        <v>Հունվար</v>
      </c>
      <c r="L421" s="123" t="str">
        <f t="shared" si="34"/>
        <v>Առաջին քառորդ</v>
      </c>
    </row>
    <row r="422" spans="1:12">
      <c r="A422" s="3">
        <v>421</v>
      </c>
      <c r="B422" s="121">
        <v>44928</v>
      </c>
      <c r="C422" s="3" t="s">
        <v>545</v>
      </c>
      <c r="D422" s="3" t="s">
        <v>126</v>
      </c>
      <c r="E422" s="3">
        <v>37</v>
      </c>
      <c r="F422" s="3" t="s">
        <v>21</v>
      </c>
      <c r="G422" s="3">
        <v>3</v>
      </c>
      <c r="H422" s="3">
        <v>500</v>
      </c>
      <c r="I422" s="3">
        <v>1500</v>
      </c>
      <c r="J422" s="24"/>
      <c r="K422" s="3" t="str">
        <f t="shared" si="33"/>
        <v>Հունվար</v>
      </c>
      <c r="L422" s="123" t="str">
        <f t="shared" si="34"/>
        <v>Առաջին քառորդ</v>
      </c>
    </row>
    <row r="423" spans="1:12">
      <c r="A423" s="3">
        <v>422</v>
      </c>
      <c r="B423" s="121">
        <v>45097</v>
      </c>
      <c r="C423" s="3" t="s">
        <v>546</v>
      </c>
      <c r="D423" s="3" t="s">
        <v>126</v>
      </c>
      <c r="E423" s="3">
        <v>28</v>
      </c>
      <c r="F423" s="3" t="s">
        <v>21</v>
      </c>
      <c r="G423" s="3">
        <v>3</v>
      </c>
      <c r="H423" s="3">
        <v>30</v>
      </c>
      <c r="I423" s="3">
        <v>90</v>
      </c>
      <c r="J423" s="24"/>
      <c r="K423" s="3" t="str">
        <f t="shared" si="33"/>
        <v>Հունիս</v>
      </c>
      <c r="L423" s="123" t="str">
        <f t="shared" si="34"/>
        <v>Երկրորդ քառորդ</v>
      </c>
    </row>
    <row r="424" spans="1:12">
      <c r="A424" s="3">
        <v>423</v>
      </c>
      <c r="B424" s="121">
        <v>44993</v>
      </c>
      <c r="C424" s="3" t="s">
        <v>547</v>
      </c>
      <c r="D424" s="3" t="s">
        <v>126</v>
      </c>
      <c r="E424" s="3">
        <v>27</v>
      </c>
      <c r="F424" s="3" t="s">
        <v>21</v>
      </c>
      <c r="G424" s="3">
        <v>1</v>
      </c>
      <c r="H424" s="3">
        <v>25</v>
      </c>
      <c r="I424" s="3">
        <v>25</v>
      </c>
      <c r="J424" s="24"/>
      <c r="K424" s="3" t="str">
        <f t="shared" si="33"/>
        <v>Մարտ</v>
      </c>
      <c r="L424" s="123" t="str">
        <f t="shared" si="34"/>
        <v>Առաջին քառորդ</v>
      </c>
    </row>
    <row r="425" spans="1:12">
      <c r="A425" s="3">
        <v>424</v>
      </c>
      <c r="B425" s="121">
        <v>45253</v>
      </c>
      <c r="C425" s="3" t="s">
        <v>548</v>
      </c>
      <c r="D425" s="3" t="s">
        <v>124</v>
      </c>
      <c r="E425" s="3">
        <v>57</v>
      </c>
      <c r="F425" s="3" t="s">
        <v>19</v>
      </c>
      <c r="G425" s="3">
        <v>4</v>
      </c>
      <c r="H425" s="3">
        <v>300</v>
      </c>
      <c r="I425" s="3">
        <v>1200</v>
      </c>
      <c r="J425" s="24"/>
      <c r="K425" s="3" t="str">
        <f t="shared" si="33"/>
        <v>Նոյեմբեր</v>
      </c>
      <c r="L425" s="123" t="str">
        <f t="shared" si="34"/>
        <v>Չորրորդ քառորդ</v>
      </c>
    </row>
    <row r="426" spans="1:12">
      <c r="A426" s="3">
        <v>425</v>
      </c>
      <c r="B426" s="121">
        <v>45061</v>
      </c>
      <c r="C426" s="3" t="s">
        <v>549</v>
      </c>
      <c r="D426" s="3" t="s">
        <v>126</v>
      </c>
      <c r="E426" s="3">
        <v>55</v>
      </c>
      <c r="F426" s="3" t="s">
        <v>20</v>
      </c>
      <c r="G426" s="3">
        <v>4</v>
      </c>
      <c r="H426" s="3">
        <v>30</v>
      </c>
      <c r="I426" s="3">
        <v>120</v>
      </c>
      <c r="J426" s="24"/>
      <c r="K426" s="3" t="str">
        <f t="shared" si="33"/>
        <v>Մայիս</v>
      </c>
      <c r="L426" s="123" t="str">
        <f t="shared" si="34"/>
        <v>Երկրորդ քառորդ</v>
      </c>
    </row>
    <row r="427" spans="1:12">
      <c r="A427" s="3">
        <v>426</v>
      </c>
      <c r="B427" s="121">
        <v>45009</v>
      </c>
      <c r="C427" s="3" t="s">
        <v>550</v>
      </c>
      <c r="D427" s="3" t="s">
        <v>124</v>
      </c>
      <c r="E427" s="3">
        <v>23</v>
      </c>
      <c r="F427" s="3" t="s">
        <v>20</v>
      </c>
      <c r="G427" s="3">
        <v>3</v>
      </c>
      <c r="H427" s="3">
        <v>50</v>
      </c>
      <c r="I427" s="3">
        <v>150</v>
      </c>
      <c r="J427" s="24"/>
      <c r="K427" s="3" t="str">
        <f t="shared" si="33"/>
        <v>Մարտ</v>
      </c>
      <c r="L427" s="123" t="str">
        <f t="shared" si="34"/>
        <v>Առաջին քառորդ</v>
      </c>
    </row>
    <row r="428" spans="1:12">
      <c r="A428" s="3">
        <v>427</v>
      </c>
      <c r="B428" s="121">
        <v>45153</v>
      </c>
      <c r="C428" s="3" t="s">
        <v>551</v>
      </c>
      <c r="D428" s="3" t="s">
        <v>124</v>
      </c>
      <c r="E428" s="3">
        <v>25</v>
      </c>
      <c r="F428" s="3" t="s">
        <v>20</v>
      </c>
      <c r="G428" s="3">
        <v>1</v>
      </c>
      <c r="H428" s="3">
        <v>25</v>
      </c>
      <c r="I428" s="3">
        <v>25</v>
      </c>
      <c r="J428" s="24"/>
      <c r="K428" s="3" t="str">
        <f t="shared" si="33"/>
        <v>Օգոստոս</v>
      </c>
      <c r="L428" s="123" t="str">
        <f t="shared" si="34"/>
        <v>Երրորդ քառորդ</v>
      </c>
    </row>
    <row r="429" spans="1:12">
      <c r="A429" s="3">
        <v>428</v>
      </c>
      <c r="B429" s="121">
        <v>45209</v>
      </c>
      <c r="C429" s="3" t="s">
        <v>552</v>
      </c>
      <c r="D429" s="3" t="s">
        <v>126</v>
      </c>
      <c r="E429" s="3">
        <v>40</v>
      </c>
      <c r="F429" s="3" t="s">
        <v>20</v>
      </c>
      <c r="G429" s="3">
        <v>4</v>
      </c>
      <c r="H429" s="3">
        <v>50</v>
      </c>
      <c r="I429" s="3">
        <v>200</v>
      </c>
      <c r="J429" s="24"/>
      <c r="K429" s="3" t="str">
        <f t="shared" si="33"/>
        <v>Հոկտեմբեր</v>
      </c>
      <c r="L429" s="123" t="str">
        <f t="shared" si="34"/>
        <v>Չորրորդ քառորդ</v>
      </c>
    </row>
    <row r="430" spans="1:12">
      <c r="A430" s="3">
        <v>429</v>
      </c>
      <c r="B430" s="121">
        <v>45288</v>
      </c>
      <c r="C430" s="3" t="s">
        <v>553</v>
      </c>
      <c r="D430" s="3" t="s">
        <v>124</v>
      </c>
      <c r="E430" s="3">
        <v>64</v>
      </c>
      <c r="F430" s="3" t="s">
        <v>20</v>
      </c>
      <c r="G430" s="3">
        <v>2</v>
      </c>
      <c r="H430" s="3">
        <v>25</v>
      </c>
      <c r="I430" s="3">
        <v>50</v>
      </c>
      <c r="J430" s="24"/>
      <c r="K430" s="3" t="str">
        <f t="shared" si="33"/>
        <v>Դեկտեմբեր</v>
      </c>
      <c r="L430" s="123" t="str">
        <f t="shared" si="34"/>
        <v>Չորրորդ քառորդ</v>
      </c>
    </row>
    <row r="431" spans="1:12">
      <c r="A431" s="3">
        <v>430</v>
      </c>
      <c r="B431" s="121">
        <v>45145</v>
      </c>
      <c r="C431" s="3" t="s">
        <v>554</v>
      </c>
      <c r="D431" s="3" t="s">
        <v>126</v>
      </c>
      <c r="E431" s="3">
        <v>43</v>
      </c>
      <c r="F431" s="3" t="s">
        <v>20</v>
      </c>
      <c r="G431" s="3">
        <v>3</v>
      </c>
      <c r="H431" s="3">
        <v>300</v>
      </c>
      <c r="I431" s="3">
        <v>900</v>
      </c>
      <c r="J431" s="24"/>
      <c r="K431" s="3" t="str">
        <f t="shared" si="33"/>
        <v>Օգոստոս</v>
      </c>
      <c r="L431" s="123" t="str">
        <f t="shared" si="34"/>
        <v>Երրորդ քառորդ</v>
      </c>
    </row>
    <row r="432" spans="1:12">
      <c r="A432" s="3">
        <v>431</v>
      </c>
      <c r="B432" s="121">
        <v>45214</v>
      </c>
      <c r="C432" s="3" t="s">
        <v>555</v>
      </c>
      <c r="D432" s="3" t="s">
        <v>124</v>
      </c>
      <c r="E432" s="3">
        <v>63</v>
      </c>
      <c r="F432" s="3" t="s">
        <v>20</v>
      </c>
      <c r="G432" s="3">
        <v>4</v>
      </c>
      <c r="H432" s="3">
        <v>300</v>
      </c>
      <c r="I432" s="3">
        <v>1200</v>
      </c>
      <c r="J432" s="24"/>
      <c r="K432" s="3" t="str">
        <f t="shared" si="33"/>
        <v>Հոկտեմբեր</v>
      </c>
      <c r="L432" s="123" t="str">
        <f t="shared" si="34"/>
        <v>Չորրորդ քառորդ</v>
      </c>
    </row>
    <row r="433" spans="1:12">
      <c r="A433" s="3">
        <v>432</v>
      </c>
      <c r="B433" s="121">
        <v>44931</v>
      </c>
      <c r="C433" s="3" t="s">
        <v>556</v>
      </c>
      <c r="D433" s="3" t="s">
        <v>126</v>
      </c>
      <c r="E433" s="3">
        <v>60</v>
      </c>
      <c r="F433" s="3" t="s">
        <v>20</v>
      </c>
      <c r="G433" s="3">
        <v>2</v>
      </c>
      <c r="H433" s="3">
        <v>500</v>
      </c>
      <c r="I433" s="3">
        <v>1000</v>
      </c>
      <c r="J433" s="24"/>
      <c r="K433" s="3" t="str">
        <f t="shared" si="33"/>
        <v>Հունվար</v>
      </c>
      <c r="L433" s="123" t="str">
        <f t="shared" si="34"/>
        <v>Առաջին քառորդ</v>
      </c>
    </row>
    <row r="434" spans="1:12">
      <c r="A434" s="3">
        <v>433</v>
      </c>
      <c r="B434" s="121">
        <v>44984</v>
      </c>
      <c r="C434" s="3" t="s">
        <v>557</v>
      </c>
      <c r="D434" s="3" t="s">
        <v>124</v>
      </c>
      <c r="E434" s="3">
        <v>29</v>
      </c>
      <c r="F434" s="3" t="s">
        <v>19</v>
      </c>
      <c r="G434" s="3">
        <v>4</v>
      </c>
      <c r="H434" s="3">
        <v>50</v>
      </c>
      <c r="I434" s="3">
        <v>200</v>
      </c>
      <c r="J434" s="24"/>
      <c r="K434" s="3" t="str">
        <f t="shared" si="33"/>
        <v>Փետրվար</v>
      </c>
      <c r="L434" s="123" t="str">
        <f t="shared" si="34"/>
        <v>Առաջին քառորդ</v>
      </c>
    </row>
    <row r="435" spans="1:12">
      <c r="A435" s="3">
        <v>434</v>
      </c>
      <c r="B435" s="121">
        <v>44965</v>
      </c>
      <c r="C435" s="3" t="s">
        <v>558</v>
      </c>
      <c r="D435" s="3" t="s">
        <v>126</v>
      </c>
      <c r="E435" s="3">
        <v>43</v>
      </c>
      <c r="F435" s="3" t="s">
        <v>20</v>
      </c>
      <c r="G435" s="3">
        <v>2</v>
      </c>
      <c r="H435" s="3">
        <v>25</v>
      </c>
      <c r="I435" s="3">
        <v>50</v>
      </c>
      <c r="J435" s="24"/>
      <c r="K435" s="3" t="str">
        <f t="shared" si="33"/>
        <v>Փետրվար</v>
      </c>
      <c r="L435" s="123" t="str">
        <f t="shared" si="34"/>
        <v>Առաջին քառորդ</v>
      </c>
    </row>
    <row r="436" spans="1:12">
      <c r="A436" s="3">
        <v>435</v>
      </c>
      <c r="B436" s="121">
        <v>45280</v>
      </c>
      <c r="C436" s="3" t="s">
        <v>559</v>
      </c>
      <c r="D436" s="3" t="s">
        <v>126</v>
      </c>
      <c r="E436" s="3">
        <v>30</v>
      </c>
      <c r="F436" s="3" t="s">
        <v>19</v>
      </c>
      <c r="G436" s="3">
        <v>3</v>
      </c>
      <c r="H436" s="3">
        <v>300</v>
      </c>
      <c r="I436" s="3">
        <v>900</v>
      </c>
      <c r="J436" s="24"/>
      <c r="K436" s="3" t="str">
        <f t="shared" si="33"/>
        <v>Դեկտեմբեր</v>
      </c>
      <c r="L436" s="123" t="str">
        <f t="shared" si="34"/>
        <v>Չորրորդ քառորդ</v>
      </c>
    </row>
    <row r="437" spans="1:12">
      <c r="A437" s="3">
        <v>436</v>
      </c>
      <c r="B437" s="121">
        <v>45003</v>
      </c>
      <c r="C437" s="3" t="s">
        <v>560</v>
      </c>
      <c r="D437" s="3" t="s">
        <v>126</v>
      </c>
      <c r="E437" s="3">
        <v>57</v>
      </c>
      <c r="F437" s="3" t="s">
        <v>21</v>
      </c>
      <c r="G437" s="3">
        <v>4</v>
      </c>
      <c r="H437" s="3">
        <v>30</v>
      </c>
      <c r="I437" s="3">
        <v>120</v>
      </c>
      <c r="J437" s="24"/>
      <c r="K437" s="3" t="str">
        <f t="shared" si="33"/>
        <v>Մարտ</v>
      </c>
      <c r="L437" s="123" t="str">
        <f t="shared" si="34"/>
        <v>Առաջին քառորդ</v>
      </c>
    </row>
    <row r="438" spans="1:12">
      <c r="A438" s="3">
        <v>437</v>
      </c>
      <c r="B438" s="121">
        <v>45206</v>
      </c>
      <c r="C438" s="3" t="s">
        <v>561</v>
      </c>
      <c r="D438" s="3" t="s">
        <v>126</v>
      </c>
      <c r="E438" s="3">
        <v>35</v>
      </c>
      <c r="F438" s="3" t="s">
        <v>20</v>
      </c>
      <c r="G438" s="3">
        <v>4</v>
      </c>
      <c r="H438" s="3">
        <v>300</v>
      </c>
      <c r="I438" s="3">
        <v>1200</v>
      </c>
      <c r="J438" s="24"/>
      <c r="K438" s="3" t="str">
        <f t="shared" si="33"/>
        <v>Հոկտեմբեր</v>
      </c>
      <c r="L438" s="123" t="str">
        <f t="shared" si="34"/>
        <v>Չորրորդ քառորդ</v>
      </c>
    </row>
    <row r="439" spans="1:12">
      <c r="A439" s="3">
        <v>438</v>
      </c>
      <c r="B439" s="121">
        <v>44945</v>
      </c>
      <c r="C439" s="3" t="s">
        <v>562</v>
      </c>
      <c r="D439" s="3" t="s">
        <v>126</v>
      </c>
      <c r="E439" s="3">
        <v>42</v>
      </c>
      <c r="F439" s="3" t="s">
        <v>21</v>
      </c>
      <c r="G439" s="3">
        <v>1</v>
      </c>
      <c r="H439" s="3">
        <v>30</v>
      </c>
      <c r="I439" s="3">
        <v>30</v>
      </c>
      <c r="J439" s="24"/>
      <c r="K439" s="3" t="str">
        <f t="shared" si="33"/>
        <v>Հունվար</v>
      </c>
      <c r="L439" s="123" t="str">
        <f t="shared" si="34"/>
        <v>Առաջին քառորդ</v>
      </c>
    </row>
    <row r="440" spans="1:12">
      <c r="A440" s="3">
        <v>439</v>
      </c>
      <c r="B440" s="121">
        <v>45116</v>
      </c>
      <c r="C440" s="3" t="s">
        <v>563</v>
      </c>
      <c r="D440" s="3" t="s">
        <v>124</v>
      </c>
      <c r="E440" s="3">
        <v>50</v>
      </c>
      <c r="F440" s="3" t="s">
        <v>21</v>
      </c>
      <c r="G440" s="3">
        <v>3</v>
      </c>
      <c r="H440" s="3">
        <v>25</v>
      </c>
      <c r="I440" s="3">
        <v>75</v>
      </c>
      <c r="J440" s="24"/>
      <c r="K440" s="3" t="str">
        <f t="shared" si="33"/>
        <v>Հուլիս</v>
      </c>
      <c r="L440" s="123" t="str">
        <f t="shared" si="34"/>
        <v>Երրորդ քառորդ</v>
      </c>
    </row>
    <row r="441" spans="1:12">
      <c r="A441" s="3">
        <v>440</v>
      </c>
      <c r="B441" s="121">
        <v>45225</v>
      </c>
      <c r="C441" s="3" t="s">
        <v>564</v>
      </c>
      <c r="D441" s="3" t="s">
        <v>124</v>
      </c>
      <c r="E441" s="3">
        <v>64</v>
      </c>
      <c r="F441" s="3" t="s">
        <v>21</v>
      </c>
      <c r="G441" s="3">
        <v>2</v>
      </c>
      <c r="H441" s="3">
        <v>300</v>
      </c>
      <c r="I441" s="3">
        <v>600</v>
      </c>
      <c r="J441" s="24"/>
      <c r="K441" s="3" t="str">
        <f t="shared" si="33"/>
        <v>Հոկտեմբեր</v>
      </c>
      <c r="L441" s="123" t="str">
        <f t="shared" si="34"/>
        <v>Չորրորդ քառորդ</v>
      </c>
    </row>
    <row r="442" spans="1:12">
      <c r="A442" s="3">
        <v>441</v>
      </c>
      <c r="B442" s="121">
        <v>45209</v>
      </c>
      <c r="C442" s="3" t="s">
        <v>565</v>
      </c>
      <c r="D442" s="3" t="s">
        <v>124</v>
      </c>
      <c r="E442" s="3">
        <v>57</v>
      </c>
      <c r="F442" s="3" t="s">
        <v>19</v>
      </c>
      <c r="G442" s="3">
        <v>4</v>
      </c>
      <c r="H442" s="3">
        <v>300</v>
      </c>
      <c r="I442" s="3">
        <v>1200</v>
      </c>
      <c r="J442" s="24"/>
      <c r="K442" s="3" t="str">
        <f t="shared" si="33"/>
        <v>Հոկտեմբեր</v>
      </c>
      <c r="L442" s="123" t="str">
        <f t="shared" si="34"/>
        <v>Չորրորդ քառորդ</v>
      </c>
    </row>
    <row r="443" spans="1:12">
      <c r="A443" s="3">
        <v>442</v>
      </c>
      <c r="B443" s="121">
        <v>45002</v>
      </c>
      <c r="C443" s="3" t="s">
        <v>566</v>
      </c>
      <c r="D443" s="3" t="s">
        <v>126</v>
      </c>
      <c r="E443" s="3">
        <v>60</v>
      </c>
      <c r="F443" s="3" t="s">
        <v>21</v>
      </c>
      <c r="G443" s="3">
        <v>4</v>
      </c>
      <c r="H443" s="3">
        <v>25</v>
      </c>
      <c r="I443" s="3">
        <v>100</v>
      </c>
      <c r="J443" s="24"/>
      <c r="K443" s="3" t="str">
        <f t="shared" si="33"/>
        <v>Մարտ</v>
      </c>
      <c r="L443" s="123" t="str">
        <f t="shared" si="34"/>
        <v>Առաջին քառորդ</v>
      </c>
    </row>
    <row r="444" spans="1:12">
      <c r="A444" s="3">
        <v>443</v>
      </c>
      <c r="B444" s="121">
        <v>45147</v>
      </c>
      <c r="C444" s="3" t="s">
        <v>567</v>
      </c>
      <c r="D444" s="3" t="s">
        <v>124</v>
      </c>
      <c r="E444" s="3">
        <v>29</v>
      </c>
      <c r="F444" s="3" t="s">
        <v>21</v>
      </c>
      <c r="G444" s="3">
        <v>2</v>
      </c>
      <c r="H444" s="3">
        <v>300</v>
      </c>
      <c r="I444" s="3">
        <v>600</v>
      </c>
      <c r="J444" s="24"/>
      <c r="K444" s="3" t="str">
        <f t="shared" si="33"/>
        <v>Օգոստոս</v>
      </c>
      <c r="L444" s="123" t="str">
        <f t="shared" si="34"/>
        <v>Երրորդ քառորդ</v>
      </c>
    </row>
    <row r="445" spans="1:12">
      <c r="A445" s="3">
        <v>444</v>
      </c>
      <c r="B445" s="121">
        <v>44992</v>
      </c>
      <c r="C445" s="3" t="s">
        <v>568</v>
      </c>
      <c r="D445" s="3" t="s">
        <v>126</v>
      </c>
      <c r="E445" s="3">
        <v>61</v>
      </c>
      <c r="F445" s="3" t="s">
        <v>21</v>
      </c>
      <c r="G445" s="3">
        <v>3</v>
      </c>
      <c r="H445" s="3">
        <v>30</v>
      </c>
      <c r="I445" s="3">
        <v>90</v>
      </c>
      <c r="J445" s="24"/>
      <c r="K445" s="3" t="str">
        <f t="shared" si="33"/>
        <v>Մարտ</v>
      </c>
      <c r="L445" s="123" t="str">
        <f t="shared" si="34"/>
        <v>Առաջին քառորդ</v>
      </c>
    </row>
    <row r="446" spans="1:12">
      <c r="A446" s="3">
        <v>445</v>
      </c>
      <c r="B446" s="121">
        <v>44948</v>
      </c>
      <c r="C446" s="3" t="s">
        <v>569</v>
      </c>
      <c r="D446" s="3" t="s">
        <v>126</v>
      </c>
      <c r="E446" s="3">
        <v>53</v>
      </c>
      <c r="F446" s="3" t="s">
        <v>20</v>
      </c>
      <c r="G446" s="3">
        <v>1</v>
      </c>
      <c r="H446" s="3">
        <v>300</v>
      </c>
      <c r="I446" s="3">
        <v>300</v>
      </c>
      <c r="J446" s="24"/>
      <c r="K446" s="3" t="str">
        <f t="shared" si="33"/>
        <v>Հունվար</v>
      </c>
      <c r="L446" s="123" t="str">
        <f t="shared" si="34"/>
        <v>Առաջին քառորդ</v>
      </c>
    </row>
    <row r="447" spans="1:12">
      <c r="A447" s="3">
        <v>446</v>
      </c>
      <c r="B447" s="121">
        <v>45084</v>
      </c>
      <c r="C447" s="3" t="s">
        <v>570</v>
      </c>
      <c r="D447" s="3" t="s">
        <v>124</v>
      </c>
      <c r="E447" s="3">
        <v>21</v>
      </c>
      <c r="F447" s="3" t="s">
        <v>20</v>
      </c>
      <c r="G447" s="3">
        <v>1</v>
      </c>
      <c r="H447" s="3">
        <v>50</v>
      </c>
      <c r="I447" s="3">
        <v>50</v>
      </c>
      <c r="J447" s="24"/>
      <c r="K447" s="3" t="str">
        <f t="shared" si="33"/>
        <v>Հունիս</v>
      </c>
      <c r="L447" s="123" t="str">
        <f t="shared" si="34"/>
        <v>Երկրորդ քառորդ</v>
      </c>
    </row>
    <row r="448" spans="1:12">
      <c r="A448" s="3">
        <v>447</v>
      </c>
      <c r="B448" s="121">
        <v>45113</v>
      </c>
      <c r="C448" s="3" t="s">
        <v>571</v>
      </c>
      <c r="D448" s="3" t="s">
        <v>124</v>
      </c>
      <c r="E448" s="3">
        <v>22</v>
      </c>
      <c r="F448" s="3" t="s">
        <v>19</v>
      </c>
      <c r="G448" s="3">
        <v>4</v>
      </c>
      <c r="H448" s="3">
        <v>500</v>
      </c>
      <c r="I448" s="3">
        <v>2000</v>
      </c>
      <c r="J448" s="24"/>
      <c r="K448" s="3" t="str">
        <f t="shared" si="33"/>
        <v>Հուլիս</v>
      </c>
      <c r="L448" s="123" t="str">
        <f t="shared" si="34"/>
        <v>Երրորդ քառորդ</v>
      </c>
    </row>
    <row r="449" spans="1:12">
      <c r="A449" s="3">
        <v>448</v>
      </c>
      <c r="B449" s="121">
        <v>44947</v>
      </c>
      <c r="C449" s="3" t="s">
        <v>572</v>
      </c>
      <c r="D449" s="3" t="s">
        <v>126</v>
      </c>
      <c r="E449" s="3">
        <v>54</v>
      </c>
      <c r="F449" s="3" t="s">
        <v>19</v>
      </c>
      <c r="G449" s="3">
        <v>2</v>
      </c>
      <c r="H449" s="3">
        <v>30</v>
      </c>
      <c r="I449" s="3">
        <v>60</v>
      </c>
      <c r="J449" s="24"/>
      <c r="K449" s="3" t="str">
        <f t="shared" si="33"/>
        <v>Հունվար</v>
      </c>
      <c r="L449" s="123" t="str">
        <f t="shared" si="34"/>
        <v>Առաջին քառորդ</v>
      </c>
    </row>
    <row r="450" spans="1:12">
      <c r="A450" s="3">
        <v>449</v>
      </c>
      <c r="B450" s="121">
        <v>45110</v>
      </c>
      <c r="C450" s="3" t="s">
        <v>573</v>
      </c>
      <c r="D450" s="3" t="s">
        <v>124</v>
      </c>
      <c r="E450" s="3">
        <v>25</v>
      </c>
      <c r="F450" s="3" t="s">
        <v>20</v>
      </c>
      <c r="G450" s="3">
        <v>4</v>
      </c>
      <c r="H450" s="3">
        <v>50</v>
      </c>
      <c r="I450" s="3">
        <v>200</v>
      </c>
      <c r="J450" s="24"/>
      <c r="K450" s="3" t="str">
        <f t="shared" si="33"/>
        <v>Հուլիս</v>
      </c>
      <c r="L450" s="123" t="str">
        <f t="shared" si="34"/>
        <v>Երրորդ քառորդ</v>
      </c>
    </row>
    <row r="451" spans="1:12">
      <c r="A451" s="3">
        <v>450</v>
      </c>
      <c r="B451" s="121">
        <v>45034</v>
      </c>
      <c r="C451" s="3" t="s">
        <v>574</v>
      </c>
      <c r="D451" s="3" t="s">
        <v>126</v>
      </c>
      <c r="E451" s="3">
        <v>59</v>
      </c>
      <c r="F451" s="3" t="s">
        <v>19</v>
      </c>
      <c r="G451" s="3">
        <v>2</v>
      </c>
      <c r="H451" s="3">
        <v>25</v>
      </c>
      <c r="I451" s="3">
        <v>50</v>
      </c>
      <c r="J451" s="24"/>
      <c r="K451" s="3" t="str">
        <f t="shared" ref="K451:K514" si="35">IF(MONTH(B451)&lt;=1, "Հունվար", IF(MONTH(B451)&lt;=2, "Փետրվար", IF(MONTH(B451)&lt;=3, "Մարտ", IF(MONTH(B451)&lt;=4, "Ապրիլ",IF(MONTH(B451)&lt;=5, "Մայիս",IF(MONTH(B451)&lt;=6, "Հունիս",IF(MONTH(B451)&lt;=7, "Հուլիս",IF(MONTH(B451)&lt;=8, "Օգոստոս",IF(MONTH(B451)&lt;=9, "Սեպտեմբեր",IF(MONTH(B451)&lt;=10, "Հոկտեմբեր",IF(MONTH(B451)&lt;=11, "Նոյեմբեր",IF(MONTH(B451)&lt;=12, "Դեկտեմբեր", "Error"))))))))))))</f>
        <v>Ապրիլ</v>
      </c>
      <c r="L451" s="123" t="str">
        <f t="shared" ref="L451:L514" si="36">IF(MONTH(B451)&lt;=3, "Առաջին քառորդ", IF(MONTH(B451)&lt;=6, "Երկրորդ քառորդ", IF(MONTH(B451)&lt;=9, "Երրորդ քառորդ", IF(MONTH(B451)&lt;=12, "Չորրորդ քառորդ","Error"))))</f>
        <v>Երկրորդ քառորդ</v>
      </c>
    </row>
    <row r="452" spans="1:12">
      <c r="A452" s="3">
        <v>451</v>
      </c>
      <c r="B452" s="121">
        <v>45276</v>
      </c>
      <c r="C452" s="3" t="s">
        <v>575</v>
      </c>
      <c r="D452" s="3" t="s">
        <v>126</v>
      </c>
      <c r="E452" s="3">
        <v>45</v>
      </c>
      <c r="F452" s="3" t="s">
        <v>20</v>
      </c>
      <c r="G452" s="3">
        <v>1</v>
      </c>
      <c r="H452" s="3">
        <v>30</v>
      </c>
      <c r="I452" s="3">
        <v>30</v>
      </c>
      <c r="J452" s="24"/>
      <c r="K452" s="3" t="str">
        <f t="shared" si="35"/>
        <v>Դեկտեմբեր</v>
      </c>
      <c r="L452" s="123" t="str">
        <f t="shared" si="36"/>
        <v>Չորրորդ քառորդ</v>
      </c>
    </row>
    <row r="453" spans="1:12">
      <c r="A453" s="3">
        <v>452</v>
      </c>
      <c r="B453" s="121">
        <v>45054</v>
      </c>
      <c r="C453" s="3" t="s">
        <v>576</v>
      </c>
      <c r="D453" s="3" t="s">
        <v>126</v>
      </c>
      <c r="E453" s="3">
        <v>48</v>
      </c>
      <c r="F453" s="3" t="s">
        <v>21</v>
      </c>
      <c r="G453" s="3">
        <v>3</v>
      </c>
      <c r="H453" s="3">
        <v>500</v>
      </c>
      <c r="I453" s="3">
        <v>1500</v>
      </c>
      <c r="J453" s="24"/>
      <c r="K453" s="3" t="str">
        <f t="shared" si="35"/>
        <v>Մայիս</v>
      </c>
      <c r="L453" s="123" t="str">
        <f t="shared" si="36"/>
        <v>Երկրորդ քառորդ</v>
      </c>
    </row>
    <row r="454" spans="1:12">
      <c r="A454" s="3">
        <v>453</v>
      </c>
      <c r="B454" s="121">
        <v>45268</v>
      </c>
      <c r="C454" s="3" t="s">
        <v>577</v>
      </c>
      <c r="D454" s="3" t="s">
        <v>126</v>
      </c>
      <c r="E454" s="3">
        <v>26</v>
      </c>
      <c r="F454" s="3" t="s">
        <v>21</v>
      </c>
      <c r="G454" s="3">
        <v>2</v>
      </c>
      <c r="H454" s="3">
        <v>500</v>
      </c>
      <c r="I454" s="3">
        <v>1000</v>
      </c>
      <c r="J454" s="24"/>
      <c r="K454" s="3" t="str">
        <f t="shared" si="35"/>
        <v>Դեկտեմբեր</v>
      </c>
      <c r="L454" s="123" t="str">
        <f t="shared" si="36"/>
        <v>Չորրորդ քառորդ</v>
      </c>
    </row>
    <row r="455" spans="1:12">
      <c r="A455" s="3">
        <v>454</v>
      </c>
      <c r="B455" s="121">
        <v>44979</v>
      </c>
      <c r="C455" s="3" t="s">
        <v>578</v>
      </c>
      <c r="D455" s="3" t="s">
        <v>126</v>
      </c>
      <c r="E455" s="3">
        <v>46</v>
      </c>
      <c r="F455" s="3" t="s">
        <v>19</v>
      </c>
      <c r="G455" s="3">
        <v>1</v>
      </c>
      <c r="H455" s="3">
        <v>25</v>
      </c>
      <c r="I455" s="3">
        <v>25</v>
      </c>
      <c r="J455" s="24"/>
      <c r="K455" s="3" t="str">
        <f t="shared" si="35"/>
        <v>Փետրվար</v>
      </c>
      <c r="L455" s="123" t="str">
        <f t="shared" si="36"/>
        <v>Առաջին քառորդ</v>
      </c>
    </row>
    <row r="456" spans="1:12">
      <c r="A456" s="3">
        <v>455</v>
      </c>
      <c r="B456" s="121">
        <v>45108</v>
      </c>
      <c r="C456" s="3" t="s">
        <v>579</v>
      </c>
      <c r="D456" s="3" t="s">
        <v>124</v>
      </c>
      <c r="E456" s="3">
        <v>31</v>
      </c>
      <c r="F456" s="3" t="s">
        <v>20</v>
      </c>
      <c r="G456" s="3">
        <v>4</v>
      </c>
      <c r="H456" s="3">
        <v>25</v>
      </c>
      <c r="I456" s="3">
        <v>100</v>
      </c>
      <c r="J456" s="24"/>
      <c r="K456" s="3" t="str">
        <f t="shared" si="35"/>
        <v>Հուլիս</v>
      </c>
      <c r="L456" s="123" t="str">
        <f t="shared" si="36"/>
        <v>Երրորդ քառորդ</v>
      </c>
    </row>
    <row r="457" spans="1:12">
      <c r="A457" s="3">
        <v>456</v>
      </c>
      <c r="B457" s="121">
        <v>45213</v>
      </c>
      <c r="C457" s="3" t="s">
        <v>580</v>
      </c>
      <c r="D457" s="3" t="s">
        <v>124</v>
      </c>
      <c r="E457" s="3">
        <v>57</v>
      </c>
      <c r="F457" s="3" t="s">
        <v>20</v>
      </c>
      <c r="G457" s="3">
        <v>2</v>
      </c>
      <c r="H457" s="3">
        <v>30</v>
      </c>
      <c r="I457" s="3">
        <v>60</v>
      </c>
      <c r="J457" s="24"/>
      <c r="K457" s="3" t="str">
        <f t="shared" si="35"/>
        <v>Հոկտեմբեր</v>
      </c>
      <c r="L457" s="123" t="str">
        <f t="shared" si="36"/>
        <v>Չորրորդ քառորդ</v>
      </c>
    </row>
    <row r="458" spans="1:12">
      <c r="A458" s="3">
        <v>457</v>
      </c>
      <c r="B458" s="121">
        <v>45135</v>
      </c>
      <c r="C458" s="3" t="s">
        <v>581</v>
      </c>
      <c r="D458" s="3" t="s">
        <v>126</v>
      </c>
      <c r="E458" s="3">
        <v>58</v>
      </c>
      <c r="F458" s="3" t="s">
        <v>19</v>
      </c>
      <c r="G458" s="3">
        <v>3</v>
      </c>
      <c r="H458" s="3">
        <v>300</v>
      </c>
      <c r="I458" s="3">
        <v>900</v>
      </c>
      <c r="J458" s="24"/>
      <c r="K458" s="3" t="str">
        <f t="shared" si="35"/>
        <v>Հուլիս</v>
      </c>
      <c r="L458" s="123" t="str">
        <f t="shared" si="36"/>
        <v>Երրորդ քառորդ</v>
      </c>
    </row>
    <row r="459" spans="1:12">
      <c r="A459" s="3">
        <v>458</v>
      </c>
      <c r="B459" s="121">
        <v>45244</v>
      </c>
      <c r="C459" s="3" t="s">
        <v>582</v>
      </c>
      <c r="D459" s="3" t="s">
        <v>126</v>
      </c>
      <c r="E459" s="3">
        <v>39</v>
      </c>
      <c r="F459" s="3" t="s">
        <v>20</v>
      </c>
      <c r="G459" s="3">
        <v>4</v>
      </c>
      <c r="H459" s="3">
        <v>25</v>
      </c>
      <c r="I459" s="3">
        <v>100</v>
      </c>
      <c r="J459" s="24"/>
      <c r="K459" s="3" t="str">
        <f t="shared" si="35"/>
        <v>Նոյեմբեր</v>
      </c>
      <c r="L459" s="123" t="str">
        <f t="shared" si="36"/>
        <v>Չորրորդ քառորդ</v>
      </c>
    </row>
    <row r="460" spans="1:12">
      <c r="A460" s="3">
        <v>459</v>
      </c>
      <c r="B460" s="121">
        <v>45006</v>
      </c>
      <c r="C460" s="3" t="s">
        <v>583</v>
      </c>
      <c r="D460" s="3" t="s">
        <v>124</v>
      </c>
      <c r="E460" s="3">
        <v>28</v>
      </c>
      <c r="F460" s="3" t="s">
        <v>21</v>
      </c>
      <c r="G460" s="3">
        <v>4</v>
      </c>
      <c r="H460" s="3">
        <v>300</v>
      </c>
      <c r="I460" s="3">
        <v>1200</v>
      </c>
      <c r="J460" s="24"/>
      <c r="K460" s="3" t="str">
        <f t="shared" si="35"/>
        <v>Մարտ</v>
      </c>
      <c r="L460" s="123" t="str">
        <f t="shared" si="36"/>
        <v>Առաջին քառորդ</v>
      </c>
    </row>
    <row r="461" spans="1:12">
      <c r="A461" s="3">
        <v>460</v>
      </c>
      <c r="B461" s="121">
        <v>45048</v>
      </c>
      <c r="C461" s="3" t="s">
        <v>584</v>
      </c>
      <c r="D461" s="3" t="s">
        <v>124</v>
      </c>
      <c r="E461" s="3">
        <v>40</v>
      </c>
      <c r="F461" s="3" t="s">
        <v>19</v>
      </c>
      <c r="G461" s="3">
        <v>1</v>
      </c>
      <c r="H461" s="3">
        <v>50</v>
      </c>
      <c r="I461" s="3">
        <v>50</v>
      </c>
      <c r="J461" s="24"/>
      <c r="K461" s="3" t="str">
        <f t="shared" si="35"/>
        <v>Մայիս</v>
      </c>
      <c r="L461" s="123" t="str">
        <f t="shared" si="36"/>
        <v>Երկրորդ քառորդ</v>
      </c>
    </row>
    <row r="462" spans="1:12">
      <c r="A462" s="3">
        <v>461</v>
      </c>
      <c r="B462" s="121">
        <v>45010</v>
      </c>
      <c r="C462" s="3" t="s">
        <v>585</v>
      </c>
      <c r="D462" s="3" t="s">
        <v>126</v>
      </c>
      <c r="E462" s="3">
        <v>18</v>
      </c>
      <c r="F462" s="3" t="s">
        <v>19</v>
      </c>
      <c r="G462" s="3">
        <v>2</v>
      </c>
      <c r="H462" s="3">
        <v>500</v>
      </c>
      <c r="I462" s="3">
        <v>1000</v>
      </c>
      <c r="J462" s="24"/>
      <c r="K462" s="3" t="str">
        <f t="shared" si="35"/>
        <v>Մարտ</v>
      </c>
      <c r="L462" s="123" t="str">
        <f t="shared" si="36"/>
        <v>Առաջին քառորդ</v>
      </c>
    </row>
    <row r="463" spans="1:12">
      <c r="A463" s="3">
        <v>462</v>
      </c>
      <c r="B463" s="121">
        <v>45017</v>
      </c>
      <c r="C463" s="3" t="s">
        <v>586</v>
      </c>
      <c r="D463" s="3" t="s">
        <v>124</v>
      </c>
      <c r="E463" s="3">
        <v>63</v>
      </c>
      <c r="F463" s="3" t="s">
        <v>20</v>
      </c>
      <c r="G463" s="3">
        <v>4</v>
      </c>
      <c r="H463" s="3">
        <v>300</v>
      </c>
      <c r="I463" s="3">
        <v>1200</v>
      </c>
      <c r="J463" s="24"/>
      <c r="K463" s="3" t="str">
        <f t="shared" si="35"/>
        <v>Ապրիլ</v>
      </c>
      <c r="L463" s="123" t="str">
        <f t="shared" si="36"/>
        <v>Երկրորդ քառորդ</v>
      </c>
    </row>
    <row r="464" spans="1:12">
      <c r="A464" s="3">
        <v>463</v>
      </c>
      <c r="B464" s="121">
        <v>45138</v>
      </c>
      <c r="C464" s="3" t="s">
        <v>587</v>
      </c>
      <c r="D464" s="3" t="s">
        <v>126</v>
      </c>
      <c r="E464" s="3">
        <v>54</v>
      </c>
      <c r="F464" s="3" t="s">
        <v>19</v>
      </c>
      <c r="G464" s="3">
        <v>3</v>
      </c>
      <c r="H464" s="3">
        <v>500</v>
      </c>
      <c r="I464" s="3">
        <v>1500</v>
      </c>
      <c r="J464" s="24"/>
      <c r="K464" s="3" t="str">
        <f t="shared" si="35"/>
        <v>Հուլիս</v>
      </c>
      <c r="L464" s="123" t="str">
        <f t="shared" si="36"/>
        <v>Երրորդ քառորդ</v>
      </c>
    </row>
    <row r="465" spans="1:12">
      <c r="A465" s="3">
        <v>464</v>
      </c>
      <c r="B465" s="121">
        <v>44939</v>
      </c>
      <c r="C465" s="3" t="s">
        <v>588</v>
      </c>
      <c r="D465" s="3" t="s">
        <v>124</v>
      </c>
      <c r="E465" s="3">
        <v>38</v>
      </c>
      <c r="F465" s="3" t="s">
        <v>20</v>
      </c>
      <c r="G465" s="3">
        <v>2</v>
      </c>
      <c r="H465" s="3">
        <v>300</v>
      </c>
      <c r="I465" s="3">
        <v>600</v>
      </c>
      <c r="J465" s="24"/>
      <c r="K465" s="3" t="str">
        <f t="shared" si="35"/>
        <v>Հունվար</v>
      </c>
      <c r="L465" s="123" t="str">
        <f t="shared" si="36"/>
        <v>Առաջին քառորդ</v>
      </c>
    </row>
    <row r="466" spans="1:12">
      <c r="A466" s="3">
        <v>465</v>
      </c>
      <c r="B466" s="121">
        <v>45018</v>
      </c>
      <c r="C466" s="3" t="s">
        <v>589</v>
      </c>
      <c r="D466" s="3" t="s">
        <v>126</v>
      </c>
      <c r="E466" s="3">
        <v>43</v>
      </c>
      <c r="F466" s="3" t="s">
        <v>20</v>
      </c>
      <c r="G466" s="3">
        <v>3</v>
      </c>
      <c r="H466" s="3">
        <v>50</v>
      </c>
      <c r="I466" s="3">
        <v>150</v>
      </c>
      <c r="J466" s="24"/>
      <c r="K466" s="3" t="str">
        <f t="shared" si="35"/>
        <v>Ապրիլ</v>
      </c>
      <c r="L466" s="123" t="str">
        <f t="shared" si="36"/>
        <v>Երկրորդ քառորդ</v>
      </c>
    </row>
    <row r="467" spans="1:12">
      <c r="A467" s="3">
        <v>466</v>
      </c>
      <c r="B467" s="121">
        <v>45097</v>
      </c>
      <c r="C467" s="3" t="s">
        <v>590</v>
      </c>
      <c r="D467" s="3" t="s">
        <v>124</v>
      </c>
      <c r="E467" s="3">
        <v>63</v>
      </c>
      <c r="F467" s="3" t="s">
        <v>20</v>
      </c>
      <c r="G467" s="3">
        <v>4</v>
      </c>
      <c r="H467" s="3">
        <v>25</v>
      </c>
      <c r="I467" s="3">
        <v>100</v>
      </c>
      <c r="J467" s="24"/>
      <c r="K467" s="3" t="str">
        <f t="shared" si="35"/>
        <v>Հունիս</v>
      </c>
      <c r="L467" s="123" t="str">
        <f t="shared" si="36"/>
        <v>Երկրորդ քառորդ</v>
      </c>
    </row>
    <row r="468" spans="1:12">
      <c r="A468" s="3">
        <v>467</v>
      </c>
      <c r="B468" s="121">
        <v>45137</v>
      </c>
      <c r="C468" s="3" t="s">
        <v>591</v>
      </c>
      <c r="D468" s="3" t="s">
        <v>126</v>
      </c>
      <c r="E468" s="3">
        <v>53</v>
      </c>
      <c r="F468" s="3" t="s">
        <v>20</v>
      </c>
      <c r="G468" s="3">
        <v>3</v>
      </c>
      <c r="H468" s="3">
        <v>50</v>
      </c>
      <c r="I468" s="3">
        <v>150</v>
      </c>
      <c r="J468" s="24"/>
      <c r="K468" s="3" t="str">
        <f t="shared" si="35"/>
        <v>Հուլիս</v>
      </c>
      <c r="L468" s="123" t="str">
        <f t="shared" si="36"/>
        <v>Երրորդ քառորդ</v>
      </c>
    </row>
    <row r="469" spans="1:12">
      <c r="A469" s="3">
        <v>468</v>
      </c>
      <c r="B469" s="121">
        <v>45269</v>
      </c>
      <c r="C469" s="3" t="s">
        <v>592</v>
      </c>
      <c r="D469" s="3" t="s">
        <v>124</v>
      </c>
      <c r="E469" s="3">
        <v>40</v>
      </c>
      <c r="F469" s="3" t="s">
        <v>20</v>
      </c>
      <c r="G469" s="3">
        <v>1</v>
      </c>
      <c r="H469" s="3">
        <v>25</v>
      </c>
      <c r="I469" s="3">
        <v>25</v>
      </c>
      <c r="J469" s="24"/>
      <c r="K469" s="3" t="str">
        <f t="shared" si="35"/>
        <v>Դեկտեմբեր</v>
      </c>
      <c r="L469" s="123" t="str">
        <f t="shared" si="36"/>
        <v>Չորրորդ քառորդ</v>
      </c>
    </row>
    <row r="470" spans="1:12">
      <c r="A470" s="3">
        <v>469</v>
      </c>
      <c r="B470" s="121">
        <v>45054</v>
      </c>
      <c r="C470" s="3" t="s">
        <v>593</v>
      </c>
      <c r="D470" s="3" t="s">
        <v>124</v>
      </c>
      <c r="E470" s="3">
        <v>18</v>
      </c>
      <c r="F470" s="3" t="s">
        <v>19</v>
      </c>
      <c r="G470" s="3">
        <v>3</v>
      </c>
      <c r="H470" s="3">
        <v>25</v>
      </c>
      <c r="I470" s="3">
        <v>75</v>
      </c>
      <c r="J470" s="24"/>
      <c r="K470" s="3" t="str">
        <f t="shared" si="35"/>
        <v>Մայիս</v>
      </c>
      <c r="L470" s="123" t="str">
        <f t="shared" si="36"/>
        <v>Երկրորդ քառորդ</v>
      </c>
    </row>
    <row r="471" spans="1:12">
      <c r="A471" s="3">
        <v>470</v>
      </c>
      <c r="B471" s="121">
        <v>45063</v>
      </c>
      <c r="C471" s="3" t="s">
        <v>594</v>
      </c>
      <c r="D471" s="3" t="s">
        <v>126</v>
      </c>
      <c r="E471" s="3">
        <v>57</v>
      </c>
      <c r="F471" s="3" t="s">
        <v>21</v>
      </c>
      <c r="G471" s="3">
        <v>2</v>
      </c>
      <c r="H471" s="3">
        <v>500</v>
      </c>
      <c r="I471" s="3">
        <v>1000</v>
      </c>
      <c r="J471" s="24"/>
      <c r="K471" s="3" t="str">
        <f t="shared" si="35"/>
        <v>Մայիս</v>
      </c>
      <c r="L471" s="123" t="str">
        <f t="shared" si="36"/>
        <v>Երկրորդ քառորդ</v>
      </c>
    </row>
    <row r="472" spans="1:12">
      <c r="A472" s="3">
        <v>471</v>
      </c>
      <c r="B472" s="121">
        <v>45008</v>
      </c>
      <c r="C472" s="3" t="s">
        <v>595</v>
      </c>
      <c r="D472" s="3" t="s">
        <v>124</v>
      </c>
      <c r="E472" s="3">
        <v>32</v>
      </c>
      <c r="F472" s="3" t="s">
        <v>21</v>
      </c>
      <c r="G472" s="3">
        <v>3</v>
      </c>
      <c r="H472" s="3">
        <v>50</v>
      </c>
      <c r="I472" s="3">
        <v>150</v>
      </c>
      <c r="J472" s="24"/>
      <c r="K472" s="3" t="str">
        <f t="shared" si="35"/>
        <v>Մարտ</v>
      </c>
      <c r="L472" s="123" t="str">
        <f t="shared" si="36"/>
        <v>Առաջին քառորդ</v>
      </c>
    </row>
    <row r="473" spans="1:12">
      <c r="A473" s="3">
        <v>472</v>
      </c>
      <c r="B473" s="121">
        <v>45286</v>
      </c>
      <c r="C473" s="3" t="s">
        <v>596</v>
      </c>
      <c r="D473" s="3" t="s">
        <v>126</v>
      </c>
      <c r="E473" s="3">
        <v>38</v>
      </c>
      <c r="F473" s="3" t="s">
        <v>19</v>
      </c>
      <c r="G473" s="3">
        <v>3</v>
      </c>
      <c r="H473" s="3">
        <v>300</v>
      </c>
      <c r="I473" s="3">
        <v>900</v>
      </c>
      <c r="J473" s="24"/>
      <c r="K473" s="3" t="str">
        <f t="shared" si="35"/>
        <v>Դեկտեմբեր</v>
      </c>
      <c r="L473" s="123" t="str">
        <f t="shared" si="36"/>
        <v>Չորրորդ քառորդ</v>
      </c>
    </row>
    <row r="474" spans="1:12">
      <c r="A474" s="3">
        <v>473</v>
      </c>
      <c r="B474" s="121">
        <v>44982</v>
      </c>
      <c r="C474" s="3" t="s">
        <v>597</v>
      </c>
      <c r="D474" s="3" t="s">
        <v>124</v>
      </c>
      <c r="E474" s="3">
        <v>64</v>
      </c>
      <c r="F474" s="3" t="s">
        <v>19</v>
      </c>
      <c r="G474" s="3">
        <v>1</v>
      </c>
      <c r="H474" s="3">
        <v>50</v>
      </c>
      <c r="I474" s="3">
        <v>50</v>
      </c>
      <c r="J474" s="24"/>
      <c r="K474" s="3" t="str">
        <f t="shared" si="35"/>
        <v>Փետրվար</v>
      </c>
      <c r="L474" s="123" t="str">
        <f t="shared" si="36"/>
        <v>Առաջին քառորդ</v>
      </c>
    </row>
    <row r="475" spans="1:12">
      <c r="A475" s="3">
        <v>474</v>
      </c>
      <c r="B475" s="121">
        <v>45122</v>
      </c>
      <c r="C475" s="3" t="s">
        <v>598</v>
      </c>
      <c r="D475" s="3" t="s">
        <v>126</v>
      </c>
      <c r="E475" s="3">
        <v>26</v>
      </c>
      <c r="F475" s="3" t="s">
        <v>21</v>
      </c>
      <c r="G475" s="3">
        <v>3</v>
      </c>
      <c r="H475" s="3">
        <v>500</v>
      </c>
      <c r="I475" s="3">
        <v>1500</v>
      </c>
      <c r="J475" s="24"/>
      <c r="K475" s="3" t="str">
        <f t="shared" si="35"/>
        <v>Հուլիս</v>
      </c>
      <c r="L475" s="123" t="str">
        <f t="shared" si="36"/>
        <v>Երրորդ քառորդ</v>
      </c>
    </row>
    <row r="476" spans="1:12">
      <c r="A476" s="3">
        <v>475</v>
      </c>
      <c r="B476" s="121">
        <v>44946</v>
      </c>
      <c r="C476" s="3" t="s">
        <v>599</v>
      </c>
      <c r="D476" s="3" t="s">
        <v>124</v>
      </c>
      <c r="E476" s="3">
        <v>26</v>
      </c>
      <c r="F476" s="3" t="s">
        <v>21</v>
      </c>
      <c r="G476" s="3">
        <v>3</v>
      </c>
      <c r="H476" s="3">
        <v>25</v>
      </c>
      <c r="I476" s="3">
        <v>75</v>
      </c>
      <c r="J476" s="24"/>
      <c r="K476" s="3" t="str">
        <f t="shared" si="35"/>
        <v>Հունվար</v>
      </c>
      <c r="L476" s="123" t="str">
        <f t="shared" si="36"/>
        <v>Առաջին քառորդ</v>
      </c>
    </row>
    <row r="477" spans="1:12">
      <c r="A477" s="3">
        <v>476</v>
      </c>
      <c r="B477" s="121">
        <v>45167</v>
      </c>
      <c r="C477" s="3" t="s">
        <v>600</v>
      </c>
      <c r="D477" s="3" t="s">
        <v>126</v>
      </c>
      <c r="E477" s="3">
        <v>27</v>
      </c>
      <c r="F477" s="3" t="s">
        <v>21</v>
      </c>
      <c r="G477" s="3">
        <v>4</v>
      </c>
      <c r="H477" s="3">
        <v>500</v>
      </c>
      <c r="I477" s="3">
        <v>2000</v>
      </c>
      <c r="J477" s="24"/>
      <c r="K477" s="3" t="str">
        <f t="shared" si="35"/>
        <v>Օգոստոս</v>
      </c>
      <c r="L477" s="123" t="str">
        <f t="shared" si="36"/>
        <v>Երրորդ քառորդ</v>
      </c>
    </row>
    <row r="478" spans="1:12">
      <c r="A478" s="3">
        <v>477</v>
      </c>
      <c r="B478" s="121">
        <v>45040</v>
      </c>
      <c r="C478" s="3" t="s">
        <v>601</v>
      </c>
      <c r="D478" s="3" t="s">
        <v>124</v>
      </c>
      <c r="E478" s="3">
        <v>43</v>
      </c>
      <c r="F478" s="3" t="s">
        <v>21</v>
      </c>
      <c r="G478" s="3">
        <v>4</v>
      </c>
      <c r="H478" s="3">
        <v>30</v>
      </c>
      <c r="I478" s="3">
        <v>120</v>
      </c>
      <c r="J478" s="24"/>
      <c r="K478" s="3" t="str">
        <f t="shared" si="35"/>
        <v>Ապրիլ</v>
      </c>
      <c r="L478" s="123" t="str">
        <f t="shared" si="36"/>
        <v>Երկրորդ քառորդ</v>
      </c>
    </row>
    <row r="479" spans="1:12">
      <c r="A479" s="3">
        <v>478</v>
      </c>
      <c r="B479" s="121">
        <v>45029</v>
      </c>
      <c r="C479" s="3" t="s">
        <v>602</v>
      </c>
      <c r="D479" s="3" t="s">
        <v>126</v>
      </c>
      <c r="E479" s="3">
        <v>58</v>
      </c>
      <c r="F479" s="3" t="s">
        <v>21</v>
      </c>
      <c r="G479" s="3">
        <v>2</v>
      </c>
      <c r="H479" s="3">
        <v>30</v>
      </c>
      <c r="I479" s="3">
        <v>60</v>
      </c>
      <c r="J479" s="24"/>
      <c r="K479" s="3" t="str">
        <f t="shared" si="35"/>
        <v>Ապրիլ</v>
      </c>
      <c r="L479" s="123" t="str">
        <f t="shared" si="36"/>
        <v>Երկրորդ քառորդ</v>
      </c>
    </row>
    <row r="480" spans="1:12">
      <c r="A480" s="3">
        <v>479</v>
      </c>
      <c r="B480" s="121">
        <v>45162</v>
      </c>
      <c r="C480" s="3" t="s">
        <v>603</v>
      </c>
      <c r="D480" s="3" t="s">
        <v>124</v>
      </c>
      <c r="E480" s="3">
        <v>52</v>
      </c>
      <c r="F480" s="3" t="s">
        <v>20</v>
      </c>
      <c r="G480" s="3">
        <v>4</v>
      </c>
      <c r="H480" s="3">
        <v>300</v>
      </c>
      <c r="I480" s="3">
        <v>1200</v>
      </c>
      <c r="J480" s="24"/>
      <c r="K480" s="3" t="str">
        <f t="shared" si="35"/>
        <v>Օգոստոս</v>
      </c>
      <c r="L480" s="123" t="str">
        <f t="shared" si="36"/>
        <v>Երրորդ քառորդ</v>
      </c>
    </row>
    <row r="481" spans="1:12">
      <c r="A481" s="3">
        <v>480</v>
      </c>
      <c r="B481" s="121">
        <v>45106</v>
      </c>
      <c r="C481" s="3" t="s">
        <v>604</v>
      </c>
      <c r="D481" s="3" t="s">
        <v>126</v>
      </c>
      <c r="E481" s="3">
        <v>42</v>
      </c>
      <c r="F481" s="3" t="s">
        <v>19</v>
      </c>
      <c r="G481" s="3">
        <v>4</v>
      </c>
      <c r="H481" s="3">
        <v>500</v>
      </c>
      <c r="I481" s="3">
        <v>2000</v>
      </c>
      <c r="J481" s="24"/>
      <c r="K481" s="3" t="str">
        <f t="shared" si="35"/>
        <v>Հունիս</v>
      </c>
      <c r="L481" s="123" t="str">
        <f t="shared" si="36"/>
        <v>Երկրորդ քառորդ</v>
      </c>
    </row>
    <row r="482" spans="1:12">
      <c r="A482" s="3">
        <v>481</v>
      </c>
      <c r="B482" s="121">
        <v>45083</v>
      </c>
      <c r="C482" s="3" t="s">
        <v>605</v>
      </c>
      <c r="D482" s="3" t="s">
        <v>126</v>
      </c>
      <c r="E482" s="3">
        <v>43</v>
      </c>
      <c r="F482" s="3" t="s">
        <v>20</v>
      </c>
      <c r="G482" s="3">
        <v>4</v>
      </c>
      <c r="H482" s="3">
        <v>300</v>
      </c>
      <c r="I482" s="3">
        <v>1200</v>
      </c>
      <c r="J482" s="24"/>
      <c r="K482" s="3" t="str">
        <f t="shared" si="35"/>
        <v>Հունիս</v>
      </c>
      <c r="L482" s="123" t="str">
        <f t="shared" si="36"/>
        <v>Երկրորդ քառորդ</v>
      </c>
    </row>
    <row r="483" spans="1:12">
      <c r="A483" s="3">
        <v>482</v>
      </c>
      <c r="B483" s="121">
        <v>45043</v>
      </c>
      <c r="C483" s="3" t="s">
        <v>606</v>
      </c>
      <c r="D483" s="3" t="s">
        <v>126</v>
      </c>
      <c r="E483" s="3">
        <v>28</v>
      </c>
      <c r="F483" s="3" t="s">
        <v>21</v>
      </c>
      <c r="G483" s="3">
        <v>4</v>
      </c>
      <c r="H483" s="3">
        <v>300</v>
      </c>
      <c r="I483" s="3">
        <v>1200</v>
      </c>
      <c r="J483" s="24"/>
      <c r="K483" s="3" t="str">
        <f t="shared" si="35"/>
        <v>Ապրիլ</v>
      </c>
      <c r="L483" s="123" t="str">
        <f t="shared" si="36"/>
        <v>Երկրորդ քառորդ</v>
      </c>
    </row>
    <row r="484" spans="1:12">
      <c r="A484" s="3">
        <v>483</v>
      </c>
      <c r="B484" s="121">
        <v>45041</v>
      </c>
      <c r="C484" s="3" t="s">
        <v>607</v>
      </c>
      <c r="D484" s="3" t="s">
        <v>124</v>
      </c>
      <c r="E484" s="3">
        <v>55</v>
      </c>
      <c r="F484" s="3" t="s">
        <v>21</v>
      </c>
      <c r="G484" s="3">
        <v>1</v>
      </c>
      <c r="H484" s="3">
        <v>30</v>
      </c>
      <c r="I484" s="3">
        <v>30</v>
      </c>
      <c r="J484" s="24"/>
      <c r="K484" s="3" t="str">
        <f t="shared" si="35"/>
        <v>Ապրիլ</v>
      </c>
      <c r="L484" s="123" t="str">
        <f t="shared" si="36"/>
        <v>Երկրորդ քառորդ</v>
      </c>
    </row>
    <row r="485" spans="1:12">
      <c r="A485" s="3">
        <v>484</v>
      </c>
      <c r="B485" s="121">
        <v>44939</v>
      </c>
      <c r="C485" s="3" t="s">
        <v>608</v>
      </c>
      <c r="D485" s="3" t="s">
        <v>126</v>
      </c>
      <c r="E485" s="3">
        <v>19</v>
      </c>
      <c r="F485" s="3" t="s">
        <v>21</v>
      </c>
      <c r="G485" s="3">
        <v>4</v>
      </c>
      <c r="H485" s="3">
        <v>300</v>
      </c>
      <c r="I485" s="3">
        <v>1200</v>
      </c>
      <c r="J485" s="24"/>
      <c r="K485" s="3" t="str">
        <f t="shared" si="35"/>
        <v>Հունվար</v>
      </c>
      <c r="L485" s="123" t="str">
        <f t="shared" si="36"/>
        <v>Առաջին քառորդ</v>
      </c>
    </row>
    <row r="486" spans="1:12">
      <c r="A486" s="3">
        <v>485</v>
      </c>
      <c r="B486" s="121">
        <v>45264</v>
      </c>
      <c r="C486" s="3" t="s">
        <v>609</v>
      </c>
      <c r="D486" s="3" t="s">
        <v>124</v>
      </c>
      <c r="E486" s="3">
        <v>24</v>
      </c>
      <c r="F486" s="3" t="s">
        <v>20</v>
      </c>
      <c r="G486" s="3">
        <v>1</v>
      </c>
      <c r="H486" s="3">
        <v>30</v>
      </c>
      <c r="I486" s="3">
        <v>30</v>
      </c>
      <c r="J486" s="24"/>
      <c r="K486" s="3" t="str">
        <f t="shared" si="35"/>
        <v>Դեկտեմբեր</v>
      </c>
      <c r="L486" s="123" t="str">
        <f t="shared" si="36"/>
        <v>Չորրորդ քառորդ</v>
      </c>
    </row>
    <row r="487" spans="1:12">
      <c r="A487" s="3">
        <v>486</v>
      </c>
      <c r="B487" s="121">
        <v>45025</v>
      </c>
      <c r="C487" s="3" t="s">
        <v>610</v>
      </c>
      <c r="D487" s="3" t="s">
        <v>126</v>
      </c>
      <c r="E487" s="3">
        <v>35</v>
      </c>
      <c r="F487" s="3" t="s">
        <v>20</v>
      </c>
      <c r="G487" s="3">
        <v>1</v>
      </c>
      <c r="H487" s="3">
        <v>25</v>
      </c>
      <c r="I487" s="3">
        <v>25</v>
      </c>
      <c r="J487" s="24"/>
      <c r="K487" s="3" t="str">
        <f t="shared" si="35"/>
        <v>Ապրիլ</v>
      </c>
      <c r="L487" s="123" t="str">
        <f t="shared" si="36"/>
        <v>Երկրորդ քառորդ</v>
      </c>
    </row>
    <row r="488" spans="1:12">
      <c r="A488" s="3">
        <v>487</v>
      </c>
      <c r="B488" s="121">
        <v>45131</v>
      </c>
      <c r="C488" s="3" t="s">
        <v>611</v>
      </c>
      <c r="D488" s="3" t="s">
        <v>124</v>
      </c>
      <c r="E488" s="3">
        <v>44</v>
      </c>
      <c r="F488" s="3" t="s">
        <v>21</v>
      </c>
      <c r="G488" s="3">
        <v>4</v>
      </c>
      <c r="H488" s="3">
        <v>500</v>
      </c>
      <c r="I488" s="3">
        <v>2000</v>
      </c>
      <c r="J488" s="24"/>
      <c r="K488" s="3" t="str">
        <f t="shared" si="35"/>
        <v>Հուլիս</v>
      </c>
      <c r="L488" s="123" t="str">
        <f t="shared" si="36"/>
        <v>Երրորդ քառորդ</v>
      </c>
    </row>
    <row r="489" spans="1:12">
      <c r="A489" s="3">
        <v>488</v>
      </c>
      <c r="B489" s="121">
        <v>45095</v>
      </c>
      <c r="C489" s="3" t="s">
        <v>612</v>
      </c>
      <c r="D489" s="3" t="s">
        <v>126</v>
      </c>
      <c r="E489" s="3">
        <v>51</v>
      </c>
      <c r="F489" s="3" t="s">
        <v>20</v>
      </c>
      <c r="G489" s="3">
        <v>3</v>
      </c>
      <c r="H489" s="3">
        <v>300</v>
      </c>
      <c r="I489" s="3">
        <v>900</v>
      </c>
      <c r="J489" s="24"/>
      <c r="K489" s="3" t="str">
        <f t="shared" si="35"/>
        <v>Հունիս</v>
      </c>
      <c r="L489" s="123" t="str">
        <f t="shared" si="36"/>
        <v>Երկրորդ քառորդ</v>
      </c>
    </row>
    <row r="490" spans="1:12">
      <c r="A490" s="3">
        <v>489</v>
      </c>
      <c r="B490" s="121">
        <v>45069</v>
      </c>
      <c r="C490" s="3" t="s">
        <v>613</v>
      </c>
      <c r="D490" s="3" t="s">
        <v>124</v>
      </c>
      <c r="E490" s="3">
        <v>44</v>
      </c>
      <c r="F490" s="3" t="s">
        <v>20</v>
      </c>
      <c r="G490" s="3">
        <v>1</v>
      </c>
      <c r="H490" s="3">
        <v>30</v>
      </c>
      <c r="I490" s="3">
        <v>30</v>
      </c>
      <c r="J490" s="24"/>
      <c r="K490" s="3" t="str">
        <f t="shared" si="35"/>
        <v>Մայիս</v>
      </c>
      <c r="L490" s="123" t="str">
        <f t="shared" si="36"/>
        <v>Երկրորդ քառորդ</v>
      </c>
    </row>
    <row r="491" spans="1:12">
      <c r="A491" s="3">
        <v>490</v>
      </c>
      <c r="B491" s="121">
        <v>44962</v>
      </c>
      <c r="C491" s="3" t="s">
        <v>614</v>
      </c>
      <c r="D491" s="3" t="s">
        <v>124</v>
      </c>
      <c r="E491" s="3">
        <v>34</v>
      </c>
      <c r="F491" s="3" t="s">
        <v>21</v>
      </c>
      <c r="G491" s="3">
        <v>3</v>
      </c>
      <c r="H491" s="3">
        <v>50</v>
      </c>
      <c r="I491" s="3">
        <v>150</v>
      </c>
      <c r="J491" s="24"/>
      <c r="K491" s="3" t="str">
        <f t="shared" si="35"/>
        <v>Փետրվար</v>
      </c>
      <c r="L491" s="123" t="str">
        <f t="shared" si="36"/>
        <v>Առաջին քառորդ</v>
      </c>
    </row>
    <row r="492" spans="1:12">
      <c r="A492" s="3">
        <v>491</v>
      </c>
      <c r="B492" s="121">
        <v>45069</v>
      </c>
      <c r="C492" s="3" t="s">
        <v>615</v>
      </c>
      <c r="D492" s="3" t="s">
        <v>126</v>
      </c>
      <c r="E492" s="3">
        <v>60</v>
      </c>
      <c r="F492" s="3" t="s">
        <v>20</v>
      </c>
      <c r="G492" s="3">
        <v>3</v>
      </c>
      <c r="H492" s="3">
        <v>300</v>
      </c>
      <c r="I492" s="3">
        <v>900</v>
      </c>
      <c r="J492" s="24"/>
      <c r="K492" s="3" t="str">
        <f t="shared" si="35"/>
        <v>Մայիս</v>
      </c>
      <c r="L492" s="123" t="str">
        <f t="shared" si="36"/>
        <v>Երկրորդ քառորդ</v>
      </c>
    </row>
    <row r="493" spans="1:12">
      <c r="A493" s="3">
        <v>492</v>
      </c>
      <c r="B493" s="121">
        <v>45106</v>
      </c>
      <c r="C493" s="3" t="s">
        <v>616</v>
      </c>
      <c r="D493" s="3" t="s">
        <v>124</v>
      </c>
      <c r="E493" s="3">
        <v>61</v>
      </c>
      <c r="F493" s="3" t="s">
        <v>19</v>
      </c>
      <c r="G493" s="3">
        <v>4</v>
      </c>
      <c r="H493" s="3">
        <v>25</v>
      </c>
      <c r="I493" s="3">
        <v>100</v>
      </c>
      <c r="J493" s="24"/>
      <c r="K493" s="3" t="str">
        <f t="shared" si="35"/>
        <v>Հունիս</v>
      </c>
      <c r="L493" s="123" t="str">
        <f t="shared" si="36"/>
        <v>Երկրորդ քառորդ</v>
      </c>
    </row>
    <row r="494" spans="1:12">
      <c r="A494" s="3">
        <v>493</v>
      </c>
      <c r="B494" s="121">
        <v>45255</v>
      </c>
      <c r="C494" s="3" t="s">
        <v>617</v>
      </c>
      <c r="D494" s="3" t="s">
        <v>124</v>
      </c>
      <c r="E494" s="3">
        <v>41</v>
      </c>
      <c r="F494" s="3" t="s">
        <v>19</v>
      </c>
      <c r="G494" s="3">
        <v>2</v>
      </c>
      <c r="H494" s="3">
        <v>25</v>
      </c>
      <c r="I494" s="3">
        <v>50</v>
      </c>
      <c r="J494" s="24"/>
      <c r="K494" s="3" t="str">
        <f t="shared" si="35"/>
        <v>Նոյեմբեր</v>
      </c>
      <c r="L494" s="123" t="str">
        <f t="shared" si="36"/>
        <v>Չորրորդ քառորդ</v>
      </c>
    </row>
    <row r="495" spans="1:12">
      <c r="A495" s="3">
        <v>494</v>
      </c>
      <c r="B495" s="121">
        <v>45187</v>
      </c>
      <c r="C495" s="3" t="s">
        <v>618</v>
      </c>
      <c r="D495" s="3" t="s">
        <v>126</v>
      </c>
      <c r="E495" s="3">
        <v>42</v>
      </c>
      <c r="F495" s="3" t="s">
        <v>19</v>
      </c>
      <c r="G495" s="3">
        <v>4</v>
      </c>
      <c r="H495" s="3">
        <v>50</v>
      </c>
      <c r="I495" s="3">
        <v>200</v>
      </c>
      <c r="J495" s="24"/>
      <c r="K495" s="3" t="str">
        <f t="shared" si="35"/>
        <v>Սեպտեմբեր</v>
      </c>
      <c r="L495" s="123" t="str">
        <f t="shared" si="36"/>
        <v>Երրորդ քառորդ</v>
      </c>
    </row>
    <row r="496" spans="1:12">
      <c r="A496" s="3">
        <v>495</v>
      </c>
      <c r="B496" s="121">
        <v>45131</v>
      </c>
      <c r="C496" s="3" t="s">
        <v>619</v>
      </c>
      <c r="D496" s="3" t="s">
        <v>124</v>
      </c>
      <c r="E496" s="3">
        <v>24</v>
      </c>
      <c r="F496" s="3" t="s">
        <v>19</v>
      </c>
      <c r="G496" s="3">
        <v>2</v>
      </c>
      <c r="H496" s="3">
        <v>30</v>
      </c>
      <c r="I496" s="3">
        <v>60</v>
      </c>
      <c r="J496" s="24"/>
      <c r="K496" s="3" t="str">
        <f t="shared" si="35"/>
        <v>Հուլիս</v>
      </c>
      <c r="L496" s="123" t="str">
        <f t="shared" si="36"/>
        <v>Երրորդ քառորդ</v>
      </c>
    </row>
    <row r="497" spans="1:12">
      <c r="A497" s="3">
        <v>496</v>
      </c>
      <c r="B497" s="121">
        <v>45274</v>
      </c>
      <c r="C497" s="3" t="s">
        <v>620</v>
      </c>
      <c r="D497" s="3" t="s">
        <v>124</v>
      </c>
      <c r="E497" s="3">
        <v>23</v>
      </c>
      <c r="F497" s="3" t="s">
        <v>21</v>
      </c>
      <c r="G497" s="3">
        <v>2</v>
      </c>
      <c r="H497" s="3">
        <v>300</v>
      </c>
      <c r="I497" s="3">
        <v>600</v>
      </c>
      <c r="J497" s="24"/>
      <c r="K497" s="3" t="str">
        <f t="shared" si="35"/>
        <v>Դեկտեմբեր</v>
      </c>
      <c r="L497" s="123" t="str">
        <f t="shared" si="36"/>
        <v>Չորրորդ քառորդ</v>
      </c>
    </row>
    <row r="498" spans="1:12">
      <c r="A498" s="3">
        <v>497</v>
      </c>
      <c r="B498" s="121">
        <v>45201</v>
      </c>
      <c r="C498" s="3" t="s">
        <v>621</v>
      </c>
      <c r="D498" s="3" t="s">
        <v>124</v>
      </c>
      <c r="E498" s="3">
        <v>41</v>
      </c>
      <c r="F498" s="3" t="s">
        <v>21</v>
      </c>
      <c r="G498" s="3">
        <v>4</v>
      </c>
      <c r="H498" s="3">
        <v>30</v>
      </c>
      <c r="I498" s="3">
        <v>120</v>
      </c>
      <c r="J498" s="24"/>
      <c r="K498" s="3" t="str">
        <f t="shared" si="35"/>
        <v>Հոկտեմբեր</v>
      </c>
      <c r="L498" s="123" t="str">
        <f t="shared" si="36"/>
        <v>Չորրորդ քառորդ</v>
      </c>
    </row>
    <row r="499" spans="1:12">
      <c r="A499" s="3">
        <v>498</v>
      </c>
      <c r="B499" s="121">
        <v>45096</v>
      </c>
      <c r="C499" s="3" t="s">
        <v>622</v>
      </c>
      <c r="D499" s="3" t="s">
        <v>126</v>
      </c>
      <c r="E499" s="3">
        <v>50</v>
      </c>
      <c r="F499" s="3" t="s">
        <v>21</v>
      </c>
      <c r="G499" s="3">
        <v>4</v>
      </c>
      <c r="H499" s="3">
        <v>25</v>
      </c>
      <c r="I499" s="3">
        <v>100</v>
      </c>
      <c r="J499" s="24"/>
      <c r="K499" s="3" t="str">
        <f t="shared" si="35"/>
        <v>Հունիս</v>
      </c>
      <c r="L499" s="123" t="str">
        <f t="shared" si="36"/>
        <v>Երկրորդ քառորդ</v>
      </c>
    </row>
    <row r="500" spans="1:12">
      <c r="A500" s="3">
        <v>499</v>
      </c>
      <c r="B500" s="121">
        <v>44941</v>
      </c>
      <c r="C500" s="3" t="s">
        <v>623</v>
      </c>
      <c r="D500" s="3" t="s">
        <v>124</v>
      </c>
      <c r="E500" s="3">
        <v>46</v>
      </c>
      <c r="F500" s="3" t="s">
        <v>19</v>
      </c>
      <c r="G500" s="3">
        <v>2</v>
      </c>
      <c r="H500" s="3">
        <v>30</v>
      </c>
      <c r="I500" s="3">
        <v>60</v>
      </c>
      <c r="J500" s="24"/>
      <c r="K500" s="3" t="str">
        <f t="shared" si="35"/>
        <v>Հունվար</v>
      </c>
      <c r="L500" s="123" t="str">
        <f t="shared" si="36"/>
        <v>Առաջին քառորդ</v>
      </c>
    </row>
    <row r="501" spans="1:12">
      <c r="A501" s="3">
        <v>500</v>
      </c>
      <c r="B501" s="121">
        <v>44986</v>
      </c>
      <c r="C501" s="3" t="s">
        <v>624</v>
      </c>
      <c r="D501" s="3" t="s">
        <v>126</v>
      </c>
      <c r="E501" s="3">
        <v>60</v>
      </c>
      <c r="F501" s="3" t="s">
        <v>19</v>
      </c>
      <c r="G501" s="3">
        <v>4</v>
      </c>
      <c r="H501" s="3">
        <v>25</v>
      </c>
      <c r="I501" s="3">
        <v>100</v>
      </c>
      <c r="J501" s="24"/>
      <c r="K501" s="3" t="str">
        <f t="shared" si="35"/>
        <v>Մարտ</v>
      </c>
      <c r="L501" s="123" t="str">
        <f t="shared" si="36"/>
        <v>Առաջին քառորդ</v>
      </c>
    </row>
    <row r="502" spans="1:12">
      <c r="A502" s="3">
        <v>501</v>
      </c>
      <c r="B502" s="121">
        <v>45060</v>
      </c>
      <c r="C502" s="3" t="s">
        <v>625</v>
      </c>
      <c r="D502" s="3" t="s">
        <v>124</v>
      </c>
      <c r="E502" s="3">
        <v>39</v>
      </c>
      <c r="F502" s="3" t="s">
        <v>20</v>
      </c>
      <c r="G502" s="3">
        <v>2</v>
      </c>
      <c r="H502" s="3">
        <v>30</v>
      </c>
      <c r="I502" s="3">
        <v>60</v>
      </c>
      <c r="J502" s="24"/>
      <c r="K502" s="3" t="str">
        <f t="shared" si="35"/>
        <v>Մայիս</v>
      </c>
      <c r="L502" s="123" t="str">
        <f t="shared" si="36"/>
        <v>Երկրորդ քառորդ</v>
      </c>
    </row>
    <row r="503" spans="1:12">
      <c r="A503" s="3">
        <v>502</v>
      </c>
      <c r="B503" s="121">
        <v>45018</v>
      </c>
      <c r="C503" s="3" t="s">
        <v>626</v>
      </c>
      <c r="D503" s="3" t="s">
        <v>124</v>
      </c>
      <c r="E503" s="3">
        <v>43</v>
      </c>
      <c r="F503" s="3" t="s">
        <v>20</v>
      </c>
      <c r="G503" s="3">
        <v>3</v>
      </c>
      <c r="H503" s="3">
        <v>50</v>
      </c>
      <c r="I503" s="3">
        <v>150</v>
      </c>
      <c r="J503" s="24"/>
      <c r="K503" s="3" t="str">
        <f t="shared" si="35"/>
        <v>Ապրիլ</v>
      </c>
      <c r="L503" s="123" t="str">
        <f t="shared" si="36"/>
        <v>Երկրորդ քառորդ</v>
      </c>
    </row>
    <row r="504" spans="1:12">
      <c r="A504" s="3">
        <v>503</v>
      </c>
      <c r="B504" s="121">
        <v>45224</v>
      </c>
      <c r="C504" s="3" t="s">
        <v>627</v>
      </c>
      <c r="D504" s="3" t="s">
        <v>124</v>
      </c>
      <c r="E504" s="3">
        <v>45</v>
      </c>
      <c r="F504" s="3" t="s">
        <v>19</v>
      </c>
      <c r="G504" s="3">
        <v>4</v>
      </c>
      <c r="H504" s="3">
        <v>500</v>
      </c>
      <c r="I504" s="3">
        <v>2000</v>
      </c>
      <c r="J504" s="24"/>
      <c r="K504" s="3" t="str">
        <f t="shared" si="35"/>
        <v>Հոկտեմբեր</v>
      </c>
      <c r="L504" s="123" t="str">
        <f t="shared" si="36"/>
        <v>Չորրորդ քառորդ</v>
      </c>
    </row>
    <row r="505" spans="1:12">
      <c r="A505" s="3">
        <v>504</v>
      </c>
      <c r="B505" s="121">
        <v>45062</v>
      </c>
      <c r="C505" s="3" t="s">
        <v>628</v>
      </c>
      <c r="D505" s="3" t="s">
        <v>126</v>
      </c>
      <c r="E505" s="3">
        <v>38</v>
      </c>
      <c r="F505" s="3" t="s">
        <v>19</v>
      </c>
      <c r="G505" s="3">
        <v>3</v>
      </c>
      <c r="H505" s="3">
        <v>50</v>
      </c>
      <c r="I505" s="3">
        <v>150</v>
      </c>
      <c r="J505" s="24"/>
      <c r="K505" s="3" t="str">
        <f t="shared" si="35"/>
        <v>Մայիս</v>
      </c>
      <c r="L505" s="123" t="str">
        <f t="shared" si="36"/>
        <v>Երկրորդ քառորդ</v>
      </c>
    </row>
    <row r="506" spans="1:12">
      <c r="A506" s="3">
        <v>505</v>
      </c>
      <c r="B506" s="121">
        <v>44946</v>
      </c>
      <c r="C506" s="3" t="s">
        <v>629</v>
      </c>
      <c r="D506" s="3" t="s">
        <v>124</v>
      </c>
      <c r="E506" s="3">
        <v>24</v>
      </c>
      <c r="F506" s="3" t="s">
        <v>19</v>
      </c>
      <c r="G506" s="3">
        <v>1</v>
      </c>
      <c r="H506" s="3">
        <v>50</v>
      </c>
      <c r="I506" s="3">
        <v>50</v>
      </c>
      <c r="J506" s="24"/>
      <c r="K506" s="3" t="str">
        <f t="shared" si="35"/>
        <v>Հունվար</v>
      </c>
      <c r="L506" s="123" t="str">
        <f t="shared" si="36"/>
        <v>Առաջին քառորդ</v>
      </c>
    </row>
    <row r="507" spans="1:12">
      <c r="A507" s="3">
        <v>506</v>
      </c>
      <c r="B507" s="121">
        <v>44982</v>
      </c>
      <c r="C507" s="3" t="s">
        <v>630</v>
      </c>
      <c r="D507" s="3" t="s">
        <v>124</v>
      </c>
      <c r="E507" s="3">
        <v>34</v>
      </c>
      <c r="F507" s="3" t="s">
        <v>19</v>
      </c>
      <c r="G507" s="3">
        <v>3</v>
      </c>
      <c r="H507" s="3">
        <v>500</v>
      </c>
      <c r="I507" s="3">
        <v>1500</v>
      </c>
      <c r="J507" s="24"/>
      <c r="K507" s="3" t="str">
        <f t="shared" si="35"/>
        <v>Փետրվար</v>
      </c>
      <c r="L507" s="123" t="str">
        <f t="shared" si="36"/>
        <v>Առաջին քառորդ</v>
      </c>
    </row>
    <row r="508" spans="1:12">
      <c r="A508" s="3">
        <v>507</v>
      </c>
      <c r="B508" s="121">
        <v>45232</v>
      </c>
      <c r="C508" s="3" t="s">
        <v>631</v>
      </c>
      <c r="D508" s="3" t="s">
        <v>126</v>
      </c>
      <c r="E508" s="3">
        <v>37</v>
      </c>
      <c r="F508" s="3" t="s">
        <v>20</v>
      </c>
      <c r="G508" s="3">
        <v>3</v>
      </c>
      <c r="H508" s="3">
        <v>500</v>
      </c>
      <c r="I508" s="3">
        <v>1500</v>
      </c>
      <c r="J508" s="24"/>
      <c r="K508" s="3" t="str">
        <f t="shared" si="35"/>
        <v>Նոյեմբեր</v>
      </c>
      <c r="L508" s="123" t="str">
        <f t="shared" si="36"/>
        <v>Չորրորդ քառորդ</v>
      </c>
    </row>
    <row r="509" spans="1:12">
      <c r="A509" s="3">
        <v>508</v>
      </c>
      <c r="B509" s="121">
        <v>45149</v>
      </c>
      <c r="C509" s="3" t="s">
        <v>632</v>
      </c>
      <c r="D509" s="3" t="s">
        <v>124</v>
      </c>
      <c r="E509" s="3">
        <v>58</v>
      </c>
      <c r="F509" s="3" t="s">
        <v>19</v>
      </c>
      <c r="G509" s="3">
        <v>2</v>
      </c>
      <c r="H509" s="3">
        <v>300</v>
      </c>
      <c r="I509" s="3">
        <v>600</v>
      </c>
      <c r="J509" s="24"/>
      <c r="K509" s="3" t="str">
        <f t="shared" si="35"/>
        <v>Օգոստոս</v>
      </c>
      <c r="L509" s="123" t="str">
        <f t="shared" si="36"/>
        <v>Երրորդ քառորդ</v>
      </c>
    </row>
    <row r="510" spans="1:12">
      <c r="A510" s="3">
        <v>509</v>
      </c>
      <c r="B510" s="121">
        <v>45103</v>
      </c>
      <c r="C510" s="3" t="s">
        <v>633</v>
      </c>
      <c r="D510" s="3" t="s">
        <v>126</v>
      </c>
      <c r="E510" s="3">
        <v>37</v>
      </c>
      <c r="F510" s="3" t="s">
        <v>20</v>
      </c>
      <c r="G510" s="3">
        <v>3</v>
      </c>
      <c r="H510" s="3">
        <v>300</v>
      </c>
      <c r="I510" s="3">
        <v>900</v>
      </c>
      <c r="J510" s="24"/>
      <c r="K510" s="3" t="str">
        <f t="shared" si="35"/>
        <v>Հունիս</v>
      </c>
      <c r="L510" s="123" t="str">
        <f t="shared" si="36"/>
        <v>Երկրորդ քառորդ</v>
      </c>
    </row>
    <row r="511" spans="1:12">
      <c r="A511" s="3">
        <v>510</v>
      </c>
      <c r="B511" s="121">
        <v>45087</v>
      </c>
      <c r="C511" s="3" t="s">
        <v>634</v>
      </c>
      <c r="D511" s="3" t="s">
        <v>126</v>
      </c>
      <c r="E511" s="3">
        <v>39</v>
      </c>
      <c r="F511" s="3" t="s">
        <v>19</v>
      </c>
      <c r="G511" s="3">
        <v>4</v>
      </c>
      <c r="H511" s="3">
        <v>50</v>
      </c>
      <c r="I511" s="3">
        <v>200</v>
      </c>
      <c r="J511" s="24"/>
      <c r="K511" s="3" t="str">
        <f t="shared" si="35"/>
        <v>Հունիս</v>
      </c>
      <c r="L511" s="123" t="str">
        <f t="shared" si="36"/>
        <v>Երկրորդ քառորդ</v>
      </c>
    </row>
    <row r="512" spans="1:12">
      <c r="A512" s="3">
        <v>511</v>
      </c>
      <c r="B512" s="121">
        <v>45150</v>
      </c>
      <c r="C512" s="3" t="s">
        <v>635</v>
      </c>
      <c r="D512" s="3" t="s">
        <v>124</v>
      </c>
      <c r="E512" s="3">
        <v>45</v>
      </c>
      <c r="F512" s="3" t="s">
        <v>19</v>
      </c>
      <c r="G512" s="3">
        <v>2</v>
      </c>
      <c r="H512" s="3">
        <v>50</v>
      </c>
      <c r="I512" s="3">
        <v>100</v>
      </c>
      <c r="J512" s="24"/>
      <c r="K512" s="3" t="str">
        <f t="shared" si="35"/>
        <v>Օգոստոս</v>
      </c>
      <c r="L512" s="123" t="str">
        <f t="shared" si="36"/>
        <v>Երրորդ քառորդ</v>
      </c>
    </row>
    <row r="513" spans="1:12">
      <c r="A513" s="3">
        <v>512</v>
      </c>
      <c r="B513" s="121">
        <v>45237</v>
      </c>
      <c r="C513" s="3" t="s">
        <v>636</v>
      </c>
      <c r="D513" s="3" t="s">
        <v>126</v>
      </c>
      <c r="E513" s="3">
        <v>57</v>
      </c>
      <c r="F513" s="3" t="s">
        <v>19</v>
      </c>
      <c r="G513" s="3">
        <v>1</v>
      </c>
      <c r="H513" s="3">
        <v>25</v>
      </c>
      <c r="I513" s="3">
        <v>25</v>
      </c>
      <c r="J513" s="24"/>
      <c r="K513" s="3" t="str">
        <f t="shared" si="35"/>
        <v>Նոյեմբեր</v>
      </c>
      <c r="L513" s="123" t="str">
        <f t="shared" si="36"/>
        <v>Չորրորդ քառորդ</v>
      </c>
    </row>
    <row r="514" spans="1:12">
      <c r="A514" s="3">
        <v>513</v>
      </c>
      <c r="B514" s="121">
        <v>45188</v>
      </c>
      <c r="C514" s="3" t="s">
        <v>637</v>
      </c>
      <c r="D514" s="3" t="s">
        <v>124</v>
      </c>
      <c r="E514" s="3">
        <v>24</v>
      </c>
      <c r="F514" s="3" t="s">
        <v>20</v>
      </c>
      <c r="G514" s="3">
        <v>4</v>
      </c>
      <c r="H514" s="3">
        <v>25</v>
      </c>
      <c r="I514" s="3">
        <v>100</v>
      </c>
      <c r="J514" s="24"/>
      <c r="K514" s="3" t="str">
        <f t="shared" si="35"/>
        <v>Սեպտեմբեր</v>
      </c>
      <c r="L514" s="123" t="str">
        <f t="shared" si="36"/>
        <v>Երրորդ քառորդ</v>
      </c>
    </row>
    <row r="515" spans="1:12">
      <c r="A515" s="3">
        <v>514</v>
      </c>
      <c r="B515" s="121">
        <v>44986</v>
      </c>
      <c r="C515" s="3" t="s">
        <v>638</v>
      </c>
      <c r="D515" s="3" t="s">
        <v>126</v>
      </c>
      <c r="E515" s="3">
        <v>18</v>
      </c>
      <c r="F515" s="3" t="s">
        <v>20</v>
      </c>
      <c r="G515" s="3">
        <v>1</v>
      </c>
      <c r="H515" s="3">
        <v>300</v>
      </c>
      <c r="I515" s="3">
        <v>300</v>
      </c>
      <c r="J515" s="24"/>
      <c r="K515" s="3" t="str">
        <f t="shared" ref="K515:K578" si="37">IF(MONTH(B515)&lt;=1, "Հունվար", IF(MONTH(B515)&lt;=2, "Փետրվար", IF(MONTH(B515)&lt;=3, "Մարտ", IF(MONTH(B515)&lt;=4, "Ապրիլ",IF(MONTH(B515)&lt;=5, "Մայիս",IF(MONTH(B515)&lt;=6, "Հունիս",IF(MONTH(B515)&lt;=7, "Հուլիս",IF(MONTH(B515)&lt;=8, "Օգոստոս",IF(MONTH(B515)&lt;=9, "Սեպտեմբեր",IF(MONTH(B515)&lt;=10, "Հոկտեմբեր",IF(MONTH(B515)&lt;=11, "Նոյեմբեր",IF(MONTH(B515)&lt;=12, "Դեկտեմբեր", "Error"))))))))))))</f>
        <v>Մարտ</v>
      </c>
      <c r="L515" s="123" t="str">
        <f t="shared" ref="L515:L578" si="38">IF(MONTH(B515)&lt;=3, "Առաջին քառորդ", IF(MONTH(B515)&lt;=6, "Երկրորդ քառորդ", IF(MONTH(B515)&lt;=9, "Երրորդ քառորդ", IF(MONTH(B515)&lt;=12, "Չորրորդ քառորդ","Error"))))</f>
        <v>Առաջին քառորդ</v>
      </c>
    </row>
    <row r="516" spans="1:12">
      <c r="A516" s="3">
        <v>515</v>
      </c>
      <c r="B516" s="121">
        <v>45124</v>
      </c>
      <c r="C516" s="3" t="s">
        <v>639</v>
      </c>
      <c r="D516" s="3" t="s">
        <v>126</v>
      </c>
      <c r="E516" s="3">
        <v>49</v>
      </c>
      <c r="F516" s="3" t="s">
        <v>21</v>
      </c>
      <c r="G516" s="3">
        <v>3</v>
      </c>
      <c r="H516" s="3">
        <v>300</v>
      </c>
      <c r="I516" s="3">
        <v>900</v>
      </c>
      <c r="J516" s="24"/>
      <c r="K516" s="3" t="str">
        <f t="shared" si="37"/>
        <v>Հուլիս</v>
      </c>
      <c r="L516" s="123" t="str">
        <f t="shared" si="38"/>
        <v>Երրորդ քառորդ</v>
      </c>
    </row>
    <row r="517" spans="1:12">
      <c r="A517" s="3">
        <v>516</v>
      </c>
      <c r="B517" s="121">
        <v>45222</v>
      </c>
      <c r="C517" s="3" t="s">
        <v>640</v>
      </c>
      <c r="D517" s="3" t="s">
        <v>124</v>
      </c>
      <c r="E517" s="3">
        <v>30</v>
      </c>
      <c r="F517" s="3" t="s">
        <v>19</v>
      </c>
      <c r="G517" s="3">
        <v>4</v>
      </c>
      <c r="H517" s="3">
        <v>25</v>
      </c>
      <c r="I517" s="3">
        <v>100</v>
      </c>
      <c r="J517" s="24"/>
      <c r="K517" s="3" t="str">
        <f t="shared" si="37"/>
        <v>Հոկտեմբեր</v>
      </c>
      <c r="L517" s="123" t="str">
        <f t="shared" si="38"/>
        <v>Չորրորդ քառորդ</v>
      </c>
    </row>
    <row r="518" spans="1:12">
      <c r="A518" s="3">
        <v>517</v>
      </c>
      <c r="B518" s="121">
        <v>45024</v>
      </c>
      <c r="C518" s="3" t="s">
        <v>641</v>
      </c>
      <c r="D518" s="3" t="s">
        <v>126</v>
      </c>
      <c r="E518" s="3">
        <v>47</v>
      </c>
      <c r="F518" s="3" t="s">
        <v>21</v>
      </c>
      <c r="G518" s="3">
        <v>4</v>
      </c>
      <c r="H518" s="3">
        <v>25</v>
      </c>
      <c r="I518" s="3">
        <v>100</v>
      </c>
      <c r="J518" s="24"/>
      <c r="K518" s="3" t="str">
        <f t="shared" si="37"/>
        <v>Ապրիլ</v>
      </c>
      <c r="L518" s="123" t="str">
        <f t="shared" si="38"/>
        <v>Երկրորդ քառորդ</v>
      </c>
    </row>
    <row r="519" spans="1:12">
      <c r="A519" s="3">
        <v>518</v>
      </c>
      <c r="B519" s="121">
        <v>45057</v>
      </c>
      <c r="C519" s="3" t="s">
        <v>642</v>
      </c>
      <c r="D519" s="3" t="s">
        <v>126</v>
      </c>
      <c r="E519" s="3">
        <v>40</v>
      </c>
      <c r="F519" s="3" t="s">
        <v>21</v>
      </c>
      <c r="G519" s="3">
        <v>1</v>
      </c>
      <c r="H519" s="3">
        <v>30</v>
      </c>
      <c r="I519" s="3">
        <v>30</v>
      </c>
      <c r="J519" s="24"/>
      <c r="K519" s="3" t="str">
        <f t="shared" si="37"/>
        <v>Մայիս</v>
      </c>
      <c r="L519" s="123" t="str">
        <f t="shared" si="38"/>
        <v>Երկրորդ քառորդ</v>
      </c>
    </row>
    <row r="520" spans="1:12">
      <c r="A520" s="3">
        <v>519</v>
      </c>
      <c r="B520" s="121">
        <v>44949</v>
      </c>
      <c r="C520" s="3" t="s">
        <v>643</v>
      </c>
      <c r="D520" s="3" t="s">
        <v>126</v>
      </c>
      <c r="E520" s="3">
        <v>36</v>
      </c>
      <c r="F520" s="3" t="s">
        <v>20</v>
      </c>
      <c r="G520" s="3">
        <v>4</v>
      </c>
      <c r="H520" s="3">
        <v>30</v>
      </c>
      <c r="I520" s="3">
        <v>120</v>
      </c>
      <c r="J520" s="24"/>
      <c r="K520" s="3" t="str">
        <f t="shared" si="37"/>
        <v>Հունվար</v>
      </c>
      <c r="L520" s="123" t="str">
        <f t="shared" si="38"/>
        <v>Առաջին քառորդ</v>
      </c>
    </row>
    <row r="521" spans="1:12">
      <c r="A521" s="3">
        <v>520</v>
      </c>
      <c r="B521" s="121">
        <v>45289</v>
      </c>
      <c r="C521" s="3" t="s">
        <v>644</v>
      </c>
      <c r="D521" s="3" t="s">
        <v>126</v>
      </c>
      <c r="E521" s="3">
        <v>49</v>
      </c>
      <c r="F521" s="3" t="s">
        <v>20</v>
      </c>
      <c r="G521" s="3">
        <v>4</v>
      </c>
      <c r="H521" s="3">
        <v>25</v>
      </c>
      <c r="I521" s="3">
        <v>100</v>
      </c>
      <c r="J521" s="24"/>
      <c r="K521" s="3" t="str">
        <f t="shared" si="37"/>
        <v>Դեկտեմբեր</v>
      </c>
      <c r="L521" s="123" t="str">
        <f t="shared" si="38"/>
        <v>Չորրորդ քառորդ</v>
      </c>
    </row>
    <row r="522" spans="1:12">
      <c r="A522" s="3">
        <v>521</v>
      </c>
      <c r="B522" s="121">
        <v>45150</v>
      </c>
      <c r="C522" s="3" t="s">
        <v>645</v>
      </c>
      <c r="D522" s="3" t="s">
        <v>126</v>
      </c>
      <c r="E522" s="3">
        <v>47</v>
      </c>
      <c r="F522" s="3" t="s">
        <v>21</v>
      </c>
      <c r="G522" s="3">
        <v>4</v>
      </c>
      <c r="H522" s="3">
        <v>30</v>
      </c>
      <c r="I522" s="3">
        <v>120</v>
      </c>
      <c r="J522" s="24"/>
      <c r="K522" s="3" t="str">
        <f t="shared" si="37"/>
        <v>Օգոստոս</v>
      </c>
      <c r="L522" s="123" t="str">
        <f t="shared" si="38"/>
        <v>Երրորդ քառորդ</v>
      </c>
    </row>
    <row r="523" spans="1:12">
      <c r="A523" s="3">
        <v>522</v>
      </c>
      <c r="B523" s="121">
        <v>44927</v>
      </c>
      <c r="C523" s="3" t="s">
        <v>646</v>
      </c>
      <c r="D523" s="3" t="s">
        <v>124</v>
      </c>
      <c r="E523" s="3">
        <v>46</v>
      </c>
      <c r="F523" s="3" t="s">
        <v>19</v>
      </c>
      <c r="G523" s="3">
        <v>3</v>
      </c>
      <c r="H523" s="3">
        <v>500</v>
      </c>
      <c r="I523" s="3">
        <v>1500</v>
      </c>
      <c r="J523" s="24"/>
      <c r="K523" s="3" t="str">
        <f t="shared" si="37"/>
        <v>Հունվար</v>
      </c>
      <c r="L523" s="123" t="str">
        <f t="shared" si="38"/>
        <v>Առաջին քառորդ</v>
      </c>
    </row>
    <row r="524" spans="1:12">
      <c r="A524" s="3">
        <v>523</v>
      </c>
      <c r="B524" s="121">
        <v>45193</v>
      </c>
      <c r="C524" s="3" t="s">
        <v>647</v>
      </c>
      <c r="D524" s="3" t="s">
        <v>126</v>
      </c>
      <c r="E524" s="3">
        <v>62</v>
      </c>
      <c r="F524" s="3" t="s">
        <v>20</v>
      </c>
      <c r="G524" s="3">
        <v>1</v>
      </c>
      <c r="H524" s="3">
        <v>300</v>
      </c>
      <c r="I524" s="3">
        <v>300</v>
      </c>
      <c r="J524" s="24"/>
      <c r="K524" s="3" t="str">
        <f t="shared" si="37"/>
        <v>Սեպտեմբեր</v>
      </c>
      <c r="L524" s="123" t="str">
        <f t="shared" si="38"/>
        <v>Երրորդ քառորդ</v>
      </c>
    </row>
    <row r="525" spans="1:12">
      <c r="A525" s="3">
        <v>524</v>
      </c>
      <c r="B525" s="121">
        <v>45202</v>
      </c>
      <c r="C525" s="3" t="s">
        <v>648</v>
      </c>
      <c r="D525" s="3" t="s">
        <v>124</v>
      </c>
      <c r="E525" s="3">
        <v>46</v>
      </c>
      <c r="F525" s="3" t="s">
        <v>19</v>
      </c>
      <c r="G525" s="3">
        <v>4</v>
      </c>
      <c r="H525" s="3">
        <v>300</v>
      </c>
      <c r="I525" s="3">
        <v>1200</v>
      </c>
      <c r="J525" s="24"/>
      <c r="K525" s="3" t="str">
        <f t="shared" si="37"/>
        <v>Հոկտեմբեր</v>
      </c>
      <c r="L525" s="123" t="str">
        <f t="shared" si="38"/>
        <v>Չորրորդ քառորդ</v>
      </c>
    </row>
    <row r="526" spans="1:12">
      <c r="A526" s="3">
        <v>525</v>
      </c>
      <c r="B526" s="121">
        <v>45278</v>
      </c>
      <c r="C526" s="3" t="s">
        <v>649</v>
      </c>
      <c r="D526" s="3" t="s">
        <v>126</v>
      </c>
      <c r="E526" s="3">
        <v>47</v>
      </c>
      <c r="F526" s="3" t="s">
        <v>19</v>
      </c>
      <c r="G526" s="3">
        <v>2</v>
      </c>
      <c r="H526" s="3">
        <v>25</v>
      </c>
      <c r="I526" s="3">
        <v>50</v>
      </c>
      <c r="J526" s="24"/>
      <c r="K526" s="3" t="str">
        <f t="shared" si="37"/>
        <v>Դեկտեմբեր</v>
      </c>
      <c r="L526" s="123" t="str">
        <f t="shared" si="38"/>
        <v>Չորրորդ քառորդ</v>
      </c>
    </row>
    <row r="527" spans="1:12">
      <c r="A527" s="3">
        <v>526</v>
      </c>
      <c r="B527" s="121">
        <v>45270</v>
      </c>
      <c r="C527" s="3" t="s">
        <v>650</v>
      </c>
      <c r="D527" s="3" t="s">
        <v>124</v>
      </c>
      <c r="E527" s="3">
        <v>33</v>
      </c>
      <c r="F527" s="3" t="s">
        <v>21</v>
      </c>
      <c r="G527" s="3">
        <v>2</v>
      </c>
      <c r="H527" s="3">
        <v>50</v>
      </c>
      <c r="I527" s="3">
        <v>100</v>
      </c>
      <c r="J527" s="24"/>
      <c r="K527" s="3" t="str">
        <f t="shared" si="37"/>
        <v>Դեկտեմբեր</v>
      </c>
      <c r="L527" s="123" t="str">
        <f t="shared" si="38"/>
        <v>Չորրորդ քառորդ</v>
      </c>
    </row>
    <row r="528" spans="1:12">
      <c r="A528" s="3">
        <v>527</v>
      </c>
      <c r="B528" s="121">
        <v>45027</v>
      </c>
      <c r="C528" s="3" t="s">
        <v>651</v>
      </c>
      <c r="D528" s="3" t="s">
        <v>124</v>
      </c>
      <c r="E528" s="3">
        <v>57</v>
      </c>
      <c r="F528" s="3" t="s">
        <v>21</v>
      </c>
      <c r="G528" s="3">
        <v>2</v>
      </c>
      <c r="H528" s="3">
        <v>25</v>
      </c>
      <c r="I528" s="3">
        <v>50</v>
      </c>
      <c r="J528" s="24"/>
      <c r="K528" s="3" t="str">
        <f t="shared" si="37"/>
        <v>Ապրիլ</v>
      </c>
      <c r="L528" s="123" t="str">
        <f t="shared" si="38"/>
        <v>Երկրորդ քառորդ</v>
      </c>
    </row>
    <row r="529" spans="1:12">
      <c r="A529" s="3">
        <v>528</v>
      </c>
      <c r="B529" s="121">
        <v>45113</v>
      </c>
      <c r="C529" s="3" t="s">
        <v>652</v>
      </c>
      <c r="D529" s="3" t="s">
        <v>126</v>
      </c>
      <c r="E529" s="3">
        <v>36</v>
      </c>
      <c r="F529" s="3" t="s">
        <v>21</v>
      </c>
      <c r="G529" s="3">
        <v>2</v>
      </c>
      <c r="H529" s="3">
        <v>30</v>
      </c>
      <c r="I529" s="3">
        <v>60</v>
      </c>
      <c r="J529" s="24"/>
      <c r="K529" s="3" t="str">
        <f t="shared" si="37"/>
        <v>Հուլիս</v>
      </c>
      <c r="L529" s="123" t="str">
        <f t="shared" si="38"/>
        <v>Երրորդ քառորդ</v>
      </c>
    </row>
    <row r="530" spans="1:12">
      <c r="A530" s="3">
        <v>529</v>
      </c>
      <c r="B530" s="121">
        <v>45147</v>
      </c>
      <c r="C530" s="3" t="s">
        <v>653</v>
      </c>
      <c r="D530" s="3" t="s">
        <v>126</v>
      </c>
      <c r="E530" s="3">
        <v>35</v>
      </c>
      <c r="F530" s="3" t="s">
        <v>21</v>
      </c>
      <c r="G530" s="3">
        <v>3</v>
      </c>
      <c r="H530" s="3">
        <v>50</v>
      </c>
      <c r="I530" s="3">
        <v>150</v>
      </c>
      <c r="J530" s="24"/>
      <c r="K530" s="3" t="str">
        <f t="shared" si="37"/>
        <v>Օգոստոս</v>
      </c>
      <c r="L530" s="123" t="str">
        <f t="shared" si="38"/>
        <v>Երրորդ քառորդ</v>
      </c>
    </row>
    <row r="531" spans="1:12">
      <c r="A531" s="3">
        <v>530</v>
      </c>
      <c r="B531" s="121">
        <v>44962</v>
      </c>
      <c r="C531" s="3" t="s">
        <v>654</v>
      </c>
      <c r="D531" s="3" t="s">
        <v>126</v>
      </c>
      <c r="E531" s="3">
        <v>18</v>
      </c>
      <c r="F531" s="3" t="s">
        <v>20</v>
      </c>
      <c r="G531" s="3">
        <v>4</v>
      </c>
      <c r="H531" s="3">
        <v>30</v>
      </c>
      <c r="I531" s="3">
        <v>120</v>
      </c>
      <c r="J531" s="24"/>
      <c r="K531" s="3" t="str">
        <f t="shared" si="37"/>
        <v>Փետրվար</v>
      </c>
      <c r="L531" s="123" t="str">
        <f t="shared" si="38"/>
        <v>Առաջին քառորդ</v>
      </c>
    </row>
    <row r="532" spans="1:12">
      <c r="A532" s="3">
        <v>531</v>
      </c>
      <c r="B532" s="121">
        <v>45267</v>
      </c>
      <c r="C532" s="3" t="s">
        <v>655</v>
      </c>
      <c r="D532" s="3" t="s">
        <v>124</v>
      </c>
      <c r="E532" s="3">
        <v>31</v>
      </c>
      <c r="F532" s="3" t="s">
        <v>20</v>
      </c>
      <c r="G532" s="3">
        <v>1</v>
      </c>
      <c r="H532" s="3">
        <v>500</v>
      </c>
      <c r="I532" s="3">
        <v>500</v>
      </c>
      <c r="J532" s="24"/>
      <c r="K532" s="3" t="str">
        <f t="shared" si="37"/>
        <v>Դեկտեմբեր</v>
      </c>
      <c r="L532" s="123" t="str">
        <f t="shared" si="38"/>
        <v>Չորրորդ քառորդ</v>
      </c>
    </row>
    <row r="533" spans="1:12">
      <c r="A533" s="3">
        <v>532</v>
      </c>
      <c r="B533" s="121">
        <v>45096</v>
      </c>
      <c r="C533" s="3" t="s">
        <v>656</v>
      </c>
      <c r="D533" s="3" t="s">
        <v>126</v>
      </c>
      <c r="E533" s="3">
        <v>64</v>
      </c>
      <c r="F533" s="3" t="s">
        <v>21</v>
      </c>
      <c r="G533" s="3">
        <v>4</v>
      </c>
      <c r="H533" s="3">
        <v>30</v>
      </c>
      <c r="I533" s="3">
        <v>120</v>
      </c>
      <c r="J533" s="24"/>
      <c r="K533" s="3" t="str">
        <f t="shared" si="37"/>
        <v>Հունիս</v>
      </c>
      <c r="L533" s="123" t="str">
        <f t="shared" si="38"/>
        <v>Երկրորդ քառորդ</v>
      </c>
    </row>
    <row r="534" spans="1:12">
      <c r="A534" s="3">
        <v>533</v>
      </c>
      <c r="B534" s="121">
        <v>45246</v>
      </c>
      <c r="C534" s="3" t="s">
        <v>657</v>
      </c>
      <c r="D534" s="3" t="s">
        <v>124</v>
      </c>
      <c r="E534" s="3">
        <v>19</v>
      </c>
      <c r="F534" s="3" t="s">
        <v>20</v>
      </c>
      <c r="G534" s="3">
        <v>3</v>
      </c>
      <c r="H534" s="3">
        <v>500</v>
      </c>
      <c r="I534" s="3">
        <v>1500</v>
      </c>
      <c r="J534" s="24"/>
      <c r="K534" s="3" t="str">
        <f t="shared" si="37"/>
        <v>Նոյեմբեր</v>
      </c>
      <c r="L534" s="123" t="str">
        <f t="shared" si="38"/>
        <v>Չորրորդ քառորդ</v>
      </c>
    </row>
    <row r="535" spans="1:12">
      <c r="A535" s="3">
        <v>534</v>
      </c>
      <c r="B535" s="121">
        <v>45087</v>
      </c>
      <c r="C535" s="3" t="s">
        <v>658</v>
      </c>
      <c r="D535" s="3" t="s">
        <v>124</v>
      </c>
      <c r="E535" s="3">
        <v>45</v>
      </c>
      <c r="F535" s="3" t="s">
        <v>21</v>
      </c>
      <c r="G535" s="3">
        <v>2</v>
      </c>
      <c r="H535" s="3">
        <v>500</v>
      </c>
      <c r="I535" s="3">
        <v>1000</v>
      </c>
      <c r="J535" s="24"/>
      <c r="K535" s="3" t="str">
        <f t="shared" si="37"/>
        <v>Հունիս</v>
      </c>
      <c r="L535" s="123" t="str">
        <f t="shared" si="38"/>
        <v>Երկրորդ քառորդ</v>
      </c>
    </row>
    <row r="536" spans="1:12">
      <c r="A536" s="3">
        <v>535</v>
      </c>
      <c r="B536" s="121">
        <v>45266</v>
      </c>
      <c r="C536" s="3" t="s">
        <v>659</v>
      </c>
      <c r="D536" s="3" t="s">
        <v>124</v>
      </c>
      <c r="E536" s="3">
        <v>47</v>
      </c>
      <c r="F536" s="3" t="s">
        <v>19</v>
      </c>
      <c r="G536" s="3">
        <v>3</v>
      </c>
      <c r="H536" s="3">
        <v>30</v>
      </c>
      <c r="I536" s="3">
        <v>90</v>
      </c>
      <c r="J536" s="24"/>
      <c r="K536" s="3" t="str">
        <f t="shared" si="37"/>
        <v>Դեկտեմբեր</v>
      </c>
      <c r="L536" s="123" t="str">
        <f t="shared" si="38"/>
        <v>Չորրորդ քառորդ</v>
      </c>
    </row>
    <row r="537" spans="1:12">
      <c r="A537" s="3">
        <v>536</v>
      </c>
      <c r="B537" s="121">
        <v>44990</v>
      </c>
      <c r="C537" s="3" t="s">
        <v>660</v>
      </c>
      <c r="D537" s="3" t="s">
        <v>126</v>
      </c>
      <c r="E537" s="3">
        <v>55</v>
      </c>
      <c r="F537" s="3" t="s">
        <v>19</v>
      </c>
      <c r="G537" s="3">
        <v>4</v>
      </c>
      <c r="H537" s="3">
        <v>30</v>
      </c>
      <c r="I537" s="3">
        <v>120</v>
      </c>
      <c r="J537" s="24"/>
      <c r="K537" s="3" t="str">
        <f t="shared" si="37"/>
        <v>Մարտ</v>
      </c>
      <c r="L537" s="123" t="str">
        <f t="shared" si="38"/>
        <v>Առաջին քառորդ</v>
      </c>
    </row>
    <row r="538" spans="1:12">
      <c r="A538" s="3">
        <v>537</v>
      </c>
      <c r="B538" s="121">
        <v>45080</v>
      </c>
      <c r="C538" s="3" t="s">
        <v>661</v>
      </c>
      <c r="D538" s="3" t="s">
        <v>126</v>
      </c>
      <c r="E538" s="3">
        <v>21</v>
      </c>
      <c r="F538" s="3" t="s">
        <v>19</v>
      </c>
      <c r="G538" s="3">
        <v>1</v>
      </c>
      <c r="H538" s="3">
        <v>500</v>
      </c>
      <c r="I538" s="3">
        <v>500</v>
      </c>
      <c r="J538" s="24"/>
      <c r="K538" s="3" t="str">
        <f t="shared" si="37"/>
        <v>Հունիս</v>
      </c>
      <c r="L538" s="123" t="str">
        <f t="shared" si="38"/>
        <v>Երկրորդ քառորդ</v>
      </c>
    </row>
    <row r="539" spans="1:12">
      <c r="A539" s="3">
        <v>538</v>
      </c>
      <c r="B539" s="121">
        <v>45186</v>
      </c>
      <c r="C539" s="3" t="s">
        <v>662</v>
      </c>
      <c r="D539" s="3" t="s">
        <v>124</v>
      </c>
      <c r="E539" s="3">
        <v>18</v>
      </c>
      <c r="F539" s="3" t="s">
        <v>21</v>
      </c>
      <c r="G539" s="3">
        <v>3</v>
      </c>
      <c r="H539" s="3">
        <v>50</v>
      </c>
      <c r="I539" s="3">
        <v>150</v>
      </c>
      <c r="J539" s="24"/>
      <c r="K539" s="3" t="str">
        <f t="shared" si="37"/>
        <v>Սեպտեմբեր</v>
      </c>
      <c r="L539" s="123" t="str">
        <f t="shared" si="38"/>
        <v>Երրորդ քառորդ</v>
      </c>
    </row>
    <row r="540" spans="1:12">
      <c r="A540" s="3">
        <v>539</v>
      </c>
      <c r="B540" s="121">
        <v>45085</v>
      </c>
      <c r="C540" s="3" t="s">
        <v>663</v>
      </c>
      <c r="D540" s="3" t="s">
        <v>124</v>
      </c>
      <c r="E540" s="3">
        <v>25</v>
      </c>
      <c r="F540" s="3" t="s">
        <v>19</v>
      </c>
      <c r="G540" s="3">
        <v>1</v>
      </c>
      <c r="H540" s="3">
        <v>500</v>
      </c>
      <c r="I540" s="3">
        <v>500</v>
      </c>
      <c r="J540" s="24"/>
      <c r="K540" s="3" t="str">
        <f t="shared" si="37"/>
        <v>Հունիս</v>
      </c>
      <c r="L540" s="123" t="str">
        <f t="shared" si="38"/>
        <v>Երկրորդ քառորդ</v>
      </c>
    </row>
    <row r="541" spans="1:12">
      <c r="A541" s="3">
        <v>540</v>
      </c>
      <c r="B541" s="121">
        <v>45268</v>
      </c>
      <c r="C541" s="3" t="s">
        <v>664</v>
      </c>
      <c r="D541" s="3" t="s">
        <v>126</v>
      </c>
      <c r="E541" s="3">
        <v>46</v>
      </c>
      <c r="F541" s="3" t="s">
        <v>20</v>
      </c>
      <c r="G541" s="3">
        <v>3</v>
      </c>
      <c r="H541" s="3">
        <v>300</v>
      </c>
      <c r="I541" s="3">
        <v>900</v>
      </c>
      <c r="J541" s="24"/>
      <c r="K541" s="3" t="str">
        <f t="shared" si="37"/>
        <v>Դեկտեմբեր</v>
      </c>
      <c r="L541" s="123" t="str">
        <f t="shared" si="38"/>
        <v>Չորրորդ քառորդ</v>
      </c>
    </row>
    <row r="542" spans="1:12">
      <c r="A542" s="3">
        <v>541</v>
      </c>
      <c r="B542" s="121">
        <v>45136</v>
      </c>
      <c r="C542" s="3" t="s">
        <v>665</v>
      </c>
      <c r="D542" s="3" t="s">
        <v>124</v>
      </c>
      <c r="E542" s="3">
        <v>56</v>
      </c>
      <c r="F542" s="3" t="s">
        <v>19</v>
      </c>
      <c r="G542" s="3">
        <v>1</v>
      </c>
      <c r="H542" s="3">
        <v>500</v>
      </c>
      <c r="I542" s="3">
        <v>500</v>
      </c>
      <c r="J542" s="24"/>
      <c r="K542" s="3" t="str">
        <f t="shared" si="37"/>
        <v>Հուլիս</v>
      </c>
      <c r="L542" s="123" t="str">
        <f t="shared" si="38"/>
        <v>Երրորդ քառորդ</v>
      </c>
    </row>
    <row r="543" spans="1:12">
      <c r="A543" s="3">
        <v>542</v>
      </c>
      <c r="B543" s="121">
        <v>45094</v>
      </c>
      <c r="C543" s="3" t="s">
        <v>666</v>
      </c>
      <c r="D543" s="3" t="s">
        <v>126</v>
      </c>
      <c r="E543" s="3">
        <v>20</v>
      </c>
      <c r="F543" s="3" t="s">
        <v>19</v>
      </c>
      <c r="G543" s="3">
        <v>1</v>
      </c>
      <c r="H543" s="3">
        <v>50</v>
      </c>
      <c r="I543" s="3">
        <v>50</v>
      </c>
      <c r="J543" s="24"/>
      <c r="K543" s="3" t="str">
        <f t="shared" si="37"/>
        <v>Հունիս</v>
      </c>
      <c r="L543" s="123" t="str">
        <f t="shared" si="38"/>
        <v>Երկրորդ քառորդ</v>
      </c>
    </row>
    <row r="544" spans="1:12">
      <c r="A544" s="3">
        <v>543</v>
      </c>
      <c r="B544" s="121">
        <v>45133</v>
      </c>
      <c r="C544" s="3" t="s">
        <v>667</v>
      </c>
      <c r="D544" s="3" t="s">
        <v>124</v>
      </c>
      <c r="E544" s="3">
        <v>49</v>
      </c>
      <c r="F544" s="3" t="s">
        <v>19</v>
      </c>
      <c r="G544" s="3">
        <v>2</v>
      </c>
      <c r="H544" s="3">
        <v>300</v>
      </c>
      <c r="I544" s="3">
        <v>600</v>
      </c>
      <c r="J544" s="24"/>
      <c r="K544" s="3" t="str">
        <f t="shared" si="37"/>
        <v>Հուլիս</v>
      </c>
      <c r="L544" s="123" t="str">
        <f t="shared" si="38"/>
        <v>Երրորդ քառորդ</v>
      </c>
    </row>
    <row r="545" spans="1:12">
      <c r="A545" s="3">
        <v>544</v>
      </c>
      <c r="B545" s="121">
        <v>45283</v>
      </c>
      <c r="C545" s="3" t="s">
        <v>668</v>
      </c>
      <c r="D545" s="3" t="s">
        <v>126</v>
      </c>
      <c r="E545" s="3">
        <v>27</v>
      </c>
      <c r="F545" s="3" t="s">
        <v>20</v>
      </c>
      <c r="G545" s="3">
        <v>1</v>
      </c>
      <c r="H545" s="3">
        <v>25</v>
      </c>
      <c r="I545" s="3">
        <v>25</v>
      </c>
      <c r="J545" s="24"/>
      <c r="K545" s="3" t="str">
        <f t="shared" si="37"/>
        <v>Դեկտեմբեր</v>
      </c>
      <c r="L545" s="123" t="str">
        <f t="shared" si="38"/>
        <v>Չորրորդ քառորդ</v>
      </c>
    </row>
    <row r="546" spans="1:12">
      <c r="A546" s="3">
        <v>545</v>
      </c>
      <c r="B546" s="121">
        <v>45078</v>
      </c>
      <c r="C546" s="3" t="s">
        <v>669</v>
      </c>
      <c r="D546" s="3" t="s">
        <v>124</v>
      </c>
      <c r="E546" s="3">
        <v>27</v>
      </c>
      <c r="F546" s="3" t="s">
        <v>21</v>
      </c>
      <c r="G546" s="3">
        <v>2</v>
      </c>
      <c r="H546" s="3">
        <v>25</v>
      </c>
      <c r="I546" s="3">
        <v>50</v>
      </c>
      <c r="J546" s="24"/>
      <c r="K546" s="3" t="str">
        <f t="shared" si="37"/>
        <v>Հունիս</v>
      </c>
      <c r="L546" s="123" t="str">
        <f t="shared" si="38"/>
        <v>Երկրորդ քառորդ</v>
      </c>
    </row>
    <row r="547" spans="1:12">
      <c r="A547" s="3">
        <v>546</v>
      </c>
      <c r="B547" s="121">
        <v>45210</v>
      </c>
      <c r="C547" s="3" t="s">
        <v>670</v>
      </c>
      <c r="D547" s="3" t="s">
        <v>126</v>
      </c>
      <c r="E547" s="3">
        <v>36</v>
      </c>
      <c r="F547" s="3" t="s">
        <v>20</v>
      </c>
      <c r="G547" s="3">
        <v>4</v>
      </c>
      <c r="H547" s="3">
        <v>50</v>
      </c>
      <c r="I547" s="3">
        <v>200</v>
      </c>
      <c r="J547" s="24"/>
      <c r="K547" s="3" t="str">
        <f t="shared" si="37"/>
        <v>Հոկտեմբեր</v>
      </c>
      <c r="L547" s="123" t="str">
        <f t="shared" si="38"/>
        <v>Չորրորդ քառորդ</v>
      </c>
    </row>
    <row r="548" spans="1:12">
      <c r="A548" s="3">
        <v>547</v>
      </c>
      <c r="B548" s="121">
        <v>44992</v>
      </c>
      <c r="C548" s="3" t="s">
        <v>671</v>
      </c>
      <c r="D548" s="3" t="s">
        <v>124</v>
      </c>
      <c r="E548" s="3">
        <v>63</v>
      </c>
      <c r="F548" s="3" t="s">
        <v>21</v>
      </c>
      <c r="G548" s="3">
        <v>4</v>
      </c>
      <c r="H548" s="3">
        <v>500</v>
      </c>
      <c r="I548" s="3">
        <v>2000</v>
      </c>
      <c r="J548" s="24"/>
      <c r="K548" s="3" t="str">
        <f t="shared" si="37"/>
        <v>Մարտ</v>
      </c>
      <c r="L548" s="123" t="str">
        <f t="shared" si="38"/>
        <v>Առաջին քառորդ</v>
      </c>
    </row>
    <row r="549" spans="1:12">
      <c r="A549" s="3">
        <v>548</v>
      </c>
      <c r="B549" s="121">
        <v>45025</v>
      </c>
      <c r="C549" s="3" t="s">
        <v>672</v>
      </c>
      <c r="D549" s="3" t="s">
        <v>126</v>
      </c>
      <c r="E549" s="3">
        <v>51</v>
      </c>
      <c r="F549" s="3" t="s">
        <v>21</v>
      </c>
      <c r="G549" s="3">
        <v>2</v>
      </c>
      <c r="H549" s="3">
        <v>30</v>
      </c>
      <c r="I549" s="3">
        <v>60</v>
      </c>
      <c r="J549" s="24"/>
      <c r="K549" s="3" t="str">
        <f t="shared" si="37"/>
        <v>Ապրիլ</v>
      </c>
      <c r="L549" s="123" t="str">
        <f t="shared" si="38"/>
        <v>Երկրորդ քառորդ</v>
      </c>
    </row>
    <row r="550" spans="1:12">
      <c r="A550" s="3">
        <v>549</v>
      </c>
      <c r="B550" s="121">
        <v>45142</v>
      </c>
      <c r="C550" s="3" t="s">
        <v>673</v>
      </c>
      <c r="D550" s="3" t="s">
        <v>126</v>
      </c>
      <c r="E550" s="3">
        <v>50</v>
      </c>
      <c r="F550" s="3" t="s">
        <v>19</v>
      </c>
      <c r="G550" s="3">
        <v>2</v>
      </c>
      <c r="H550" s="3">
        <v>50</v>
      </c>
      <c r="I550" s="3">
        <v>100</v>
      </c>
      <c r="J550" s="24"/>
      <c r="K550" s="3" t="str">
        <f t="shared" si="37"/>
        <v>Օգոստոս</v>
      </c>
      <c r="L550" s="123" t="str">
        <f t="shared" si="38"/>
        <v>Երրորդ քառորդ</v>
      </c>
    </row>
    <row r="551" spans="1:12">
      <c r="A551" s="3">
        <v>550</v>
      </c>
      <c r="B551" s="121">
        <v>45267</v>
      </c>
      <c r="C551" s="3" t="s">
        <v>674</v>
      </c>
      <c r="D551" s="3" t="s">
        <v>124</v>
      </c>
      <c r="E551" s="3">
        <v>40</v>
      </c>
      <c r="F551" s="3" t="s">
        <v>21</v>
      </c>
      <c r="G551" s="3">
        <v>3</v>
      </c>
      <c r="H551" s="3">
        <v>300</v>
      </c>
      <c r="I551" s="3">
        <v>900</v>
      </c>
      <c r="J551" s="24"/>
      <c r="K551" s="3" t="str">
        <f t="shared" si="37"/>
        <v>Դեկտեմբեր</v>
      </c>
      <c r="L551" s="123" t="str">
        <f t="shared" si="38"/>
        <v>Չորրորդ քառորդ</v>
      </c>
    </row>
    <row r="552" spans="1:12">
      <c r="A552" s="3">
        <v>551</v>
      </c>
      <c r="B552" s="121">
        <v>45121</v>
      </c>
      <c r="C552" s="3" t="s">
        <v>675</v>
      </c>
      <c r="D552" s="3" t="s">
        <v>124</v>
      </c>
      <c r="E552" s="3">
        <v>45</v>
      </c>
      <c r="F552" s="3" t="s">
        <v>20</v>
      </c>
      <c r="G552" s="3">
        <v>3</v>
      </c>
      <c r="H552" s="3">
        <v>300</v>
      </c>
      <c r="I552" s="3">
        <v>900</v>
      </c>
      <c r="J552" s="24"/>
      <c r="K552" s="3" t="str">
        <f t="shared" si="37"/>
        <v>Հուլիս</v>
      </c>
      <c r="L552" s="123" t="str">
        <f t="shared" si="38"/>
        <v>Երրորդ քառորդ</v>
      </c>
    </row>
    <row r="553" spans="1:12">
      <c r="A553" s="3">
        <v>552</v>
      </c>
      <c r="B553" s="121">
        <v>45273</v>
      </c>
      <c r="C553" s="3" t="s">
        <v>676</v>
      </c>
      <c r="D553" s="3" t="s">
        <v>126</v>
      </c>
      <c r="E553" s="3">
        <v>49</v>
      </c>
      <c r="F553" s="3" t="s">
        <v>20</v>
      </c>
      <c r="G553" s="3">
        <v>3</v>
      </c>
      <c r="H553" s="3">
        <v>25</v>
      </c>
      <c r="I553" s="3">
        <v>75</v>
      </c>
      <c r="J553" s="24"/>
      <c r="K553" s="3" t="str">
        <f t="shared" si="37"/>
        <v>Դեկտեմբեր</v>
      </c>
      <c r="L553" s="123" t="str">
        <f t="shared" si="38"/>
        <v>Չորրորդ քառորդ</v>
      </c>
    </row>
    <row r="554" spans="1:12">
      <c r="A554" s="3">
        <v>553</v>
      </c>
      <c r="B554" s="121">
        <v>45016</v>
      </c>
      <c r="C554" s="3" t="s">
        <v>677</v>
      </c>
      <c r="D554" s="3" t="s">
        <v>124</v>
      </c>
      <c r="E554" s="3">
        <v>24</v>
      </c>
      <c r="F554" s="3" t="s">
        <v>21</v>
      </c>
      <c r="G554" s="3">
        <v>4</v>
      </c>
      <c r="H554" s="3">
        <v>300</v>
      </c>
      <c r="I554" s="3">
        <v>1200</v>
      </c>
      <c r="J554" s="24"/>
      <c r="K554" s="3" t="str">
        <f t="shared" si="37"/>
        <v>Մարտ</v>
      </c>
      <c r="L554" s="123" t="str">
        <f t="shared" si="38"/>
        <v>Առաջին քառորդ</v>
      </c>
    </row>
    <row r="555" spans="1:12">
      <c r="A555" s="3">
        <v>554</v>
      </c>
      <c r="B555" s="121">
        <v>45242</v>
      </c>
      <c r="C555" s="3" t="s">
        <v>678</v>
      </c>
      <c r="D555" s="3" t="s">
        <v>126</v>
      </c>
      <c r="E555" s="3">
        <v>46</v>
      </c>
      <c r="F555" s="3" t="s">
        <v>19</v>
      </c>
      <c r="G555" s="3">
        <v>3</v>
      </c>
      <c r="H555" s="3">
        <v>50</v>
      </c>
      <c r="I555" s="3">
        <v>150</v>
      </c>
      <c r="J555" s="24"/>
      <c r="K555" s="3" t="str">
        <f t="shared" si="37"/>
        <v>Նոյեմբեր</v>
      </c>
      <c r="L555" s="123" t="str">
        <f t="shared" si="38"/>
        <v>Չորրորդ քառորդ</v>
      </c>
    </row>
    <row r="556" spans="1:12">
      <c r="A556" s="3">
        <v>555</v>
      </c>
      <c r="B556" s="121">
        <v>45218</v>
      </c>
      <c r="C556" s="3" t="s">
        <v>679</v>
      </c>
      <c r="D556" s="3" t="s">
        <v>124</v>
      </c>
      <c r="E556" s="3">
        <v>25</v>
      </c>
      <c r="F556" s="3" t="s">
        <v>19</v>
      </c>
      <c r="G556" s="3">
        <v>1</v>
      </c>
      <c r="H556" s="3">
        <v>300</v>
      </c>
      <c r="I556" s="3">
        <v>300</v>
      </c>
      <c r="J556" s="24"/>
      <c r="K556" s="3" t="str">
        <f t="shared" si="37"/>
        <v>Հոկտեմբեր</v>
      </c>
      <c r="L556" s="123" t="str">
        <f t="shared" si="38"/>
        <v>Չորրորդ քառորդ</v>
      </c>
    </row>
    <row r="557" spans="1:12">
      <c r="A557" s="3">
        <v>556</v>
      </c>
      <c r="B557" s="121">
        <v>45081</v>
      </c>
      <c r="C557" s="3" t="s">
        <v>680</v>
      </c>
      <c r="D557" s="3" t="s">
        <v>126</v>
      </c>
      <c r="E557" s="3">
        <v>18</v>
      </c>
      <c r="F557" s="3" t="s">
        <v>20</v>
      </c>
      <c r="G557" s="3">
        <v>1</v>
      </c>
      <c r="H557" s="3">
        <v>50</v>
      </c>
      <c r="I557" s="3">
        <v>50</v>
      </c>
      <c r="J557" s="24"/>
      <c r="K557" s="3" t="str">
        <f t="shared" si="37"/>
        <v>Հունիս</v>
      </c>
      <c r="L557" s="123" t="str">
        <f t="shared" si="38"/>
        <v>Երկրորդ քառորդ</v>
      </c>
    </row>
    <row r="558" spans="1:12">
      <c r="A558" s="3">
        <v>557</v>
      </c>
      <c r="B558" s="121">
        <v>45134</v>
      </c>
      <c r="C558" s="3" t="s">
        <v>681</v>
      </c>
      <c r="D558" s="3" t="s">
        <v>126</v>
      </c>
      <c r="E558" s="3">
        <v>20</v>
      </c>
      <c r="F558" s="3" t="s">
        <v>19</v>
      </c>
      <c r="G558" s="3">
        <v>3</v>
      </c>
      <c r="H558" s="3">
        <v>30</v>
      </c>
      <c r="I558" s="3">
        <v>90</v>
      </c>
      <c r="J558" s="24"/>
      <c r="K558" s="3" t="str">
        <f t="shared" si="37"/>
        <v>Հուլիս</v>
      </c>
      <c r="L558" s="123" t="str">
        <f t="shared" si="38"/>
        <v>Երրորդ քառորդ</v>
      </c>
    </row>
    <row r="559" spans="1:12">
      <c r="A559" s="3">
        <v>558</v>
      </c>
      <c r="B559" s="121">
        <v>45207</v>
      </c>
      <c r="C559" s="3" t="s">
        <v>682</v>
      </c>
      <c r="D559" s="3" t="s">
        <v>126</v>
      </c>
      <c r="E559" s="3">
        <v>41</v>
      </c>
      <c r="F559" s="3" t="s">
        <v>21</v>
      </c>
      <c r="G559" s="3">
        <v>1</v>
      </c>
      <c r="H559" s="3">
        <v>25</v>
      </c>
      <c r="I559" s="3">
        <v>25</v>
      </c>
      <c r="J559" s="24"/>
      <c r="K559" s="3" t="str">
        <f t="shared" si="37"/>
        <v>Հոկտեմբեր</v>
      </c>
      <c r="L559" s="123" t="str">
        <f t="shared" si="38"/>
        <v>Չորրորդ քառորդ</v>
      </c>
    </row>
    <row r="560" spans="1:12">
      <c r="A560" s="3">
        <v>559</v>
      </c>
      <c r="B560" s="121">
        <v>44927</v>
      </c>
      <c r="C560" s="3" t="s">
        <v>683</v>
      </c>
      <c r="D560" s="3" t="s">
        <v>126</v>
      </c>
      <c r="E560" s="3">
        <v>40</v>
      </c>
      <c r="F560" s="3" t="s">
        <v>21</v>
      </c>
      <c r="G560" s="3">
        <v>4</v>
      </c>
      <c r="H560" s="3">
        <v>300</v>
      </c>
      <c r="I560" s="3">
        <v>1200</v>
      </c>
      <c r="J560" s="24"/>
      <c r="K560" s="3" t="str">
        <f t="shared" si="37"/>
        <v>Հունվար</v>
      </c>
      <c r="L560" s="123" t="str">
        <f t="shared" si="38"/>
        <v>Առաջին քառորդ</v>
      </c>
    </row>
    <row r="561" spans="1:12">
      <c r="A561" s="3">
        <v>560</v>
      </c>
      <c r="B561" s="121">
        <v>45082</v>
      </c>
      <c r="C561" s="3" t="s">
        <v>684</v>
      </c>
      <c r="D561" s="3" t="s">
        <v>126</v>
      </c>
      <c r="E561" s="3">
        <v>25</v>
      </c>
      <c r="F561" s="3" t="s">
        <v>20</v>
      </c>
      <c r="G561" s="3">
        <v>1</v>
      </c>
      <c r="H561" s="3">
        <v>50</v>
      </c>
      <c r="I561" s="3">
        <v>50</v>
      </c>
      <c r="J561" s="24"/>
      <c r="K561" s="3" t="str">
        <f t="shared" si="37"/>
        <v>Հունիս</v>
      </c>
      <c r="L561" s="123" t="str">
        <f t="shared" si="38"/>
        <v>Երկրորդ քառորդ</v>
      </c>
    </row>
    <row r="562" spans="1:12">
      <c r="A562" s="3">
        <v>561</v>
      </c>
      <c r="B562" s="121">
        <v>45073</v>
      </c>
      <c r="C562" s="3" t="s">
        <v>685</v>
      </c>
      <c r="D562" s="3" t="s">
        <v>126</v>
      </c>
      <c r="E562" s="3">
        <v>64</v>
      </c>
      <c r="F562" s="3" t="s">
        <v>21</v>
      </c>
      <c r="G562" s="3">
        <v>4</v>
      </c>
      <c r="H562" s="3">
        <v>500</v>
      </c>
      <c r="I562" s="3">
        <v>2000</v>
      </c>
      <c r="J562" s="24"/>
      <c r="K562" s="3" t="str">
        <f t="shared" si="37"/>
        <v>Մայիս</v>
      </c>
      <c r="L562" s="123" t="str">
        <f t="shared" si="38"/>
        <v>Երկրորդ քառորդ</v>
      </c>
    </row>
    <row r="563" spans="1:12">
      <c r="A563" s="3">
        <v>562</v>
      </c>
      <c r="B563" s="121">
        <v>45034</v>
      </c>
      <c r="C563" s="3" t="s">
        <v>686</v>
      </c>
      <c r="D563" s="3" t="s">
        <v>124</v>
      </c>
      <c r="E563" s="3">
        <v>54</v>
      </c>
      <c r="F563" s="3" t="s">
        <v>20</v>
      </c>
      <c r="G563" s="3">
        <v>2</v>
      </c>
      <c r="H563" s="3">
        <v>25</v>
      </c>
      <c r="I563" s="3">
        <v>50</v>
      </c>
      <c r="J563" s="24"/>
      <c r="K563" s="3" t="str">
        <f t="shared" si="37"/>
        <v>Ապրիլ</v>
      </c>
      <c r="L563" s="123" t="str">
        <f t="shared" si="38"/>
        <v>Երկրորդ քառորդ</v>
      </c>
    </row>
    <row r="564" spans="1:12">
      <c r="A564" s="3">
        <v>563</v>
      </c>
      <c r="B564" s="121">
        <v>45147</v>
      </c>
      <c r="C564" s="3" t="s">
        <v>687</v>
      </c>
      <c r="D564" s="3" t="s">
        <v>124</v>
      </c>
      <c r="E564" s="3">
        <v>20</v>
      </c>
      <c r="F564" s="3" t="s">
        <v>21</v>
      </c>
      <c r="G564" s="3">
        <v>2</v>
      </c>
      <c r="H564" s="3">
        <v>30</v>
      </c>
      <c r="I564" s="3">
        <v>60</v>
      </c>
      <c r="J564" s="24"/>
      <c r="K564" s="3" t="str">
        <f t="shared" si="37"/>
        <v>Օգոստոս</v>
      </c>
      <c r="L564" s="123" t="str">
        <f t="shared" si="38"/>
        <v>Երրորդ քառորդ</v>
      </c>
    </row>
    <row r="565" spans="1:12">
      <c r="A565" s="3">
        <v>564</v>
      </c>
      <c r="B565" s="121">
        <v>45223</v>
      </c>
      <c r="C565" s="3" t="s">
        <v>688</v>
      </c>
      <c r="D565" s="3" t="s">
        <v>124</v>
      </c>
      <c r="E565" s="3">
        <v>50</v>
      </c>
      <c r="F565" s="3" t="s">
        <v>20</v>
      </c>
      <c r="G565" s="3">
        <v>2</v>
      </c>
      <c r="H565" s="3">
        <v>50</v>
      </c>
      <c r="I565" s="3">
        <v>100</v>
      </c>
      <c r="J565" s="24"/>
      <c r="K565" s="3" t="str">
        <f t="shared" si="37"/>
        <v>Հոկտեմբեր</v>
      </c>
      <c r="L565" s="123" t="str">
        <f t="shared" si="38"/>
        <v>Չորրորդ քառորդ</v>
      </c>
    </row>
    <row r="566" spans="1:12">
      <c r="A566" s="3">
        <v>565</v>
      </c>
      <c r="B566" s="121">
        <v>45237</v>
      </c>
      <c r="C566" s="3" t="s">
        <v>689</v>
      </c>
      <c r="D566" s="3" t="s">
        <v>126</v>
      </c>
      <c r="E566" s="3">
        <v>45</v>
      </c>
      <c r="F566" s="3" t="s">
        <v>19</v>
      </c>
      <c r="G566" s="3">
        <v>2</v>
      </c>
      <c r="H566" s="3">
        <v>30</v>
      </c>
      <c r="I566" s="3">
        <v>60</v>
      </c>
      <c r="J566" s="24"/>
      <c r="K566" s="3" t="str">
        <f t="shared" si="37"/>
        <v>Նոյեմբեր</v>
      </c>
      <c r="L566" s="123" t="str">
        <f t="shared" si="38"/>
        <v>Չորրորդ քառորդ</v>
      </c>
    </row>
    <row r="567" spans="1:12">
      <c r="A567" s="3">
        <v>566</v>
      </c>
      <c r="B567" s="121">
        <v>45262</v>
      </c>
      <c r="C567" s="3" t="s">
        <v>690</v>
      </c>
      <c r="D567" s="3" t="s">
        <v>126</v>
      </c>
      <c r="E567" s="3">
        <v>64</v>
      </c>
      <c r="F567" s="3" t="s">
        <v>21</v>
      </c>
      <c r="G567" s="3">
        <v>1</v>
      </c>
      <c r="H567" s="3">
        <v>30</v>
      </c>
      <c r="I567" s="3">
        <v>30</v>
      </c>
      <c r="J567" s="24"/>
      <c r="K567" s="3" t="str">
        <f t="shared" si="37"/>
        <v>Դեկտեմբեր</v>
      </c>
      <c r="L567" s="123" t="str">
        <f t="shared" si="38"/>
        <v>Չորրորդ քառորդ</v>
      </c>
    </row>
    <row r="568" spans="1:12">
      <c r="A568" s="3">
        <v>567</v>
      </c>
      <c r="B568" s="121">
        <v>45091</v>
      </c>
      <c r="C568" s="3" t="s">
        <v>691</v>
      </c>
      <c r="D568" s="3" t="s">
        <v>126</v>
      </c>
      <c r="E568" s="3">
        <v>25</v>
      </c>
      <c r="F568" s="3" t="s">
        <v>21</v>
      </c>
      <c r="G568" s="3">
        <v>3</v>
      </c>
      <c r="H568" s="3">
        <v>300</v>
      </c>
      <c r="I568" s="3">
        <v>900</v>
      </c>
      <c r="J568" s="24"/>
      <c r="K568" s="3" t="str">
        <f t="shared" si="37"/>
        <v>Հունիս</v>
      </c>
      <c r="L568" s="123" t="str">
        <f t="shared" si="38"/>
        <v>Երկրորդ քառորդ</v>
      </c>
    </row>
    <row r="569" spans="1:12">
      <c r="A569" s="3">
        <v>568</v>
      </c>
      <c r="B569" s="121">
        <v>45165</v>
      </c>
      <c r="C569" s="3" t="s">
        <v>692</v>
      </c>
      <c r="D569" s="3" t="s">
        <v>126</v>
      </c>
      <c r="E569" s="3">
        <v>51</v>
      </c>
      <c r="F569" s="3" t="s">
        <v>20</v>
      </c>
      <c r="G569" s="3">
        <v>1</v>
      </c>
      <c r="H569" s="3">
        <v>300</v>
      </c>
      <c r="I569" s="3">
        <v>300</v>
      </c>
      <c r="J569" s="24"/>
      <c r="K569" s="3" t="str">
        <f t="shared" si="37"/>
        <v>Օգոստոս</v>
      </c>
      <c r="L569" s="123" t="str">
        <f t="shared" si="38"/>
        <v>Երրորդ քառորդ</v>
      </c>
    </row>
    <row r="570" spans="1:12">
      <c r="A570" s="3">
        <v>569</v>
      </c>
      <c r="B570" s="121">
        <v>45153</v>
      </c>
      <c r="C570" s="3" t="s">
        <v>693</v>
      </c>
      <c r="D570" s="3" t="s">
        <v>124</v>
      </c>
      <c r="E570" s="3">
        <v>52</v>
      </c>
      <c r="F570" s="3" t="s">
        <v>20</v>
      </c>
      <c r="G570" s="3">
        <v>4</v>
      </c>
      <c r="H570" s="3">
        <v>50</v>
      </c>
      <c r="I570" s="3">
        <v>200</v>
      </c>
      <c r="J570" s="24"/>
      <c r="K570" s="3" t="str">
        <f t="shared" si="37"/>
        <v>Օգոստոս</v>
      </c>
      <c r="L570" s="123" t="str">
        <f t="shared" si="38"/>
        <v>Երրորդ քառորդ</v>
      </c>
    </row>
    <row r="571" spans="1:12">
      <c r="A571" s="3">
        <v>570</v>
      </c>
      <c r="B571" s="121">
        <v>45153</v>
      </c>
      <c r="C571" s="3" t="s">
        <v>694</v>
      </c>
      <c r="D571" s="3" t="s">
        <v>124</v>
      </c>
      <c r="E571" s="3">
        <v>49</v>
      </c>
      <c r="F571" s="3" t="s">
        <v>21</v>
      </c>
      <c r="G571" s="3">
        <v>1</v>
      </c>
      <c r="H571" s="3">
        <v>500</v>
      </c>
      <c r="I571" s="3">
        <v>500</v>
      </c>
      <c r="J571" s="24"/>
      <c r="K571" s="3" t="str">
        <f t="shared" si="37"/>
        <v>Օգոստոս</v>
      </c>
      <c r="L571" s="123" t="str">
        <f t="shared" si="38"/>
        <v>Երրորդ քառորդ</v>
      </c>
    </row>
    <row r="572" spans="1:12">
      <c r="A572" s="3">
        <v>571</v>
      </c>
      <c r="B572" s="121">
        <v>45272</v>
      </c>
      <c r="C572" s="3" t="s">
        <v>695</v>
      </c>
      <c r="D572" s="3" t="s">
        <v>126</v>
      </c>
      <c r="E572" s="3">
        <v>41</v>
      </c>
      <c r="F572" s="3" t="s">
        <v>20</v>
      </c>
      <c r="G572" s="3">
        <v>1</v>
      </c>
      <c r="H572" s="3">
        <v>50</v>
      </c>
      <c r="I572" s="3">
        <v>50</v>
      </c>
      <c r="J572" s="24"/>
      <c r="K572" s="3" t="str">
        <f t="shared" si="37"/>
        <v>Դեկտեմբեր</v>
      </c>
      <c r="L572" s="123" t="str">
        <f t="shared" si="38"/>
        <v>Չորրորդ քառորդ</v>
      </c>
    </row>
    <row r="573" spans="1:12">
      <c r="A573" s="3">
        <v>572</v>
      </c>
      <c r="B573" s="121">
        <v>45036</v>
      </c>
      <c r="C573" s="3" t="s">
        <v>696</v>
      </c>
      <c r="D573" s="3" t="s">
        <v>124</v>
      </c>
      <c r="E573" s="3">
        <v>31</v>
      </c>
      <c r="F573" s="3" t="s">
        <v>21</v>
      </c>
      <c r="G573" s="3">
        <v>4</v>
      </c>
      <c r="H573" s="3">
        <v>500</v>
      </c>
      <c r="I573" s="3">
        <v>2000</v>
      </c>
      <c r="J573" s="24"/>
      <c r="K573" s="3" t="str">
        <f t="shared" si="37"/>
        <v>Ապրիլ</v>
      </c>
      <c r="L573" s="123" t="str">
        <f t="shared" si="38"/>
        <v>Երկրորդ քառորդ</v>
      </c>
    </row>
    <row r="574" spans="1:12">
      <c r="A574" s="3">
        <v>573</v>
      </c>
      <c r="B574" s="121">
        <v>45188</v>
      </c>
      <c r="C574" s="3" t="s">
        <v>697</v>
      </c>
      <c r="D574" s="3" t="s">
        <v>124</v>
      </c>
      <c r="E574" s="3">
        <v>49</v>
      </c>
      <c r="F574" s="3" t="s">
        <v>19</v>
      </c>
      <c r="G574" s="3">
        <v>2</v>
      </c>
      <c r="H574" s="3">
        <v>30</v>
      </c>
      <c r="I574" s="3">
        <v>60</v>
      </c>
      <c r="J574" s="24"/>
      <c r="K574" s="3" t="str">
        <f t="shared" si="37"/>
        <v>Սեպտեմբեր</v>
      </c>
      <c r="L574" s="123" t="str">
        <f t="shared" si="38"/>
        <v>Երրորդ քառորդ</v>
      </c>
    </row>
    <row r="575" spans="1:12">
      <c r="A575" s="3">
        <v>574</v>
      </c>
      <c r="B575" s="121">
        <v>45169</v>
      </c>
      <c r="C575" s="3" t="s">
        <v>698</v>
      </c>
      <c r="D575" s="3" t="s">
        <v>126</v>
      </c>
      <c r="E575" s="3">
        <v>63</v>
      </c>
      <c r="F575" s="3" t="s">
        <v>20</v>
      </c>
      <c r="G575" s="3">
        <v>2</v>
      </c>
      <c r="H575" s="3">
        <v>25</v>
      </c>
      <c r="I575" s="3">
        <v>50</v>
      </c>
      <c r="J575" s="24"/>
      <c r="K575" s="3" t="str">
        <f t="shared" si="37"/>
        <v>Օգոստոս</v>
      </c>
      <c r="L575" s="123" t="str">
        <f t="shared" si="38"/>
        <v>Երրորդ քառորդ</v>
      </c>
    </row>
    <row r="576" spans="1:12">
      <c r="A576" s="3">
        <v>575</v>
      </c>
      <c r="B576" s="121">
        <v>45013</v>
      </c>
      <c r="C576" s="3" t="s">
        <v>699</v>
      </c>
      <c r="D576" s="3" t="s">
        <v>124</v>
      </c>
      <c r="E576" s="3">
        <v>60</v>
      </c>
      <c r="F576" s="3" t="s">
        <v>21</v>
      </c>
      <c r="G576" s="3">
        <v>2</v>
      </c>
      <c r="H576" s="3">
        <v>50</v>
      </c>
      <c r="I576" s="3">
        <v>100</v>
      </c>
      <c r="J576" s="24"/>
      <c r="K576" s="3" t="str">
        <f t="shared" si="37"/>
        <v>Մարտ</v>
      </c>
      <c r="L576" s="123" t="str">
        <f t="shared" si="38"/>
        <v>Առաջին քառորդ</v>
      </c>
    </row>
    <row r="577" spans="1:12">
      <c r="A577" s="3">
        <v>576</v>
      </c>
      <c r="B577" s="121">
        <v>45264</v>
      </c>
      <c r="C577" s="3" t="s">
        <v>700</v>
      </c>
      <c r="D577" s="3" t="s">
        <v>126</v>
      </c>
      <c r="E577" s="3">
        <v>33</v>
      </c>
      <c r="F577" s="3" t="s">
        <v>19</v>
      </c>
      <c r="G577" s="3">
        <v>3</v>
      </c>
      <c r="H577" s="3">
        <v>50</v>
      </c>
      <c r="I577" s="3">
        <v>150</v>
      </c>
      <c r="J577" s="24"/>
      <c r="K577" s="3" t="str">
        <f t="shared" si="37"/>
        <v>Դեկտեմբեր</v>
      </c>
      <c r="L577" s="123" t="str">
        <f t="shared" si="38"/>
        <v>Չորրորդ քառորդ</v>
      </c>
    </row>
    <row r="578" spans="1:12">
      <c r="A578" s="3">
        <v>577</v>
      </c>
      <c r="B578" s="121">
        <v>44970</v>
      </c>
      <c r="C578" s="3" t="s">
        <v>701</v>
      </c>
      <c r="D578" s="3" t="s">
        <v>124</v>
      </c>
      <c r="E578" s="3">
        <v>21</v>
      </c>
      <c r="F578" s="3" t="s">
        <v>19</v>
      </c>
      <c r="G578" s="3">
        <v>4</v>
      </c>
      <c r="H578" s="3">
        <v>500</v>
      </c>
      <c r="I578" s="3">
        <v>2000</v>
      </c>
      <c r="J578" s="24"/>
      <c r="K578" s="3" t="str">
        <f t="shared" si="37"/>
        <v>Փետրվար</v>
      </c>
      <c r="L578" s="123" t="str">
        <f t="shared" si="38"/>
        <v>Առաջին քառորդ</v>
      </c>
    </row>
    <row r="579" spans="1:12">
      <c r="A579" s="3">
        <v>578</v>
      </c>
      <c r="B579" s="121">
        <v>45072</v>
      </c>
      <c r="C579" s="3" t="s">
        <v>702</v>
      </c>
      <c r="D579" s="3" t="s">
        <v>126</v>
      </c>
      <c r="E579" s="3">
        <v>54</v>
      </c>
      <c r="F579" s="3" t="s">
        <v>21</v>
      </c>
      <c r="G579" s="3">
        <v>4</v>
      </c>
      <c r="H579" s="3">
        <v>30</v>
      </c>
      <c r="I579" s="3">
        <v>120</v>
      </c>
      <c r="J579" s="24"/>
      <c r="K579" s="3" t="str">
        <f t="shared" ref="K579:K642" si="39">IF(MONTH(B579)&lt;=1, "Հունվար", IF(MONTH(B579)&lt;=2, "Փետրվար", IF(MONTH(B579)&lt;=3, "Մարտ", IF(MONTH(B579)&lt;=4, "Ապրիլ",IF(MONTH(B579)&lt;=5, "Մայիս",IF(MONTH(B579)&lt;=6, "Հունիս",IF(MONTH(B579)&lt;=7, "Հուլիս",IF(MONTH(B579)&lt;=8, "Օգոստոս",IF(MONTH(B579)&lt;=9, "Սեպտեմբեր",IF(MONTH(B579)&lt;=10, "Հոկտեմբեր",IF(MONTH(B579)&lt;=11, "Նոյեմբեր",IF(MONTH(B579)&lt;=12, "Դեկտեմբեր", "Error"))))))))))))</f>
        <v>Մայիս</v>
      </c>
      <c r="L579" s="123" t="str">
        <f t="shared" ref="L579:L642" si="40">IF(MONTH(B579)&lt;=3, "Առաջին քառորդ", IF(MONTH(B579)&lt;=6, "Երկրորդ քառորդ", IF(MONTH(B579)&lt;=9, "Երրորդ քառորդ", IF(MONTH(B579)&lt;=12, "Չորրորդ քառորդ","Error"))))</f>
        <v>Երկրորդ քառորդ</v>
      </c>
    </row>
    <row r="580" spans="1:12">
      <c r="A580" s="3">
        <v>579</v>
      </c>
      <c r="B580" s="121">
        <v>45190</v>
      </c>
      <c r="C580" s="3" t="s">
        <v>703</v>
      </c>
      <c r="D580" s="3" t="s">
        <v>126</v>
      </c>
      <c r="E580" s="3">
        <v>38</v>
      </c>
      <c r="F580" s="3" t="s">
        <v>20</v>
      </c>
      <c r="G580" s="3">
        <v>1</v>
      </c>
      <c r="H580" s="3">
        <v>30</v>
      </c>
      <c r="I580" s="3">
        <v>30</v>
      </c>
      <c r="J580" s="24"/>
      <c r="K580" s="3" t="str">
        <f t="shared" si="39"/>
        <v>Սեպտեմբեր</v>
      </c>
      <c r="L580" s="123" t="str">
        <f t="shared" si="40"/>
        <v>Երրորդ քառորդ</v>
      </c>
    </row>
    <row r="581" spans="1:12">
      <c r="A581" s="3">
        <v>580</v>
      </c>
      <c r="B581" s="121">
        <v>45266</v>
      </c>
      <c r="C581" s="3" t="s">
        <v>704</v>
      </c>
      <c r="D581" s="3" t="s">
        <v>126</v>
      </c>
      <c r="E581" s="3">
        <v>31</v>
      </c>
      <c r="F581" s="3" t="s">
        <v>21</v>
      </c>
      <c r="G581" s="3">
        <v>3</v>
      </c>
      <c r="H581" s="3">
        <v>500</v>
      </c>
      <c r="I581" s="3">
        <v>1500</v>
      </c>
      <c r="J581" s="24"/>
      <c r="K581" s="3" t="str">
        <f t="shared" si="39"/>
        <v>Դեկտեմբեր</v>
      </c>
      <c r="L581" s="123" t="str">
        <f t="shared" si="40"/>
        <v>Չորրորդ քառորդ</v>
      </c>
    </row>
    <row r="582" spans="1:12">
      <c r="A582" s="3">
        <v>581</v>
      </c>
      <c r="B582" s="121">
        <v>45251</v>
      </c>
      <c r="C582" s="3" t="s">
        <v>705</v>
      </c>
      <c r="D582" s="3" t="s">
        <v>126</v>
      </c>
      <c r="E582" s="3">
        <v>48</v>
      </c>
      <c r="F582" s="3" t="s">
        <v>19</v>
      </c>
      <c r="G582" s="3">
        <v>2</v>
      </c>
      <c r="H582" s="3">
        <v>30</v>
      </c>
      <c r="I582" s="3">
        <v>60</v>
      </c>
      <c r="J582" s="24"/>
      <c r="K582" s="3" t="str">
        <f t="shared" si="39"/>
        <v>Նոյեմբեր</v>
      </c>
      <c r="L582" s="123" t="str">
        <f t="shared" si="40"/>
        <v>Չորրորդ քառորդ</v>
      </c>
    </row>
    <row r="583" spans="1:12">
      <c r="A583" s="3">
        <v>582</v>
      </c>
      <c r="B583" s="121">
        <v>45244</v>
      </c>
      <c r="C583" s="3" t="s">
        <v>706</v>
      </c>
      <c r="D583" s="3" t="s">
        <v>124</v>
      </c>
      <c r="E583" s="3">
        <v>35</v>
      </c>
      <c r="F583" s="3" t="s">
        <v>21</v>
      </c>
      <c r="G583" s="3">
        <v>3</v>
      </c>
      <c r="H583" s="3">
        <v>300</v>
      </c>
      <c r="I583" s="3">
        <v>900</v>
      </c>
      <c r="J583" s="24"/>
      <c r="K583" s="3" t="str">
        <f t="shared" si="39"/>
        <v>Նոյեմբեր</v>
      </c>
      <c r="L583" s="123" t="str">
        <f t="shared" si="40"/>
        <v>Չորրորդ քառորդ</v>
      </c>
    </row>
    <row r="584" spans="1:12">
      <c r="A584" s="3">
        <v>583</v>
      </c>
      <c r="B584" s="121">
        <v>45098</v>
      </c>
      <c r="C584" s="3" t="s">
        <v>707</v>
      </c>
      <c r="D584" s="3" t="s">
        <v>126</v>
      </c>
      <c r="E584" s="3">
        <v>24</v>
      </c>
      <c r="F584" s="3" t="s">
        <v>20</v>
      </c>
      <c r="G584" s="3">
        <v>4</v>
      </c>
      <c r="H584" s="3">
        <v>25</v>
      </c>
      <c r="I584" s="3">
        <v>100</v>
      </c>
      <c r="J584" s="24"/>
      <c r="K584" s="3" t="str">
        <f t="shared" si="39"/>
        <v>Հունիս</v>
      </c>
      <c r="L584" s="123" t="str">
        <f t="shared" si="40"/>
        <v>Երկրորդ քառորդ</v>
      </c>
    </row>
    <row r="585" spans="1:12">
      <c r="A585" s="3">
        <v>584</v>
      </c>
      <c r="B585" s="121">
        <v>44974</v>
      </c>
      <c r="C585" s="3" t="s">
        <v>708</v>
      </c>
      <c r="D585" s="3" t="s">
        <v>126</v>
      </c>
      <c r="E585" s="3">
        <v>27</v>
      </c>
      <c r="F585" s="3" t="s">
        <v>19</v>
      </c>
      <c r="G585" s="3">
        <v>4</v>
      </c>
      <c r="H585" s="3">
        <v>50</v>
      </c>
      <c r="I585" s="3">
        <v>200</v>
      </c>
      <c r="J585" s="24"/>
      <c r="K585" s="3" t="str">
        <f t="shared" si="39"/>
        <v>Փետրվար</v>
      </c>
      <c r="L585" s="123" t="str">
        <f t="shared" si="40"/>
        <v>Առաջին քառորդ</v>
      </c>
    </row>
    <row r="586" spans="1:12">
      <c r="A586" s="3">
        <v>585</v>
      </c>
      <c r="B586" s="121">
        <v>45047</v>
      </c>
      <c r="C586" s="3" t="s">
        <v>709</v>
      </c>
      <c r="D586" s="3" t="s">
        <v>126</v>
      </c>
      <c r="E586" s="3">
        <v>24</v>
      </c>
      <c r="F586" s="3" t="s">
        <v>21</v>
      </c>
      <c r="G586" s="3">
        <v>1</v>
      </c>
      <c r="H586" s="3">
        <v>25</v>
      </c>
      <c r="I586" s="3">
        <v>25</v>
      </c>
      <c r="J586" s="24"/>
      <c r="K586" s="3" t="str">
        <f t="shared" si="39"/>
        <v>Մայիս</v>
      </c>
      <c r="L586" s="123" t="str">
        <f t="shared" si="40"/>
        <v>Երկրորդ քառորդ</v>
      </c>
    </row>
    <row r="587" spans="1:12">
      <c r="A587" s="3">
        <v>586</v>
      </c>
      <c r="B587" s="121">
        <v>45271</v>
      </c>
      <c r="C587" s="3" t="s">
        <v>710</v>
      </c>
      <c r="D587" s="3" t="s">
        <v>124</v>
      </c>
      <c r="E587" s="3">
        <v>50</v>
      </c>
      <c r="F587" s="3" t="s">
        <v>20</v>
      </c>
      <c r="G587" s="3">
        <v>1</v>
      </c>
      <c r="H587" s="3">
        <v>50</v>
      </c>
      <c r="I587" s="3">
        <v>50</v>
      </c>
      <c r="J587" s="24"/>
      <c r="K587" s="3" t="str">
        <f t="shared" si="39"/>
        <v>Դեկտեմբեր</v>
      </c>
      <c r="L587" s="123" t="str">
        <f t="shared" si="40"/>
        <v>Չորրորդ քառորդ</v>
      </c>
    </row>
    <row r="588" spans="1:12">
      <c r="A588" s="3">
        <v>587</v>
      </c>
      <c r="B588" s="121">
        <v>45085</v>
      </c>
      <c r="C588" s="3" t="s">
        <v>711</v>
      </c>
      <c r="D588" s="3" t="s">
        <v>126</v>
      </c>
      <c r="E588" s="3">
        <v>40</v>
      </c>
      <c r="F588" s="3" t="s">
        <v>19</v>
      </c>
      <c r="G588" s="3">
        <v>4</v>
      </c>
      <c r="H588" s="3">
        <v>300</v>
      </c>
      <c r="I588" s="3">
        <v>1200</v>
      </c>
      <c r="J588" s="24"/>
      <c r="K588" s="3" t="str">
        <f t="shared" si="39"/>
        <v>Հունիս</v>
      </c>
      <c r="L588" s="123" t="str">
        <f t="shared" si="40"/>
        <v>Երկրորդ քառորդ</v>
      </c>
    </row>
    <row r="589" spans="1:12">
      <c r="A589" s="3">
        <v>588</v>
      </c>
      <c r="B589" s="121">
        <v>45042</v>
      </c>
      <c r="C589" s="3" t="s">
        <v>712</v>
      </c>
      <c r="D589" s="3" t="s">
        <v>124</v>
      </c>
      <c r="E589" s="3">
        <v>38</v>
      </c>
      <c r="F589" s="3" t="s">
        <v>20</v>
      </c>
      <c r="G589" s="3">
        <v>2</v>
      </c>
      <c r="H589" s="3">
        <v>30</v>
      </c>
      <c r="I589" s="3">
        <v>60</v>
      </c>
      <c r="J589" s="24"/>
      <c r="K589" s="3" t="str">
        <f t="shared" si="39"/>
        <v>Ապրիլ</v>
      </c>
      <c r="L589" s="123" t="str">
        <f t="shared" si="40"/>
        <v>Երկրորդ քառորդ</v>
      </c>
    </row>
    <row r="590" spans="1:12">
      <c r="A590" s="3">
        <v>589</v>
      </c>
      <c r="B590" s="121">
        <v>45028</v>
      </c>
      <c r="C590" s="3" t="s">
        <v>713</v>
      </c>
      <c r="D590" s="3" t="s">
        <v>126</v>
      </c>
      <c r="E590" s="3">
        <v>36</v>
      </c>
      <c r="F590" s="3" t="s">
        <v>19</v>
      </c>
      <c r="G590" s="3">
        <v>2</v>
      </c>
      <c r="H590" s="3">
        <v>500</v>
      </c>
      <c r="I590" s="3">
        <v>1000</v>
      </c>
      <c r="J590" s="24"/>
      <c r="K590" s="3" t="str">
        <f t="shared" si="39"/>
        <v>Ապրիլ</v>
      </c>
      <c r="L590" s="123" t="str">
        <f t="shared" si="40"/>
        <v>Երկրորդ քառորդ</v>
      </c>
    </row>
    <row r="591" spans="1:12">
      <c r="A591" s="3">
        <v>590</v>
      </c>
      <c r="B591" s="121">
        <v>45002</v>
      </c>
      <c r="C591" s="3" t="s">
        <v>714</v>
      </c>
      <c r="D591" s="3" t="s">
        <v>124</v>
      </c>
      <c r="E591" s="3">
        <v>36</v>
      </c>
      <c r="F591" s="3" t="s">
        <v>21</v>
      </c>
      <c r="G591" s="3">
        <v>3</v>
      </c>
      <c r="H591" s="3">
        <v>300</v>
      </c>
      <c r="I591" s="3">
        <v>900</v>
      </c>
      <c r="J591" s="24"/>
      <c r="K591" s="3" t="str">
        <f t="shared" si="39"/>
        <v>Մարտ</v>
      </c>
      <c r="L591" s="123" t="str">
        <f t="shared" si="40"/>
        <v>Առաջին քառորդ</v>
      </c>
    </row>
    <row r="592" spans="1:12">
      <c r="A592" s="3">
        <v>591</v>
      </c>
      <c r="B592" s="121">
        <v>44939</v>
      </c>
      <c r="C592" s="3" t="s">
        <v>715</v>
      </c>
      <c r="D592" s="3" t="s">
        <v>124</v>
      </c>
      <c r="E592" s="3">
        <v>53</v>
      </c>
      <c r="F592" s="3" t="s">
        <v>20</v>
      </c>
      <c r="G592" s="3">
        <v>4</v>
      </c>
      <c r="H592" s="3">
        <v>25</v>
      </c>
      <c r="I592" s="3">
        <v>100</v>
      </c>
      <c r="J592" s="24"/>
      <c r="K592" s="3" t="str">
        <f t="shared" si="39"/>
        <v>Հունվար</v>
      </c>
      <c r="L592" s="123" t="str">
        <f t="shared" si="40"/>
        <v>Առաջին քառորդ</v>
      </c>
    </row>
    <row r="593" spans="1:12">
      <c r="A593" s="3">
        <v>592</v>
      </c>
      <c r="B593" s="121">
        <v>44950</v>
      </c>
      <c r="C593" s="3" t="s">
        <v>716</v>
      </c>
      <c r="D593" s="3" t="s">
        <v>126</v>
      </c>
      <c r="E593" s="3">
        <v>46</v>
      </c>
      <c r="F593" s="3" t="s">
        <v>19</v>
      </c>
      <c r="G593" s="3">
        <v>4</v>
      </c>
      <c r="H593" s="3">
        <v>500</v>
      </c>
      <c r="I593" s="3">
        <v>2000</v>
      </c>
      <c r="J593" s="24"/>
      <c r="K593" s="3" t="str">
        <f t="shared" si="39"/>
        <v>Հունվար</v>
      </c>
      <c r="L593" s="123" t="str">
        <f t="shared" si="40"/>
        <v>Առաջին քառորդ</v>
      </c>
    </row>
    <row r="594" spans="1:12">
      <c r="A594" s="3">
        <v>593</v>
      </c>
      <c r="B594" s="121">
        <v>45052</v>
      </c>
      <c r="C594" s="3" t="s">
        <v>717</v>
      </c>
      <c r="D594" s="3" t="s">
        <v>124</v>
      </c>
      <c r="E594" s="3">
        <v>35</v>
      </c>
      <c r="F594" s="3" t="s">
        <v>20</v>
      </c>
      <c r="G594" s="3">
        <v>2</v>
      </c>
      <c r="H594" s="3">
        <v>30</v>
      </c>
      <c r="I594" s="3">
        <v>60</v>
      </c>
      <c r="J594" s="24"/>
      <c r="K594" s="3" t="str">
        <f t="shared" si="39"/>
        <v>Մայիս</v>
      </c>
      <c r="L594" s="123" t="str">
        <f t="shared" si="40"/>
        <v>Երկրորդ քառորդ</v>
      </c>
    </row>
    <row r="595" spans="1:12">
      <c r="A595" s="3">
        <v>594</v>
      </c>
      <c r="B595" s="121">
        <v>45170</v>
      </c>
      <c r="C595" s="3" t="s">
        <v>718</v>
      </c>
      <c r="D595" s="3" t="s">
        <v>126</v>
      </c>
      <c r="E595" s="3">
        <v>19</v>
      </c>
      <c r="F595" s="3" t="s">
        <v>20</v>
      </c>
      <c r="G595" s="3">
        <v>2</v>
      </c>
      <c r="H595" s="3">
        <v>300</v>
      </c>
      <c r="I595" s="3">
        <v>600</v>
      </c>
      <c r="J595" s="24"/>
      <c r="K595" s="3" t="str">
        <f t="shared" si="39"/>
        <v>Սեպտեմբեր</v>
      </c>
      <c r="L595" s="123" t="str">
        <f t="shared" si="40"/>
        <v>Երրորդ քառորդ</v>
      </c>
    </row>
    <row r="596" spans="1:12">
      <c r="A596" s="3">
        <v>595</v>
      </c>
      <c r="B596" s="121">
        <v>45239</v>
      </c>
      <c r="C596" s="3" t="s">
        <v>719</v>
      </c>
      <c r="D596" s="3" t="s">
        <v>126</v>
      </c>
      <c r="E596" s="3">
        <v>18</v>
      </c>
      <c r="F596" s="3" t="s">
        <v>21</v>
      </c>
      <c r="G596" s="3">
        <v>4</v>
      </c>
      <c r="H596" s="3">
        <v>500</v>
      </c>
      <c r="I596" s="3">
        <v>2000</v>
      </c>
      <c r="J596" s="24"/>
      <c r="K596" s="3" t="str">
        <f t="shared" si="39"/>
        <v>Նոյեմբեր</v>
      </c>
      <c r="L596" s="123" t="str">
        <f t="shared" si="40"/>
        <v>Չորրորդ քառորդ</v>
      </c>
    </row>
    <row r="597" spans="1:12">
      <c r="A597" s="3">
        <v>596</v>
      </c>
      <c r="B597" s="121">
        <v>44964</v>
      </c>
      <c r="C597" s="3" t="s">
        <v>720</v>
      </c>
      <c r="D597" s="3" t="s">
        <v>126</v>
      </c>
      <c r="E597" s="3">
        <v>64</v>
      </c>
      <c r="F597" s="3" t="s">
        <v>20</v>
      </c>
      <c r="G597" s="3">
        <v>1</v>
      </c>
      <c r="H597" s="3">
        <v>300</v>
      </c>
      <c r="I597" s="3">
        <v>300</v>
      </c>
      <c r="J597" s="24"/>
      <c r="K597" s="3" t="str">
        <f t="shared" si="39"/>
        <v>Փետրվար</v>
      </c>
      <c r="L597" s="123" t="str">
        <f t="shared" si="40"/>
        <v>Առաջին քառորդ</v>
      </c>
    </row>
    <row r="598" spans="1:12">
      <c r="A598" s="3">
        <v>597</v>
      </c>
      <c r="B598" s="121">
        <v>45160</v>
      </c>
      <c r="C598" s="3" t="s">
        <v>721</v>
      </c>
      <c r="D598" s="3" t="s">
        <v>124</v>
      </c>
      <c r="E598" s="3">
        <v>22</v>
      </c>
      <c r="F598" s="3" t="s">
        <v>19</v>
      </c>
      <c r="G598" s="3">
        <v>4</v>
      </c>
      <c r="H598" s="3">
        <v>300</v>
      </c>
      <c r="I598" s="3">
        <v>1200</v>
      </c>
      <c r="J598" s="24"/>
      <c r="K598" s="3" t="str">
        <f t="shared" si="39"/>
        <v>Օգոստոս</v>
      </c>
      <c r="L598" s="123" t="str">
        <f t="shared" si="40"/>
        <v>Երրորդ քառորդ</v>
      </c>
    </row>
    <row r="599" spans="1:12">
      <c r="A599" s="3">
        <v>598</v>
      </c>
      <c r="B599" s="121">
        <v>45139</v>
      </c>
      <c r="C599" s="3" t="s">
        <v>722</v>
      </c>
      <c r="D599" s="3" t="s">
        <v>124</v>
      </c>
      <c r="E599" s="3">
        <v>37</v>
      </c>
      <c r="F599" s="3" t="s">
        <v>19</v>
      </c>
      <c r="G599" s="3">
        <v>4</v>
      </c>
      <c r="H599" s="3">
        <v>30</v>
      </c>
      <c r="I599" s="3">
        <v>120</v>
      </c>
      <c r="J599" s="24"/>
      <c r="K599" s="3" t="str">
        <f t="shared" si="39"/>
        <v>Օգոստոս</v>
      </c>
      <c r="L599" s="123" t="str">
        <f t="shared" si="40"/>
        <v>Երրորդ քառորդ</v>
      </c>
    </row>
    <row r="600" spans="1:12">
      <c r="A600" s="3">
        <v>599</v>
      </c>
      <c r="B600" s="121">
        <v>45249</v>
      </c>
      <c r="C600" s="3" t="s">
        <v>723</v>
      </c>
      <c r="D600" s="3" t="s">
        <v>126</v>
      </c>
      <c r="E600" s="3">
        <v>28</v>
      </c>
      <c r="F600" s="3" t="s">
        <v>19</v>
      </c>
      <c r="G600" s="3">
        <v>2</v>
      </c>
      <c r="H600" s="3">
        <v>50</v>
      </c>
      <c r="I600" s="3">
        <v>100</v>
      </c>
      <c r="J600" s="24"/>
      <c r="K600" s="3" t="str">
        <f t="shared" si="39"/>
        <v>Նոյեմբեր</v>
      </c>
      <c r="L600" s="123" t="str">
        <f t="shared" si="40"/>
        <v>Չորրորդ քառորդ</v>
      </c>
    </row>
    <row r="601" spans="1:12">
      <c r="A601" s="3">
        <v>600</v>
      </c>
      <c r="B601" s="121">
        <v>45221</v>
      </c>
      <c r="C601" s="3" t="s">
        <v>724</v>
      </c>
      <c r="D601" s="3" t="s">
        <v>126</v>
      </c>
      <c r="E601" s="3">
        <v>59</v>
      </c>
      <c r="F601" s="3" t="s">
        <v>19</v>
      </c>
      <c r="G601" s="3">
        <v>2</v>
      </c>
      <c r="H601" s="3">
        <v>500</v>
      </c>
      <c r="I601" s="3">
        <v>1000</v>
      </c>
      <c r="J601" s="24"/>
      <c r="K601" s="3" t="str">
        <f t="shared" si="39"/>
        <v>Հոկտեմբեր</v>
      </c>
      <c r="L601" s="123" t="str">
        <f t="shared" si="40"/>
        <v>Չորրորդ քառորդ</v>
      </c>
    </row>
    <row r="602" spans="1:12">
      <c r="A602" s="3">
        <v>601</v>
      </c>
      <c r="B602" s="121">
        <v>45026</v>
      </c>
      <c r="C602" s="3" t="s">
        <v>725</v>
      </c>
      <c r="D602" s="3" t="s">
        <v>124</v>
      </c>
      <c r="E602" s="3">
        <v>19</v>
      </c>
      <c r="F602" s="3" t="s">
        <v>21</v>
      </c>
      <c r="G602" s="3">
        <v>1</v>
      </c>
      <c r="H602" s="3">
        <v>30</v>
      </c>
      <c r="I602" s="3">
        <v>30</v>
      </c>
      <c r="J602" s="24"/>
      <c r="K602" s="3" t="str">
        <f t="shared" si="39"/>
        <v>Ապրիլ</v>
      </c>
      <c r="L602" s="123" t="str">
        <f t="shared" si="40"/>
        <v>Երկրորդ քառորդ</v>
      </c>
    </row>
    <row r="603" spans="1:12">
      <c r="A603" s="3">
        <v>602</v>
      </c>
      <c r="B603" s="121">
        <v>45283</v>
      </c>
      <c r="C603" s="3" t="s">
        <v>726</v>
      </c>
      <c r="D603" s="3" t="s">
        <v>126</v>
      </c>
      <c r="E603" s="3">
        <v>20</v>
      </c>
      <c r="F603" s="3" t="s">
        <v>20</v>
      </c>
      <c r="G603" s="3">
        <v>1</v>
      </c>
      <c r="H603" s="3">
        <v>300</v>
      </c>
      <c r="I603" s="3">
        <v>300</v>
      </c>
      <c r="J603" s="24"/>
      <c r="K603" s="3" t="str">
        <f t="shared" si="39"/>
        <v>Դեկտեմբեր</v>
      </c>
      <c r="L603" s="123" t="str">
        <f t="shared" si="40"/>
        <v>Չորրորդ քառորդ</v>
      </c>
    </row>
    <row r="604" spans="1:12">
      <c r="A604" s="3">
        <v>603</v>
      </c>
      <c r="B604" s="121">
        <v>45123</v>
      </c>
      <c r="C604" s="3" t="s">
        <v>727</v>
      </c>
      <c r="D604" s="3" t="s">
        <v>126</v>
      </c>
      <c r="E604" s="3">
        <v>40</v>
      </c>
      <c r="F604" s="3" t="s">
        <v>21</v>
      </c>
      <c r="G604" s="3">
        <v>3</v>
      </c>
      <c r="H604" s="3">
        <v>30</v>
      </c>
      <c r="I604" s="3">
        <v>90</v>
      </c>
      <c r="J604" s="24"/>
      <c r="K604" s="3" t="str">
        <f t="shared" si="39"/>
        <v>Հուլիս</v>
      </c>
      <c r="L604" s="123" t="str">
        <f t="shared" si="40"/>
        <v>Երրորդ քառորդ</v>
      </c>
    </row>
    <row r="605" spans="1:12">
      <c r="A605" s="3">
        <v>604</v>
      </c>
      <c r="B605" s="121">
        <v>45180</v>
      </c>
      <c r="C605" s="3" t="s">
        <v>728</v>
      </c>
      <c r="D605" s="3" t="s">
        <v>126</v>
      </c>
      <c r="E605" s="3">
        <v>29</v>
      </c>
      <c r="F605" s="3" t="s">
        <v>20</v>
      </c>
      <c r="G605" s="3">
        <v>4</v>
      </c>
      <c r="H605" s="3">
        <v>50</v>
      </c>
      <c r="I605" s="3">
        <v>200</v>
      </c>
      <c r="J605" s="24"/>
      <c r="K605" s="3" t="str">
        <f t="shared" si="39"/>
        <v>Սեպտեմբեր</v>
      </c>
      <c r="L605" s="123" t="str">
        <f t="shared" si="40"/>
        <v>Երրորդ քառորդ</v>
      </c>
    </row>
    <row r="606" spans="1:12">
      <c r="A606" s="3">
        <v>605</v>
      </c>
      <c r="B606" s="121">
        <v>45131</v>
      </c>
      <c r="C606" s="3" t="s">
        <v>729</v>
      </c>
      <c r="D606" s="3" t="s">
        <v>124</v>
      </c>
      <c r="E606" s="3">
        <v>37</v>
      </c>
      <c r="F606" s="3" t="s">
        <v>20</v>
      </c>
      <c r="G606" s="3">
        <v>2</v>
      </c>
      <c r="H606" s="3">
        <v>500</v>
      </c>
      <c r="I606" s="3">
        <v>1000</v>
      </c>
      <c r="J606" s="24"/>
      <c r="K606" s="3" t="str">
        <f t="shared" si="39"/>
        <v>Հուլիս</v>
      </c>
      <c r="L606" s="123" t="str">
        <f t="shared" si="40"/>
        <v>Երրորդ քառորդ</v>
      </c>
    </row>
    <row r="607" spans="1:12">
      <c r="A607" s="3">
        <v>606</v>
      </c>
      <c r="B607" s="121">
        <v>45051</v>
      </c>
      <c r="C607" s="3" t="s">
        <v>730</v>
      </c>
      <c r="D607" s="3" t="s">
        <v>124</v>
      </c>
      <c r="E607" s="3">
        <v>22</v>
      </c>
      <c r="F607" s="3" t="s">
        <v>20</v>
      </c>
      <c r="G607" s="3">
        <v>1</v>
      </c>
      <c r="H607" s="3">
        <v>50</v>
      </c>
      <c r="I607" s="3">
        <v>50</v>
      </c>
      <c r="J607" s="24"/>
      <c r="K607" s="3" t="str">
        <f t="shared" si="39"/>
        <v>Մայիս</v>
      </c>
      <c r="L607" s="123" t="str">
        <f t="shared" si="40"/>
        <v>Երկրորդ քառորդ</v>
      </c>
    </row>
    <row r="608" spans="1:12">
      <c r="A608" s="3">
        <v>607</v>
      </c>
      <c r="B608" s="121">
        <v>45002</v>
      </c>
      <c r="C608" s="3" t="s">
        <v>731</v>
      </c>
      <c r="D608" s="3" t="s">
        <v>124</v>
      </c>
      <c r="E608" s="3">
        <v>54</v>
      </c>
      <c r="F608" s="3" t="s">
        <v>21</v>
      </c>
      <c r="G608" s="3">
        <v>3</v>
      </c>
      <c r="H608" s="3">
        <v>25</v>
      </c>
      <c r="I608" s="3">
        <v>75</v>
      </c>
      <c r="J608" s="24"/>
      <c r="K608" s="3" t="str">
        <f t="shared" si="39"/>
        <v>Մարտ</v>
      </c>
      <c r="L608" s="123" t="str">
        <f t="shared" si="40"/>
        <v>Առաջին քառորդ</v>
      </c>
    </row>
    <row r="609" spans="1:12">
      <c r="A609" s="3">
        <v>608</v>
      </c>
      <c r="B609" s="121">
        <v>45262</v>
      </c>
      <c r="C609" s="3" t="s">
        <v>732</v>
      </c>
      <c r="D609" s="3" t="s">
        <v>126</v>
      </c>
      <c r="E609" s="3">
        <v>55</v>
      </c>
      <c r="F609" s="3" t="s">
        <v>20</v>
      </c>
      <c r="G609" s="3">
        <v>3</v>
      </c>
      <c r="H609" s="3">
        <v>500</v>
      </c>
      <c r="I609" s="3">
        <v>1500</v>
      </c>
      <c r="J609" s="24"/>
      <c r="K609" s="3" t="str">
        <f t="shared" si="39"/>
        <v>Դեկտեմբեր</v>
      </c>
      <c r="L609" s="123" t="str">
        <f t="shared" si="40"/>
        <v>Չորրորդ քառորդ</v>
      </c>
    </row>
    <row r="610" spans="1:12">
      <c r="A610" s="3">
        <v>609</v>
      </c>
      <c r="B610" s="121">
        <v>45279</v>
      </c>
      <c r="C610" s="3" t="s">
        <v>733</v>
      </c>
      <c r="D610" s="3" t="s">
        <v>126</v>
      </c>
      <c r="E610" s="3">
        <v>47</v>
      </c>
      <c r="F610" s="3" t="s">
        <v>21</v>
      </c>
      <c r="G610" s="3">
        <v>2</v>
      </c>
      <c r="H610" s="3">
        <v>50</v>
      </c>
      <c r="I610" s="3">
        <v>100</v>
      </c>
      <c r="J610" s="24"/>
      <c r="K610" s="3" t="str">
        <f t="shared" si="39"/>
        <v>Դեկտեմբեր</v>
      </c>
      <c r="L610" s="123" t="str">
        <f t="shared" si="40"/>
        <v>Չորրորդ քառորդ</v>
      </c>
    </row>
    <row r="611" spans="1:12">
      <c r="A611" s="3">
        <v>610</v>
      </c>
      <c r="B611" s="121">
        <v>44929</v>
      </c>
      <c r="C611" s="3" t="s">
        <v>734</v>
      </c>
      <c r="D611" s="3" t="s">
        <v>126</v>
      </c>
      <c r="E611" s="3">
        <v>26</v>
      </c>
      <c r="F611" s="3" t="s">
        <v>19</v>
      </c>
      <c r="G611" s="3">
        <v>2</v>
      </c>
      <c r="H611" s="3">
        <v>300</v>
      </c>
      <c r="I611" s="3">
        <v>600</v>
      </c>
      <c r="J611" s="24"/>
      <c r="K611" s="3" t="str">
        <f t="shared" si="39"/>
        <v>Հունվար</v>
      </c>
      <c r="L611" s="123" t="str">
        <f t="shared" si="40"/>
        <v>Առաջին քառորդ</v>
      </c>
    </row>
    <row r="612" spans="1:12">
      <c r="A612" s="3">
        <v>611</v>
      </c>
      <c r="B612" s="121">
        <v>44981</v>
      </c>
      <c r="C612" s="3" t="s">
        <v>735</v>
      </c>
      <c r="D612" s="3" t="s">
        <v>124</v>
      </c>
      <c r="E612" s="3">
        <v>51</v>
      </c>
      <c r="F612" s="3" t="s">
        <v>19</v>
      </c>
      <c r="G612" s="3">
        <v>3</v>
      </c>
      <c r="H612" s="3">
        <v>500</v>
      </c>
      <c r="I612" s="3">
        <v>1500</v>
      </c>
      <c r="J612" s="24"/>
      <c r="K612" s="3" t="str">
        <f t="shared" si="39"/>
        <v>Փետրվար</v>
      </c>
      <c r="L612" s="123" t="str">
        <f t="shared" si="40"/>
        <v>Առաջին քառորդ</v>
      </c>
    </row>
    <row r="613" spans="1:12">
      <c r="A613" s="3">
        <v>612</v>
      </c>
      <c r="B613" s="121">
        <v>45144</v>
      </c>
      <c r="C613" s="3" t="s">
        <v>736</v>
      </c>
      <c r="D613" s="3" t="s">
        <v>126</v>
      </c>
      <c r="E613" s="3">
        <v>61</v>
      </c>
      <c r="F613" s="3" t="s">
        <v>20</v>
      </c>
      <c r="G613" s="3">
        <v>1</v>
      </c>
      <c r="H613" s="3">
        <v>500</v>
      </c>
      <c r="I613" s="3">
        <v>500</v>
      </c>
      <c r="J613" s="24"/>
      <c r="K613" s="3" t="str">
        <f t="shared" si="39"/>
        <v>Օգոստոս</v>
      </c>
      <c r="L613" s="123" t="str">
        <f t="shared" si="40"/>
        <v>Երրորդ քառորդ</v>
      </c>
    </row>
    <row r="614" spans="1:12">
      <c r="A614" s="3">
        <v>613</v>
      </c>
      <c r="B614" s="121">
        <v>45039</v>
      </c>
      <c r="C614" s="3" t="s">
        <v>737</v>
      </c>
      <c r="D614" s="3" t="s">
        <v>126</v>
      </c>
      <c r="E614" s="3">
        <v>52</v>
      </c>
      <c r="F614" s="3" t="s">
        <v>21</v>
      </c>
      <c r="G614" s="3">
        <v>3</v>
      </c>
      <c r="H614" s="3">
        <v>30</v>
      </c>
      <c r="I614" s="3">
        <v>90</v>
      </c>
      <c r="J614" s="24"/>
      <c r="K614" s="3" t="str">
        <f t="shared" si="39"/>
        <v>Ապրիլ</v>
      </c>
      <c r="L614" s="123" t="str">
        <f t="shared" si="40"/>
        <v>Երկրորդ քառորդ</v>
      </c>
    </row>
    <row r="615" spans="1:12">
      <c r="A615" s="3">
        <v>614</v>
      </c>
      <c r="B615" s="121">
        <v>45017</v>
      </c>
      <c r="C615" s="3" t="s">
        <v>738</v>
      </c>
      <c r="D615" s="3" t="s">
        <v>126</v>
      </c>
      <c r="E615" s="3">
        <v>39</v>
      </c>
      <c r="F615" s="3" t="s">
        <v>19</v>
      </c>
      <c r="G615" s="3">
        <v>4</v>
      </c>
      <c r="H615" s="3">
        <v>300</v>
      </c>
      <c r="I615" s="3">
        <v>1200</v>
      </c>
      <c r="J615" s="24"/>
      <c r="K615" s="3" t="str">
        <f t="shared" si="39"/>
        <v>Ապրիլ</v>
      </c>
      <c r="L615" s="123" t="str">
        <f t="shared" si="40"/>
        <v>Երկրորդ քառորդ</v>
      </c>
    </row>
    <row r="616" spans="1:12">
      <c r="A616" s="3">
        <v>615</v>
      </c>
      <c r="B616" s="121">
        <v>45283</v>
      </c>
      <c r="C616" s="3" t="s">
        <v>739</v>
      </c>
      <c r="D616" s="3" t="s">
        <v>126</v>
      </c>
      <c r="E616" s="3">
        <v>61</v>
      </c>
      <c r="F616" s="3" t="s">
        <v>21</v>
      </c>
      <c r="G616" s="3">
        <v>4</v>
      </c>
      <c r="H616" s="3">
        <v>25</v>
      </c>
      <c r="I616" s="3">
        <v>100</v>
      </c>
      <c r="J616" s="24"/>
      <c r="K616" s="3" t="str">
        <f t="shared" si="39"/>
        <v>Դեկտեմբեր</v>
      </c>
      <c r="L616" s="123" t="str">
        <f t="shared" si="40"/>
        <v>Չորրորդ քառորդ</v>
      </c>
    </row>
    <row r="617" spans="1:12">
      <c r="A617" s="3">
        <v>616</v>
      </c>
      <c r="B617" s="121">
        <v>45192</v>
      </c>
      <c r="C617" s="3" t="s">
        <v>740</v>
      </c>
      <c r="D617" s="3" t="s">
        <v>124</v>
      </c>
      <c r="E617" s="3">
        <v>41</v>
      </c>
      <c r="F617" s="3" t="s">
        <v>21</v>
      </c>
      <c r="G617" s="3">
        <v>2</v>
      </c>
      <c r="H617" s="3">
        <v>50</v>
      </c>
      <c r="I617" s="3">
        <v>100</v>
      </c>
      <c r="J617" s="24"/>
      <c r="K617" s="3" t="str">
        <f t="shared" si="39"/>
        <v>Սեպտեմբեր</v>
      </c>
      <c r="L617" s="123" t="str">
        <f t="shared" si="40"/>
        <v>Երրորդ քառորդ</v>
      </c>
    </row>
    <row r="618" spans="1:12">
      <c r="A618" s="3">
        <v>617</v>
      </c>
      <c r="B618" s="121">
        <v>45164</v>
      </c>
      <c r="C618" s="3" t="s">
        <v>741</v>
      </c>
      <c r="D618" s="3" t="s">
        <v>124</v>
      </c>
      <c r="E618" s="3">
        <v>34</v>
      </c>
      <c r="F618" s="3" t="s">
        <v>20</v>
      </c>
      <c r="G618" s="3">
        <v>1</v>
      </c>
      <c r="H618" s="3">
        <v>30</v>
      </c>
      <c r="I618" s="3">
        <v>30</v>
      </c>
      <c r="J618" s="24"/>
      <c r="K618" s="3" t="str">
        <f t="shared" si="39"/>
        <v>Օգոստոս</v>
      </c>
      <c r="L618" s="123" t="str">
        <f t="shared" si="40"/>
        <v>Երրորդ քառորդ</v>
      </c>
    </row>
    <row r="619" spans="1:12">
      <c r="A619" s="3">
        <v>618</v>
      </c>
      <c r="B619" s="121">
        <v>44952</v>
      </c>
      <c r="C619" s="3" t="s">
        <v>742</v>
      </c>
      <c r="D619" s="3" t="s">
        <v>126</v>
      </c>
      <c r="E619" s="3">
        <v>27</v>
      </c>
      <c r="F619" s="3" t="s">
        <v>19</v>
      </c>
      <c r="G619" s="3">
        <v>1</v>
      </c>
      <c r="H619" s="3">
        <v>50</v>
      </c>
      <c r="I619" s="3">
        <v>50</v>
      </c>
      <c r="J619" s="24"/>
      <c r="K619" s="3" t="str">
        <f t="shared" si="39"/>
        <v>Հունվար</v>
      </c>
      <c r="L619" s="123" t="str">
        <f t="shared" si="40"/>
        <v>Առաջին քառորդ</v>
      </c>
    </row>
    <row r="620" spans="1:12">
      <c r="A620" s="3">
        <v>619</v>
      </c>
      <c r="B620" s="121">
        <v>45212</v>
      </c>
      <c r="C620" s="3" t="s">
        <v>743</v>
      </c>
      <c r="D620" s="3" t="s">
        <v>124</v>
      </c>
      <c r="E620" s="3">
        <v>47</v>
      </c>
      <c r="F620" s="3" t="s">
        <v>20</v>
      </c>
      <c r="G620" s="3">
        <v>4</v>
      </c>
      <c r="H620" s="3">
        <v>25</v>
      </c>
      <c r="I620" s="3">
        <v>100</v>
      </c>
      <c r="J620" s="24"/>
      <c r="K620" s="3" t="str">
        <f t="shared" si="39"/>
        <v>Հոկտեմբեր</v>
      </c>
      <c r="L620" s="123" t="str">
        <f t="shared" si="40"/>
        <v>Չորրորդ քառորդ</v>
      </c>
    </row>
    <row r="621" spans="1:12">
      <c r="A621" s="3">
        <v>620</v>
      </c>
      <c r="B621" s="121">
        <v>45054</v>
      </c>
      <c r="C621" s="3" t="s">
        <v>744</v>
      </c>
      <c r="D621" s="3" t="s">
        <v>124</v>
      </c>
      <c r="E621" s="3">
        <v>63</v>
      </c>
      <c r="F621" s="3" t="s">
        <v>20</v>
      </c>
      <c r="G621" s="3">
        <v>3</v>
      </c>
      <c r="H621" s="3">
        <v>25</v>
      </c>
      <c r="I621" s="3">
        <v>75</v>
      </c>
      <c r="J621" s="24"/>
      <c r="K621" s="3" t="str">
        <f t="shared" si="39"/>
        <v>Մայիս</v>
      </c>
      <c r="L621" s="123" t="str">
        <f t="shared" si="40"/>
        <v>Երկրորդ քառորդ</v>
      </c>
    </row>
    <row r="622" spans="1:12">
      <c r="A622" s="3">
        <v>621</v>
      </c>
      <c r="B622" s="121">
        <v>44989</v>
      </c>
      <c r="C622" s="3" t="s">
        <v>745</v>
      </c>
      <c r="D622" s="3" t="s">
        <v>126</v>
      </c>
      <c r="E622" s="3">
        <v>40</v>
      </c>
      <c r="F622" s="3" t="s">
        <v>19</v>
      </c>
      <c r="G622" s="3">
        <v>2</v>
      </c>
      <c r="H622" s="3">
        <v>500</v>
      </c>
      <c r="I622" s="3">
        <v>1000</v>
      </c>
      <c r="J622" s="24"/>
      <c r="K622" s="3" t="str">
        <f t="shared" si="39"/>
        <v>Մարտ</v>
      </c>
      <c r="L622" s="123" t="str">
        <f t="shared" si="40"/>
        <v>Առաջին քառորդ</v>
      </c>
    </row>
    <row r="623" spans="1:12">
      <c r="A623" s="3">
        <v>622</v>
      </c>
      <c r="B623" s="121">
        <v>45160</v>
      </c>
      <c r="C623" s="3" t="s">
        <v>746</v>
      </c>
      <c r="D623" s="3" t="s">
        <v>126</v>
      </c>
      <c r="E623" s="3">
        <v>49</v>
      </c>
      <c r="F623" s="3" t="s">
        <v>19</v>
      </c>
      <c r="G623" s="3">
        <v>3</v>
      </c>
      <c r="H623" s="3">
        <v>25</v>
      </c>
      <c r="I623" s="3">
        <v>75</v>
      </c>
      <c r="J623" s="24"/>
      <c r="K623" s="3" t="str">
        <f t="shared" si="39"/>
        <v>Օգոստոս</v>
      </c>
      <c r="L623" s="123" t="str">
        <f t="shared" si="40"/>
        <v>Երրորդ քառորդ</v>
      </c>
    </row>
    <row r="624" spans="1:12">
      <c r="A624" s="3">
        <v>623</v>
      </c>
      <c r="B624" s="121">
        <v>44995</v>
      </c>
      <c r="C624" s="3" t="s">
        <v>747</v>
      </c>
      <c r="D624" s="3" t="s">
        <v>124</v>
      </c>
      <c r="E624" s="3">
        <v>34</v>
      </c>
      <c r="F624" s="3" t="s">
        <v>21</v>
      </c>
      <c r="G624" s="3">
        <v>3</v>
      </c>
      <c r="H624" s="3">
        <v>50</v>
      </c>
      <c r="I624" s="3">
        <v>150</v>
      </c>
      <c r="J624" s="24"/>
      <c r="K624" s="3" t="str">
        <f t="shared" si="39"/>
        <v>Մարտ</v>
      </c>
      <c r="L624" s="123" t="str">
        <f t="shared" si="40"/>
        <v>Առաջին քառորդ</v>
      </c>
    </row>
    <row r="625" spans="1:12">
      <c r="A625" s="3">
        <v>624</v>
      </c>
      <c r="B625" s="121">
        <v>45164</v>
      </c>
      <c r="C625" s="3" t="s">
        <v>748</v>
      </c>
      <c r="D625" s="3" t="s">
        <v>126</v>
      </c>
      <c r="E625" s="3">
        <v>34</v>
      </c>
      <c r="F625" s="3" t="s">
        <v>19</v>
      </c>
      <c r="G625" s="3">
        <v>3</v>
      </c>
      <c r="H625" s="3">
        <v>300</v>
      </c>
      <c r="I625" s="3">
        <v>900</v>
      </c>
      <c r="J625" s="24"/>
      <c r="K625" s="3" t="str">
        <f t="shared" si="39"/>
        <v>Օգոստոս</v>
      </c>
      <c r="L625" s="123" t="str">
        <f t="shared" si="40"/>
        <v>Երրորդ քառորդ</v>
      </c>
    </row>
    <row r="626" spans="1:12">
      <c r="A626" s="3">
        <v>625</v>
      </c>
      <c r="B626" s="121">
        <v>45268</v>
      </c>
      <c r="C626" s="3" t="s">
        <v>749</v>
      </c>
      <c r="D626" s="3" t="s">
        <v>124</v>
      </c>
      <c r="E626" s="3">
        <v>31</v>
      </c>
      <c r="F626" s="3" t="s">
        <v>21</v>
      </c>
      <c r="G626" s="3">
        <v>1</v>
      </c>
      <c r="H626" s="3">
        <v>300</v>
      </c>
      <c r="I626" s="3">
        <v>300</v>
      </c>
      <c r="J626" s="24"/>
      <c r="K626" s="3" t="str">
        <f t="shared" si="39"/>
        <v>Դեկտեմբեր</v>
      </c>
      <c r="L626" s="123" t="str">
        <f t="shared" si="40"/>
        <v>Չորրորդ քառորդ</v>
      </c>
    </row>
    <row r="627" spans="1:12">
      <c r="A627" s="3">
        <v>626</v>
      </c>
      <c r="B627" s="121">
        <v>45198</v>
      </c>
      <c r="C627" s="3" t="s">
        <v>750</v>
      </c>
      <c r="D627" s="3" t="s">
        <v>126</v>
      </c>
      <c r="E627" s="3">
        <v>26</v>
      </c>
      <c r="F627" s="3" t="s">
        <v>21</v>
      </c>
      <c r="G627" s="3">
        <v>4</v>
      </c>
      <c r="H627" s="3">
        <v>500</v>
      </c>
      <c r="I627" s="3">
        <v>2000</v>
      </c>
      <c r="J627" s="24"/>
      <c r="K627" s="3" t="str">
        <f t="shared" si="39"/>
        <v>Սեպտեմբեր</v>
      </c>
      <c r="L627" s="123" t="str">
        <f t="shared" si="40"/>
        <v>Երրորդ քառորդ</v>
      </c>
    </row>
    <row r="628" spans="1:12">
      <c r="A628" s="3">
        <v>627</v>
      </c>
      <c r="B628" s="121">
        <v>45213</v>
      </c>
      <c r="C628" s="3" t="s">
        <v>751</v>
      </c>
      <c r="D628" s="3" t="s">
        <v>124</v>
      </c>
      <c r="E628" s="3">
        <v>57</v>
      </c>
      <c r="F628" s="3" t="s">
        <v>21</v>
      </c>
      <c r="G628" s="3">
        <v>1</v>
      </c>
      <c r="H628" s="3">
        <v>50</v>
      </c>
      <c r="I628" s="3">
        <v>50</v>
      </c>
      <c r="J628" s="24"/>
      <c r="K628" s="3" t="str">
        <f t="shared" si="39"/>
        <v>Հոկտեմբեր</v>
      </c>
      <c r="L628" s="123" t="str">
        <f t="shared" si="40"/>
        <v>Չորրորդ քառորդ</v>
      </c>
    </row>
    <row r="629" spans="1:12">
      <c r="A629" s="3">
        <v>628</v>
      </c>
      <c r="B629" s="121">
        <v>45231</v>
      </c>
      <c r="C629" s="3" t="s">
        <v>752</v>
      </c>
      <c r="D629" s="3" t="s">
        <v>126</v>
      </c>
      <c r="E629" s="3">
        <v>19</v>
      </c>
      <c r="F629" s="3" t="s">
        <v>19</v>
      </c>
      <c r="G629" s="3">
        <v>4</v>
      </c>
      <c r="H629" s="3">
        <v>50</v>
      </c>
      <c r="I629" s="3">
        <v>200</v>
      </c>
      <c r="J629" s="24"/>
      <c r="K629" s="3" t="str">
        <f t="shared" si="39"/>
        <v>Նոյեմբեր</v>
      </c>
      <c r="L629" s="123" t="str">
        <f t="shared" si="40"/>
        <v>Չորրորդ քառորդ</v>
      </c>
    </row>
    <row r="630" spans="1:12">
      <c r="A630" s="3">
        <v>629</v>
      </c>
      <c r="B630" s="121">
        <v>45089</v>
      </c>
      <c r="C630" s="3" t="s">
        <v>753</v>
      </c>
      <c r="D630" s="3" t="s">
        <v>124</v>
      </c>
      <c r="E630" s="3">
        <v>62</v>
      </c>
      <c r="F630" s="3" t="s">
        <v>20</v>
      </c>
      <c r="G630" s="3">
        <v>2</v>
      </c>
      <c r="H630" s="3">
        <v>25</v>
      </c>
      <c r="I630" s="3">
        <v>50</v>
      </c>
      <c r="J630" s="24"/>
      <c r="K630" s="3" t="str">
        <f t="shared" si="39"/>
        <v>Հունիս</v>
      </c>
      <c r="L630" s="123" t="str">
        <f t="shared" si="40"/>
        <v>Երկրորդ քառորդ</v>
      </c>
    </row>
    <row r="631" spans="1:12">
      <c r="A631" s="3">
        <v>630</v>
      </c>
      <c r="B631" s="121">
        <v>45153</v>
      </c>
      <c r="C631" s="3" t="s">
        <v>754</v>
      </c>
      <c r="D631" s="3" t="s">
        <v>124</v>
      </c>
      <c r="E631" s="3">
        <v>42</v>
      </c>
      <c r="F631" s="3" t="s">
        <v>21</v>
      </c>
      <c r="G631" s="3">
        <v>2</v>
      </c>
      <c r="H631" s="3">
        <v>50</v>
      </c>
      <c r="I631" s="3">
        <v>100</v>
      </c>
      <c r="J631" s="24"/>
      <c r="K631" s="3" t="str">
        <f t="shared" si="39"/>
        <v>Օգոստոս</v>
      </c>
      <c r="L631" s="123" t="str">
        <f t="shared" si="40"/>
        <v>Երրորդ քառորդ</v>
      </c>
    </row>
    <row r="632" spans="1:12">
      <c r="A632" s="3">
        <v>631</v>
      </c>
      <c r="B632" s="121">
        <v>45240</v>
      </c>
      <c r="C632" s="3" t="s">
        <v>755</v>
      </c>
      <c r="D632" s="3" t="s">
        <v>124</v>
      </c>
      <c r="E632" s="3">
        <v>56</v>
      </c>
      <c r="F632" s="3" t="s">
        <v>20</v>
      </c>
      <c r="G632" s="3">
        <v>3</v>
      </c>
      <c r="H632" s="3">
        <v>30</v>
      </c>
      <c r="I632" s="3">
        <v>90</v>
      </c>
      <c r="J632" s="24"/>
      <c r="K632" s="3" t="str">
        <f t="shared" si="39"/>
        <v>Նոյեմբեր</v>
      </c>
      <c r="L632" s="123" t="str">
        <f t="shared" si="40"/>
        <v>Չորրորդ քառորդ</v>
      </c>
    </row>
    <row r="633" spans="1:12">
      <c r="A633" s="3">
        <v>632</v>
      </c>
      <c r="B633" s="121">
        <v>45185</v>
      </c>
      <c r="C633" s="3" t="s">
        <v>756</v>
      </c>
      <c r="D633" s="3" t="s">
        <v>126</v>
      </c>
      <c r="E633" s="3">
        <v>26</v>
      </c>
      <c r="F633" s="3" t="s">
        <v>20</v>
      </c>
      <c r="G633" s="3">
        <v>4</v>
      </c>
      <c r="H633" s="3">
        <v>25</v>
      </c>
      <c r="I633" s="3">
        <v>100</v>
      </c>
      <c r="J633" s="24"/>
      <c r="K633" s="3" t="str">
        <f t="shared" si="39"/>
        <v>Սեպտեմբեր</v>
      </c>
      <c r="L633" s="123" t="str">
        <f t="shared" si="40"/>
        <v>Երրորդ քառորդ</v>
      </c>
    </row>
    <row r="634" spans="1:12">
      <c r="A634" s="3">
        <v>633</v>
      </c>
      <c r="B634" s="121">
        <v>45145</v>
      </c>
      <c r="C634" s="3" t="s">
        <v>757</v>
      </c>
      <c r="D634" s="3" t="s">
        <v>124</v>
      </c>
      <c r="E634" s="3">
        <v>39</v>
      </c>
      <c r="F634" s="3" t="s">
        <v>19</v>
      </c>
      <c r="G634" s="3">
        <v>4</v>
      </c>
      <c r="H634" s="3">
        <v>30</v>
      </c>
      <c r="I634" s="3">
        <v>120</v>
      </c>
      <c r="J634" s="24"/>
      <c r="K634" s="3" t="str">
        <f t="shared" si="39"/>
        <v>Օգոստոս</v>
      </c>
      <c r="L634" s="123" t="str">
        <f t="shared" si="40"/>
        <v>Երրորդ քառորդ</v>
      </c>
    </row>
    <row r="635" spans="1:12">
      <c r="A635" s="3">
        <v>634</v>
      </c>
      <c r="B635" s="121">
        <v>45207</v>
      </c>
      <c r="C635" s="3" t="s">
        <v>758</v>
      </c>
      <c r="D635" s="3" t="s">
        <v>124</v>
      </c>
      <c r="E635" s="3">
        <v>60</v>
      </c>
      <c r="F635" s="3" t="s">
        <v>20</v>
      </c>
      <c r="G635" s="3">
        <v>4</v>
      </c>
      <c r="H635" s="3">
        <v>500</v>
      </c>
      <c r="I635" s="3">
        <v>2000</v>
      </c>
      <c r="J635" s="24"/>
      <c r="K635" s="3" t="str">
        <f t="shared" si="39"/>
        <v>Հոկտեմբեր</v>
      </c>
      <c r="L635" s="123" t="str">
        <f t="shared" si="40"/>
        <v>Չորրորդ քառորդ</v>
      </c>
    </row>
    <row r="636" spans="1:12">
      <c r="A636" s="3">
        <v>635</v>
      </c>
      <c r="B636" s="121">
        <v>45155</v>
      </c>
      <c r="C636" s="3" t="s">
        <v>759</v>
      </c>
      <c r="D636" s="3" t="s">
        <v>126</v>
      </c>
      <c r="E636" s="3">
        <v>63</v>
      </c>
      <c r="F636" s="3" t="s">
        <v>20</v>
      </c>
      <c r="G636" s="3">
        <v>3</v>
      </c>
      <c r="H636" s="3">
        <v>300</v>
      </c>
      <c r="I636" s="3">
        <v>900</v>
      </c>
      <c r="J636" s="24"/>
      <c r="K636" s="3" t="str">
        <f t="shared" si="39"/>
        <v>Օգոստոս</v>
      </c>
      <c r="L636" s="123" t="str">
        <f t="shared" si="40"/>
        <v>Երրորդ քառորդ</v>
      </c>
    </row>
    <row r="637" spans="1:12">
      <c r="A637" s="3">
        <v>636</v>
      </c>
      <c r="B637" s="121">
        <v>45008</v>
      </c>
      <c r="C637" s="3" t="s">
        <v>760</v>
      </c>
      <c r="D637" s="3" t="s">
        <v>126</v>
      </c>
      <c r="E637" s="3">
        <v>21</v>
      </c>
      <c r="F637" s="3" t="s">
        <v>19</v>
      </c>
      <c r="G637" s="3">
        <v>3</v>
      </c>
      <c r="H637" s="3">
        <v>500</v>
      </c>
      <c r="I637" s="3">
        <v>1500</v>
      </c>
      <c r="J637" s="24"/>
      <c r="K637" s="3" t="str">
        <f t="shared" si="39"/>
        <v>Մարտ</v>
      </c>
      <c r="L637" s="123" t="str">
        <f t="shared" si="40"/>
        <v>Առաջին քառորդ</v>
      </c>
    </row>
    <row r="638" spans="1:12">
      <c r="A638" s="3">
        <v>637</v>
      </c>
      <c r="B638" s="121">
        <v>45170</v>
      </c>
      <c r="C638" s="3" t="s">
        <v>761</v>
      </c>
      <c r="D638" s="3" t="s">
        <v>124</v>
      </c>
      <c r="E638" s="3">
        <v>43</v>
      </c>
      <c r="F638" s="3" t="s">
        <v>21</v>
      </c>
      <c r="G638" s="3">
        <v>2</v>
      </c>
      <c r="H638" s="3">
        <v>300</v>
      </c>
      <c r="I638" s="3">
        <v>600</v>
      </c>
      <c r="J638" s="24"/>
      <c r="K638" s="3" t="str">
        <f t="shared" si="39"/>
        <v>Սեպտեմբեր</v>
      </c>
      <c r="L638" s="123" t="str">
        <f t="shared" si="40"/>
        <v>Երրորդ քառորդ</v>
      </c>
    </row>
    <row r="639" spans="1:12">
      <c r="A639" s="3">
        <v>638</v>
      </c>
      <c r="B639" s="121">
        <v>45157</v>
      </c>
      <c r="C639" s="3" t="s">
        <v>762</v>
      </c>
      <c r="D639" s="3" t="s">
        <v>124</v>
      </c>
      <c r="E639" s="3">
        <v>46</v>
      </c>
      <c r="F639" s="3" t="s">
        <v>20</v>
      </c>
      <c r="G639" s="3">
        <v>1</v>
      </c>
      <c r="H639" s="3">
        <v>500</v>
      </c>
      <c r="I639" s="3">
        <v>500</v>
      </c>
      <c r="J639" s="24"/>
      <c r="K639" s="3" t="str">
        <f t="shared" si="39"/>
        <v>Օգոստոս</v>
      </c>
      <c r="L639" s="123" t="str">
        <f t="shared" si="40"/>
        <v>Երրորդ քառորդ</v>
      </c>
    </row>
    <row r="640" spans="1:12">
      <c r="A640" s="3">
        <v>639</v>
      </c>
      <c r="B640" s="121">
        <v>45059</v>
      </c>
      <c r="C640" s="3" t="s">
        <v>763</v>
      </c>
      <c r="D640" s="3" t="s">
        <v>126</v>
      </c>
      <c r="E640" s="3">
        <v>62</v>
      </c>
      <c r="F640" s="3" t="s">
        <v>19</v>
      </c>
      <c r="G640" s="3">
        <v>4</v>
      </c>
      <c r="H640" s="3">
        <v>50</v>
      </c>
      <c r="I640" s="3">
        <v>200</v>
      </c>
      <c r="J640" s="24"/>
      <c r="K640" s="3" t="str">
        <f t="shared" si="39"/>
        <v>Մայիս</v>
      </c>
      <c r="L640" s="123" t="str">
        <f t="shared" si="40"/>
        <v>Երկրորդ քառորդ</v>
      </c>
    </row>
    <row r="641" spans="1:12">
      <c r="A641" s="3">
        <v>640</v>
      </c>
      <c r="B641" s="121">
        <v>45053</v>
      </c>
      <c r="C641" s="3" t="s">
        <v>764</v>
      </c>
      <c r="D641" s="3" t="s">
        <v>126</v>
      </c>
      <c r="E641" s="3">
        <v>51</v>
      </c>
      <c r="F641" s="3" t="s">
        <v>20</v>
      </c>
      <c r="G641" s="3">
        <v>4</v>
      </c>
      <c r="H641" s="3">
        <v>30</v>
      </c>
      <c r="I641" s="3">
        <v>120</v>
      </c>
      <c r="J641" s="24"/>
      <c r="K641" s="3" t="str">
        <f t="shared" si="39"/>
        <v>Մայիս</v>
      </c>
      <c r="L641" s="123" t="str">
        <f t="shared" si="40"/>
        <v>Երկրորդ քառորդ</v>
      </c>
    </row>
    <row r="642" spans="1:12">
      <c r="A642" s="3">
        <v>641</v>
      </c>
      <c r="B642" s="121">
        <v>45253</v>
      </c>
      <c r="C642" s="3" t="s">
        <v>765</v>
      </c>
      <c r="D642" s="3" t="s">
        <v>126</v>
      </c>
      <c r="E642" s="3">
        <v>40</v>
      </c>
      <c r="F642" s="3" t="s">
        <v>20</v>
      </c>
      <c r="G642" s="3">
        <v>1</v>
      </c>
      <c r="H642" s="3">
        <v>300</v>
      </c>
      <c r="I642" s="3">
        <v>300</v>
      </c>
      <c r="J642" s="24"/>
      <c r="K642" s="3" t="str">
        <f t="shared" si="39"/>
        <v>Նոյեմբեր</v>
      </c>
      <c r="L642" s="123" t="str">
        <f t="shared" si="40"/>
        <v>Չորրորդ քառորդ</v>
      </c>
    </row>
    <row r="643" spans="1:12">
      <c r="A643" s="3">
        <v>642</v>
      </c>
      <c r="B643" s="121">
        <v>45068</v>
      </c>
      <c r="C643" s="3" t="s">
        <v>766</v>
      </c>
      <c r="D643" s="3" t="s">
        <v>126</v>
      </c>
      <c r="E643" s="3">
        <v>54</v>
      </c>
      <c r="F643" s="3" t="s">
        <v>21</v>
      </c>
      <c r="G643" s="3">
        <v>4</v>
      </c>
      <c r="H643" s="3">
        <v>25</v>
      </c>
      <c r="I643" s="3">
        <v>100</v>
      </c>
      <c r="J643" s="24"/>
      <c r="K643" s="3" t="str">
        <f t="shared" ref="K643:K706" si="41">IF(MONTH(B643)&lt;=1, "Հունվար", IF(MONTH(B643)&lt;=2, "Փետրվար", IF(MONTH(B643)&lt;=3, "Մարտ", IF(MONTH(B643)&lt;=4, "Ապրիլ",IF(MONTH(B643)&lt;=5, "Մայիս",IF(MONTH(B643)&lt;=6, "Հունիս",IF(MONTH(B643)&lt;=7, "Հուլիս",IF(MONTH(B643)&lt;=8, "Օգոստոս",IF(MONTH(B643)&lt;=9, "Սեպտեմբեր",IF(MONTH(B643)&lt;=10, "Հոկտեմբեր",IF(MONTH(B643)&lt;=11, "Նոյեմբեր",IF(MONTH(B643)&lt;=12, "Դեկտեմբեր", "Error"))))))))))))</f>
        <v>Մայիս</v>
      </c>
      <c r="L643" s="123" t="str">
        <f t="shared" ref="L643:L706" si="42">IF(MONTH(B643)&lt;=3, "Առաջին քառորդ", IF(MONTH(B643)&lt;=6, "Երկրորդ քառորդ", IF(MONTH(B643)&lt;=9, "Երրորդ քառորդ", IF(MONTH(B643)&lt;=12, "Չորրորդ քառորդ","Error"))))</f>
        <v>Երկրորդ քառորդ</v>
      </c>
    </row>
    <row r="644" spans="1:12">
      <c r="A644" s="3">
        <v>643</v>
      </c>
      <c r="B644" s="121">
        <v>45193</v>
      </c>
      <c r="C644" s="3" t="s">
        <v>767</v>
      </c>
      <c r="D644" s="3" t="s">
        <v>126</v>
      </c>
      <c r="E644" s="3">
        <v>28</v>
      </c>
      <c r="F644" s="3" t="s">
        <v>20</v>
      </c>
      <c r="G644" s="3">
        <v>3</v>
      </c>
      <c r="H644" s="3">
        <v>30</v>
      </c>
      <c r="I644" s="3">
        <v>90</v>
      </c>
      <c r="J644" s="24"/>
      <c r="K644" s="3" t="str">
        <f t="shared" si="41"/>
        <v>Սեպտեմբեր</v>
      </c>
      <c r="L644" s="123" t="str">
        <f t="shared" si="42"/>
        <v>Երրորդ քառորդ</v>
      </c>
    </row>
    <row r="645" spans="1:12">
      <c r="A645" s="3">
        <v>644</v>
      </c>
      <c r="B645" s="121">
        <v>45175</v>
      </c>
      <c r="C645" s="3" t="s">
        <v>768</v>
      </c>
      <c r="D645" s="3" t="s">
        <v>124</v>
      </c>
      <c r="E645" s="3">
        <v>23</v>
      </c>
      <c r="F645" s="3" t="s">
        <v>19</v>
      </c>
      <c r="G645" s="3">
        <v>3</v>
      </c>
      <c r="H645" s="3">
        <v>25</v>
      </c>
      <c r="I645" s="3">
        <v>75</v>
      </c>
      <c r="J645" s="24"/>
      <c r="K645" s="3" t="str">
        <f t="shared" si="41"/>
        <v>Սեպտեմբեր</v>
      </c>
      <c r="L645" s="123" t="str">
        <f t="shared" si="42"/>
        <v>Երրորդ քառորդ</v>
      </c>
    </row>
    <row r="646" spans="1:12">
      <c r="A646" s="3">
        <v>645</v>
      </c>
      <c r="B646" s="121">
        <v>45247</v>
      </c>
      <c r="C646" s="3" t="s">
        <v>769</v>
      </c>
      <c r="D646" s="3" t="s">
        <v>126</v>
      </c>
      <c r="E646" s="3">
        <v>35</v>
      </c>
      <c r="F646" s="3" t="s">
        <v>20</v>
      </c>
      <c r="G646" s="3">
        <v>4</v>
      </c>
      <c r="H646" s="3">
        <v>30</v>
      </c>
      <c r="I646" s="3">
        <v>120</v>
      </c>
      <c r="J646" s="24"/>
      <c r="K646" s="3" t="str">
        <f t="shared" si="41"/>
        <v>Նոյեմբեր</v>
      </c>
      <c r="L646" s="123" t="str">
        <f t="shared" si="42"/>
        <v>Չորրորդ քառորդ</v>
      </c>
    </row>
    <row r="647" spans="1:12">
      <c r="A647" s="3">
        <v>646</v>
      </c>
      <c r="B647" s="121">
        <v>45049</v>
      </c>
      <c r="C647" s="3" t="s">
        <v>770</v>
      </c>
      <c r="D647" s="3" t="s">
        <v>124</v>
      </c>
      <c r="E647" s="3">
        <v>38</v>
      </c>
      <c r="F647" s="3" t="s">
        <v>21</v>
      </c>
      <c r="G647" s="3">
        <v>3</v>
      </c>
      <c r="H647" s="3">
        <v>30</v>
      </c>
      <c r="I647" s="3">
        <v>90</v>
      </c>
      <c r="J647" s="24"/>
      <c r="K647" s="3" t="str">
        <f t="shared" si="41"/>
        <v>Մայիս</v>
      </c>
      <c r="L647" s="123" t="str">
        <f t="shared" si="42"/>
        <v>Երկրորդ քառորդ</v>
      </c>
    </row>
    <row r="648" spans="1:12">
      <c r="A648" s="3">
        <v>647</v>
      </c>
      <c r="B648" s="121">
        <v>45067</v>
      </c>
      <c r="C648" s="3" t="s">
        <v>771</v>
      </c>
      <c r="D648" s="3" t="s">
        <v>124</v>
      </c>
      <c r="E648" s="3">
        <v>59</v>
      </c>
      <c r="F648" s="3" t="s">
        <v>21</v>
      </c>
      <c r="G648" s="3">
        <v>3</v>
      </c>
      <c r="H648" s="3">
        <v>500</v>
      </c>
      <c r="I648" s="3">
        <v>1500</v>
      </c>
      <c r="J648" s="24"/>
      <c r="K648" s="3" t="str">
        <f t="shared" si="41"/>
        <v>Մայիս</v>
      </c>
      <c r="L648" s="123" t="str">
        <f t="shared" si="42"/>
        <v>Երկրորդ քառորդ</v>
      </c>
    </row>
    <row r="649" spans="1:12">
      <c r="A649" s="3">
        <v>648</v>
      </c>
      <c r="B649" s="121">
        <v>45152</v>
      </c>
      <c r="C649" s="3" t="s">
        <v>772</v>
      </c>
      <c r="D649" s="3" t="s">
        <v>124</v>
      </c>
      <c r="E649" s="3">
        <v>53</v>
      </c>
      <c r="F649" s="3" t="s">
        <v>19</v>
      </c>
      <c r="G649" s="3">
        <v>4</v>
      </c>
      <c r="H649" s="3">
        <v>300</v>
      </c>
      <c r="I649" s="3">
        <v>1200</v>
      </c>
      <c r="J649" s="24"/>
      <c r="K649" s="3" t="str">
        <f t="shared" si="41"/>
        <v>Օգոստոս</v>
      </c>
      <c r="L649" s="123" t="str">
        <f t="shared" si="42"/>
        <v>Երրորդ քառորդ</v>
      </c>
    </row>
    <row r="650" spans="1:12">
      <c r="A650" s="3">
        <v>649</v>
      </c>
      <c r="B650" s="121">
        <v>44966</v>
      </c>
      <c r="C650" s="3" t="s">
        <v>773</v>
      </c>
      <c r="D650" s="3" t="s">
        <v>126</v>
      </c>
      <c r="E650" s="3">
        <v>58</v>
      </c>
      <c r="F650" s="3" t="s">
        <v>21</v>
      </c>
      <c r="G650" s="3">
        <v>2</v>
      </c>
      <c r="H650" s="3">
        <v>300</v>
      </c>
      <c r="I650" s="3">
        <v>600</v>
      </c>
      <c r="J650" s="24"/>
      <c r="K650" s="3" t="str">
        <f t="shared" si="41"/>
        <v>Փետրվար</v>
      </c>
      <c r="L650" s="123" t="str">
        <f t="shared" si="42"/>
        <v>Առաջին քառորդ</v>
      </c>
    </row>
    <row r="651" spans="1:12">
      <c r="A651" s="3">
        <v>650</v>
      </c>
      <c r="B651" s="121">
        <v>45292</v>
      </c>
      <c r="C651" s="3" t="s">
        <v>774</v>
      </c>
      <c r="D651" s="3" t="s">
        <v>124</v>
      </c>
      <c r="E651" s="3">
        <v>55</v>
      </c>
      <c r="F651" s="3" t="s">
        <v>20</v>
      </c>
      <c r="G651" s="3">
        <v>1</v>
      </c>
      <c r="H651" s="3">
        <v>30</v>
      </c>
      <c r="I651" s="3">
        <v>30</v>
      </c>
      <c r="J651" s="24"/>
      <c r="K651" s="3" t="str">
        <f t="shared" si="41"/>
        <v>Հունվար</v>
      </c>
      <c r="L651" s="123" t="str">
        <f t="shared" si="42"/>
        <v>Առաջին քառորդ</v>
      </c>
    </row>
    <row r="652" spans="1:12">
      <c r="A652" s="3">
        <v>651</v>
      </c>
      <c r="B652" s="121">
        <v>45073</v>
      </c>
      <c r="C652" s="3" t="s">
        <v>775</v>
      </c>
      <c r="D652" s="3" t="s">
        <v>124</v>
      </c>
      <c r="E652" s="3">
        <v>51</v>
      </c>
      <c r="F652" s="3" t="s">
        <v>21</v>
      </c>
      <c r="G652" s="3">
        <v>3</v>
      </c>
      <c r="H652" s="3">
        <v>50</v>
      </c>
      <c r="I652" s="3">
        <v>150</v>
      </c>
      <c r="J652" s="24"/>
      <c r="K652" s="3" t="str">
        <f t="shared" si="41"/>
        <v>Մայիս</v>
      </c>
      <c r="L652" s="123" t="str">
        <f t="shared" si="42"/>
        <v>Երկրորդ քառորդ</v>
      </c>
    </row>
    <row r="653" spans="1:12">
      <c r="A653" s="3">
        <v>652</v>
      </c>
      <c r="B653" s="121">
        <v>45047</v>
      </c>
      <c r="C653" s="3" t="s">
        <v>776</v>
      </c>
      <c r="D653" s="3" t="s">
        <v>126</v>
      </c>
      <c r="E653" s="3">
        <v>34</v>
      </c>
      <c r="F653" s="3" t="s">
        <v>19</v>
      </c>
      <c r="G653" s="3">
        <v>2</v>
      </c>
      <c r="H653" s="3">
        <v>50</v>
      </c>
      <c r="I653" s="3">
        <v>100</v>
      </c>
      <c r="J653" s="24"/>
      <c r="K653" s="3" t="str">
        <f t="shared" si="41"/>
        <v>Մայիս</v>
      </c>
      <c r="L653" s="123" t="str">
        <f t="shared" si="42"/>
        <v>Երկրորդ քառորդ</v>
      </c>
    </row>
    <row r="654" spans="1:12">
      <c r="A654" s="3">
        <v>653</v>
      </c>
      <c r="B654" s="121">
        <v>45066</v>
      </c>
      <c r="C654" s="3" t="s">
        <v>777</v>
      </c>
      <c r="D654" s="3" t="s">
        <v>124</v>
      </c>
      <c r="E654" s="3">
        <v>54</v>
      </c>
      <c r="F654" s="3" t="s">
        <v>21</v>
      </c>
      <c r="G654" s="3">
        <v>3</v>
      </c>
      <c r="H654" s="3">
        <v>25</v>
      </c>
      <c r="I654" s="3">
        <v>75</v>
      </c>
      <c r="J654" s="24"/>
      <c r="K654" s="3" t="str">
        <f t="shared" si="41"/>
        <v>Մայիս</v>
      </c>
      <c r="L654" s="123" t="str">
        <f t="shared" si="42"/>
        <v>Երկրորդ քառորդ</v>
      </c>
    </row>
    <row r="655" spans="1:12">
      <c r="A655" s="3">
        <v>654</v>
      </c>
      <c r="B655" s="121">
        <v>45098</v>
      </c>
      <c r="C655" s="3" t="s">
        <v>778</v>
      </c>
      <c r="D655" s="3" t="s">
        <v>124</v>
      </c>
      <c r="E655" s="3">
        <v>42</v>
      </c>
      <c r="F655" s="3" t="s">
        <v>21</v>
      </c>
      <c r="G655" s="3">
        <v>3</v>
      </c>
      <c r="H655" s="3">
        <v>25</v>
      </c>
      <c r="I655" s="3">
        <v>75</v>
      </c>
      <c r="J655" s="24"/>
      <c r="K655" s="3" t="str">
        <f t="shared" si="41"/>
        <v>Հունիս</v>
      </c>
      <c r="L655" s="123" t="str">
        <f t="shared" si="42"/>
        <v>Երկրորդ քառորդ</v>
      </c>
    </row>
    <row r="656" spans="1:12">
      <c r="A656" s="3">
        <v>655</v>
      </c>
      <c r="B656" s="121">
        <v>45090</v>
      </c>
      <c r="C656" s="3" t="s">
        <v>779</v>
      </c>
      <c r="D656" s="3" t="s">
        <v>126</v>
      </c>
      <c r="E656" s="3">
        <v>55</v>
      </c>
      <c r="F656" s="3" t="s">
        <v>21</v>
      </c>
      <c r="G656" s="3">
        <v>1</v>
      </c>
      <c r="H656" s="3">
        <v>500</v>
      </c>
      <c r="I656" s="3">
        <v>500</v>
      </c>
      <c r="J656" s="24"/>
      <c r="K656" s="3" t="str">
        <f t="shared" si="41"/>
        <v>Հունիս</v>
      </c>
      <c r="L656" s="123" t="str">
        <f t="shared" si="42"/>
        <v>Երկրորդ քառորդ</v>
      </c>
    </row>
    <row r="657" spans="1:12">
      <c r="A657" s="3">
        <v>656</v>
      </c>
      <c r="B657" s="121">
        <v>45203</v>
      </c>
      <c r="C657" s="3" t="s">
        <v>780</v>
      </c>
      <c r="D657" s="3" t="s">
        <v>124</v>
      </c>
      <c r="E657" s="3">
        <v>29</v>
      </c>
      <c r="F657" s="3" t="s">
        <v>19</v>
      </c>
      <c r="G657" s="3">
        <v>3</v>
      </c>
      <c r="H657" s="3">
        <v>30</v>
      </c>
      <c r="I657" s="3">
        <v>90</v>
      </c>
      <c r="J657" s="24"/>
      <c r="K657" s="3" t="str">
        <f t="shared" si="41"/>
        <v>Հոկտեմբեր</v>
      </c>
      <c r="L657" s="123" t="str">
        <f t="shared" si="42"/>
        <v>Չորրորդ քառորդ</v>
      </c>
    </row>
    <row r="658" spans="1:12">
      <c r="A658" s="3">
        <v>657</v>
      </c>
      <c r="B658" s="121">
        <v>44968</v>
      </c>
      <c r="C658" s="3" t="s">
        <v>781</v>
      </c>
      <c r="D658" s="3" t="s">
        <v>124</v>
      </c>
      <c r="E658" s="3">
        <v>40</v>
      </c>
      <c r="F658" s="3" t="s">
        <v>21</v>
      </c>
      <c r="G658" s="3">
        <v>1</v>
      </c>
      <c r="H658" s="3">
        <v>25</v>
      </c>
      <c r="I658" s="3">
        <v>25</v>
      </c>
      <c r="J658" s="24"/>
      <c r="K658" s="3" t="str">
        <f t="shared" si="41"/>
        <v>Փետրվար</v>
      </c>
      <c r="L658" s="123" t="str">
        <f t="shared" si="42"/>
        <v>Առաջին քառորդ</v>
      </c>
    </row>
    <row r="659" spans="1:12">
      <c r="A659" s="3">
        <v>658</v>
      </c>
      <c r="B659" s="121">
        <v>44997</v>
      </c>
      <c r="C659" s="3" t="s">
        <v>782</v>
      </c>
      <c r="D659" s="3" t="s">
        <v>124</v>
      </c>
      <c r="E659" s="3">
        <v>59</v>
      </c>
      <c r="F659" s="3" t="s">
        <v>21</v>
      </c>
      <c r="G659" s="3">
        <v>1</v>
      </c>
      <c r="H659" s="3">
        <v>25</v>
      </c>
      <c r="I659" s="3">
        <v>25</v>
      </c>
      <c r="J659" s="24"/>
      <c r="K659" s="3" t="str">
        <f t="shared" si="41"/>
        <v>Մարտ</v>
      </c>
      <c r="L659" s="123" t="str">
        <f t="shared" si="42"/>
        <v>Առաջին քառորդ</v>
      </c>
    </row>
    <row r="660" spans="1:12">
      <c r="A660" s="3">
        <v>659</v>
      </c>
      <c r="B660" s="121">
        <v>45004</v>
      </c>
      <c r="C660" s="3" t="s">
        <v>783</v>
      </c>
      <c r="D660" s="3" t="s">
        <v>126</v>
      </c>
      <c r="E660" s="3">
        <v>39</v>
      </c>
      <c r="F660" s="3" t="s">
        <v>20</v>
      </c>
      <c r="G660" s="3">
        <v>1</v>
      </c>
      <c r="H660" s="3">
        <v>30</v>
      </c>
      <c r="I660" s="3">
        <v>30</v>
      </c>
      <c r="J660" s="24"/>
      <c r="K660" s="3" t="str">
        <f t="shared" si="41"/>
        <v>Մարտ</v>
      </c>
      <c r="L660" s="123" t="str">
        <f t="shared" si="42"/>
        <v>Առաջին քառորդ</v>
      </c>
    </row>
    <row r="661" spans="1:12">
      <c r="A661" s="3">
        <v>660</v>
      </c>
      <c r="B661" s="121">
        <v>45045</v>
      </c>
      <c r="C661" s="3" t="s">
        <v>784</v>
      </c>
      <c r="D661" s="3" t="s">
        <v>126</v>
      </c>
      <c r="E661" s="3">
        <v>38</v>
      </c>
      <c r="F661" s="3" t="s">
        <v>19</v>
      </c>
      <c r="G661" s="3">
        <v>2</v>
      </c>
      <c r="H661" s="3">
        <v>500</v>
      </c>
      <c r="I661" s="3">
        <v>1000</v>
      </c>
      <c r="J661" s="24"/>
      <c r="K661" s="3" t="str">
        <f t="shared" si="41"/>
        <v>Ապրիլ</v>
      </c>
      <c r="L661" s="123" t="str">
        <f t="shared" si="42"/>
        <v>Երկրորդ քառորդ</v>
      </c>
    </row>
    <row r="662" spans="1:12">
      <c r="A662" s="3">
        <v>661</v>
      </c>
      <c r="B662" s="121">
        <v>45123</v>
      </c>
      <c r="C662" s="3" t="s">
        <v>785</v>
      </c>
      <c r="D662" s="3" t="s">
        <v>126</v>
      </c>
      <c r="E662" s="3">
        <v>44</v>
      </c>
      <c r="F662" s="3" t="s">
        <v>21</v>
      </c>
      <c r="G662" s="3">
        <v>4</v>
      </c>
      <c r="H662" s="3">
        <v>25</v>
      </c>
      <c r="I662" s="3">
        <v>100</v>
      </c>
      <c r="J662" s="24"/>
      <c r="K662" s="3" t="str">
        <f t="shared" si="41"/>
        <v>Հուլիս</v>
      </c>
      <c r="L662" s="123" t="str">
        <f t="shared" si="42"/>
        <v>Երրորդ քառորդ</v>
      </c>
    </row>
    <row r="663" spans="1:12">
      <c r="A663" s="3">
        <v>662</v>
      </c>
      <c r="B663" s="121">
        <v>45282</v>
      </c>
      <c r="C663" s="3" t="s">
        <v>786</v>
      </c>
      <c r="D663" s="3" t="s">
        <v>124</v>
      </c>
      <c r="E663" s="3">
        <v>48</v>
      </c>
      <c r="F663" s="3" t="s">
        <v>19</v>
      </c>
      <c r="G663" s="3">
        <v>2</v>
      </c>
      <c r="H663" s="3">
        <v>500</v>
      </c>
      <c r="I663" s="3">
        <v>1000</v>
      </c>
      <c r="J663" s="24"/>
      <c r="K663" s="3" t="str">
        <f t="shared" si="41"/>
        <v>Դեկտեմբեր</v>
      </c>
      <c r="L663" s="123" t="str">
        <f t="shared" si="42"/>
        <v>Չորրորդ քառորդ</v>
      </c>
    </row>
    <row r="664" spans="1:12">
      <c r="A664" s="3">
        <v>663</v>
      </c>
      <c r="B664" s="121">
        <v>45005</v>
      </c>
      <c r="C664" s="3" t="s">
        <v>787</v>
      </c>
      <c r="D664" s="3" t="s">
        <v>124</v>
      </c>
      <c r="E664" s="3">
        <v>23</v>
      </c>
      <c r="F664" s="3" t="s">
        <v>21</v>
      </c>
      <c r="G664" s="3">
        <v>4</v>
      </c>
      <c r="H664" s="3">
        <v>300</v>
      </c>
      <c r="I664" s="3">
        <v>1200</v>
      </c>
      <c r="J664" s="24"/>
      <c r="K664" s="3" t="str">
        <f t="shared" si="41"/>
        <v>Մարտ</v>
      </c>
      <c r="L664" s="123" t="str">
        <f t="shared" si="42"/>
        <v>Առաջին քառորդ</v>
      </c>
    </row>
    <row r="665" spans="1:12">
      <c r="A665" s="3">
        <v>664</v>
      </c>
      <c r="B665" s="121">
        <v>45288</v>
      </c>
      <c r="C665" s="3" t="s">
        <v>788</v>
      </c>
      <c r="D665" s="3" t="s">
        <v>126</v>
      </c>
      <c r="E665" s="3">
        <v>44</v>
      </c>
      <c r="F665" s="3" t="s">
        <v>21</v>
      </c>
      <c r="G665" s="3">
        <v>4</v>
      </c>
      <c r="H665" s="3">
        <v>500</v>
      </c>
      <c r="I665" s="3">
        <v>2000</v>
      </c>
      <c r="J665" s="24"/>
      <c r="K665" s="3" t="str">
        <f t="shared" si="41"/>
        <v>Դեկտեմբեր</v>
      </c>
      <c r="L665" s="123" t="str">
        <f t="shared" si="42"/>
        <v>Չորրորդ քառորդ</v>
      </c>
    </row>
    <row r="666" spans="1:12">
      <c r="A666" s="3">
        <v>665</v>
      </c>
      <c r="B666" s="121">
        <v>45036</v>
      </c>
      <c r="C666" s="3" t="s">
        <v>789</v>
      </c>
      <c r="D666" s="3" t="s">
        <v>124</v>
      </c>
      <c r="E666" s="3">
        <v>57</v>
      </c>
      <c r="F666" s="3" t="s">
        <v>21</v>
      </c>
      <c r="G666" s="3">
        <v>1</v>
      </c>
      <c r="H666" s="3">
        <v>50</v>
      </c>
      <c r="I666" s="3">
        <v>50</v>
      </c>
      <c r="J666" s="24"/>
      <c r="K666" s="3" t="str">
        <f t="shared" si="41"/>
        <v>Ապրիլ</v>
      </c>
      <c r="L666" s="123" t="str">
        <f t="shared" si="42"/>
        <v>Երկրորդ քառորդ</v>
      </c>
    </row>
    <row r="667" spans="1:12">
      <c r="A667" s="3">
        <v>666</v>
      </c>
      <c r="B667" s="121">
        <v>44959</v>
      </c>
      <c r="C667" s="3" t="s">
        <v>790</v>
      </c>
      <c r="D667" s="3" t="s">
        <v>124</v>
      </c>
      <c r="E667" s="3">
        <v>51</v>
      </c>
      <c r="F667" s="3" t="s">
        <v>20</v>
      </c>
      <c r="G667" s="3">
        <v>3</v>
      </c>
      <c r="H667" s="3">
        <v>50</v>
      </c>
      <c r="I667" s="3">
        <v>150</v>
      </c>
      <c r="J667" s="24"/>
      <c r="K667" s="3" t="str">
        <f t="shared" si="41"/>
        <v>Փետրվար</v>
      </c>
      <c r="L667" s="123" t="str">
        <f t="shared" si="42"/>
        <v>Առաջին քառորդ</v>
      </c>
    </row>
    <row r="668" spans="1:12">
      <c r="A668" s="3">
        <v>667</v>
      </c>
      <c r="B668" s="121">
        <v>45139</v>
      </c>
      <c r="C668" s="3" t="s">
        <v>791</v>
      </c>
      <c r="D668" s="3" t="s">
        <v>126</v>
      </c>
      <c r="E668" s="3">
        <v>29</v>
      </c>
      <c r="F668" s="3" t="s">
        <v>20</v>
      </c>
      <c r="G668" s="3">
        <v>1</v>
      </c>
      <c r="H668" s="3">
        <v>500</v>
      </c>
      <c r="I668" s="3">
        <v>500</v>
      </c>
      <c r="J668" s="24"/>
      <c r="K668" s="3" t="str">
        <f t="shared" si="41"/>
        <v>Օգոստոս</v>
      </c>
      <c r="L668" s="123" t="str">
        <f t="shared" si="42"/>
        <v>Երրորդ քառորդ</v>
      </c>
    </row>
    <row r="669" spans="1:12">
      <c r="A669" s="3">
        <v>668</v>
      </c>
      <c r="B669" s="121">
        <v>45135</v>
      </c>
      <c r="C669" s="3" t="s">
        <v>792</v>
      </c>
      <c r="D669" s="3" t="s">
        <v>126</v>
      </c>
      <c r="E669" s="3">
        <v>62</v>
      </c>
      <c r="F669" s="3" t="s">
        <v>20</v>
      </c>
      <c r="G669" s="3">
        <v>3</v>
      </c>
      <c r="H669" s="3">
        <v>50</v>
      </c>
      <c r="I669" s="3">
        <v>150</v>
      </c>
      <c r="J669" s="24"/>
      <c r="K669" s="3" t="str">
        <f t="shared" si="41"/>
        <v>Հուլիս</v>
      </c>
      <c r="L669" s="123" t="str">
        <f t="shared" si="42"/>
        <v>Երրորդ քառորդ</v>
      </c>
    </row>
    <row r="670" spans="1:12">
      <c r="A670" s="3">
        <v>669</v>
      </c>
      <c r="B670" s="121">
        <v>45096</v>
      </c>
      <c r="C670" s="3" t="s">
        <v>793</v>
      </c>
      <c r="D670" s="3" t="s">
        <v>124</v>
      </c>
      <c r="E670" s="3">
        <v>24</v>
      </c>
      <c r="F670" s="3" t="s">
        <v>19</v>
      </c>
      <c r="G670" s="3">
        <v>4</v>
      </c>
      <c r="H670" s="3">
        <v>300</v>
      </c>
      <c r="I670" s="3">
        <v>1200</v>
      </c>
      <c r="J670" s="24"/>
      <c r="K670" s="3" t="str">
        <f t="shared" si="41"/>
        <v>Հունիս</v>
      </c>
      <c r="L670" s="123" t="str">
        <f t="shared" si="42"/>
        <v>Երկրորդ քառորդ</v>
      </c>
    </row>
    <row r="671" spans="1:12">
      <c r="A671" s="3">
        <v>670</v>
      </c>
      <c r="B671" s="121">
        <v>45204</v>
      </c>
      <c r="C671" s="3" t="s">
        <v>794</v>
      </c>
      <c r="D671" s="3" t="s">
        <v>124</v>
      </c>
      <c r="E671" s="3">
        <v>27</v>
      </c>
      <c r="F671" s="3" t="s">
        <v>19</v>
      </c>
      <c r="G671" s="3">
        <v>1</v>
      </c>
      <c r="H671" s="3">
        <v>30</v>
      </c>
      <c r="I671" s="3">
        <v>30</v>
      </c>
      <c r="J671" s="24"/>
      <c r="K671" s="3" t="str">
        <f t="shared" si="41"/>
        <v>Հոկտեմբեր</v>
      </c>
      <c r="L671" s="123" t="str">
        <f t="shared" si="42"/>
        <v>Չորրորդ քառորդ</v>
      </c>
    </row>
    <row r="672" spans="1:12">
      <c r="A672" s="3">
        <v>671</v>
      </c>
      <c r="B672" s="121">
        <v>45165</v>
      </c>
      <c r="C672" s="3" t="s">
        <v>795</v>
      </c>
      <c r="D672" s="3" t="s">
        <v>124</v>
      </c>
      <c r="E672" s="3">
        <v>62</v>
      </c>
      <c r="F672" s="3" t="s">
        <v>20</v>
      </c>
      <c r="G672" s="3">
        <v>3</v>
      </c>
      <c r="H672" s="3">
        <v>50</v>
      </c>
      <c r="I672" s="3">
        <v>150</v>
      </c>
      <c r="J672" s="24"/>
      <c r="K672" s="3" t="str">
        <f t="shared" si="41"/>
        <v>Օգոստոս</v>
      </c>
      <c r="L672" s="123" t="str">
        <f t="shared" si="42"/>
        <v>Երրորդ քառորդ</v>
      </c>
    </row>
    <row r="673" spans="1:12">
      <c r="A673" s="3">
        <v>672</v>
      </c>
      <c r="B673" s="121">
        <v>45139</v>
      </c>
      <c r="C673" s="3" t="s">
        <v>796</v>
      </c>
      <c r="D673" s="3" t="s">
        <v>126</v>
      </c>
      <c r="E673" s="3">
        <v>34</v>
      </c>
      <c r="F673" s="3" t="s">
        <v>19</v>
      </c>
      <c r="G673" s="3">
        <v>2</v>
      </c>
      <c r="H673" s="3">
        <v>50</v>
      </c>
      <c r="I673" s="3">
        <v>100</v>
      </c>
      <c r="J673" s="24"/>
      <c r="K673" s="3" t="str">
        <f t="shared" si="41"/>
        <v>Օգոստոս</v>
      </c>
      <c r="L673" s="123" t="str">
        <f t="shared" si="42"/>
        <v>Երրորդ քառորդ</v>
      </c>
    </row>
    <row r="674" spans="1:12">
      <c r="A674" s="3">
        <v>673</v>
      </c>
      <c r="B674" s="121">
        <v>44958</v>
      </c>
      <c r="C674" s="3" t="s">
        <v>797</v>
      </c>
      <c r="D674" s="3" t="s">
        <v>126</v>
      </c>
      <c r="E674" s="3">
        <v>43</v>
      </c>
      <c r="F674" s="3" t="s">
        <v>21</v>
      </c>
      <c r="G674" s="3">
        <v>3</v>
      </c>
      <c r="H674" s="3">
        <v>500</v>
      </c>
      <c r="I674" s="3">
        <v>1500</v>
      </c>
      <c r="J674" s="24"/>
      <c r="K674" s="3" t="str">
        <f t="shared" si="41"/>
        <v>Փետրվար</v>
      </c>
      <c r="L674" s="123" t="str">
        <f t="shared" si="42"/>
        <v>Առաջին քառորդ</v>
      </c>
    </row>
    <row r="675" spans="1:12">
      <c r="A675" s="3">
        <v>674</v>
      </c>
      <c r="B675" s="121">
        <v>45032</v>
      </c>
      <c r="C675" s="3" t="s">
        <v>798</v>
      </c>
      <c r="D675" s="3" t="s">
        <v>126</v>
      </c>
      <c r="E675" s="3">
        <v>38</v>
      </c>
      <c r="F675" s="3" t="s">
        <v>21</v>
      </c>
      <c r="G675" s="3">
        <v>1</v>
      </c>
      <c r="H675" s="3">
        <v>300</v>
      </c>
      <c r="I675" s="3">
        <v>300</v>
      </c>
      <c r="J675" s="24"/>
      <c r="K675" s="3" t="str">
        <f t="shared" si="41"/>
        <v>Ապրիլ</v>
      </c>
      <c r="L675" s="123" t="str">
        <f t="shared" si="42"/>
        <v>Երկրորդ քառորդ</v>
      </c>
    </row>
    <row r="676" spans="1:12">
      <c r="A676" s="3">
        <v>675</v>
      </c>
      <c r="B676" s="121">
        <v>45142</v>
      </c>
      <c r="C676" s="3" t="s">
        <v>799</v>
      </c>
      <c r="D676" s="3" t="s">
        <v>126</v>
      </c>
      <c r="E676" s="3">
        <v>45</v>
      </c>
      <c r="F676" s="3" t="s">
        <v>21</v>
      </c>
      <c r="G676" s="3">
        <v>2</v>
      </c>
      <c r="H676" s="3">
        <v>30</v>
      </c>
      <c r="I676" s="3">
        <v>60</v>
      </c>
      <c r="J676" s="24"/>
      <c r="K676" s="3" t="str">
        <f t="shared" si="41"/>
        <v>Օգոստոս</v>
      </c>
      <c r="L676" s="123" t="str">
        <f t="shared" si="42"/>
        <v>Երրորդ քառորդ</v>
      </c>
    </row>
    <row r="677" spans="1:12">
      <c r="A677" s="3">
        <v>676</v>
      </c>
      <c r="B677" s="121">
        <v>45126</v>
      </c>
      <c r="C677" s="3" t="s">
        <v>800</v>
      </c>
      <c r="D677" s="3" t="s">
        <v>124</v>
      </c>
      <c r="E677" s="3">
        <v>63</v>
      </c>
      <c r="F677" s="3" t="s">
        <v>20</v>
      </c>
      <c r="G677" s="3">
        <v>3</v>
      </c>
      <c r="H677" s="3">
        <v>500</v>
      </c>
      <c r="I677" s="3">
        <v>1500</v>
      </c>
      <c r="J677" s="24"/>
      <c r="K677" s="3" t="str">
        <f t="shared" si="41"/>
        <v>Հուլիս</v>
      </c>
      <c r="L677" s="123" t="str">
        <f t="shared" si="42"/>
        <v>Երրորդ քառորդ</v>
      </c>
    </row>
    <row r="678" spans="1:12">
      <c r="A678" s="3">
        <v>677</v>
      </c>
      <c r="B678" s="121">
        <v>45226</v>
      </c>
      <c r="C678" s="3" t="s">
        <v>801</v>
      </c>
      <c r="D678" s="3" t="s">
        <v>126</v>
      </c>
      <c r="E678" s="3">
        <v>19</v>
      </c>
      <c r="F678" s="3" t="s">
        <v>19</v>
      </c>
      <c r="G678" s="3">
        <v>3</v>
      </c>
      <c r="H678" s="3">
        <v>500</v>
      </c>
      <c r="I678" s="3">
        <v>1500</v>
      </c>
      <c r="J678" s="24"/>
      <c r="K678" s="3" t="str">
        <f t="shared" si="41"/>
        <v>Հոկտեմբեր</v>
      </c>
      <c r="L678" s="123" t="str">
        <f t="shared" si="42"/>
        <v>Չորրորդ քառորդ</v>
      </c>
    </row>
    <row r="679" spans="1:12">
      <c r="A679" s="3">
        <v>678</v>
      </c>
      <c r="B679" s="121">
        <v>45283</v>
      </c>
      <c r="C679" s="3" t="s">
        <v>802</v>
      </c>
      <c r="D679" s="3" t="s">
        <v>126</v>
      </c>
      <c r="E679" s="3">
        <v>60</v>
      </c>
      <c r="F679" s="3" t="s">
        <v>20</v>
      </c>
      <c r="G679" s="3">
        <v>3</v>
      </c>
      <c r="H679" s="3">
        <v>300</v>
      </c>
      <c r="I679" s="3">
        <v>900</v>
      </c>
      <c r="J679" s="24"/>
      <c r="K679" s="3" t="str">
        <f t="shared" si="41"/>
        <v>Դեկտեմբեր</v>
      </c>
      <c r="L679" s="123" t="str">
        <f t="shared" si="42"/>
        <v>Չորրորդ քառորդ</v>
      </c>
    </row>
    <row r="680" spans="1:12">
      <c r="A680" s="3">
        <v>679</v>
      </c>
      <c r="B680" s="121">
        <v>44937</v>
      </c>
      <c r="C680" s="3" t="s">
        <v>803</v>
      </c>
      <c r="D680" s="3" t="s">
        <v>126</v>
      </c>
      <c r="E680" s="3">
        <v>18</v>
      </c>
      <c r="F680" s="3" t="s">
        <v>19</v>
      </c>
      <c r="G680" s="3">
        <v>3</v>
      </c>
      <c r="H680" s="3">
        <v>30</v>
      </c>
      <c r="I680" s="3">
        <v>90</v>
      </c>
      <c r="J680" s="24"/>
      <c r="K680" s="3" t="str">
        <f t="shared" si="41"/>
        <v>Հունվար</v>
      </c>
      <c r="L680" s="123" t="str">
        <f t="shared" si="42"/>
        <v>Առաջին քառորդ</v>
      </c>
    </row>
    <row r="681" spans="1:12">
      <c r="A681" s="3">
        <v>680</v>
      </c>
      <c r="B681" s="121">
        <v>45221</v>
      </c>
      <c r="C681" s="3" t="s">
        <v>804</v>
      </c>
      <c r="D681" s="3" t="s">
        <v>126</v>
      </c>
      <c r="E681" s="3">
        <v>53</v>
      </c>
      <c r="F681" s="3" t="s">
        <v>21</v>
      </c>
      <c r="G681" s="3">
        <v>3</v>
      </c>
      <c r="H681" s="3">
        <v>300</v>
      </c>
      <c r="I681" s="3">
        <v>900</v>
      </c>
      <c r="J681" s="24"/>
      <c r="K681" s="3" t="str">
        <f t="shared" si="41"/>
        <v>Հոկտեմբեր</v>
      </c>
      <c r="L681" s="123" t="str">
        <f t="shared" si="42"/>
        <v>Չորրորդ քառորդ</v>
      </c>
    </row>
    <row r="682" spans="1:12">
      <c r="A682" s="3">
        <v>681</v>
      </c>
      <c r="B682" s="121">
        <v>45121</v>
      </c>
      <c r="C682" s="3" t="s">
        <v>805</v>
      </c>
      <c r="D682" s="3" t="s">
        <v>126</v>
      </c>
      <c r="E682" s="3">
        <v>43</v>
      </c>
      <c r="F682" s="3" t="s">
        <v>20</v>
      </c>
      <c r="G682" s="3">
        <v>2</v>
      </c>
      <c r="H682" s="3">
        <v>30</v>
      </c>
      <c r="I682" s="3">
        <v>60</v>
      </c>
      <c r="J682" s="24"/>
      <c r="K682" s="3" t="str">
        <f t="shared" si="41"/>
        <v>Հուլիս</v>
      </c>
      <c r="L682" s="123" t="str">
        <f t="shared" si="42"/>
        <v>Երրորդ քառորդ</v>
      </c>
    </row>
    <row r="683" spans="1:12">
      <c r="A683" s="3">
        <v>682</v>
      </c>
      <c r="B683" s="121">
        <v>45171</v>
      </c>
      <c r="C683" s="3" t="s">
        <v>806</v>
      </c>
      <c r="D683" s="3" t="s">
        <v>124</v>
      </c>
      <c r="E683" s="3">
        <v>46</v>
      </c>
      <c r="F683" s="3" t="s">
        <v>19</v>
      </c>
      <c r="G683" s="3">
        <v>4</v>
      </c>
      <c r="H683" s="3">
        <v>300</v>
      </c>
      <c r="I683" s="3">
        <v>1200</v>
      </c>
      <c r="J683" s="24"/>
      <c r="K683" s="3" t="str">
        <f t="shared" si="41"/>
        <v>Սեպտեմբեր</v>
      </c>
      <c r="L683" s="123" t="str">
        <f t="shared" si="42"/>
        <v>Երրորդ քառորդ</v>
      </c>
    </row>
    <row r="684" spans="1:12">
      <c r="A684" s="3">
        <v>683</v>
      </c>
      <c r="B684" s="121">
        <v>44930</v>
      </c>
      <c r="C684" s="3" t="s">
        <v>807</v>
      </c>
      <c r="D684" s="3" t="s">
        <v>124</v>
      </c>
      <c r="E684" s="3">
        <v>38</v>
      </c>
      <c r="F684" s="3" t="s">
        <v>19</v>
      </c>
      <c r="G684" s="3">
        <v>2</v>
      </c>
      <c r="H684" s="3">
        <v>500</v>
      </c>
      <c r="I684" s="3">
        <v>1000</v>
      </c>
      <c r="J684" s="24"/>
      <c r="K684" s="3" t="str">
        <f t="shared" si="41"/>
        <v>Հունվար</v>
      </c>
      <c r="L684" s="123" t="str">
        <f t="shared" si="42"/>
        <v>Առաջին քառորդ</v>
      </c>
    </row>
    <row r="685" spans="1:12">
      <c r="A685" s="3">
        <v>684</v>
      </c>
      <c r="B685" s="121">
        <v>45107</v>
      </c>
      <c r="C685" s="3" t="s">
        <v>808</v>
      </c>
      <c r="D685" s="3" t="s">
        <v>126</v>
      </c>
      <c r="E685" s="3">
        <v>28</v>
      </c>
      <c r="F685" s="3" t="s">
        <v>21</v>
      </c>
      <c r="G685" s="3">
        <v>2</v>
      </c>
      <c r="H685" s="3">
        <v>500</v>
      </c>
      <c r="I685" s="3">
        <v>1000</v>
      </c>
      <c r="J685" s="24"/>
      <c r="K685" s="3" t="str">
        <f t="shared" si="41"/>
        <v>Հունիս</v>
      </c>
      <c r="L685" s="123" t="str">
        <f t="shared" si="42"/>
        <v>Երկրորդ քառորդ</v>
      </c>
    </row>
    <row r="686" spans="1:12">
      <c r="A686" s="3">
        <v>685</v>
      </c>
      <c r="B686" s="121">
        <v>45079</v>
      </c>
      <c r="C686" s="3" t="s">
        <v>809</v>
      </c>
      <c r="D686" s="3" t="s">
        <v>124</v>
      </c>
      <c r="E686" s="3">
        <v>57</v>
      </c>
      <c r="F686" s="3" t="s">
        <v>20</v>
      </c>
      <c r="G686" s="3">
        <v>2</v>
      </c>
      <c r="H686" s="3">
        <v>25</v>
      </c>
      <c r="I686" s="3">
        <v>50</v>
      </c>
      <c r="J686" s="24"/>
      <c r="K686" s="3" t="str">
        <f t="shared" si="41"/>
        <v>Հունիս</v>
      </c>
      <c r="L686" s="123" t="str">
        <f t="shared" si="42"/>
        <v>Երկրորդ քառորդ</v>
      </c>
    </row>
    <row r="687" spans="1:12">
      <c r="A687" s="3">
        <v>686</v>
      </c>
      <c r="B687" s="121">
        <v>45126</v>
      </c>
      <c r="C687" s="3" t="s">
        <v>810</v>
      </c>
      <c r="D687" s="3" t="s">
        <v>126</v>
      </c>
      <c r="E687" s="3">
        <v>28</v>
      </c>
      <c r="F687" s="3" t="s">
        <v>20</v>
      </c>
      <c r="G687" s="3">
        <v>4</v>
      </c>
      <c r="H687" s="3">
        <v>50</v>
      </c>
      <c r="I687" s="3">
        <v>200</v>
      </c>
      <c r="J687" s="24"/>
      <c r="K687" s="3" t="str">
        <f t="shared" si="41"/>
        <v>Հուլիս</v>
      </c>
      <c r="L687" s="123" t="str">
        <f t="shared" si="42"/>
        <v>Երրորդ քառորդ</v>
      </c>
    </row>
    <row r="688" spans="1:12">
      <c r="A688" s="3">
        <v>687</v>
      </c>
      <c r="B688" s="121">
        <v>45141</v>
      </c>
      <c r="C688" s="3" t="s">
        <v>811</v>
      </c>
      <c r="D688" s="3" t="s">
        <v>126</v>
      </c>
      <c r="E688" s="3">
        <v>53</v>
      </c>
      <c r="F688" s="3" t="s">
        <v>20</v>
      </c>
      <c r="G688" s="3">
        <v>1</v>
      </c>
      <c r="H688" s="3">
        <v>300</v>
      </c>
      <c r="I688" s="3">
        <v>300</v>
      </c>
      <c r="J688" s="24"/>
      <c r="K688" s="3" t="str">
        <f t="shared" si="41"/>
        <v>Օգոստոս</v>
      </c>
      <c r="L688" s="123" t="str">
        <f t="shared" si="42"/>
        <v>Երրորդ քառորդ</v>
      </c>
    </row>
    <row r="689" spans="1:12">
      <c r="A689" s="3">
        <v>688</v>
      </c>
      <c r="B689" s="121">
        <v>45202</v>
      </c>
      <c r="C689" s="3" t="s">
        <v>812</v>
      </c>
      <c r="D689" s="3" t="s">
        <v>124</v>
      </c>
      <c r="E689" s="3">
        <v>56</v>
      </c>
      <c r="F689" s="3" t="s">
        <v>21</v>
      </c>
      <c r="G689" s="3">
        <v>4</v>
      </c>
      <c r="H689" s="3">
        <v>25</v>
      </c>
      <c r="I689" s="3">
        <v>100</v>
      </c>
      <c r="J689" s="24"/>
      <c r="K689" s="3" t="str">
        <f t="shared" si="41"/>
        <v>Հոկտեմբեր</v>
      </c>
      <c r="L689" s="123" t="str">
        <f t="shared" si="42"/>
        <v>Չորրորդ քառորդ</v>
      </c>
    </row>
    <row r="690" spans="1:12">
      <c r="A690" s="3">
        <v>689</v>
      </c>
      <c r="B690" s="121">
        <v>45206</v>
      </c>
      <c r="C690" s="3" t="s">
        <v>813</v>
      </c>
      <c r="D690" s="3" t="s">
        <v>124</v>
      </c>
      <c r="E690" s="3">
        <v>57</v>
      </c>
      <c r="F690" s="3" t="s">
        <v>20</v>
      </c>
      <c r="G690" s="3">
        <v>2</v>
      </c>
      <c r="H690" s="3">
        <v>50</v>
      </c>
      <c r="I690" s="3">
        <v>100</v>
      </c>
      <c r="J690" s="24"/>
      <c r="K690" s="3" t="str">
        <f t="shared" si="41"/>
        <v>Հոկտեմբեր</v>
      </c>
      <c r="L690" s="123" t="str">
        <f t="shared" si="42"/>
        <v>Չորրորդ քառորդ</v>
      </c>
    </row>
    <row r="691" spans="1:12">
      <c r="A691" s="3">
        <v>690</v>
      </c>
      <c r="B691" s="121">
        <v>45235</v>
      </c>
      <c r="C691" s="3" t="s">
        <v>814</v>
      </c>
      <c r="D691" s="3" t="s">
        <v>126</v>
      </c>
      <c r="E691" s="3">
        <v>52</v>
      </c>
      <c r="F691" s="3" t="s">
        <v>21</v>
      </c>
      <c r="G691" s="3">
        <v>3</v>
      </c>
      <c r="H691" s="3">
        <v>300</v>
      </c>
      <c r="I691" s="3">
        <v>900</v>
      </c>
      <c r="J691" s="24"/>
      <c r="K691" s="3" t="str">
        <f t="shared" si="41"/>
        <v>Նոյեմբեր</v>
      </c>
      <c r="L691" s="123" t="str">
        <f t="shared" si="42"/>
        <v>Չորրորդ քառորդ</v>
      </c>
    </row>
    <row r="692" spans="1:12">
      <c r="A692" s="3">
        <v>691</v>
      </c>
      <c r="B692" s="121">
        <v>45039</v>
      </c>
      <c r="C692" s="3" t="s">
        <v>815</v>
      </c>
      <c r="D692" s="3" t="s">
        <v>126</v>
      </c>
      <c r="E692" s="3">
        <v>51</v>
      </c>
      <c r="F692" s="3" t="s">
        <v>21</v>
      </c>
      <c r="G692" s="3">
        <v>3</v>
      </c>
      <c r="H692" s="3">
        <v>30</v>
      </c>
      <c r="I692" s="3">
        <v>90</v>
      </c>
      <c r="J692" s="24"/>
      <c r="K692" s="3" t="str">
        <f t="shared" si="41"/>
        <v>Ապրիլ</v>
      </c>
      <c r="L692" s="123" t="str">
        <f t="shared" si="42"/>
        <v>Երկրորդ քառորդ</v>
      </c>
    </row>
    <row r="693" spans="1:12">
      <c r="A693" s="3">
        <v>692</v>
      </c>
      <c r="B693" s="121">
        <v>45176</v>
      </c>
      <c r="C693" s="3" t="s">
        <v>816</v>
      </c>
      <c r="D693" s="3" t="s">
        <v>126</v>
      </c>
      <c r="E693" s="3">
        <v>64</v>
      </c>
      <c r="F693" s="3" t="s">
        <v>21</v>
      </c>
      <c r="G693" s="3">
        <v>2</v>
      </c>
      <c r="H693" s="3">
        <v>50</v>
      </c>
      <c r="I693" s="3">
        <v>100</v>
      </c>
      <c r="J693" s="24"/>
      <c r="K693" s="3" t="str">
        <f t="shared" si="41"/>
        <v>Սեպտեմբեր</v>
      </c>
      <c r="L693" s="123" t="str">
        <f t="shared" si="42"/>
        <v>Երրորդ քառորդ</v>
      </c>
    </row>
    <row r="694" spans="1:12">
      <c r="A694" s="3">
        <v>693</v>
      </c>
      <c r="B694" s="121">
        <v>45039</v>
      </c>
      <c r="C694" s="3" t="s">
        <v>817</v>
      </c>
      <c r="D694" s="3" t="s">
        <v>124</v>
      </c>
      <c r="E694" s="3">
        <v>41</v>
      </c>
      <c r="F694" s="3" t="s">
        <v>19</v>
      </c>
      <c r="G694" s="3">
        <v>3</v>
      </c>
      <c r="H694" s="3">
        <v>500</v>
      </c>
      <c r="I694" s="3">
        <v>1500</v>
      </c>
      <c r="J694" s="24"/>
      <c r="K694" s="3" t="str">
        <f t="shared" si="41"/>
        <v>Ապրիլ</v>
      </c>
      <c r="L694" s="123" t="str">
        <f t="shared" si="42"/>
        <v>Երկրորդ քառորդ</v>
      </c>
    </row>
    <row r="695" spans="1:12">
      <c r="A695" s="3">
        <v>694</v>
      </c>
      <c r="B695" s="121">
        <v>45066</v>
      </c>
      <c r="C695" s="3" t="s">
        <v>818</v>
      </c>
      <c r="D695" s="3" t="s">
        <v>126</v>
      </c>
      <c r="E695" s="3">
        <v>39</v>
      </c>
      <c r="F695" s="3" t="s">
        <v>20</v>
      </c>
      <c r="G695" s="3">
        <v>2</v>
      </c>
      <c r="H695" s="3">
        <v>25</v>
      </c>
      <c r="I695" s="3">
        <v>50</v>
      </c>
      <c r="J695" s="24"/>
      <c r="K695" s="3" t="str">
        <f t="shared" si="41"/>
        <v>Մայիս</v>
      </c>
      <c r="L695" s="123" t="str">
        <f t="shared" si="42"/>
        <v>Երկրորդ քառորդ</v>
      </c>
    </row>
    <row r="696" spans="1:12">
      <c r="A696" s="3">
        <v>695</v>
      </c>
      <c r="B696" s="121">
        <v>45150</v>
      </c>
      <c r="C696" s="3" t="s">
        <v>819</v>
      </c>
      <c r="D696" s="3" t="s">
        <v>126</v>
      </c>
      <c r="E696" s="3">
        <v>22</v>
      </c>
      <c r="F696" s="3" t="s">
        <v>20</v>
      </c>
      <c r="G696" s="3">
        <v>3</v>
      </c>
      <c r="H696" s="3">
        <v>50</v>
      </c>
      <c r="I696" s="3">
        <v>150</v>
      </c>
      <c r="J696" s="24"/>
      <c r="K696" s="3" t="str">
        <f t="shared" si="41"/>
        <v>Օգոստոս</v>
      </c>
      <c r="L696" s="123" t="str">
        <f t="shared" si="42"/>
        <v>Երրորդ քառորդ</v>
      </c>
    </row>
    <row r="697" spans="1:12">
      <c r="A697" s="3">
        <v>696</v>
      </c>
      <c r="B697" s="121">
        <v>45175</v>
      </c>
      <c r="C697" s="3" t="s">
        <v>820</v>
      </c>
      <c r="D697" s="3" t="s">
        <v>126</v>
      </c>
      <c r="E697" s="3">
        <v>50</v>
      </c>
      <c r="F697" s="3" t="s">
        <v>21</v>
      </c>
      <c r="G697" s="3">
        <v>4</v>
      </c>
      <c r="H697" s="3">
        <v>50</v>
      </c>
      <c r="I697" s="3">
        <v>200</v>
      </c>
      <c r="J697" s="24"/>
      <c r="K697" s="3" t="str">
        <f t="shared" si="41"/>
        <v>Սեպտեմբեր</v>
      </c>
      <c r="L697" s="123" t="str">
        <f t="shared" si="42"/>
        <v>Երրորդ քառորդ</v>
      </c>
    </row>
    <row r="698" spans="1:12">
      <c r="A698" s="3">
        <v>697</v>
      </c>
      <c r="B698" s="121">
        <v>44941</v>
      </c>
      <c r="C698" s="3" t="s">
        <v>821</v>
      </c>
      <c r="D698" s="3" t="s">
        <v>124</v>
      </c>
      <c r="E698" s="3">
        <v>53</v>
      </c>
      <c r="F698" s="3" t="s">
        <v>21</v>
      </c>
      <c r="G698" s="3">
        <v>1</v>
      </c>
      <c r="H698" s="3">
        <v>500</v>
      </c>
      <c r="I698" s="3">
        <v>500</v>
      </c>
      <c r="J698" s="24"/>
      <c r="K698" s="3" t="str">
        <f t="shared" si="41"/>
        <v>Հունվար</v>
      </c>
      <c r="L698" s="123" t="str">
        <f t="shared" si="42"/>
        <v>Առաջին քառորդ</v>
      </c>
    </row>
    <row r="699" spans="1:12">
      <c r="A699" s="3">
        <v>698</v>
      </c>
      <c r="B699" s="121">
        <v>45126</v>
      </c>
      <c r="C699" s="3" t="s">
        <v>822</v>
      </c>
      <c r="D699" s="3" t="s">
        <v>126</v>
      </c>
      <c r="E699" s="3">
        <v>64</v>
      </c>
      <c r="F699" s="3" t="s">
        <v>20</v>
      </c>
      <c r="G699" s="3">
        <v>1</v>
      </c>
      <c r="H699" s="3">
        <v>300</v>
      </c>
      <c r="I699" s="3">
        <v>300</v>
      </c>
      <c r="J699" s="24"/>
      <c r="K699" s="3" t="str">
        <f t="shared" si="41"/>
        <v>Հուլիս</v>
      </c>
      <c r="L699" s="123" t="str">
        <f t="shared" si="42"/>
        <v>Երրորդ քառորդ</v>
      </c>
    </row>
    <row r="700" spans="1:12">
      <c r="A700" s="3">
        <v>699</v>
      </c>
      <c r="B700" s="121">
        <v>45099</v>
      </c>
      <c r="C700" s="3" t="s">
        <v>823</v>
      </c>
      <c r="D700" s="3" t="s">
        <v>126</v>
      </c>
      <c r="E700" s="3">
        <v>37</v>
      </c>
      <c r="F700" s="3" t="s">
        <v>21</v>
      </c>
      <c r="G700" s="3">
        <v>4</v>
      </c>
      <c r="H700" s="3">
        <v>30</v>
      </c>
      <c r="I700" s="3">
        <v>120</v>
      </c>
      <c r="J700" s="24"/>
      <c r="K700" s="3" t="str">
        <f t="shared" si="41"/>
        <v>Հունիս</v>
      </c>
      <c r="L700" s="123" t="str">
        <f t="shared" si="42"/>
        <v>Երկրորդ քառորդ</v>
      </c>
    </row>
    <row r="701" spans="1:12">
      <c r="A701" s="3">
        <v>700</v>
      </c>
      <c r="B701" s="121">
        <v>45269</v>
      </c>
      <c r="C701" s="3" t="s">
        <v>824</v>
      </c>
      <c r="D701" s="3" t="s">
        <v>124</v>
      </c>
      <c r="E701" s="3">
        <v>36</v>
      </c>
      <c r="F701" s="3" t="s">
        <v>20</v>
      </c>
      <c r="G701" s="3">
        <v>4</v>
      </c>
      <c r="H701" s="3">
        <v>500</v>
      </c>
      <c r="I701" s="3">
        <v>2000</v>
      </c>
      <c r="J701" s="24"/>
      <c r="K701" s="3" t="str">
        <f t="shared" si="41"/>
        <v>Դեկտեմբեր</v>
      </c>
      <c r="L701" s="123" t="str">
        <f t="shared" si="42"/>
        <v>Չորրորդ քառորդ</v>
      </c>
    </row>
    <row r="702" spans="1:12">
      <c r="A702" s="3">
        <v>701</v>
      </c>
      <c r="B702" s="121">
        <v>45274</v>
      </c>
      <c r="C702" s="3" t="s">
        <v>825</v>
      </c>
      <c r="D702" s="3" t="s">
        <v>126</v>
      </c>
      <c r="E702" s="3">
        <v>52</v>
      </c>
      <c r="F702" s="3" t="s">
        <v>19</v>
      </c>
      <c r="G702" s="3">
        <v>2</v>
      </c>
      <c r="H702" s="3">
        <v>30</v>
      </c>
      <c r="I702" s="3">
        <v>60</v>
      </c>
      <c r="J702" s="24"/>
      <c r="K702" s="3" t="str">
        <f t="shared" si="41"/>
        <v>Դեկտեմբեր</v>
      </c>
      <c r="L702" s="123" t="str">
        <f t="shared" si="42"/>
        <v>Չորրորդ քառորդ</v>
      </c>
    </row>
    <row r="703" spans="1:12">
      <c r="A703" s="3">
        <v>702</v>
      </c>
      <c r="B703" s="121">
        <v>45134</v>
      </c>
      <c r="C703" s="3" t="s">
        <v>826</v>
      </c>
      <c r="D703" s="3" t="s">
        <v>126</v>
      </c>
      <c r="E703" s="3">
        <v>60</v>
      </c>
      <c r="F703" s="3" t="s">
        <v>21</v>
      </c>
      <c r="G703" s="3">
        <v>2</v>
      </c>
      <c r="H703" s="3">
        <v>300</v>
      </c>
      <c r="I703" s="3">
        <v>600</v>
      </c>
      <c r="J703" s="24"/>
      <c r="K703" s="3" t="str">
        <f t="shared" si="41"/>
        <v>Հուլիս</v>
      </c>
      <c r="L703" s="123" t="str">
        <f t="shared" si="42"/>
        <v>Երրորդ քառորդ</v>
      </c>
    </row>
    <row r="704" spans="1:12">
      <c r="A704" s="3">
        <v>703</v>
      </c>
      <c r="B704" s="121">
        <v>45011</v>
      </c>
      <c r="C704" s="3" t="s">
        <v>827</v>
      </c>
      <c r="D704" s="3" t="s">
        <v>124</v>
      </c>
      <c r="E704" s="3">
        <v>34</v>
      </c>
      <c r="F704" s="3" t="s">
        <v>20</v>
      </c>
      <c r="G704" s="3">
        <v>2</v>
      </c>
      <c r="H704" s="3">
        <v>50</v>
      </c>
      <c r="I704" s="3">
        <v>100</v>
      </c>
      <c r="J704" s="24"/>
      <c r="K704" s="3" t="str">
        <f t="shared" si="41"/>
        <v>Մարտ</v>
      </c>
      <c r="L704" s="123" t="str">
        <f t="shared" si="42"/>
        <v>Առաջին քառորդ</v>
      </c>
    </row>
    <row r="705" spans="1:12">
      <c r="A705" s="3">
        <v>704</v>
      </c>
      <c r="B705" s="121">
        <v>45166</v>
      </c>
      <c r="C705" s="3" t="s">
        <v>828</v>
      </c>
      <c r="D705" s="3" t="s">
        <v>126</v>
      </c>
      <c r="E705" s="3">
        <v>62</v>
      </c>
      <c r="F705" s="3" t="s">
        <v>21</v>
      </c>
      <c r="G705" s="3">
        <v>3</v>
      </c>
      <c r="H705" s="3">
        <v>30</v>
      </c>
      <c r="I705" s="3">
        <v>90</v>
      </c>
      <c r="J705" s="24"/>
      <c r="K705" s="3" t="str">
        <f t="shared" si="41"/>
        <v>Օգոստոս</v>
      </c>
      <c r="L705" s="123" t="str">
        <f t="shared" si="42"/>
        <v>Երրորդ քառորդ</v>
      </c>
    </row>
    <row r="706" spans="1:12">
      <c r="A706" s="3">
        <v>705</v>
      </c>
      <c r="B706" s="121">
        <v>44992</v>
      </c>
      <c r="C706" s="3" t="s">
        <v>829</v>
      </c>
      <c r="D706" s="3" t="s">
        <v>124</v>
      </c>
      <c r="E706" s="3">
        <v>60</v>
      </c>
      <c r="F706" s="3" t="s">
        <v>20</v>
      </c>
      <c r="G706" s="3">
        <v>2</v>
      </c>
      <c r="H706" s="3">
        <v>25</v>
      </c>
      <c r="I706" s="3">
        <v>50</v>
      </c>
      <c r="J706" s="24"/>
      <c r="K706" s="3" t="str">
        <f t="shared" si="41"/>
        <v>Մարտ</v>
      </c>
      <c r="L706" s="123" t="str">
        <f t="shared" si="42"/>
        <v>Առաջին քառորդ</v>
      </c>
    </row>
    <row r="707" spans="1:12">
      <c r="A707" s="3">
        <v>706</v>
      </c>
      <c r="B707" s="121">
        <v>45245</v>
      </c>
      <c r="C707" s="3" t="s">
        <v>830</v>
      </c>
      <c r="D707" s="3" t="s">
        <v>124</v>
      </c>
      <c r="E707" s="3">
        <v>51</v>
      </c>
      <c r="F707" s="3" t="s">
        <v>20</v>
      </c>
      <c r="G707" s="3">
        <v>4</v>
      </c>
      <c r="H707" s="3">
        <v>25</v>
      </c>
      <c r="I707" s="3">
        <v>100</v>
      </c>
      <c r="J707" s="24"/>
      <c r="K707" s="3" t="str">
        <f t="shared" ref="K707:K770" si="43">IF(MONTH(B707)&lt;=1, "Հունվար", IF(MONTH(B707)&lt;=2, "Փետրվար", IF(MONTH(B707)&lt;=3, "Մարտ", IF(MONTH(B707)&lt;=4, "Ապրիլ",IF(MONTH(B707)&lt;=5, "Մայիս",IF(MONTH(B707)&lt;=6, "Հունիս",IF(MONTH(B707)&lt;=7, "Հուլիս",IF(MONTH(B707)&lt;=8, "Օգոստոս",IF(MONTH(B707)&lt;=9, "Սեպտեմբեր",IF(MONTH(B707)&lt;=10, "Հոկտեմբեր",IF(MONTH(B707)&lt;=11, "Նոյեմբեր",IF(MONTH(B707)&lt;=12, "Դեկտեմբեր", "Error"))))))))))))</f>
        <v>Նոյեմբեր</v>
      </c>
      <c r="L707" s="123" t="str">
        <f t="shared" ref="L707:L770" si="44">IF(MONTH(B707)&lt;=3, "Առաջին քառորդ", IF(MONTH(B707)&lt;=6, "Երկրորդ քառորդ", IF(MONTH(B707)&lt;=9, "Երրորդ քառորդ", IF(MONTH(B707)&lt;=12, "Չորրորդ քառորդ","Error"))))</f>
        <v>Չորրորդ քառորդ</v>
      </c>
    </row>
    <row r="708" spans="1:12">
      <c r="A708" s="3">
        <v>707</v>
      </c>
      <c r="B708" s="121">
        <v>45200</v>
      </c>
      <c r="C708" s="3" t="s">
        <v>831</v>
      </c>
      <c r="D708" s="3" t="s">
        <v>126</v>
      </c>
      <c r="E708" s="3">
        <v>26</v>
      </c>
      <c r="F708" s="3" t="s">
        <v>21</v>
      </c>
      <c r="G708" s="3">
        <v>1</v>
      </c>
      <c r="H708" s="3">
        <v>500</v>
      </c>
      <c r="I708" s="3">
        <v>500</v>
      </c>
      <c r="J708" s="24"/>
      <c r="K708" s="3" t="str">
        <f t="shared" si="43"/>
        <v>Հոկտեմբեր</v>
      </c>
      <c r="L708" s="123" t="str">
        <f t="shared" si="44"/>
        <v>Չորրորդ քառորդ</v>
      </c>
    </row>
    <row r="709" spans="1:12">
      <c r="A709" s="3">
        <v>708</v>
      </c>
      <c r="B709" s="121">
        <v>44940</v>
      </c>
      <c r="C709" s="3" t="s">
        <v>832</v>
      </c>
      <c r="D709" s="3" t="s">
        <v>126</v>
      </c>
      <c r="E709" s="3">
        <v>43</v>
      </c>
      <c r="F709" s="3" t="s">
        <v>19</v>
      </c>
      <c r="G709" s="3">
        <v>3</v>
      </c>
      <c r="H709" s="3">
        <v>300</v>
      </c>
      <c r="I709" s="3">
        <v>900</v>
      </c>
      <c r="J709" s="24"/>
      <c r="K709" s="3" t="str">
        <f t="shared" si="43"/>
        <v>Հունվար</v>
      </c>
      <c r="L709" s="123" t="str">
        <f t="shared" si="44"/>
        <v>Առաջին քառորդ</v>
      </c>
    </row>
    <row r="710" spans="1:12">
      <c r="A710" s="3">
        <v>709</v>
      </c>
      <c r="B710" s="121">
        <v>45128</v>
      </c>
      <c r="C710" s="3" t="s">
        <v>833</v>
      </c>
      <c r="D710" s="3" t="s">
        <v>126</v>
      </c>
      <c r="E710" s="3">
        <v>19</v>
      </c>
      <c r="F710" s="3" t="s">
        <v>20</v>
      </c>
      <c r="G710" s="3">
        <v>2</v>
      </c>
      <c r="H710" s="3">
        <v>500</v>
      </c>
      <c r="I710" s="3">
        <v>1000</v>
      </c>
      <c r="J710" s="24"/>
      <c r="K710" s="3" t="str">
        <f t="shared" si="43"/>
        <v>Հուլիս</v>
      </c>
      <c r="L710" s="123" t="str">
        <f t="shared" si="44"/>
        <v>Երրորդ քառորդ</v>
      </c>
    </row>
    <row r="711" spans="1:12">
      <c r="A711" s="3">
        <v>710</v>
      </c>
      <c r="B711" s="121">
        <v>45230</v>
      </c>
      <c r="C711" s="3" t="s">
        <v>834</v>
      </c>
      <c r="D711" s="3" t="s">
        <v>126</v>
      </c>
      <c r="E711" s="3">
        <v>26</v>
      </c>
      <c r="F711" s="3" t="s">
        <v>20</v>
      </c>
      <c r="G711" s="3">
        <v>3</v>
      </c>
      <c r="H711" s="3">
        <v>500</v>
      </c>
      <c r="I711" s="3">
        <v>1500</v>
      </c>
      <c r="J711" s="24"/>
      <c r="K711" s="3" t="str">
        <f t="shared" si="43"/>
        <v>Հոկտեմբեր</v>
      </c>
      <c r="L711" s="123" t="str">
        <f t="shared" si="44"/>
        <v>Չորրորդ քառորդ</v>
      </c>
    </row>
    <row r="712" spans="1:12">
      <c r="A712" s="3">
        <v>711</v>
      </c>
      <c r="B712" s="121">
        <v>45215</v>
      </c>
      <c r="C712" s="3" t="s">
        <v>835</v>
      </c>
      <c r="D712" s="3" t="s">
        <v>124</v>
      </c>
      <c r="E712" s="3">
        <v>26</v>
      </c>
      <c r="F712" s="3" t="s">
        <v>20</v>
      </c>
      <c r="G712" s="3">
        <v>3</v>
      </c>
      <c r="H712" s="3">
        <v>500</v>
      </c>
      <c r="I712" s="3">
        <v>1500</v>
      </c>
      <c r="J712" s="24"/>
      <c r="K712" s="3" t="str">
        <f t="shared" si="43"/>
        <v>Հոկտեմբեր</v>
      </c>
      <c r="L712" s="123" t="str">
        <f t="shared" si="44"/>
        <v>Չորրորդ քառորդ</v>
      </c>
    </row>
    <row r="713" spans="1:12">
      <c r="A713" s="3">
        <v>712</v>
      </c>
      <c r="B713" s="121">
        <v>45266</v>
      </c>
      <c r="C713" s="3" t="s">
        <v>836</v>
      </c>
      <c r="D713" s="3" t="s">
        <v>126</v>
      </c>
      <c r="E713" s="3">
        <v>57</v>
      </c>
      <c r="F713" s="3" t="s">
        <v>19</v>
      </c>
      <c r="G713" s="3">
        <v>2</v>
      </c>
      <c r="H713" s="3">
        <v>25</v>
      </c>
      <c r="I713" s="3">
        <v>50</v>
      </c>
      <c r="J713" s="24"/>
      <c r="K713" s="3" t="str">
        <f t="shared" si="43"/>
        <v>Դեկտեմբեր</v>
      </c>
      <c r="L713" s="123" t="str">
        <f t="shared" si="44"/>
        <v>Չորրորդ քառորդ</v>
      </c>
    </row>
    <row r="714" spans="1:12">
      <c r="A714" s="3">
        <v>713</v>
      </c>
      <c r="B714" s="121">
        <v>44940</v>
      </c>
      <c r="C714" s="3" t="s">
        <v>837</v>
      </c>
      <c r="D714" s="3" t="s">
        <v>124</v>
      </c>
      <c r="E714" s="3">
        <v>34</v>
      </c>
      <c r="F714" s="3" t="s">
        <v>19</v>
      </c>
      <c r="G714" s="3">
        <v>3</v>
      </c>
      <c r="H714" s="3">
        <v>25</v>
      </c>
      <c r="I714" s="3">
        <v>75</v>
      </c>
      <c r="J714" s="24"/>
      <c r="K714" s="3" t="str">
        <f t="shared" si="43"/>
        <v>Հունվար</v>
      </c>
      <c r="L714" s="123" t="str">
        <f t="shared" si="44"/>
        <v>Առաջին քառորդ</v>
      </c>
    </row>
    <row r="715" spans="1:12">
      <c r="A715" s="3">
        <v>714</v>
      </c>
      <c r="B715" s="121">
        <v>44969</v>
      </c>
      <c r="C715" s="3" t="s">
        <v>838</v>
      </c>
      <c r="D715" s="3" t="s">
        <v>126</v>
      </c>
      <c r="E715" s="3">
        <v>18</v>
      </c>
      <c r="F715" s="3" t="s">
        <v>21</v>
      </c>
      <c r="G715" s="3">
        <v>1</v>
      </c>
      <c r="H715" s="3">
        <v>500</v>
      </c>
      <c r="I715" s="3">
        <v>500</v>
      </c>
      <c r="J715" s="24"/>
      <c r="K715" s="3" t="str">
        <f t="shared" si="43"/>
        <v>Փետրվար</v>
      </c>
      <c r="L715" s="123" t="str">
        <f t="shared" si="44"/>
        <v>Առաջին քառորդ</v>
      </c>
    </row>
    <row r="716" spans="1:12">
      <c r="A716" s="3">
        <v>715</v>
      </c>
      <c r="B716" s="121">
        <v>45256</v>
      </c>
      <c r="C716" s="3" t="s">
        <v>839</v>
      </c>
      <c r="D716" s="3" t="s">
        <v>126</v>
      </c>
      <c r="E716" s="3">
        <v>42</v>
      </c>
      <c r="F716" s="3" t="s">
        <v>19</v>
      </c>
      <c r="G716" s="3">
        <v>4</v>
      </c>
      <c r="H716" s="3">
        <v>25</v>
      </c>
      <c r="I716" s="3">
        <v>100</v>
      </c>
      <c r="J716" s="24"/>
      <c r="K716" s="3" t="str">
        <f t="shared" si="43"/>
        <v>Նոյեմբեր</v>
      </c>
      <c r="L716" s="123" t="str">
        <f t="shared" si="44"/>
        <v>Չորրորդ քառորդ</v>
      </c>
    </row>
    <row r="717" spans="1:12">
      <c r="A717" s="3">
        <v>716</v>
      </c>
      <c r="B717" s="121">
        <v>45146</v>
      </c>
      <c r="C717" s="3" t="s">
        <v>840</v>
      </c>
      <c r="D717" s="3" t="s">
        <v>126</v>
      </c>
      <c r="E717" s="3">
        <v>60</v>
      </c>
      <c r="F717" s="3" t="s">
        <v>21</v>
      </c>
      <c r="G717" s="3">
        <v>4</v>
      </c>
      <c r="H717" s="3">
        <v>300</v>
      </c>
      <c r="I717" s="3">
        <v>1200</v>
      </c>
      <c r="J717" s="24"/>
      <c r="K717" s="3" t="str">
        <f t="shared" si="43"/>
        <v>Օգոստոս</v>
      </c>
      <c r="L717" s="123" t="str">
        <f t="shared" si="44"/>
        <v>Երրորդ քառորդ</v>
      </c>
    </row>
    <row r="718" spans="1:12">
      <c r="A718" s="3">
        <v>717</v>
      </c>
      <c r="B718" s="121">
        <v>44996</v>
      </c>
      <c r="C718" s="3" t="s">
        <v>841</v>
      </c>
      <c r="D718" s="3" t="s">
        <v>124</v>
      </c>
      <c r="E718" s="3">
        <v>57</v>
      </c>
      <c r="F718" s="3" t="s">
        <v>21</v>
      </c>
      <c r="G718" s="3">
        <v>1</v>
      </c>
      <c r="H718" s="3">
        <v>500</v>
      </c>
      <c r="I718" s="3">
        <v>500</v>
      </c>
      <c r="J718" s="24"/>
      <c r="K718" s="3" t="str">
        <f t="shared" si="43"/>
        <v>Մարտ</v>
      </c>
      <c r="L718" s="123" t="str">
        <f t="shared" si="44"/>
        <v>Առաջին քառորդ</v>
      </c>
    </row>
    <row r="719" spans="1:12">
      <c r="A719" s="3">
        <v>718</v>
      </c>
      <c r="B719" s="121">
        <v>45163</v>
      </c>
      <c r="C719" s="3" t="s">
        <v>842</v>
      </c>
      <c r="D719" s="3" t="s">
        <v>126</v>
      </c>
      <c r="E719" s="3">
        <v>59</v>
      </c>
      <c r="F719" s="3" t="s">
        <v>19</v>
      </c>
      <c r="G719" s="3">
        <v>3</v>
      </c>
      <c r="H719" s="3">
        <v>25</v>
      </c>
      <c r="I719" s="3">
        <v>75</v>
      </c>
      <c r="J719" s="24"/>
      <c r="K719" s="3" t="str">
        <f t="shared" si="43"/>
        <v>Օգոստոս</v>
      </c>
      <c r="L719" s="123" t="str">
        <f t="shared" si="44"/>
        <v>Երրորդ քառորդ</v>
      </c>
    </row>
    <row r="720" spans="1:12">
      <c r="A720" s="3">
        <v>719</v>
      </c>
      <c r="B720" s="121">
        <v>45020</v>
      </c>
      <c r="C720" s="3" t="s">
        <v>843</v>
      </c>
      <c r="D720" s="3" t="s">
        <v>126</v>
      </c>
      <c r="E720" s="3">
        <v>42</v>
      </c>
      <c r="F720" s="3" t="s">
        <v>21</v>
      </c>
      <c r="G720" s="3">
        <v>2</v>
      </c>
      <c r="H720" s="3">
        <v>30</v>
      </c>
      <c r="I720" s="3">
        <v>60</v>
      </c>
      <c r="J720" s="24"/>
      <c r="K720" s="3" t="str">
        <f t="shared" si="43"/>
        <v>Ապրիլ</v>
      </c>
      <c r="L720" s="123" t="str">
        <f t="shared" si="44"/>
        <v>Երկրորդ քառորդ</v>
      </c>
    </row>
    <row r="721" spans="1:12">
      <c r="A721" s="3">
        <v>720</v>
      </c>
      <c r="B721" s="121">
        <v>44952</v>
      </c>
      <c r="C721" s="3" t="s">
        <v>844</v>
      </c>
      <c r="D721" s="3" t="s">
        <v>126</v>
      </c>
      <c r="E721" s="3">
        <v>56</v>
      </c>
      <c r="F721" s="3" t="s">
        <v>19</v>
      </c>
      <c r="G721" s="3">
        <v>3</v>
      </c>
      <c r="H721" s="3">
        <v>500</v>
      </c>
      <c r="I721" s="3">
        <v>1500</v>
      </c>
      <c r="J721" s="24"/>
      <c r="K721" s="3" t="str">
        <f t="shared" si="43"/>
        <v>Հունվար</v>
      </c>
      <c r="L721" s="123" t="str">
        <f t="shared" si="44"/>
        <v>Առաջին քառորդ</v>
      </c>
    </row>
    <row r="722" spans="1:12">
      <c r="A722" s="3">
        <v>721</v>
      </c>
      <c r="B722" s="121">
        <v>45060</v>
      </c>
      <c r="C722" s="3" t="s">
        <v>845</v>
      </c>
      <c r="D722" s="3" t="s">
        <v>126</v>
      </c>
      <c r="E722" s="3">
        <v>52</v>
      </c>
      <c r="F722" s="3" t="s">
        <v>21</v>
      </c>
      <c r="G722" s="3">
        <v>1</v>
      </c>
      <c r="H722" s="3">
        <v>500</v>
      </c>
      <c r="I722" s="3">
        <v>500</v>
      </c>
      <c r="J722" s="24"/>
      <c r="K722" s="3" t="str">
        <f t="shared" si="43"/>
        <v>Մայիս</v>
      </c>
      <c r="L722" s="123" t="str">
        <f t="shared" si="44"/>
        <v>Երկրորդ քառորդ</v>
      </c>
    </row>
    <row r="723" spans="1:12">
      <c r="A723" s="3">
        <v>722</v>
      </c>
      <c r="B723" s="121">
        <v>45121</v>
      </c>
      <c r="C723" s="3" t="s">
        <v>846</v>
      </c>
      <c r="D723" s="3" t="s">
        <v>124</v>
      </c>
      <c r="E723" s="3">
        <v>20</v>
      </c>
      <c r="F723" s="3" t="s">
        <v>19</v>
      </c>
      <c r="G723" s="3">
        <v>3</v>
      </c>
      <c r="H723" s="3">
        <v>300</v>
      </c>
      <c r="I723" s="3">
        <v>900</v>
      </c>
      <c r="J723" s="24"/>
      <c r="K723" s="3" t="str">
        <f t="shared" si="43"/>
        <v>Հուլիս</v>
      </c>
      <c r="L723" s="123" t="str">
        <f t="shared" si="44"/>
        <v>Երրորդ քառորդ</v>
      </c>
    </row>
    <row r="724" spans="1:12">
      <c r="A724" s="3">
        <v>723</v>
      </c>
      <c r="B724" s="121">
        <v>45094</v>
      </c>
      <c r="C724" s="3" t="s">
        <v>847</v>
      </c>
      <c r="D724" s="3" t="s">
        <v>126</v>
      </c>
      <c r="E724" s="3">
        <v>54</v>
      </c>
      <c r="F724" s="3" t="s">
        <v>19</v>
      </c>
      <c r="G724" s="3">
        <v>4</v>
      </c>
      <c r="H724" s="3">
        <v>50</v>
      </c>
      <c r="I724" s="3">
        <v>200</v>
      </c>
      <c r="J724" s="24"/>
      <c r="K724" s="3" t="str">
        <f t="shared" si="43"/>
        <v>Հունիս</v>
      </c>
      <c r="L724" s="123" t="str">
        <f t="shared" si="44"/>
        <v>Երկրորդ քառորդ</v>
      </c>
    </row>
    <row r="725" spans="1:12">
      <c r="A725" s="3">
        <v>724</v>
      </c>
      <c r="B725" s="121">
        <v>45035</v>
      </c>
      <c r="C725" s="3" t="s">
        <v>848</v>
      </c>
      <c r="D725" s="3" t="s">
        <v>124</v>
      </c>
      <c r="E725" s="3">
        <v>61</v>
      </c>
      <c r="F725" s="3" t="s">
        <v>21</v>
      </c>
      <c r="G725" s="3">
        <v>3</v>
      </c>
      <c r="H725" s="3">
        <v>50</v>
      </c>
      <c r="I725" s="3">
        <v>150</v>
      </c>
      <c r="J725" s="24"/>
      <c r="K725" s="3" t="str">
        <f t="shared" si="43"/>
        <v>Ապրիլ</v>
      </c>
      <c r="L725" s="123" t="str">
        <f t="shared" si="44"/>
        <v>Երկրորդ քառորդ</v>
      </c>
    </row>
    <row r="726" spans="1:12">
      <c r="A726" s="3">
        <v>725</v>
      </c>
      <c r="B726" s="121">
        <v>45159</v>
      </c>
      <c r="C726" s="3" t="s">
        <v>849</v>
      </c>
      <c r="D726" s="3" t="s">
        <v>124</v>
      </c>
      <c r="E726" s="3">
        <v>61</v>
      </c>
      <c r="F726" s="3" t="s">
        <v>20</v>
      </c>
      <c r="G726" s="3">
        <v>1</v>
      </c>
      <c r="H726" s="3">
        <v>300</v>
      </c>
      <c r="I726" s="3">
        <v>300</v>
      </c>
      <c r="J726" s="24"/>
      <c r="K726" s="3" t="str">
        <f t="shared" si="43"/>
        <v>Օգոստոս</v>
      </c>
      <c r="L726" s="123" t="str">
        <f t="shared" si="44"/>
        <v>Երրորդ քառորդ</v>
      </c>
    </row>
    <row r="727" spans="1:12">
      <c r="A727" s="3">
        <v>726</v>
      </c>
      <c r="B727" s="121">
        <v>45094</v>
      </c>
      <c r="C727" s="3" t="s">
        <v>850</v>
      </c>
      <c r="D727" s="3" t="s">
        <v>124</v>
      </c>
      <c r="E727" s="3">
        <v>47</v>
      </c>
      <c r="F727" s="3" t="s">
        <v>21</v>
      </c>
      <c r="G727" s="3">
        <v>4</v>
      </c>
      <c r="H727" s="3">
        <v>300</v>
      </c>
      <c r="I727" s="3">
        <v>1200</v>
      </c>
      <c r="J727" s="24"/>
      <c r="K727" s="3" t="str">
        <f t="shared" si="43"/>
        <v>Հունիս</v>
      </c>
      <c r="L727" s="123" t="str">
        <f t="shared" si="44"/>
        <v>Երկրորդ քառորդ</v>
      </c>
    </row>
    <row r="728" spans="1:12">
      <c r="A728" s="3">
        <v>727</v>
      </c>
      <c r="B728" s="121">
        <v>45099</v>
      </c>
      <c r="C728" s="3" t="s">
        <v>851</v>
      </c>
      <c r="D728" s="3" t="s">
        <v>124</v>
      </c>
      <c r="E728" s="3">
        <v>55</v>
      </c>
      <c r="F728" s="3" t="s">
        <v>19</v>
      </c>
      <c r="G728" s="3">
        <v>3</v>
      </c>
      <c r="H728" s="3">
        <v>300</v>
      </c>
      <c r="I728" s="3">
        <v>900</v>
      </c>
      <c r="J728" s="24"/>
      <c r="K728" s="3" t="str">
        <f t="shared" si="43"/>
        <v>Հունիս</v>
      </c>
      <c r="L728" s="123" t="str">
        <f t="shared" si="44"/>
        <v>Երկրորդ քառորդ</v>
      </c>
    </row>
    <row r="729" spans="1:12">
      <c r="A729" s="3">
        <v>728</v>
      </c>
      <c r="B729" s="121">
        <v>45121</v>
      </c>
      <c r="C729" s="3" t="s">
        <v>852</v>
      </c>
      <c r="D729" s="3" t="s">
        <v>124</v>
      </c>
      <c r="E729" s="3">
        <v>51</v>
      </c>
      <c r="F729" s="3" t="s">
        <v>20</v>
      </c>
      <c r="G729" s="3">
        <v>3</v>
      </c>
      <c r="H729" s="3">
        <v>50</v>
      </c>
      <c r="I729" s="3">
        <v>150</v>
      </c>
      <c r="J729" s="24"/>
      <c r="K729" s="3" t="str">
        <f t="shared" si="43"/>
        <v>Հուլիս</v>
      </c>
      <c r="L729" s="123" t="str">
        <f t="shared" si="44"/>
        <v>Երրորդ քառորդ</v>
      </c>
    </row>
    <row r="730" spans="1:12">
      <c r="A730" s="3">
        <v>729</v>
      </c>
      <c r="B730" s="121">
        <v>45069</v>
      </c>
      <c r="C730" s="3" t="s">
        <v>853</v>
      </c>
      <c r="D730" s="3" t="s">
        <v>124</v>
      </c>
      <c r="E730" s="3">
        <v>29</v>
      </c>
      <c r="F730" s="3" t="s">
        <v>21</v>
      </c>
      <c r="G730" s="3">
        <v>4</v>
      </c>
      <c r="H730" s="3">
        <v>300</v>
      </c>
      <c r="I730" s="3">
        <v>1200</v>
      </c>
      <c r="J730" s="24"/>
      <c r="K730" s="3" t="str">
        <f t="shared" si="43"/>
        <v>Մայիս</v>
      </c>
      <c r="L730" s="123" t="str">
        <f t="shared" si="44"/>
        <v>Երկրորդ քառորդ</v>
      </c>
    </row>
    <row r="731" spans="1:12">
      <c r="A731" s="3">
        <v>730</v>
      </c>
      <c r="B731" s="121">
        <v>45142</v>
      </c>
      <c r="C731" s="3" t="s">
        <v>854</v>
      </c>
      <c r="D731" s="3" t="s">
        <v>126</v>
      </c>
      <c r="E731" s="3">
        <v>36</v>
      </c>
      <c r="F731" s="3" t="s">
        <v>21</v>
      </c>
      <c r="G731" s="3">
        <v>2</v>
      </c>
      <c r="H731" s="3">
        <v>25</v>
      </c>
      <c r="I731" s="3">
        <v>50</v>
      </c>
      <c r="J731" s="24"/>
      <c r="K731" s="3" t="str">
        <f t="shared" si="43"/>
        <v>Օգոստոս</v>
      </c>
      <c r="L731" s="123" t="str">
        <f t="shared" si="44"/>
        <v>Երրորդ քառորդ</v>
      </c>
    </row>
    <row r="732" spans="1:12">
      <c r="A732" s="3">
        <v>731</v>
      </c>
      <c r="B732" s="121">
        <v>45056</v>
      </c>
      <c r="C732" s="3" t="s">
        <v>855</v>
      </c>
      <c r="D732" s="3" t="s">
        <v>124</v>
      </c>
      <c r="E732" s="3">
        <v>54</v>
      </c>
      <c r="F732" s="3" t="s">
        <v>21</v>
      </c>
      <c r="G732" s="3">
        <v>4</v>
      </c>
      <c r="H732" s="3">
        <v>500</v>
      </c>
      <c r="I732" s="3">
        <v>2000</v>
      </c>
      <c r="J732" s="24"/>
      <c r="K732" s="3" t="str">
        <f t="shared" si="43"/>
        <v>Մայիս</v>
      </c>
      <c r="L732" s="123" t="str">
        <f t="shared" si="44"/>
        <v>Երկրորդ քառորդ</v>
      </c>
    </row>
    <row r="733" spans="1:12">
      <c r="A733" s="3">
        <v>732</v>
      </c>
      <c r="B733" s="121">
        <v>44968</v>
      </c>
      <c r="C733" s="3" t="s">
        <v>856</v>
      </c>
      <c r="D733" s="3" t="s">
        <v>124</v>
      </c>
      <c r="E733" s="3">
        <v>61</v>
      </c>
      <c r="F733" s="3" t="s">
        <v>20</v>
      </c>
      <c r="G733" s="3">
        <v>2</v>
      </c>
      <c r="H733" s="3">
        <v>500</v>
      </c>
      <c r="I733" s="3">
        <v>1000</v>
      </c>
      <c r="J733" s="24"/>
      <c r="K733" s="3" t="str">
        <f t="shared" si="43"/>
        <v>Փետրվար</v>
      </c>
      <c r="L733" s="123" t="str">
        <f t="shared" si="44"/>
        <v>Առաջին քառորդ</v>
      </c>
    </row>
    <row r="734" spans="1:12">
      <c r="A734" s="3">
        <v>733</v>
      </c>
      <c r="B734" s="121">
        <v>45167</v>
      </c>
      <c r="C734" s="3" t="s">
        <v>857</v>
      </c>
      <c r="D734" s="3" t="s">
        <v>124</v>
      </c>
      <c r="E734" s="3">
        <v>34</v>
      </c>
      <c r="F734" s="3" t="s">
        <v>19</v>
      </c>
      <c r="G734" s="3">
        <v>1</v>
      </c>
      <c r="H734" s="3">
        <v>30</v>
      </c>
      <c r="I734" s="3">
        <v>30</v>
      </c>
      <c r="J734" s="24"/>
      <c r="K734" s="3" t="str">
        <f t="shared" si="43"/>
        <v>Օգոստոս</v>
      </c>
      <c r="L734" s="123" t="str">
        <f t="shared" si="44"/>
        <v>Երրորդ քառորդ</v>
      </c>
    </row>
    <row r="735" spans="1:12">
      <c r="A735" s="3">
        <v>734</v>
      </c>
      <c r="B735" s="121">
        <v>44936</v>
      </c>
      <c r="C735" s="3" t="s">
        <v>858</v>
      </c>
      <c r="D735" s="3" t="s">
        <v>126</v>
      </c>
      <c r="E735" s="3">
        <v>27</v>
      </c>
      <c r="F735" s="3" t="s">
        <v>21</v>
      </c>
      <c r="G735" s="3">
        <v>1</v>
      </c>
      <c r="H735" s="3">
        <v>30</v>
      </c>
      <c r="I735" s="3">
        <v>30</v>
      </c>
      <c r="J735" s="24"/>
      <c r="K735" s="3" t="str">
        <f t="shared" si="43"/>
        <v>Հունվար</v>
      </c>
      <c r="L735" s="123" t="str">
        <f t="shared" si="44"/>
        <v>Առաջին քառորդ</v>
      </c>
    </row>
    <row r="736" spans="1:12">
      <c r="A736" s="3">
        <v>735</v>
      </c>
      <c r="B736" s="121">
        <v>45203</v>
      </c>
      <c r="C736" s="3" t="s">
        <v>859</v>
      </c>
      <c r="D736" s="3" t="s">
        <v>126</v>
      </c>
      <c r="E736" s="3">
        <v>64</v>
      </c>
      <c r="F736" s="3" t="s">
        <v>21</v>
      </c>
      <c r="G736" s="3">
        <v>4</v>
      </c>
      <c r="H736" s="3">
        <v>500</v>
      </c>
      <c r="I736" s="3">
        <v>2000</v>
      </c>
      <c r="J736" s="24"/>
      <c r="K736" s="3" t="str">
        <f t="shared" si="43"/>
        <v>Հոկտեմբեր</v>
      </c>
      <c r="L736" s="123" t="str">
        <f t="shared" si="44"/>
        <v>Չորրորդ քառորդ</v>
      </c>
    </row>
    <row r="737" spans="1:12">
      <c r="A737" s="3">
        <v>736</v>
      </c>
      <c r="B737" s="121">
        <v>44953</v>
      </c>
      <c r="C737" s="3" t="s">
        <v>860</v>
      </c>
      <c r="D737" s="3" t="s">
        <v>124</v>
      </c>
      <c r="E737" s="3">
        <v>29</v>
      </c>
      <c r="F737" s="3" t="s">
        <v>21</v>
      </c>
      <c r="G737" s="3">
        <v>4</v>
      </c>
      <c r="H737" s="3">
        <v>25</v>
      </c>
      <c r="I737" s="3">
        <v>100</v>
      </c>
      <c r="J737" s="24"/>
      <c r="K737" s="3" t="str">
        <f t="shared" si="43"/>
        <v>Հունվար</v>
      </c>
      <c r="L737" s="123" t="str">
        <f t="shared" si="44"/>
        <v>Առաջին քառորդ</v>
      </c>
    </row>
    <row r="738" spans="1:12">
      <c r="A738" s="3">
        <v>737</v>
      </c>
      <c r="B738" s="121">
        <v>45106</v>
      </c>
      <c r="C738" s="3" t="s">
        <v>861</v>
      </c>
      <c r="D738" s="3" t="s">
        <v>126</v>
      </c>
      <c r="E738" s="3">
        <v>33</v>
      </c>
      <c r="F738" s="3" t="s">
        <v>21</v>
      </c>
      <c r="G738" s="3">
        <v>1</v>
      </c>
      <c r="H738" s="3">
        <v>50</v>
      </c>
      <c r="I738" s="3">
        <v>50</v>
      </c>
      <c r="J738" s="24"/>
      <c r="K738" s="3" t="str">
        <f t="shared" si="43"/>
        <v>Հունիս</v>
      </c>
      <c r="L738" s="123" t="str">
        <f t="shared" si="44"/>
        <v>Երկրորդ քառորդ</v>
      </c>
    </row>
    <row r="739" spans="1:12">
      <c r="A739" s="3">
        <v>738</v>
      </c>
      <c r="B739" s="121">
        <v>45041</v>
      </c>
      <c r="C739" s="3" t="s">
        <v>862</v>
      </c>
      <c r="D739" s="3" t="s">
        <v>124</v>
      </c>
      <c r="E739" s="3">
        <v>41</v>
      </c>
      <c r="F739" s="3" t="s">
        <v>21</v>
      </c>
      <c r="G739" s="3">
        <v>2</v>
      </c>
      <c r="H739" s="3">
        <v>50</v>
      </c>
      <c r="I739" s="3">
        <v>100</v>
      </c>
      <c r="J739" s="24"/>
      <c r="K739" s="3" t="str">
        <f t="shared" si="43"/>
        <v>Ապրիլ</v>
      </c>
      <c r="L739" s="123" t="str">
        <f t="shared" si="44"/>
        <v>Երկրորդ քառորդ</v>
      </c>
    </row>
    <row r="740" spans="1:12">
      <c r="A740" s="3">
        <v>739</v>
      </c>
      <c r="B740" s="121">
        <v>45259</v>
      </c>
      <c r="C740" s="3" t="s">
        <v>863</v>
      </c>
      <c r="D740" s="3" t="s">
        <v>124</v>
      </c>
      <c r="E740" s="3">
        <v>36</v>
      </c>
      <c r="F740" s="3" t="s">
        <v>19</v>
      </c>
      <c r="G740" s="3">
        <v>1</v>
      </c>
      <c r="H740" s="3">
        <v>25</v>
      </c>
      <c r="I740" s="3">
        <v>25</v>
      </c>
      <c r="J740" s="24"/>
      <c r="K740" s="3" t="str">
        <f t="shared" si="43"/>
        <v>Նոյեմբեր</v>
      </c>
      <c r="L740" s="123" t="str">
        <f t="shared" si="44"/>
        <v>Չորրորդ քառորդ</v>
      </c>
    </row>
    <row r="741" spans="1:12">
      <c r="A741" s="3">
        <v>740</v>
      </c>
      <c r="B741" s="121">
        <v>44962</v>
      </c>
      <c r="C741" s="3" t="s">
        <v>864</v>
      </c>
      <c r="D741" s="3" t="s">
        <v>126</v>
      </c>
      <c r="E741" s="3">
        <v>25</v>
      </c>
      <c r="F741" s="3" t="s">
        <v>19</v>
      </c>
      <c r="G741" s="3">
        <v>4</v>
      </c>
      <c r="H741" s="3">
        <v>50</v>
      </c>
      <c r="I741" s="3">
        <v>200</v>
      </c>
      <c r="J741" s="24"/>
      <c r="K741" s="3" t="str">
        <f t="shared" si="43"/>
        <v>Փետրվար</v>
      </c>
      <c r="L741" s="123" t="str">
        <f t="shared" si="44"/>
        <v>Առաջին քառորդ</v>
      </c>
    </row>
    <row r="742" spans="1:12">
      <c r="A742" s="3">
        <v>741</v>
      </c>
      <c r="B742" s="121">
        <v>45260</v>
      </c>
      <c r="C742" s="3" t="s">
        <v>865</v>
      </c>
      <c r="D742" s="3" t="s">
        <v>124</v>
      </c>
      <c r="E742" s="3">
        <v>48</v>
      </c>
      <c r="F742" s="3" t="s">
        <v>21</v>
      </c>
      <c r="G742" s="3">
        <v>1</v>
      </c>
      <c r="H742" s="3">
        <v>300</v>
      </c>
      <c r="I742" s="3">
        <v>300</v>
      </c>
      <c r="J742" s="24"/>
      <c r="K742" s="3" t="str">
        <f t="shared" si="43"/>
        <v>Նոյեմբեր</v>
      </c>
      <c r="L742" s="123" t="str">
        <f t="shared" si="44"/>
        <v>Չորրորդ քառորդ</v>
      </c>
    </row>
    <row r="743" spans="1:12">
      <c r="A743" s="3">
        <v>742</v>
      </c>
      <c r="B743" s="121">
        <v>44947</v>
      </c>
      <c r="C743" s="3" t="s">
        <v>866</v>
      </c>
      <c r="D743" s="3" t="s">
        <v>126</v>
      </c>
      <c r="E743" s="3">
        <v>38</v>
      </c>
      <c r="F743" s="3" t="s">
        <v>20</v>
      </c>
      <c r="G743" s="3">
        <v>4</v>
      </c>
      <c r="H743" s="3">
        <v>500</v>
      </c>
      <c r="I743" s="3">
        <v>2000</v>
      </c>
      <c r="J743" s="24"/>
      <c r="K743" s="3" t="str">
        <f t="shared" si="43"/>
        <v>Հունվար</v>
      </c>
      <c r="L743" s="123" t="str">
        <f t="shared" si="44"/>
        <v>Առաջին քառորդ</v>
      </c>
    </row>
    <row r="744" spans="1:12">
      <c r="A744" s="3">
        <v>743</v>
      </c>
      <c r="B744" s="121">
        <v>44942</v>
      </c>
      <c r="C744" s="3" t="s">
        <v>867</v>
      </c>
      <c r="D744" s="3" t="s">
        <v>126</v>
      </c>
      <c r="E744" s="3">
        <v>34</v>
      </c>
      <c r="F744" s="3" t="s">
        <v>19</v>
      </c>
      <c r="G744" s="3">
        <v>4</v>
      </c>
      <c r="H744" s="3">
        <v>500</v>
      </c>
      <c r="I744" s="3">
        <v>2000</v>
      </c>
      <c r="J744" s="24"/>
      <c r="K744" s="3" t="str">
        <f t="shared" si="43"/>
        <v>Հունվար</v>
      </c>
      <c r="L744" s="123" t="str">
        <f t="shared" si="44"/>
        <v>Առաջին քառորդ</v>
      </c>
    </row>
    <row r="745" spans="1:12">
      <c r="A745" s="3">
        <v>744</v>
      </c>
      <c r="B745" s="121">
        <v>45053</v>
      </c>
      <c r="C745" s="3" t="s">
        <v>868</v>
      </c>
      <c r="D745" s="3" t="s">
        <v>124</v>
      </c>
      <c r="E745" s="3">
        <v>40</v>
      </c>
      <c r="F745" s="3" t="s">
        <v>20</v>
      </c>
      <c r="G745" s="3">
        <v>1</v>
      </c>
      <c r="H745" s="3">
        <v>25</v>
      </c>
      <c r="I745" s="3">
        <v>25</v>
      </c>
      <c r="J745" s="24"/>
      <c r="K745" s="3" t="str">
        <f t="shared" si="43"/>
        <v>Մայիս</v>
      </c>
      <c r="L745" s="123" t="str">
        <f t="shared" si="44"/>
        <v>Երկրորդ քառորդ</v>
      </c>
    </row>
    <row r="746" spans="1:12">
      <c r="A746" s="3">
        <v>745</v>
      </c>
      <c r="B746" s="121">
        <v>45029</v>
      </c>
      <c r="C746" s="3" t="s">
        <v>869</v>
      </c>
      <c r="D746" s="3" t="s">
        <v>124</v>
      </c>
      <c r="E746" s="3">
        <v>54</v>
      </c>
      <c r="F746" s="3" t="s">
        <v>19</v>
      </c>
      <c r="G746" s="3">
        <v>2</v>
      </c>
      <c r="H746" s="3">
        <v>50</v>
      </c>
      <c r="I746" s="3">
        <v>100</v>
      </c>
      <c r="J746" s="24"/>
      <c r="K746" s="3" t="str">
        <f t="shared" si="43"/>
        <v>Ապրիլ</v>
      </c>
      <c r="L746" s="123" t="str">
        <f t="shared" si="44"/>
        <v>Երկրորդ քառորդ</v>
      </c>
    </row>
    <row r="747" spans="1:12">
      <c r="A747" s="3">
        <v>746</v>
      </c>
      <c r="B747" s="121">
        <v>44937</v>
      </c>
      <c r="C747" s="3" t="s">
        <v>870</v>
      </c>
      <c r="D747" s="3" t="s">
        <v>126</v>
      </c>
      <c r="E747" s="3">
        <v>33</v>
      </c>
      <c r="F747" s="3" t="s">
        <v>21</v>
      </c>
      <c r="G747" s="3">
        <v>3</v>
      </c>
      <c r="H747" s="3">
        <v>30</v>
      </c>
      <c r="I747" s="3">
        <v>90</v>
      </c>
      <c r="J747" s="24"/>
      <c r="K747" s="3" t="str">
        <f t="shared" si="43"/>
        <v>Հունվար</v>
      </c>
      <c r="L747" s="123" t="str">
        <f t="shared" si="44"/>
        <v>Առաջին քառորդ</v>
      </c>
    </row>
    <row r="748" spans="1:12">
      <c r="A748" s="3">
        <v>747</v>
      </c>
      <c r="B748" s="121">
        <v>45245</v>
      </c>
      <c r="C748" s="3" t="s">
        <v>871</v>
      </c>
      <c r="D748" s="3" t="s">
        <v>124</v>
      </c>
      <c r="E748" s="3">
        <v>23</v>
      </c>
      <c r="F748" s="3" t="s">
        <v>19</v>
      </c>
      <c r="G748" s="3">
        <v>1</v>
      </c>
      <c r="H748" s="3">
        <v>30</v>
      </c>
      <c r="I748" s="3">
        <v>30</v>
      </c>
      <c r="J748" s="24"/>
      <c r="K748" s="3" t="str">
        <f t="shared" si="43"/>
        <v>Նոյեմբեր</v>
      </c>
      <c r="L748" s="123" t="str">
        <f t="shared" si="44"/>
        <v>Չորրորդ քառորդ</v>
      </c>
    </row>
    <row r="749" spans="1:12">
      <c r="A749" s="3">
        <v>748</v>
      </c>
      <c r="B749" s="121">
        <v>45005</v>
      </c>
      <c r="C749" s="3" t="s">
        <v>872</v>
      </c>
      <c r="D749" s="3" t="s">
        <v>124</v>
      </c>
      <c r="E749" s="3">
        <v>25</v>
      </c>
      <c r="F749" s="3" t="s">
        <v>21</v>
      </c>
      <c r="G749" s="3">
        <v>3</v>
      </c>
      <c r="H749" s="3">
        <v>50</v>
      </c>
      <c r="I749" s="3">
        <v>150</v>
      </c>
      <c r="J749" s="24"/>
      <c r="K749" s="3" t="str">
        <f t="shared" si="43"/>
        <v>Մարտ</v>
      </c>
      <c r="L749" s="123" t="str">
        <f t="shared" si="44"/>
        <v>Առաջին քառորդ</v>
      </c>
    </row>
    <row r="750" spans="1:12">
      <c r="A750" s="3">
        <v>749</v>
      </c>
      <c r="B750" s="121">
        <v>45049</v>
      </c>
      <c r="C750" s="3" t="s">
        <v>873</v>
      </c>
      <c r="D750" s="3" t="s">
        <v>124</v>
      </c>
      <c r="E750" s="3">
        <v>42</v>
      </c>
      <c r="F750" s="3" t="s">
        <v>19</v>
      </c>
      <c r="G750" s="3">
        <v>1</v>
      </c>
      <c r="H750" s="3">
        <v>30</v>
      </c>
      <c r="I750" s="3">
        <v>30</v>
      </c>
      <c r="J750" s="24"/>
      <c r="K750" s="3" t="str">
        <f t="shared" si="43"/>
        <v>Մայիս</v>
      </c>
      <c r="L750" s="123" t="str">
        <f t="shared" si="44"/>
        <v>Երկրորդ քառորդ</v>
      </c>
    </row>
    <row r="751" spans="1:12">
      <c r="A751" s="3">
        <v>750</v>
      </c>
      <c r="B751" s="121">
        <v>44991</v>
      </c>
      <c r="C751" s="3" t="s">
        <v>874</v>
      </c>
      <c r="D751" s="3" t="s">
        <v>126</v>
      </c>
      <c r="E751" s="3">
        <v>35</v>
      </c>
      <c r="F751" s="3" t="s">
        <v>21</v>
      </c>
      <c r="G751" s="3">
        <v>3</v>
      </c>
      <c r="H751" s="3">
        <v>25</v>
      </c>
      <c r="I751" s="3">
        <v>75</v>
      </c>
      <c r="J751" s="24"/>
      <c r="K751" s="3" t="str">
        <f t="shared" si="43"/>
        <v>Մարտ</v>
      </c>
      <c r="L751" s="123" t="str">
        <f t="shared" si="44"/>
        <v>Առաջին քառորդ</v>
      </c>
    </row>
    <row r="752" spans="1:12">
      <c r="A752" s="3">
        <v>751</v>
      </c>
      <c r="B752" s="121">
        <v>45169</v>
      </c>
      <c r="C752" s="3" t="s">
        <v>875</v>
      </c>
      <c r="D752" s="3" t="s">
        <v>126</v>
      </c>
      <c r="E752" s="3">
        <v>42</v>
      </c>
      <c r="F752" s="3" t="s">
        <v>21</v>
      </c>
      <c r="G752" s="3">
        <v>2</v>
      </c>
      <c r="H752" s="3">
        <v>25</v>
      </c>
      <c r="I752" s="3">
        <v>50</v>
      </c>
      <c r="J752" s="24"/>
      <c r="K752" s="3" t="str">
        <f t="shared" si="43"/>
        <v>Օգոստոս</v>
      </c>
      <c r="L752" s="123" t="str">
        <f t="shared" si="44"/>
        <v>Երրորդ քառորդ</v>
      </c>
    </row>
    <row r="753" spans="1:12">
      <c r="A753" s="3">
        <v>752</v>
      </c>
      <c r="B753" s="121">
        <v>45269</v>
      </c>
      <c r="C753" s="3" t="s">
        <v>876</v>
      </c>
      <c r="D753" s="3" t="s">
        <v>124</v>
      </c>
      <c r="E753" s="3">
        <v>29</v>
      </c>
      <c r="F753" s="3" t="s">
        <v>21</v>
      </c>
      <c r="G753" s="3">
        <v>2</v>
      </c>
      <c r="H753" s="3">
        <v>50</v>
      </c>
      <c r="I753" s="3">
        <v>100</v>
      </c>
      <c r="J753" s="24"/>
      <c r="K753" s="3" t="str">
        <f t="shared" si="43"/>
        <v>Դեկտեմբեր</v>
      </c>
      <c r="L753" s="123" t="str">
        <f t="shared" si="44"/>
        <v>Չորրորդ քառորդ</v>
      </c>
    </row>
    <row r="754" spans="1:12">
      <c r="A754" s="3">
        <v>753</v>
      </c>
      <c r="B754" s="121">
        <v>44985</v>
      </c>
      <c r="C754" s="3" t="s">
        <v>877</v>
      </c>
      <c r="D754" s="3" t="s">
        <v>126</v>
      </c>
      <c r="E754" s="3">
        <v>32</v>
      </c>
      <c r="F754" s="3" t="s">
        <v>21</v>
      </c>
      <c r="G754" s="3">
        <v>1</v>
      </c>
      <c r="H754" s="3">
        <v>30</v>
      </c>
      <c r="I754" s="3">
        <v>30</v>
      </c>
      <c r="J754" s="24"/>
      <c r="K754" s="3" t="str">
        <f t="shared" si="43"/>
        <v>Փետրվար</v>
      </c>
      <c r="L754" s="123" t="str">
        <f t="shared" si="44"/>
        <v>Առաջին քառորդ</v>
      </c>
    </row>
    <row r="755" spans="1:12">
      <c r="A755" s="3">
        <v>754</v>
      </c>
      <c r="B755" s="121">
        <v>45215</v>
      </c>
      <c r="C755" s="3" t="s">
        <v>878</v>
      </c>
      <c r="D755" s="3" t="s">
        <v>126</v>
      </c>
      <c r="E755" s="3">
        <v>43</v>
      </c>
      <c r="F755" s="3" t="s">
        <v>20</v>
      </c>
      <c r="G755" s="3">
        <v>4</v>
      </c>
      <c r="H755" s="3">
        <v>25</v>
      </c>
      <c r="I755" s="3">
        <v>100</v>
      </c>
      <c r="J755" s="24"/>
      <c r="K755" s="3" t="str">
        <f t="shared" si="43"/>
        <v>Հոկտեմբեր</v>
      </c>
      <c r="L755" s="123" t="str">
        <f t="shared" si="44"/>
        <v>Չորրորդ քառորդ</v>
      </c>
    </row>
    <row r="756" spans="1:12">
      <c r="A756" s="3">
        <v>755</v>
      </c>
      <c r="B756" s="121">
        <v>45038</v>
      </c>
      <c r="C756" s="3" t="s">
        <v>879</v>
      </c>
      <c r="D756" s="3" t="s">
        <v>126</v>
      </c>
      <c r="E756" s="3">
        <v>58</v>
      </c>
      <c r="F756" s="3" t="s">
        <v>21</v>
      </c>
      <c r="G756" s="3">
        <v>3</v>
      </c>
      <c r="H756" s="3">
        <v>25</v>
      </c>
      <c r="I756" s="3">
        <v>75</v>
      </c>
      <c r="J756" s="24"/>
      <c r="K756" s="3" t="str">
        <f t="shared" si="43"/>
        <v>Ապրիլ</v>
      </c>
      <c r="L756" s="123" t="str">
        <f t="shared" si="44"/>
        <v>Երկրորդ քառորդ</v>
      </c>
    </row>
    <row r="757" spans="1:12">
      <c r="A757" s="3">
        <v>756</v>
      </c>
      <c r="B757" s="121">
        <v>45165</v>
      </c>
      <c r="C757" s="3" t="s">
        <v>880</v>
      </c>
      <c r="D757" s="3" t="s">
        <v>126</v>
      </c>
      <c r="E757" s="3">
        <v>62</v>
      </c>
      <c r="F757" s="3" t="s">
        <v>20</v>
      </c>
      <c r="G757" s="3">
        <v>4</v>
      </c>
      <c r="H757" s="3">
        <v>300</v>
      </c>
      <c r="I757" s="3">
        <v>1200</v>
      </c>
      <c r="J757" s="24"/>
      <c r="K757" s="3" t="str">
        <f t="shared" si="43"/>
        <v>Օգոստոս</v>
      </c>
      <c r="L757" s="123" t="str">
        <f t="shared" si="44"/>
        <v>Երրորդ քառորդ</v>
      </c>
    </row>
    <row r="758" spans="1:12">
      <c r="A758" s="3">
        <v>757</v>
      </c>
      <c r="B758" s="121">
        <v>45285</v>
      </c>
      <c r="C758" s="3" t="s">
        <v>881</v>
      </c>
      <c r="D758" s="3" t="s">
        <v>126</v>
      </c>
      <c r="E758" s="3">
        <v>43</v>
      </c>
      <c r="F758" s="3" t="s">
        <v>20</v>
      </c>
      <c r="G758" s="3">
        <v>4</v>
      </c>
      <c r="H758" s="3">
        <v>300</v>
      </c>
      <c r="I758" s="3">
        <v>1200</v>
      </c>
      <c r="J758" s="24"/>
      <c r="K758" s="3" t="str">
        <f t="shared" si="43"/>
        <v>Դեկտեմբեր</v>
      </c>
      <c r="L758" s="123" t="str">
        <f t="shared" si="44"/>
        <v>Չորրորդ քառորդ</v>
      </c>
    </row>
    <row r="759" spans="1:12">
      <c r="A759" s="3">
        <v>758</v>
      </c>
      <c r="B759" s="121">
        <v>45058</v>
      </c>
      <c r="C759" s="3" t="s">
        <v>882</v>
      </c>
      <c r="D759" s="3" t="s">
        <v>124</v>
      </c>
      <c r="E759" s="3">
        <v>64</v>
      </c>
      <c r="F759" s="3" t="s">
        <v>21</v>
      </c>
      <c r="G759" s="3">
        <v>4</v>
      </c>
      <c r="H759" s="3">
        <v>25</v>
      </c>
      <c r="I759" s="3">
        <v>100</v>
      </c>
      <c r="J759" s="24"/>
      <c r="K759" s="3" t="str">
        <f t="shared" si="43"/>
        <v>Մայիս</v>
      </c>
      <c r="L759" s="123" t="str">
        <f t="shared" si="44"/>
        <v>Երկրորդ քառորդ</v>
      </c>
    </row>
    <row r="760" spans="1:12">
      <c r="A760" s="3">
        <v>759</v>
      </c>
      <c r="B760" s="121">
        <v>45115</v>
      </c>
      <c r="C760" s="3" t="s">
        <v>883</v>
      </c>
      <c r="D760" s="3" t="s">
        <v>124</v>
      </c>
      <c r="E760" s="3">
        <v>49</v>
      </c>
      <c r="F760" s="3" t="s">
        <v>20</v>
      </c>
      <c r="G760" s="3">
        <v>2</v>
      </c>
      <c r="H760" s="3">
        <v>50</v>
      </c>
      <c r="I760" s="3">
        <v>100</v>
      </c>
      <c r="J760" s="24"/>
      <c r="K760" s="3" t="str">
        <f t="shared" si="43"/>
        <v>Հուլիս</v>
      </c>
      <c r="L760" s="123" t="str">
        <f t="shared" si="44"/>
        <v>Երրորդ քառորդ</v>
      </c>
    </row>
    <row r="761" spans="1:12">
      <c r="A761" s="3">
        <v>760</v>
      </c>
      <c r="B761" s="121">
        <v>45012</v>
      </c>
      <c r="C761" s="3" t="s">
        <v>884</v>
      </c>
      <c r="D761" s="3" t="s">
        <v>124</v>
      </c>
      <c r="E761" s="3">
        <v>27</v>
      </c>
      <c r="F761" s="3" t="s">
        <v>19</v>
      </c>
      <c r="G761" s="3">
        <v>1</v>
      </c>
      <c r="H761" s="3">
        <v>500</v>
      </c>
      <c r="I761" s="3">
        <v>500</v>
      </c>
      <c r="J761" s="24"/>
      <c r="K761" s="3" t="str">
        <f t="shared" si="43"/>
        <v>Մարտ</v>
      </c>
      <c r="L761" s="123" t="str">
        <f t="shared" si="44"/>
        <v>Առաջին քառորդ</v>
      </c>
    </row>
    <row r="762" spans="1:12">
      <c r="A762" s="3">
        <v>761</v>
      </c>
      <c r="B762" s="121">
        <v>45237</v>
      </c>
      <c r="C762" s="3" t="s">
        <v>885</v>
      </c>
      <c r="D762" s="3" t="s">
        <v>126</v>
      </c>
      <c r="E762" s="3">
        <v>33</v>
      </c>
      <c r="F762" s="3" t="s">
        <v>21</v>
      </c>
      <c r="G762" s="3">
        <v>1</v>
      </c>
      <c r="H762" s="3">
        <v>500</v>
      </c>
      <c r="I762" s="3">
        <v>500</v>
      </c>
      <c r="J762" s="24"/>
      <c r="K762" s="3" t="str">
        <f t="shared" si="43"/>
        <v>Նոյեմբեր</v>
      </c>
      <c r="L762" s="123" t="str">
        <f t="shared" si="44"/>
        <v>Չորրորդ քառորդ</v>
      </c>
    </row>
    <row r="763" spans="1:12">
      <c r="A763" s="3">
        <v>762</v>
      </c>
      <c r="B763" s="121">
        <v>45237</v>
      </c>
      <c r="C763" s="3" t="s">
        <v>886</v>
      </c>
      <c r="D763" s="3" t="s">
        <v>126</v>
      </c>
      <c r="E763" s="3">
        <v>24</v>
      </c>
      <c r="F763" s="3" t="s">
        <v>20</v>
      </c>
      <c r="G763" s="3">
        <v>2</v>
      </c>
      <c r="H763" s="3">
        <v>25</v>
      </c>
      <c r="I763" s="3">
        <v>50</v>
      </c>
      <c r="J763" s="24"/>
      <c r="K763" s="3" t="str">
        <f t="shared" si="43"/>
        <v>Նոյեմբեր</v>
      </c>
      <c r="L763" s="123" t="str">
        <f t="shared" si="44"/>
        <v>Չորրորդ քառորդ</v>
      </c>
    </row>
    <row r="764" spans="1:12">
      <c r="A764" s="3">
        <v>763</v>
      </c>
      <c r="B764" s="121">
        <v>44985</v>
      </c>
      <c r="C764" s="3" t="s">
        <v>887</v>
      </c>
      <c r="D764" s="3" t="s">
        <v>124</v>
      </c>
      <c r="E764" s="3">
        <v>34</v>
      </c>
      <c r="F764" s="3" t="s">
        <v>21</v>
      </c>
      <c r="G764" s="3">
        <v>2</v>
      </c>
      <c r="H764" s="3">
        <v>25</v>
      </c>
      <c r="I764" s="3">
        <v>50</v>
      </c>
      <c r="J764" s="24"/>
      <c r="K764" s="3" t="str">
        <f t="shared" si="43"/>
        <v>Փետրվար</v>
      </c>
      <c r="L764" s="123" t="str">
        <f t="shared" si="44"/>
        <v>Առաջին քառորդ</v>
      </c>
    </row>
    <row r="765" spans="1:12">
      <c r="A765" s="3">
        <v>764</v>
      </c>
      <c r="B765" s="121">
        <v>45010</v>
      </c>
      <c r="C765" s="3" t="s">
        <v>888</v>
      </c>
      <c r="D765" s="3" t="s">
        <v>126</v>
      </c>
      <c r="E765" s="3">
        <v>40</v>
      </c>
      <c r="F765" s="3" t="s">
        <v>21</v>
      </c>
      <c r="G765" s="3">
        <v>1</v>
      </c>
      <c r="H765" s="3">
        <v>25</v>
      </c>
      <c r="I765" s="3">
        <v>25</v>
      </c>
      <c r="J765" s="24"/>
      <c r="K765" s="3" t="str">
        <f t="shared" si="43"/>
        <v>Մարտ</v>
      </c>
      <c r="L765" s="123" t="str">
        <f t="shared" si="44"/>
        <v>Առաջին քառորդ</v>
      </c>
    </row>
    <row r="766" spans="1:12">
      <c r="A766" s="3">
        <v>765</v>
      </c>
      <c r="B766" s="121">
        <v>45086</v>
      </c>
      <c r="C766" s="3" t="s">
        <v>889</v>
      </c>
      <c r="D766" s="3" t="s">
        <v>124</v>
      </c>
      <c r="E766" s="3">
        <v>43</v>
      </c>
      <c r="F766" s="3" t="s">
        <v>21</v>
      </c>
      <c r="G766" s="3">
        <v>4</v>
      </c>
      <c r="H766" s="3">
        <v>50</v>
      </c>
      <c r="I766" s="3">
        <v>200</v>
      </c>
      <c r="J766" s="24"/>
      <c r="K766" s="3" t="str">
        <f t="shared" si="43"/>
        <v>Հունիս</v>
      </c>
      <c r="L766" s="123" t="str">
        <f t="shared" si="44"/>
        <v>Երկրորդ քառորդ</v>
      </c>
    </row>
    <row r="767" spans="1:12">
      <c r="A767" s="3">
        <v>766</v>
      </c>
      <c r="B767" s="121">
        <v>44982</v>
      </c>
      <c r="C767" s="3" t="s">
        <v>890</v>
      </c>
      <c r="D767" s="3" t="s">
        <v>124</v>
      </c>
      <c r="E767" s="3">
        <v>38</v>
      </c>
      <c r="F767" s="3" t="s">
        <v>20</v>
      </c>
      <c r="G767" s="3">
        <v>3</v>
      </c>
      <c r="H767" s="3">
        <v>300</v>
      </c>
      <c r="I767" s="3">
        <v>900</v>
      </c>
      <c r="J767" s="24"/>
      <c r="K767" s="3" t="str">
        <f t="shared" si="43"/>
        <v>Փետրվար</v>
      </c>
      <c r="L767" s="123" t="str">
        <f t="shared" si="44"/>
        <v>Առաջին քառորդ</v>
      </c>
    </row>
    <row r="768" spans="1:12">
      <c r="A768" s="3">
        <v>767</v>
      </c>
      <c r="B768" s="121">
        <v>45223</v>
      </c>
      <c r="C768" s="3" t="s">
        <v>891</v>
      </c>
      <c r="D768" s="3" t="s">
        <v>124</v>
      </c>
      <c r="E768" s="3">
        <v>39</v>
      </c>
      <c r="F768" s="3" t="s">
        <v>19</v>
      </c>
      <c r="G768" s="3">
        <v>3</v>
      </c>
      <c r="H768" s="3">
        <v>25</v>
      </c>
      <c r="I768" s="3">
        <v>75</v>
      </c>
      <c r="J768" s="24"/>
      <c r="K768" s="3" t="str">
        <f t="shared" si="43"/>
        <v>Հոկտեմբեր</v>
      </c>
      <c r="L768" s="123" t="str">
        <f t="shared" si="44"/>
        <v>Չորրորդ քառորդ</v>
      </c>
    </row>
    <row r="769" spans="1:12">
      <c r="A769" s="3">
        <v>768</v>
      </c>
      <c r="B769" s="121">
        <v>44940</v>
      </c>
      <c r="C769" s="3" t="s">
        <v>892</v>
      </c>
      <c r="D769" s="3" t="s">
        <v>126</v>
      </c>
      <c r="E769" s="3">
        <v>24</v>
      </c>
      <c r="F769" s="3" t="s">
        <v>19</v>
      </c>
      <c r="G769" s="3">
        <v>3</v>
      </c>
      <c r="H769" s="3">
        <v>25</v>
      </c>
      <c r="I769" s="3">
        <v>75</v>
      </c>
      <c r="J769" s="24"/>
      <c r="K769" s="3" t="str">
        <f t="shared" si="43"/>
        <v>Հունվար</v>
      </c>
      <c r="L769" s="123" t="str">
        <f t="shared" si="44"/>
        <v>Առաջին քառորդ</v>
      </c>
    </row>
    <row r="770" spans="1:12">
      <c r="A770" s="3">
        <v>769</v>
      </c>
      <c r="B770" s="121">
        <v>45086</v>
      </c>
      <c r="C770" s="3" t="s">
        <v>893</v>
      </c>
      <c r="D770" s="3" t="s">
        <v>126</v>
      </c>
      <c r="E770" s="3">
        <v>31</v>
      </c>
      <c r="F770" s="3" t="s">
        <v>20</v>
      </c>
      <c r="G770" s="3">
        <v>4</v>
      </c>
      <c r="H770" s="3">
        <v>30</v>
      </c>
      <c r="I770" s="3">
        <v>120</v>
      </c>
      <c r="J770" s="24"/>
      <c r="K770" s="3" t="str">
        <f t="shared" si="43"/>
        <v>Հունիս</v>
      </c>
      <c r="L770" s="123" t="str">
        <f t="shared" si="44"/>
        <v>Երկրորդ քառորդ</v>
      </c>
    </row>
    <row r="771" spans="1:12">
      <c r="A771" s="3">
        <v>770</v>
      </c>
      <c r="B771" s="121">
        <v>45221</v>
      </c>
      <c r="C771" s="3" t="s">
        <v>894</v>
      </c>
      <c r="D771" s="3" t="s">
        <v>124</v>
      </c>
      <c r="E771" s="3">
        <v>32</v>
      </c>
      <c r="F771" s="3" t="s">
        <v>21</v>
      </c>
      <c r="G771" s="3">
        <v>1</v>
      </c>
      <c r="H771" s="3">
        <v>50</v>
      </c>
      <c r="I771" s="3">
        <v>50</v>
      </c>
      <c r="J771" s="24"/>
      <c r="K771" s="3" t="str">
        <f t="shared" ref="K771:K834" si="45">IF(MONTH(B771)&lt;=1, "Հունվար", IF(MONTH(B771)&lt;=2, "Փետրվար", IF(MONTH(B771)&lt;=3, "Մարտ", IF(MONTH(B771)&lt;=4, "Ապրիլ",IF(MONTH(B771)&lt;=5, "Մայիս",IF(MONTH(B771)&lt;=6, "Հունիս",IF(MONTH(B771)&lt;=7, "Հուլիս",IF(MONTH(B771)&lt;=8, "Օգոստոս",IF(MONTH(B771)&lt;=9, "Սեպտեմբեր",IF(MONTH(B771)&lt;=10, "Հոկտեմբեր",IF(MONTH(B771)&lt;=11, "Նոյեմբեր",IF(MONTH(B771)&lt;=12, "Դեկտեմբեր", "Error"))))))))))))</f>
        <v>Հոկտեմբեր</v>
      </c>
      <c r="L771" s="123" t="str">
        <f t="shared" ref="L771:L834" si="46">IF(MONTH(B771)&lt;=3, "Առաջին քառորդ", IF(MONTH(B771)&lt;=6, "Երկրորդ քառորդ", IF(MONTH(B771)&lt;=9, "Երրորդ քառորդ", IF(MONTH(B771)&lt;=12, "Չորրորդ քառորդ","Error"))))</f>
        <v>Չորրորդ քառորդ</v>
      </c>
    </row>
    <row r="772" spans="1:12">
      <c r="A772" s="3">
        <v>771</v>
      </c>
      <c r="B772" s="121">
        <v>45273</v>
      </c>
      <c r="C772" s="3" t="s">
        <v>895</v>
      </c>
      <c r="D772" s="3" t="s">
        <v>124</v>
      </c>
      <c r="E772" s="3">
        <v>24</v>
      </c>
      <c r="F772" s="3" t="s">
        <v>20</v>
      </c>
      <c r="G772" s="3">
        <v>2</v>
      </c>
      <c r="H772" s="3">
        <v>25</v>
      </c>
      <c r="I772" s="3">
        <v>50</v>
      </c>
      <c r="J772" s="24"/>
      <c r="K772" s="3" t="str">
        <f t="shared" si="45"/>
        <v>Դեկտեմբեր</v>
      </c>
      <c r="L772" s="123" t="str">
        <f t="shared" si="46"/>
        <v>Չորրորդ քառորդ</v>
      </c>
    </row>
    <row r="773" spans="1:12">
      <c r="A773" s="3">
        <v>772</v>
      </c>
      <c r="B773" s="121">
        <v>45119</v>
      </c>
      <c r="C773" s="3" t="s">
        <v>896</v>
      </c>
      <c r="D773" s="3" t="s">
        <v>124</v>
      </c>
      <c r="E773" s="3">
        <v>26</v>
      </c>
      <c r="F773" s="3" t="s">
        <v>20</v>
      </c>
      <c r="G773" s="3">
        <v>1</v>
      </c>
      <c r="H773" s="3">
        <v>30</v>
      </c>
      <c r="I773" s="3">
        <v>30</v>
      </c>
      <c r="J773" s="24"/>
      <c r="K773" s="3" t="str">
        <f t="shared" si="45"/>
        <v>Հուլիս</v>
      </c>
      <c r="L773" s="123" t="str">
        <f t="shared" si="46"/>
        <v>Երրորդ քառորդ</v>
      </c>
    </row>
    <row r="774" spans="1:12">
      <c r="A774" s="3">
        <v>773</v>
      </c>
      <c r="B774" s="121">
        <v>45130</v>
      </c>
      <c r="C774" s="3" t="s">
        <v>897</v>
      </c>
      <c r="D774" s="3" t="s">
        <v>124</v>
      </c>
      <c r="E774" s="3">
        <v>25</v>
      </c>
      <c r="F774" s="3" t="s">
        <v>20</v>
      </c>
      <c r="G774" s="3">
        <v>4</v>
      </c>
      <c r="H774" s="3">
        <v>500</v>
      </c>
      <c r="I774" s="3">
        <v>2000</v>
      </c>
      <c r="J774" s="24"/>
      <c r="K774" s="3" t="str">
        <f t="shared" si="45"/>
        <v>Հուլիս</v>
      </c>
      <c r="L774" s="123" t="str">
        <f t="shared" si="46"/>
        <v>Երրորդ քառորդ</v>
      </c>
    </row>
    <row r="775" spans="1:12">
      <c r="A775" s="3">
        <v>774</v>
      </c>
      <c r="B775" s="121">
        <v>45028</v>
      </c>
      <c r="C775" s="3" t="s">
        <v>898</v>
      </c>
      <c r="D775" s="3" t="s">
        <v>126</v>
      </c>
      <c r="E775" s="3">
        <v>40</v>
      </c>
      <c r="F775" s="3" t="s">
        <v>21</v>
      </c>
      <c r="G775" s="3">
        <v>2</v>
      </c>
      <c r="H775" s="3">
        <v>25</v>
      </c>
      <c r="I775" s="3">
        <v>50</v>
      </c>
      <c r="J775" s="24"/>
      <c r="K775" s="3" t="str">
        <f t="shared" si="45"/>
        <v>Ապրիլ</v>
      </c>
      <c r="L775" s="123" t="str">
        <f t="shared" si="46"/>
        <v>Երկրորդ քառորդ</v>
      </c>
    </row>
    <row r="776" spans="1:12">
      <c r="A776" s="3">
        <v>775</v>
      </c>
      <c r="B776" s="121">
        <v>44965</v>
      </c>
      <c r="C776" s="3" t="s">
        <v>899</v>
      </c>
      <c r="D776" s="3" t="s">
        <v>126</v>
      </c>
      <c r="E776" s="3">
        <v>46</v>
      </c>
      <c r="F776" s="3" t="s">
        <v>20</v>
      </c>
      <c r="G776" s="3">
        <v>4</v>
      </c>
      <c r="H776" s="3">
        <v>25</v>
      </c>
      <c r="I776" s="3">
        <v>100</v>
      </c>
      <c r="J776" s="24"/>
      <c r="K776" s="3" t="str">
        <f t="shared" si="45"/>
        <v>Փետրվար</v>
      </c>
      <c r="L776" s="123" t="str">
        <f t="shared" si="46"/>
        <v>Առաջին քառորդ</v>
      </c>
    </row>
    <row r="777" spans="1:12">
      <c r="A777" s="3">
        <v>776</v>
      </c>
      <c r="B777" s="121">
        <v>45230</v>
      </c>
      <c r="C777" s="3" t="s">
        <v>900</v>
      </c>
      <c r="D777" s="3" t="s">
        <v>124</v>
      </c>
      <c r="E777" s="3">
        <v>35</v>
      </c>
      <c r="F777" s="3" t="s">
        <v>21</v>
      </c>
      <c r="G777" s="3">
        <v>3</v>
      </c>
      <c r="H777" s="3">
        <v>30</v>
      </c>
      <c r="I777" s="3">
        <v>90</v>
      </c>
      <c r="J777" s="24"/>
      <c r="K777" s="3" t="str">
        <f t="shared" si="45"/>
        <v>Հոկտեմբեր</v>
      </c>
      <c r="L777" s="123" t="str">
        <f t="shared" si="46"/>
        <v>Չորրորդ քառորդ</v>
      </c>
    </row>
    <row r="778" spans="1:12">
      <c r="A778" s="3">
        <v>777</v>
      </c>
      <c r="B778" s="121">
        <v>45280</v>
      </c>
      <c r="C778" s="3" t="s">
        <v>901</v>
      </c>
      <c r="D778" s="3" t="s">
        <v>124</v>
      </c>
      <c r="E778" s="3">
        <v>48</v>
      </c>
      <c r="F778" s="3" t="s">
        <v>20</v>
      </c>
      <c r="G778" s="3">
        <v>3</v>
      </c>
      <c r="H778" s="3">
        <v>50</v>
      </c>
      <c r="I778" s="3">
        <v>150</v>
      </c>
      <c r="J778" s="24"/>
      <c r="K778" s="3" t="str">
        <f t="shared" si="45"/>
        <v>Դեկտեմբեր</v>
      </c>
      <c r="L778" s="123" t="str">
        <f t="shared" si="46"/>
        <v>Չորրորդ քառորդ</v>
      </c>
    </row>
    <row r="779" spans="1:12">
      <c r="A779" s="3">
        <v>778</v>
      </c>
      <c r="B779" s="121">
        <v>45248</v>
      </c>
      <c r="C779" s="3" t="s">
        <v>902</v>
      </c>
      <c r="D779" s="3" t="s">
        <v>126</v>
      </c>
      <c r="E779" s="3">
        <v>47</v>
      </c>
      <c r="F779" s="3" t="s">
        <v>19</v>
      </c>
      <c r="G779" s="3">
        <v>4</v>
      </c>
      <c r="H779" s="3">
        <v>25</v>
      </c>
      <c r="I779" s="3">
        <v>100</v>
      </c>
      <c r="J779" s="24"/>
      <c r="K779" s="3" t="str">
        <f t="shared" si="45"/>
        <v>Նոյեմբեր</v>
      </c>
      <c r="L779" s="123" t="str">
        <f t="shared" si="46"/>
        <v>Չորրորդ քառորդ</v>
      </c>
    </row>
    <row r="780" spans="1:12">
      <c r="A780" s="3">
        <v>779</v>
      </c>
      <c r="B780" s="121">
        <v>45051</v>
      </c>
      <c r="C780" s="3" t="s">
        <v>903</v>
      </c>
      <c r="D780" s="3" t="s">
        <v>126</v>
      </c>
      <c r="E780" s="3">
        <v>56</v>
      </c>
      <c r="F780" s="3" t="s">
        <v>20</v>
      </c>
      <c r="G780" s="3">
        <v>2</v>
      </c>
      <c r="H780" s="3">
        <v>500</v>
      </c>
      <c r="I780" s="3">
        <v>1000</v>
      </c>
      <c r="J780" s="24"/>
      <c r="K780" s="3" t="str">
        <f t="shared" si="45"/>
        <v>Մայիս</v>
      </c>
      <c r="L780" s="123" t="str">
        <f t="shared" si="46"/>
        <v>Երկրորդ քառորդ</v>
      </c>
    </row>
    <row r="781" spans="1:12">
      <c r="A781" s="3">
        <v>780</v>
      </c>
      <c r="B781" s="121">
        <v>44979</v>
      </c>
      <c r="C781" s="3" t="s">
        <v>904</v>
      </c>
      <c r="D781" s="3" t="s">
        <v>124</v>
      </c>
      <c r="E781" s="3">
        <v>52</v>
      </c>
      <c r="F781" s="3" t="s">
        <v>20</v>
      </c>
      <c r="G781" s="3">
        <v>2</v>
      </c>
      <c r="H781" s="3">
        <v>25</v>
      </c>
      <c r="I781" s="3">
        <v>50</v>
      </c>
      <c r="J781" s="24"/>
      <c r="K781" s="3" t="str">
        <f t="shared" si="45"/>
        <v>Փետրվար</v>
      </c>
      <c r="L781" s="123" t="str">
        <f t="shared" si="46"/>
        <v>Առաջին քառորդ</v>
      </c>
    </row>
    <row r="782" spans="1:12">
      <c r="A782" s="3">
        <v>781</v>
      </c>
      <c r="B782" s="121">
        <v>45283</v>
      </c>
      <c r="C782" s="3" t="s">
        <v>905</v>
      </c>
      <c r="D782" s="3" t="s">
        <v>124</v>
      </c>
      <c r="E782" s="3">
        <v>35</v>
      </c>
      <c r="F782" s="3" t="s">
        <v>19</v>
      </c>
      <c r="G782" s="3">
        <v>1</v>
      </c>
      <c r="H782" s="3">
        <v>500</v>
      </c>
      <c r="I782" s="3">
        <v>500</v>
      </c>
      <c r="J782" s="24"/>
      <c r="K782" s="3" t="str">
        <f t="shared" si="45"/>
        <v>Դեկտեմբեր</v>
      </c>
      <c r="L782" s="123" t="str">
        <f t="shared" si="46"/>
        <v>Չորրորդ քառորդ</v>
      </c>
    </row>
    <row r="783" spans="1:12">
      <c r="A783" s="3">
        <v>782</v>
      </c>
      <c r="B783" s="121">
        <v>45081</v>
      </c>
      <c r="C783" s="3" t="s">
        <v>906</v>
      </c>
      <c r="D783" s="3" t="s">
        <v>124</v>
      </c>
      <c r="E783" s="3">
        <v>59</v>
      </c>
      <c r="F783" s="3" t="s">
        <v>21</v>
      </c>
      <c r="G783" s="3">
        <v>3</v>
      </c>
      <c r="H783" s="3">
        <v>300</v>
      </c>
      <c r="I783" s="3">
        <v>900</v>
      </c>
      <c r="J783" s="24"/>
      <c r="K783" s="3" t="str">
        <f t="shared" si="45"/>
        <v>Հունիս</v>
      </c>
      <c r="L783" s="123" t="str">
        <f t="shared" si="46"/>
        <v>Երկրորդ քառորդ</v>
      </c>
    </row>
    <row r="784" spans="1:12">
      <c r="A784" s="3">
        <v>783</v>
      </c>
      <c r="B784" s="121">
        <v>45277</v>
      </c>
      <c r="C784" s="3" t="s">
        <v>907</v>
      </c>
      <c r="D784" s="3" t="s">
        <v>126</v>
      </c>
      <c r="E784" s="3">
        <v>56</v>
      </c>
      <c r="F784" s="3" t="s">
        <v>21</v>
      </c>
      <c r="G784" s="3">
        <v>1</v>
      </c>
      <c r="H784" s="3">
        <v>300</v>
      </c>
      <c r="I784" s="3">
        <v>300</v>
      </c>
      <c r="J784" s="24"/>
      <c r="K784" s="3" t="str">
        <f t="shared" si="45"/>
        <v>Դեկտեմբեր</v>
      </c>
      <c r="L784" s="123" t="str">
        <f t="shared" si="46"/>
        <v>Չորրորդ քառորդ</v>
      </c>
    </row>
    <row r="785" spans="1:12">
      <c r="A785" s="3">
        <v>784</v>
      </c>
      <c r="B785" s="121">
        <v>45234</v>
      </c>
      <c r="C785" s="3" t="s">
        <v>908</v>
      </c>
      <c r="D785" s="3" t="s">
        <v>126</v>
      </c>
      <c r="E785" s="3">
        <v>34</v>
      </c>
      <c r="F785" s="3" t="s">
        <v>20</v>
      </c>
      <c r="G785" s="3">
        <v>1</v>
      </c>
      <c r="H785" s="3">
        <v>500</v>
      </c>
      <c r="I785" s="3">
        <v>500</v>
      </c>
      <c r="J785" s="24"/>
      <c r="K785" s="3" t="str">
        <f t="shared" si="45"/>
        <v>Նոյեմբեր</v>
      </c>
      <c r="L785" s="123" t="str">
        <f t="shared" si="46"/>
        <v>Չորրորդ քառորդ</v>
      </c>
    </row>
    <row r="786" spans="1:12">
      <c r="A786" s="3">
        <v>785</v>
      </c>
      <c r="B786" s="121">
        <v>44988</v>
      </c>
      <c r="C786" s="3" t="s">
        <v>909</v>
      </c>
      <c r="D786" s="3" t="s">
        <v>126</v>
      </c>
      <c r="E786" s="3">
        <v>31</v>
      </c>
      <c r="F786" s="3" t="s">
        <v>19</v>
      </c>
      <c r="G786" s="3">
        <v>4</v>
      </c>
      <c r="H786" s="3">
        <v>50</v>
      </c>
      <c r="I786" s="3">
        <v>200</v>
      </c>
      <c r="J786" s="24"/>
      <c r="K786" s="3" t="str">
        <f t="shared" si="45"/>
        <v>Մարտ</v>
      </c>
      <c r="L786" s="123" t="str">
        <f t="shared" si="46"/>
        <v>Առաջին քառորդ</v>
      </c>
    </row>
    <row r="787" spans="1:12">
      <c r="A787" s="3">
        <v>786</v>
      </c>
      <c r="B787" s="121">
        <v>45216</v>
      </c>
      <c r="C787" s="3" t="s">
        <v>910</v>
      </c>
      <c r="D787" s="3" t="s">
        <v>124</v>
      </c>
      <c r="E787" s="3">
        <v>48</v>
      </c>
      <c r="F787" s="3" t="s">
        <v>21</v>
      </c>
      <c r="G787" s="3">
        <v>4</v>
      </c>
      <c r="H787" s="3">
        <v>25</v>
      </c>
      <c r="I787" s="3">
        <v>100</v>
      </c>
      <c r="J787" s="24"/>
      <c r="K787" s="3" t="str">
        <f t="shared" si="45"/>
        <v>Հոկտեմբեր</v>
      </c>
      <c r="L787" s="123" t="str">
        <f t="shared" si="46"/>
        <v>Չորրորդ քառորդ</v>
      </c>
    </row>
    <row r="788" spans="1:12">
      <c r="A788" s="3">
        <v>787</v>
      </c>
      <c r="B788" s="121">
        <v>44948</v>
      </c>
      <c r="C788" s="3" t="s">
        <v>911</v>
      </c>
      <c r="D788" s="3" t="s">
        <v>124</v>
      </c>
      <c r="E788" s="3">
        <v>41</v>
      </c>
      <c r="F788" s="3" t="s">
        <v>20</v>
      </c>
      <c r="G788" s="3">
        <v>1</v>
      </c>
      <c r="H788" s="3">
        <v>25</v>
      </c>
      <c r="I788" s="3">
        <v>25</v>
      </c>
      <c r="J788" s="24"/>
      <c r="K788" s="3" t="str">
        <f t="shared" si="45"/>
        <v>Հունվար</v>
      </c>
      <c r="L788" s="123" t="str">
        <f t="shared" si="46"/>
        <v>Առաջին քառորդ</v>
      </c>
    </row>
    <row r="789" spans="1:12">
      <c r="A789" s="3">
        <v>788</v>
      </c>
      <c r="B789" s="121">
        <v>45104</v>
      </c>
      <c r="C789" s="3" t="s">
        <v>912</v>
      </c>
      <c r="D789" s="3" t="s">
        <v>126</v>
      </c>
      <c r="E789" s="3">
        <v>52</v>
      </c>
      <c r="F789" s="3" t="s">
        <v>19</v>
      </c>
      <c r="G789" s="3">
        <v>3</v>
      </c>
      <c r="H789" s="3">
        <v>300</v>
      </c>
      <c r="I789" s="3">
        <v>900</v>
      </c>
      <c r="J789" s="24"/>
      <c r="K789" s="3" t="str">
        <f t="shared" si="45"/>
        <v>Հունիս</v>
      </c>
      <c r="L789" s="123" t="str">
        <f t="shared" si="46"/>
        <v>Երկրորդ քառորդ</v>
      </c>
    </row>
    <row r="790" spans="1:12">
      <c r="A790" s="3">
        <v>789</v>
      </c>
      <c r="B790" s="121">
        <v>45199</v>
      </c>
      <c r="C790" s="3" t="s">
        <v>913</v>
      </c>
      <c r="D790" s="3" t="s">
        <v>126</v>
      </c>
      <c r="E790" s="3">
        <v>61</v>
      </c>
      <c r="F790" s="3" t="s">
        <v>21</v>
      </c>
      <c r="G790" s="3">
        <v>4</v>
      </c>
      <c r="H790" s="3">
        <v>500</v>
      </c>
      <c r="I790" s="3">
        <v>2000</v>
      </c>
      <c r="J790" s="24"/>
      <c r="K790" s="3" t="str">
        <f t="shared" si="45"/>
        <v>Սեպտեմբեր</v>
      </c>
      <c r="L790" s="123" t="str">
        <f t="shared" si="46"/>
        <v>Երրորդ քառորդ</v>
      </c>
    </row>
    <row r="791" spans="1:12">
      <c r="A791" s="3">
        <v>790</v>
      </c>
      <c r="B791" s="121">
        <v>45146</v>
      </c>
      <c r="C791" s="3" t="s">
        <v>914</v>
      </c>
      <c r="D791" s="3" t="s">
        <v>124</v>
      </c>
      <c r="E791" s="3">
        <v>62</v>
      </c>
      <c r="F791" s="3" t="s">
        <v>21</v>
      </c>
      <c r="G791" s="3">
        <v>1</v>
      </c>
      <c r="H791" s="3">
        <v>25</v>
      </c>
      <c r="I791" s="3">
        <v>25</v>
      </c>
      <c r="J791" s="24"/>
      <c r="K791" s="3" t="str">
        <f t="shared" si="45"/>
        <v>Օգոստոս</v>
      </c>
      <c r="L791" s="123" t="str">
        <f t="shared" si="46"/>
        <v>Երրորդ քառորդ</v>
      </c>
    </row>
    <row r="792" spans="1:12">
      <c r="A792" s="3">
        <v>791</v>
      </c>
      <c r="B792" s="121">
        <v>45265</v>
      </c>
      <c r="C792" s="3" t="s">
        <v>915</v>
      </c>
      <c r="D792" s="3" t="s">
        <v>126</v>
      </c>
      <c r="E792" s="3">
        <v>51</v>
      </c>
      <c r="F792" s="3" t="s">
        <v>19</v>
      </c>
      <c r="G792" s="3">
        <v>1</v>
      </c>
      <c r="H792" s="3">
        <v>25</v>
      </c>
      <c r="I792" s="3">
        <v>25</v>
      </c>
      <c r="J792" s="24"/>
      <c r="K792" s="3" t="str">
        <f t="shared" si="45"/>
        <v>Դեկտեմբեր</v>
      </c>
      <c r="L792" s="123" t="str">
        <f t="shared" si="46"/>
        <v>Չորրորդ քառորդ</v>
      </c>
    </row>
    <row r="793" spans="1:12">
      <c r="A793" s="3">
        <v>792</v>
      </c>
      <c r="B793" s="121">
        <v>45116</v>
      </c>
      <c r="C793" s="3" t="s">
        <v>916</v>
      </c>
      <c r="D793" s="3" t="s">
        <v>126</v>
      </c>
      <c r="E793" s="3">
        <v>20</v>
      </c>
      <c r="F793" s="3" t="s">
        <v>19</v>
      </c>
      <c r="G793" s="3">
        <v>1</v>
      </c>
      <c r="H793" s="3">
        <v>50</v>
      </c>
      <c r="I793" s="3">
        <v>50</v>
      </c>
      <c r="J793" s="24"/>
      <c r="K793" s="3" t="str">
        <f t="shared" si="45"/>
        <v>Հուլիս</v>
      </c>
      <c r="L793" s="123" t="str">
        <f t="shared" si="46"/>
        <v>Երրորդ քառորդ</v>
      </c>
    </row>
    <row r="794" spans="1:12">
      <c r="A794" s="3">
        <v>793</v>
      </c>
      <c r="B794" s="121">
        <v>44962</v>
      </c>
      <c r="C794" s="3" t="s">
        <v>917</v>
      </c>
      <c r="D794" s="3" t="s">
        <v>124</v>
      </c>
      <c r="E794" s="3">
        <v>54</v>
      </c>
      <c r="F794" s="3" t="s">
        <v>19</v>
      </c>
      <c r="G794" s="3">
        <v>1</v>
      </c>
      <c r="H794" s="3">
        <v>30</v>
      </c>
      <c r="I794" s="3">
        <v>30</v>
      </c>
      <c r="J794" s="24"/>
      <c r="K794" s="3" t="str">
        <f t="shared" si="45"/>
        <v>Փետրվար</v>
      </c>
      <c r="L794" s="123" t="str">
        <f t="shared" si="46"/>
        <v>Առաջին քառորդ</v>
      </c>
    </row>
    <row r="795" spans="1:12">
      <c r="A795" s="3">
        <v>794</v>
      </c>
      <c r="B795" s="121">
        <v>45186</v>
      </c>
      <c r="C795" s="3" t="s">
        <v>918</v>
      </c>
      <c r="D795" s="3" t="s">
        <v>126</v>
      </c>
      <c r="E795" s="3">
        <v>60</v>
      </c>
      <c r="F795" s="3" t="s">
        <v>19</v>
      </c>
      <c r="G795" s="3">
        <v>1</v>
      </c>
      <c r="H795" s="3">
        <v>300</v>
      </c>
      <c r="I795" s="3">
        <v>300</v>
      </c>
      <c r="J795" s="24"/>
      <c r="K795" s="3" t="str">
        <f t="shared" si="45"/>
        <v>Սեպտեմբեր</v>
      </c>
      <c r="L795" s="123" t="str">
        <f t="shared" si="46"/>
        <v>Երրորդ քառորդ</v>
      </c>
    </row>
    <row r="796" spans="1:12">
      <c r="A796" s="3">
        <v>795</v>
      </c>
      <c r="B796" s="121">
        <v>45258</v>
      </c>
      <c r="C796" s="3" t="s">
        <v>919</v>
      </c>
      <c r="D796" s="3" t="s">
        <v>124</v>
      </c>
      <c r="E796" s="3">
        <v>57</v>
      </c>
      <c r="F796" s="3" t="s">
        <v>20</v>
      </c>
      <c r="G796" s="3">
        <v>1</v>
      </c>
      <c r="H796" s="3">
        <v>300</v>
      </c>
      <c r="I796" s="3">
        <v>300</v>
      </c>
      <c r="J796" s="24"/>
      <c r="K796" s="3" t="str">
        <f t="shared" si="45"/>
        <v>Նոյեմբեր</v>
      </c>
      <c r="L796" s="123" t="str">
        <f t="shared" si="46"/>
        <v>Չորրորդ քառորդ</v>
      </c>
    </row>
    <row r="797" spans="1:12">
      <c r="A797" s="3">
        <v>796</v>
      </c>
      <c r="B797" s="121">
        <v>45101</v>
      </c>
      <c r="C797" s="3" t="s">
        <v>920</v>
      </c>
      <c r="D797" s="3" t="s">
        <v>124</v>
      </c>
      <c r="E797" s="3">
        <v>43</v>
      </c>
      <c r="F797" s="3" t="s">
        <v>19</v>
      </c>
      <c r="G797" s="3">
        <v>4</v>
      </c>
      <c r="H797" s="3">
        <v>30</v>
      </c>
      <c r="I797" s="3">
        <v>120</v>
      </c>
      <c r="J797" s="24"/>
      <c r="K797" s="3" t="str">
        <f t="shared" si="45"/>
        <v>Հունիս</v>
      </c>
      <c r="L797" s="123" t="str">
        <f t="shared" si="46"/>
        <v>Երկրորդ քառորդ</v>
      </c>
    </row>
    <row r="798" spans="1:12">
      <c r="A798" s="3">
        <v>797</v>
      </c>
      <c r="B798" s="121">
        <v>44933</v>
      </c>
      <c r="C798" s="3" t="s">
        <v>921</v>
      </c>
      <c r="D798" s="3" t="s">
        <v>124</v>
      </c>
      <c r="E798" s="3">
        <v>40</v>
      </c>
      <c r="F798" s="3" t="s">
        <v>21</v>
      </c>
      <c r="G798" s="3">
        <v>3</v>
      </c>
      <c r="H798" s="3">
        <v>25</v>
      </c>
      <c r="I798" s="3">
        <v>75</v>
      </c>
      <c r="J798" s="24"/>
      <c r="K798" s="3" t="str">
        <f t="shared" si="45"/>
        <v>Հունվար</v>
      </c>
      <c r="L798" s="123" t="str">
        <f t="shared" si="46"/>
        <v>Առաջին քառորդ</v>
      </c>
    </row>
    <row r="799" spans="1:12">
      <c r="A799" s="3">
        <v>798</v>
      </c>
      <c r="B799" s="121">
        <v>45142</v>
      </c>
      <c r="C799" s="3" t="s">
        <v>922</v>
      </c>
      <c r="D799" s="3" t="s">
        <v>124</v>
      </c>
      <c r="E799" s="3">
        <v>61</v>
      </c>
      <c r="F799" s="3" t="s">
        <v>21</v>
      </c>
      <c r="G799" s="3">
        <v>1</v>
      </c>
      <c r="H799" s="3">
        <v>50</v>
      </c>
      <c r="I799" s="3">
        <v>50</v>
      </c>
      <c r="J799" s="24"/>
      <c r="K799" s="3" t="str">
        <f t="shared" si="45"/>
        <v>Օգոստոս</v>
      </c>
      <c r="L799" s="123" t="str">
        <f t="shared" si="46"/>
        <v>Երրորդ քառորդ</v>
      </c>
    </row>
    <row r="800" spans="1:12">
      <c r="A800" s="3">
        <v>799</v>
      </c>
      <c r="B800" s="121">
        <v>45177</v>
      </c>
      <c r="C800" s="3" t="s">
        <v>923</v>
      </c>
      <c r="D800" s="3" t="s">
        <v>124</v>
      </c>
      <c r="E800" s="3">
        <v>56</v>
      </c>
      <c r="F800" s="3" t="s">
        <v>20</v>
      </c>
      <c r="G800" s="3">
        <v>2</v>
      </c>
      <c r="H800" s="3">
        <v>50</v>
      </c>
      <c r="I800" s="3">
        <v>100</v>
      </c>
      <c r="J800" s="24"/>
      <c r="K800" s="3" t="str">
        <f t="shared" si="45"/>
        <v>Սեպտեմբեր</v>
      </c>
      <c r="L800" s="123" t="str">
        <f t="shared" si="46"/>
        <v>Երրորդ քառորդ</v>
      </c>
    </row>
    <row r="801" spans="1:12">
      <c r="A801" s="3">
        <v>800</v>
      </c>
      <c r="B801" s="121">
        <v>44981</v>
      </c>
      <c r="C801" s="3" t="s">
        <v>924</v>
      </c>
      <c r="D801" s="3" t="s">
        <v>124</v>
      </c>
      <c r="E801" s="3">
        <v>32</v>
      </c>
      <c r="F801" s="3" t="s">
        <v>21</v>
      </c>
      <c r="G801" s="3">
        <v>4</v>
      </c>
      <c r="H801" s="3">
        <v>300</v>
      </c>
      <c r="I801" s="3">
        <v>1200</v>
      </c>
      <c r="J801" s="24"/>
      <c r="K801" s="3" t="str">
        <f t="shared" si="45"/>
        <v>Փետրվար</v>
      </c>
      <c r="L801" s="123" t="str">
        <f t="shared" si="46"/>
        <v>Առաջին քառորդ</v>
      </c>
    </row>
    <row r="802" spans="1:12">
      <c r="A802" s="3">
        <v>801</v>
      </c>
      <c r="B802" s="121">
        <v>45148</v>
      </c>
      <c r="C802" s="3" t="s">
        <v>925</v>
      </c>
      <c r="D802" s="3" t="s">
        <v>124</v>
      </c>
      <c r="E802" s="3">
        <v>21</v>
      </c>
      <c r="F802" s="3" t="s">
        <v>21</v>
      </c>
      <c r="G802" s="3">
        <v>4</v>
      </c>
      <c r="H802" s="3">
        <v>50</v>
      </c>
      <c r="I802" s="3">
        <v>200</v>
      </c>
      <c r="J802" s="24"/>
      <c r="K802" s="3" t="str">
        <f t="shared" si="45"/>
        <v>Օգոստոս</v>
      </c>
      <c r="L802" s="123" t="str">
        <f t="shared" si="46"/>
        <v>Երրորդ քառորդ</v>
      </c>
    </row>
    <row r="803" spans="1:12">
      <c r="A803" s="3">
        <v>802</v>
      </c>
      <c r="B803" s="121">
        <v>45112</v>
      </c>
      <c r="C803" s="3" t="s">
        <v>926</v>
      </c>
      <c r="D803" s="3" t="s">
        <v>126</v>
      </c>
      <c r="E803" s="3">
        <v>46</v>
      </c>
      <c r="F803" s="3" t="s">
        <v>19</v>
      </c>
      <c r="G803" s="3">
        <v>1</v>
      </c>
      <c r="H803" s="3">
        <v>30</v>
      </c>
      <c r="I803" s="3">
        <v>30</v>
      </c>
      <c r="J803" s="24"/>
      <c r="K803" s="3" t="str">
        <f t="shared" si="45"/>
        <v>Հուլիս</v>
      </c>
      <c r="L803" s="123" t="str">
        <f t="shared" si="46"/>
        <v>Երրորդ քառորդ</v>
      </c>
    </row>
    <row r="804" spans="1:12">
      <c r="A804" s="3">
        <v>803</v>
      </c>
      <c r="B804" s="121">
        <v>45252</v>
      </c>
      <c r="C804" s="3" t="s">
        <v>927</v>
      </c>
      <c r="D804" s="3" t="s">
        <v>124</v>
      </c>
      <c r="E804" s="3">
        <v>39</v>
      </c>
      <c r="F804" s="3" t="s">
        <v>21</v>
      </c>
      <c r="G804" s="3">
        <v>4</v>
      </c>
      <c r="H804" s="3">
        <v>25</v>
      </c>
      <c r="I804" s="3">
        <v>100</v>
      </c>
      <c r="J804" s="24"/>
      <c r="K804" s="3" t="str">
        <f t="shared" si="45"/>
        <v>Նոյեմբեր</v>
      </c>
      <c r="L804" s="123" t="str">
        <f t="shared" si="46"/>
        <v>Չորրորդ քառորդ</v>
      </c>
    </row>
    <row r="805" spans="1:12">
      <c r="A805" s="3">
        <v>804</v>
      </c>
      <c r="B805" s="121">
        <v>45162</v>
      </c>
      <c r="C805" s="3" t="s">
        <v>928</v>
      </c>
      <c r="D805" s="3" t="s">
        <v>124</v>
      </c>
      <c r="E805" s="3">
        <v>42</v>
      </c>
      <c r="F805" s="3" t="s">
        <v>20</v>
      </c>
      <c r="G805" s="3">
        <v>1</v>
      </c>
      <c r="H805" s="3">
        <v>30</v>
      </c>
      <c r="I805" s="3">
        <v>30</v>
      </c>
      <c r="J805" s="24"/>
      <c r="K805" s="3" t="str">
        <f t="shared" si="45"/>
        <v>Օգոստոս</v>
      </c>
      <c r="L805" s="123" t="str">
        <f t="shared" si="46"/>
        <v>Երրորդ քառորդ</v>
      </c>
    </row>
    <row r="806" spans="1:12">
      <c r="A806" s="3">
        <v>805</v>
      </c>
      <c r="B806" s="121">
        <v>45289</v>
      </c>
      <c r="C806" s="3" t="s">
        <v>929</v>
      </c>
      <c r="D806" s="3" t="s">
        <v>126</v>
      </c>
      <c r="E806" s="3">
        <v>30</v>
      </c>
      <c r="F806" s="3" t="s">
        <v>19</v>
      </c>
      <c r="G806" s="3">
        <v>3</v>
      </c>
      <c r="H806" s="3">
        <v>500</v>
      </c>
      <c r="I806" s="3">
        <v>1500</v>
      </c>
      <c r="J806" s="24"/>
      <c r="K806" s="3" t="str">
        <f t="shared" si="45"/>
        <v>Դեկտեմբեր</v>
      </c>
      <c r="L806" s="123" t="str">
        <f t="shared" si="46"/>
        <v>Չորրորդ քառորդ</v>
      </c>
    </row>
    <row r="807" spans="1:12">
      <c r="A807" s="3">
        <v>806</v>
      </c>
      <c r="B807" s="121">
        <v>45005</v>
      </c>
      <c r="C807" s="3" t="s">
        <v>930</v>
      </c>
      <c r="D807" s="3" t="s">
        <v>126</v>
      </c>
      <c r="E807" s="3">
        <v>35</v>
      </c>
      <c r="F807" s="3" t="s">
        <v>19</v>
      </c>
      <c r="G807" s="3">
        <v>3</v>
      </c>
      <c r="H807" s="3">
        <v>300</v>
      </c>
      <c r="I807" s="3">
        <v>900</v>
      </c>
      <c r="J807" s="24"/>
      <c r="K807" s="3" t="str">
        <f t="shared" si="45"/>
        <v>Մարտ</v>
      </c>
      <c r="L807" s="123" t="str">
        <f t="shared" si="46"/>
        <v>Առաջին քառորդ</v>
      </c>
    </row>
    <row r="808" spans="1:12">
      <c r="A808" s="3">
        <v>807</v>
      </c>
      <c r="B808" s="121">
        <v>45149</v>
      </c>
      <c r="C808" s="3" t="s">
        <v>931</v>
      </c>
      <c r="D808" s="3" t="s">
        <v>126</v>
      </c>
      <c r="E808" s="3">
        <v>50</v>
      </c>
      <c r="F808" s="3" t="s">
        <v>20</v>
      </c>
      <c r="G808" s="3">
        <v>4</v>
      </c>
      <c r="H808" s="3">
        <v>50</v>
      </c>
      <c r="I808" s="3">
        <v>200</v>
      </c>
      <c r="J808" s="24"/>
      <c r="K808" s="3" t="str">
        <f t="shared" si="45"/>
        <v>Օգոստոս</v>
      </c>
      <c r="L808" s="123" t="str">
        <f t="shared" si="46"/>
        <v>Երրորդ քառորդ</v>
      </c>
    </row>
    <row r="809" spans="1:12">
      <c r="A809" s="3">
        <v>808</v>
      </c>
      <c r="B809" s="121">
        <v>45017</v>
      </c>
      <c r="C809" s="3" t="s">
        <v>932</v>
      </c>
      <c r="D809" s="3" t="s">
        <v>124</v>
      </c>
      <c r="E809" s="3">
        <v>33</v>
      </c>
      <c r="F809" s="3" t="s">
        <v>19</v>
      </c>
      <c r="G809" s="3">
        <v>4</v>
      </c>
      <c r="H809" s="3">
        <v>500</v>
      </c>
      <c r="I809" s="3">
        <v>2000</v>
      </c>
      <c r="J809" s="24"/>
      <c r="K809" s="3" t="str">
        <f t="shared" si="45"/>
        <v>Ապրիլ</v>
      </c>
      <c r="L809" s="123" t="str">
        <f t="shared" si="46"/>
        <v>Երկրորդ քառորդ</v>
      </c>
    </row>
    <row r="810" spans="1:12">
      <c r="A810" s="3">
        <v>809</v>
      </c>
      <c r="B810" s="121">
        <v>45194</v>
      </c>
      <c r="C810" s="3" t="s">
        <v>933</v>
      </c>
      <c r="D810" s="3" t="s">
        <v>126</v>
      </c>
      <c r="E810" s="3">
        <v>62</v>
      </c>
      <c r="F810" s="3" t="s">
        <v>19</v>
      </c>
      <c r="G810" s="3">
        <v>2</v>
      </c>
      <c r="H810" s="3">
        <v>50</v>
      </c>
      <c r="I810" s="3">
        <v>100</v>
      </c>
      <c r="J810" s="24"/>
      <c r="K810" s="3" t="str">
        <f t="shared" si="45"/>
        <v>Սեպտեմբեր</v>
      </c>
      <c r="L810" s="123" t="str">
        <f t="shared" si="46"/>
        <v>Երրորդ քառորդ</v>
      </c>
    </row>
    <row r="811" spans="1:12">
      <c r="A811" s="3">
        <v>810</v>
      </c>
      <c r="B811" s="121">
        <v>45260</v>
      </c>
      <c r="C811" s="3" t="s">
        <v>934</v>
      </c>
      <c r="D811" s="3" t="s">
        <v>124</v>
      </c>
      <c r="E811" s="3">
        <v>59</v>
      </c>
      <c r="F811" s="3" t="s">
        <v>20</v>
      </c>
      <c r="G811" s="3">
        <v>4</v>
      </c>
      <c r="H811" s="3">
        <v>25</v>
      </c>
      <c r="I811" s="3">
        <v>100</v>
      </c>
      <c r="J811" s="24"/>
      <c r="K811" s="3" t="str">
        <f t="shared" si="45"/>
        <v>Նոյեմբեր</v>
      </c>
      <c r="L811" s="123" t="str">
        <f t="shared" si="46"/>
        <v>Չորրորդ քառորդ</v>
      </c>
    </row>
    <row r="812" spans="1:12">
      <c r="A812" s="3">
        <v>811</v>
      </c>
      <c r="B812" s="121">
        <v>45065</v>
      </c>
      <c r="C812" s="3" t="s">
        <v>935</v>
      </c>
      <c r="D812" s="3" t="s">
        <v>124</v>
      </c>
      <c r="E812" s="3">
        <v>61</v>
      </c>
      <c r="F812" s="3" t="s">
        <v>19</v>
      </c>
      <c r="G812" s="3">
        <v>2</v>
      </c>
      <c r="H812" s="3">
        <v>25</v>
      </c>
      <c r="I812" s="3">
        <v>50</v>
      </c>
      <c r="J812" s="24"/>
      <c r="K812" s="3" t="str">
        <f t="shared" si="45"/>
        <v>Մայիս</v>
      </c>
      <c r="L812" s="123" t="str">
        <f t="shared" si="46"/>
        <v>Երկրորդ քառորդ</v>
      </c>
    </row>
    <row r="813" spans="1:12">
      <c r="A813" s="3">
        <v>812</v>
      </c>
      <c r="B813" s="121">
        <v>45242</v>
      </c>
      <c r="C813" s="3" t="s">
        <v>936</v>
      </c>
      <c r="D813" s="3" t="s">
        <v>124</v>
      </c>
      <c r="E813" s="3">
        <v>19</v>
      </c>
      <c r="F813" s="3" t="s">
        <v>20</v>
      </c>
      <c r="G813" s="3">
        <v>3</v>
      </c>
      <c r="H813" s="3">
        <v>25</v>
      </c>
      <c r="I813" s="3">
        <v>75</v>
      </c>
      <c r="J813" s="24"/>
      <c r="K813" s="3" t="str">
        <f t="shared" si="45"/>
        <v>Նոյեմբեր</v>
      </c>
      <c r="L813" s="123" t="str">
        <f t="shared" si="46"/>
        <v>Չորրորդ քառորդ</v>
      </c>
    </row>
    <row r="814" spans="1:12">
      <c r="A814" s="3">
        <v>813</v>
      </c>
      <c r="B814" s="121">
        <v>45202</v>
      </c>
      <c r="C814" s="3" t="s">
        <v>937</v>
      </c>
      <c r="D814" s="3" t="s">
        <v>124</v>
      </c>
      <c r="E814" s="3">
        <v>52</v>
      </c>
      <c r="F814" s="3" t="s">
        <v>20</v>
      </c>
      <c r="G814" s="3">
        <v>3</v>
      </c>
      <c r="H814" s="3">
        <v>50</v>
      </c>
      <c r="I814" s="3">
        <v>150</v>
      </c>
      <c r="J814" s="24"/>
      <c r="K814" s="3" t="str">
        <f t="shared" si="45"/>
        <v>Հոկտեմբեր</v>
      </c>
      <c r="L814" s="123" t="str">
        <f t="shared" si="46"/>
        <v>Չորրորդ քառորդ</v>
      </c>
    </row>
    <row r="815" spans="1:12">
      <c r="A815" s="3">
        <v>814</v>
      </c>
      <c r="B815" s="121">
        <v>45174</v>
      </c>
      <c r="C815" s="3" t="s">
        <v>938</v>
      </c>
      <c r="D815" s="3" t="s">
        <v>126</v>
      </c>
      <c r="E815" s="3">
        <v>59</v>
      </c>
      <c r="F815" s="3" t="s">
        <v>21</v>
      </c>
      <c r="G815" s="3">
        <v>1</v>
      </c>
      <c r="H815" s="3">
        <v>500</v>
      </c>
      <c r="I815" s="3">
        <v>500</v>
      </c>
      <c r="J815" s="24"/>
      <c r="K815" s="3" t="str">
        <f t="shared" si="45"/>
        <v>Սեպտեմբեր</v>
      </c>
      <c r="L815" s="123" t="str">
        <f t="shared" si="46"/>
        <v>Երրորդ քառորդ</v>
      </c>
    </row>
    <row r="816" spans="1:12">
      <c r="A816" s="3">
        <v>815</v>
      </c>
      <c r="B816" s="121">
        <v>45165</v>
      </c>
      <c r="C816" s="3" t="s">
        <v>939</v>
      </c>
      <c r="D816" s="3" t="s">
        <v>126</v>
      </c>
      <c r="E816" s="3">
        <v>51</v>
      </c>
      <c r="F816" s="3" t="s">
        <v>21</v>
      </c>
      <c r="G816" s="3">
        <v>3</v>
      </c>
      <c r="H816" s="3">
        <v>25</v>
      </c>
      <c r="I816" s="3">
        <v>75</v>
      </c>
      <c r="J816" s="24"/>
      <c r="K816" s="3" t="str">
        <f t="shared" si="45"/>
        <v>Օգոստոս</v>
      </c>
      <c r="L816" s="123" t="str">
        <f t="shared" si="46"/>
        <v>Երրորդ քառորդ</v>
      </c>
    </row>
    <row r="817" spans="1:12">
      <c r="A817" s="3">
        <v>816</v>
      </c>
      <c r="B817" s="121">
        <v>45150</v>
      </c>
      <c r="C817" s="3" t="s">
        <v>940</v>
      </c>
      <c r="D817" s="3" t="s">
        <v>124</v>
      </c>
      <c r="E817" s="3">
        <v>47</v>
      </c>
      <c r="F817" s="3" t="s">
        <v>19</v>
      </c>
      <c r="G817" s="3">
        <v>2</v>
      </c>
      <c r="H817" s="3">
        <v>500</v>
      </c>
      <c r="I817" s="3">
        <v>1000</v>
      </c>
      <c r="J817" s="24"/>
      <c r="K817" s="3" t="str">
        <f t="shared" si="45"/>
        <v>Օգոստոս</v>
      </c>
      <c r="L817" s="123" t="str">
        <f t="shared" si="46"/>
        <v>Երրորդ քառորդ</v>
      </c>
    </row>
    <row r="818" spans="1:12">
      <c r="A818" s="3">
        <v>817</v>
      </c>
      <c r="B818" s="121">
        <v>45230</v>
      </c>
      <c r="C818" s="3" t="s">
        <v>941</v>
      </c>
      <c r="D818" s="3" t="s">
        <v>124</v>
      </c>
      <c r="E818" s="3">
        <v>30</v>
      </c>
      <c r="F818" s="3" t="s">
        <v>19</v>
      </c>
      <c r="G818" s="3">
        <v>4</v>
      </c>
      <c r="H818" s="3">
        <v>50</v>
      </c>
      <c r="I818" s="3">
        <v>200</v>
      </c>
      <c r="J818" s="24"/>
      <c r="K818" s="3" t="str">
        <f t="shared" si="45"/>
        <v>Հոկտեմբեր</v>
      </c>
      <c r="L818" s="123" t="str">
        <f t="shared" si="46"/>
        <v>Չորրորդ քառորդ</v>
      </c>
    </row>
    <row r="819" spans="1:12">
      <c r="A819" s="3">
        <v>818</v>
      </c>
      <c r="B819" s="121">
        <v>45064</v>
      </c>
      <c r="C819" s="3" t="s">
        <v>942</v>
      </c>
      <c r="D819" s="3" t="s">
        <v>124</v>
      </c>
      <c r="E819" s="3">
        <v>30</v>
      </c>
      <c r="F819" s="3" t="s">
        <v>20</v>
      </c>
      <c r="G819" s="3">
        <v>1</v>
      </c>
      <c r="H819" s="3">
        <v>500</v>
      </c>
      <c r="I819" s="3">
        <v>500</v>
      </c>
      <c r="J819" s="24"/>
      <c r="K819" s="3" t="str">
        <f t="shared" si="45"/>
        <v>Մայիս</v>
      </c>
      <c r="L819" s="123" t="str">
        <f t="shared" si="46"/>
        <v>Երկրորդ քառորդ</v>
      </c>
    </row>
    <row r="820" spans="1:12">
      <c r="A820" s="3">
        <v>819</v>
      </c>
      <c r="B820" s="121">
        <v>45092</v>
      </c>
      <c r="C820" s="3" t="s">
        <v>943</v>
      </c>
      <c r="D820" s="3" t="s">
        <v>126</v>
      </c>
      <c r="E820" s="3">
        <v>35</v>
      </c>
      <c r="F820" s="3" t="s">
        <v>19</v>
      </c>
      <c r="G820" s="3">
        <v>2</v>
      </c>
      <c r="H820" s="3">
        <v>50</v>
      </c>
      <c r="I820" s="3">
        <v>100</v>
      </c>
      <c r="J820" s="24"/>
      <c r="K820" s="3" t="str">
        <f t="shared" si="45"/>
        <v>Հունիս</v>
      </c>
      <c r="L820" s="123" t="str">
        <f t="shared" si="46"/>
        <v>Երկրորդ քառորդ</v>
      </c>
    </row>
    <row r="821" spans="1:12">
      <c r="A821" s="3">
        <v>820</v>
      </c>
      <c r="B821" s="121">
        <v>45052</v>
      </c>
      <c r="C821" s="3" t="s">
        <v>944</v>
      </c>
      <c r="D821" s="3" t="s">
        <v>124</v>
      </c>
      <c r="E821" s="3">
        <v>49</v>
      </c>
      <c r="F821" s="3" t="s">
        <v>20</v>
      </c>
      <c r="G821" s="3">
        <v>4</v>
      </c>
      <c r="H821" s="3">
        <v>50</v>
      </c>
      <c r="I821" s="3">
        <v>200</v>
      </c>
      <c r="J821" s="24"/>
      <c r="K821" s="3" t="str">
        <f t="shared" si="45"/>
        <v>Մայիս</v>
      </c>
      <c r="L821" s="123" t="str">
        <f t="shared" si="46"/>
        <v>Երկրորդ քառորդ</v>
      </c>
    </row>
    <row r="822" spans="1:12">
      <c r="A822" s="3">
        <v>821</v>
      </c>
      <c r="B822" s="121">
        <v>44971</v>
      </c>
      <c r="C822" s="3" t="s">
        <v>945</v>
      </c>
      <c r="D822" s="3" t="s">
        <v>124</v>
      </c>
      <c r="E822" s="3">
        <v>49</v>
      </c>
      <c r="F822" s="3" t="s">
        <v>20</v>
      </c>
      <c r="G822" s="3">
        <v>1</v>
      </c>
      <c r="H822" s="3">
        <v>300</v>
      </c>
      <c r="I822" s="3">
        <v>300</v>
      </c>
      <c r="J822" s="24"/>
      <c r="K822" s="3" t="str">
        <f t="shared" si="45"/>
        <v>Փետրվար</v>
      </c>
      <c r="L822" s="123" t="str">
        <f t="shared" si="46"/>
        <v>Առաջին քառորդ</v>
      </c>
    </row>
    <row r="823" spans="1:12">
      <c r="A823" s="3">
        <v>822</v>
      </c>
      <c r="B823" s="121">
        <v>45069</v>
      </c>
      <c r="C823" s="3" t="s">
        <v>946</v>
      </c>
      <c r="D823" s="3" t="s">
        <v>126</v>
      </c>
      <c r="E823" s="3">
        <v>52</v>
      </c>
      <c r="F823" s="3" t="s">
        <v>19</v>
      </c>
      <c r="G823" s="3">
        <v>3</v>
      </c>
      <c r="H823" s="3">
        <v>50</v>
      </c>
      <c r="I823" s="3">
        <v>150</v>
      </c>
      <c r="J823" s="24"/>
      <c r="K823" s="3" t="str">
        <f t="shared" si="45"/>
        <v>Մայիս</v>
      </c>
      <c r="L823" s="123" t="str">
        <f t="shared" si="46"/>
        <v>Երկրորդ քառորդ</v>
      </c>
    </row>
    <row r="824" spans="1:12">
      <c r="A824" s="3">
        <v>823</v>
      </c>
      <c r="B824" s="121">
        <v>45157</v>
      </c>
      <c r="C824" s="3" t="s">
        <v>947</v>
      </c>
      <c r="D824" s="3" t="s">
        <v>126</v>
      </c>
      <c r="E824" s="3">
        <v>56</v>
      </c>
      <c r="F824" s="3" t="s">
        <v>20</v>
      </c>
      <c r="G824" s="3">
        <v>2</v>
      </c>
      <c r="H824" s="3">
        <v>50</v>
      </c>
      <c r="I824" s="3">
        <v>100</v>
      </c>
      <c r="J824" s="24"/>
      <c r="K824" s="3" t="str">
        <f t="shared" si="45"/>
        <v>Օգոստոս</v>
      </c>
      <c r="L824" s="123" t="str">
        <f t="shared" si="46"/>
        <v>Երրորդ քառորդ</v>
      </c>
    </row>
    <row r="825" spans="1:12">
      <c r="A825" s="3">
        <v>824</v>
      </c>
      <c r="B825" s="121">
        <v>45051</v>
      </c>
      <c r="C825" s="3" t="s">
        <v>948</v>
      </c>
      <c r="D825" s="3" t="s">
        <v>124</v>
      </c>
      <c r="E825" s="3">
        <v>63</v>
      </c>
      <c r="F825" s="3" t="s">
        <v>21</v>
      </c>
      <c r="G825" s="3">
        <v>4</v>
      </c>
      <c r="H825" s="3">
        <v>30</v>
      </c>
      <c r="I825" s="3">
        <v>120</v>
      </c>
      <c r="J825" s="24"/>
      <c r="K825" s="3" t="str">
        <f t="shared" si="45"/>
        <v>Մայիս</v>
      </c>
      <c r="L825" s="123" t="str">
        <f t="shared" si="46"/>
        <v>Երկրորդ քառորդ</v>
      </c>
    </row>
    <row r="826" spans="1:12">
      <c r="A826" s="3">
        <v>825</v>
      </c>
      <c r="B826" s="121">
        <v>45164</v>
      </c>
      <c r="C826" s="3" t="s">
        <v>949</v>
      </c>
      <c r="D826" s="3" t="s">
        <v>126</v>
      </c>
      <c r="E826" s="3">
        <v>46</v>
      </c>
      <c r="F826" s="3" t="s">
        <v>19</v>
      </c>
      <c r="G826" s="3">
        <v>1</v>
      </c>
      <c r="H826" s="3">
        <v>25</v>
      </c>
      <c r="I826" s="3">
        <v>25</v>
      </c>
      <c r="J826" s="24"/>
      <c r="K826" s="3" t="str">
        <f t="shared" si="45"/>
        <v>Օգոստոս</v>
      </c>
      <c r="L826" s="123" t="str">
        <f t="shared" si="46"/>
        <v>Երրորդ քառորդ</v>
      </c>
    </row>
    <row r="827" spans="1:12">
      <c r="A827" s="3">
        <v>826</v>
      </c>
      <c r="B827" s="121">
        <v>45218</v>
      </c>
      <c r="C827" s="3" t="s">
        <v>950</v>
      </c>
      <c r="D827" s="3" t="s">
        <v>126</v>
      </c>
      <c r="E827" s="3">
        <v>46</v>
      </c>
      <c r="F827" s="3" t="s">
        <v>21</v>
      </c>
      <c r="G827" s="3">
        <v>1</v>
      </c>
      <c r="H827" s="3">
        <v>300</v>
      </c>
      <c r="I827" s="3">
        <v>300</v>
      </c>
      <c r="J827" s="24"/>
      <c r="K827" s="3" t="str">
        <f t="shared" si="45"/>
        <v>Հոկտեմբեր</v>
      </c>
      <c r="L827" s="123" t="str">
        <f t="shared" si="46"/>
        <v>Չորրորդ քառորդ</v>
      </c>
    </row>
    <row r="828" spans="1:12">
      <c r="A828" s="3">
        <v>827</v>
      </c>
      <c r="B828" s="121">
        <v>45239</v>
      </c>
      <c r="C828" s="3" t="s">
        <v>951</v>
      </c>
      <c r="D828" s="3" t="s">
        <v>124</v>
      </c>
      <c r="E828" s="3">
        <v>61</v>
      </c>
      <c r="F828" s="3" t="s">
        <v>19</v>
      </c>
      <c r="G828" s="3">
        <v>3</v>
      </c>
      <c r="H828" s="3">
        <v>300</v>
      </c>
      <c r="I828" s="3">
        <v>900</v>
      </c>
      <c r="J828" s="24"/>
      <c r="K828" s="3" t="str">
        <f t="shared" si="45"/>
        <v>Նոյեմբեր</v>
      </c>
      <c r="L828" s="123" t="str">
        <f t="shared" si="46"/>
        <v>Չորրորդ քառորդ</v>
      </c>
    </row>
    <row r="829" spans="1:12">
      <c r="A829" s="3">
        <v>828</v>
      </c>
      <c r="B829" s="121">
        <v>45269</v>
      </c>
      <c r="C829" s="3" t="s">
        <v>952</v>
      </c>
      <c r="D829" s="3" t="s">
        <v>126</v>
      </c>
      <c r="E829" s="3">
        <v>33</v>
      </c>
      <c r="F829" s="3" t="s">
        <v>20</v>
      </c>
      <c r="G829" s="3">
        <v>4</v>
      </c>
      <c r="H829" s="3">
        <v>300</v>
      </c>
      <c r="I829" s="3">
        <v>1200</v>
      </c>
      <c r="J829" s="24"/>
      <c r="K829" s="3" t="str">
        <f t="shared" si="45"/>
        <v>Դեկտեմբեր</v>
      </c>
      <c r="L829" s="123" t="str">
        <f t="shared" si="46"/>
        <v>Չորրորդ քառորդ</v>
      </c>
    </row>
    <row r="830" spans="1:12">
      <c r="A830" s="3">
        <v>829</v>
      </c>
      <c r="B830" s="121">
        <v>45121</v>
      </c>
      <c r="C830" s="3" t="s">
        <v>953</v>
      </c>
      <c r="D830" s="3" t="s">
        <v>124</v>
      </c>
      <c r="E830" s="3">
        <v>61</v>
      </c>
      <c r="F830" s="3" t="s">
        <v>19</v>
      </c>
      <c r="G830" s="3">
        <v>3</v>
      </c>
      <c r="H830" s="3">
        <v>30</v>
      </c>
      <c r="I830" s="3">
        <v>90</v>
      </c>
      <c r="J830" s="24"/>
      <c r="K830" s="3" t="str">
        <f t="shared" si="45"/>
        <v>Հուլիս</v>
      </c>
      <c r="L830" s="123" t="str">
        <f t="shared" si="46"/>
        <v>Երրորդ քառորդ</v>
      </c>
    </row>
    <row r="831" spans="1:12">
      <c r="A831" s="3">
        <v>830</v>
      </c>
      <c r="B831" s="121">
        <v>45099</v>
      </c>
      <c r="C831" s="3" t="s">
        <v>954</v>
      </c>
      <c r="D831" s="3" t="s">
        <v>126</v>
      </c>
      <c r="E831" s="3">
        <v>64</v>
      </c>
      <c r="F831" s="3" t="s">
        <v>21</v>
      </c>
      <c r="G831" s="3">
        <v>3</v>
      </c>
      <c r="H831" s="3">
        <v>50</v>
      </c>
      <c r="I831" s="3">
        <v>150</v>
      </c>
      <c r="J831" s="24"/>
      <c r="K831" s="3" t="str">
        <f t="shared" si="45"/>
        <v>Հունիս</v>
      </c>
      <c r="L831" s="123" t="str">
        <f t="shared" si="46"/>
        <v>Երկրորդ քառորդ</v>
      </c>
    </row>
    <row r="832" spans="1:12">
      <c r="A832" s="3">
        <v>831</v>
      </c>
      <c r="B832" s="121">
        <v>44941</v>
      </c>
      <c r="C832" s="3" t="s">
        <v>955</v>
      </c>
      <c r="D832" s="3" t="s">
        <v>124</v>
      </c>
      <c r="E832" s="3">
        <v>27</v>
      </c>
      <c r="F832" s="3" t="s">
        <v>20</v>
      </c>
      <c r="G832" s="3">
        <v>4</v>
      </c>
      <c r="H832" s="3">
        <v>25</v>
      </c>
      <c r="I832" s="3">
        <v>100</v>
      </c>
      <c r="J832" s="24"/>
      <c r="K832" s="3" t="str">
        <f t="shared" si="45"/>
        <v>Հունվար</v>
      </c>
      <c r="L832" s="123" t="str">
        <f t="shared" si="46"/>
        <v>Առաջին քառորդ</v>
      </c>
    </row>
    <row r="833" spans="1:12">
      <c r="A833" s="3">
        <v>832</v>
      </c>
      <c r="B833" s="121">
        <v>45180</v>
      </c>
      <c r="C833" s="3" t="s">
        <v>956</v>
      </c>
      <c r="D833" s="3" t="s">
        <v>124</v>
      </c>
      <c r="E833" s="3">
        <v>47</v>
      </c>
      <c r="F833" s="3" t="s">
        <v>19</v>
      </c>
      <c r="G833" s="3">
        <v>4</v>
      </c>
      <c r="H833" s="3">
        <v>500</v>
      </c>
      <c r="I833" s="3">
        <v>2000</v>
      </c>
      <c r="J833" s="24"/>
      <c r="K833" s="3" t="str">
        <f t="shared" si="45"/>
        <v>Սեպտեմբեր</v>
      </c>
      <c r="L833" s="123" t="str">
        <f t="shared" si="46"/>
        <v>Երրորդ քառորդ</v>
      </c>
    </row>
    <row r="834" spans="1:12">
      <c r="A834" s="3">
        <v>833</v>
      </c>
      <c r="B834" s="121">
        <v>45093</v>
      </c>
      <c r="C834" s="3" t="s">
        <v>957</v>
      </c>
      <c r="D834" s="3" t="s">
        <v>124</v>
      </c>
      <c r="E834" s="3">
        <v>42</v>
      </c>
      <c r="F834" s="3" t="s">
        <v>19</v>
      </c>
      <c r="G834" s="3">
        <v>4</v>
      </c>
      <c r="H834" s="3">
        <v>50</v>
      </c>
      <c r="I834" s="3">
        <v>200</v>
      </c>
      <c r="J834" s="24"/>
      <c r="K834" s="3" t="str">
        <f t="shared" si="45"/>
        <v>Հունիս</v>
      </c>
      <c r="L834" s="123" t="str">
        <f t="shared" si="46"/>
        <v>Երկրորդ քառորդ</v>
      </c>
    </row>
    <row r="835" spans="1:12">
      <c r="A835" s="3">
        <v>834</v>
      </c>
      <c r="B835" s="121">
        <v>45020</v>
      </c>
      <c r="C835" s="3" t="s">
        <v>958</v>
      </c>
      <c r="D835" s="3" t="s">
        <v>126</v>
      </c>
      <c r="E835" s="3">
        <v>56</v>
      </c>
      <c r="F835" s="3" t="s">
        <v>19</v>
      </c>
      <c r="G835" s="3">
        <v>2</v>
      </c>
      <c r="H835" s="3">
        <v>30</v>
      </c>
      <c r="I835" s="3">
        <v>60</v>
      </c>
      <c r="J835" s="24"/>
      <c r="K835" s="3" t="str">
        <f t="shared" ref="K835:K898" si="47">IF(MONTH(B835)&lt;=1, "Հունվար", IF(MONTH(B835)&lt;=2, "Փետրվար", IF(MONTH(B835)&lt;=3, "Մարտ", IF(MONTH(B835)&lt;=4, "Ապրիլ",IF(MONTH(B835)&lt;=5, "Մայիս",IF(MONTH(B835)&lt;=6, "Հունիս",IF(MONTH(B835)&lt;=7, "Հուլիս",IF(MONTH(B835)&lt;=8, "Օգոստոս",IF(MONTH(B835)&lt;=9, "Սեպտեմբեր",IF(MONTH(B835)&lt;=10, "Հոկտեմբեր",IF(MONTH(B835)&lt;=11, "Նոյեմբեր",IF(MONTH(B835)&lt;=12, "Դեկտեմբեր", "Error"))))))))))))</f>
        <v>Ապրիլ</v>
      </c>
      <c r="L835" s="123" t="str">
        <f t="shared" ref="L835:L898" si="48">IF(MONTH(B835)&lt;=3, "Առաջին քառորդ", IF(MONTH(B835)&lt;=6, "Երկրորդ քառորդ", IF(MONTH(B835)&lt;=9, "Երրորդ քառորդ", IF(MONTH(B835)&lt;=12, "Չորրորդ քառորդ","Error"))))</f>
        <v>Երկրորդ քառորդ</v>
      </c>
    </row>
    <row r="836" spans="1:12">
      <c r="A836" s="3">
        <v>835</v>
      </c>
      <c r="B836" s="121">
        <v>45176</v>
      </c>
      <c r="C836" s="3" t="s">
        <v>959</v>
      </c>
      <c r="D836" s="3" t="s">
        <v>124</v>
      </c>
      <c r="E836" s="3">
        <v>37</v>
      </c>
      <c r="F836" s="3" t="s">
        <v>21</v>
      </c>
      <c r="G836" s="3">
        <v>4</v>
      </c>
      <c r="H836" s="3">
        <v>50</v>
      </c>
      <c r="I836" s="3">
        <v>200</v>
      </c>
      <c r="J836" s="24"/>
      <c r="K836" s="3" t="str">
        <f t="shared" si="47"/>
        <v>Սեպտեմբեր</v>
      </c>
      <c r="L836" s="123" t="str">
        <f t="shared" si="48"/>
        <v>Երրորդ քառորդ</v>
      </c>
    </row>
    <row r="837" spans="1:12">
      <c r="A837" s="3">
        <v>836</v>
      </c>
      <c r="B837" s="121">
        <v>45035</v>
      </c>
      <c r="C837" s="3" t="s">
        <v>960</v>
      </c>
      <c r="D837" s="3" t="s">
        <v>126</v>
      </c>
      <c r="E837" s="3">
        <v>22</v>
      </c>
      <c r="F837" s="3" t="s">
        <v>21</v>
      </c>
      <c r="G837" s="3">
        <v>1</v>
      </c>
      <c r="H837" s="3">
        <v>50</v>
      </c>
      <c r="I837" s="3">
        <v>50</v>
      </c>
      <c r="J837" s="24"/>
      <c r="K837" s="3" t="str">
        <f t="shared" si="47"/>
        <v>Ապրիլ</v>
      </c>
      <c r="L837" s="123" t="str">
        <f t="shared" si="48"/>
        <v>Երկրորդ քառորդ</v>
      </c>
    </row>
    <row r="838" spans="1:12">
      <c r="A838" s="3">
        <v>837</v>
      </c>
      <c r="B838" s="121">
        <v>45108</v>
      </c>
      <c r="C838" s="3" t="s">
        <v>961</v>
      </c>
      <c r="D838" s="3" t="s">
        <v>124</v>
      </c>
      <c r="E838" s="3">
        <v>18</v>
      </c>
      <c r="F838" s="3" t="s">
        <v>19</v>
      </c>
      <c r="G838" s="3">
        <v>3</v>
      </c>
      <c r="H838" s="3">
        <v>30</v>
      </c>
      <c r="I838" s="3">
        <v>90</v>
      </c>
      <c r="J838" s="24"/>
      <c r="K838" s="3" t="str">
        <f t="shared" si="47"/>
        <v>Հուլիս</v>
      </c>
      <c r="L838" s="123" t="str">
        <f t="shared" si="48"/>
        <v>Երրորդ քառորդ</v>
      </c>
    </row>
    <row r="839" spans="1:12">
      <c r="A839" s="3">
        <v>838</v>
      </c>
      <c r="B839" s="121">
        <v>45059</v>
      </c>
      <c r="C839" s="3" t="s">
        <v>962</v>
      </c>
      <c r="D839" s="3" t="s">
        <v>124</v>
      </c>
      <c r="E839" s="3">
        <v>47</v>
      </c>
      <c r="F839" s="3" t="s">
        <v>20</v>
      </c>
      <c r="G839" s="3">
        <v>2</v>
      </c>
      <c r="H839" s="3">
        <v>300</v>
      </c>
      <c r="I839" s="3">
        <v>600</v>
      </c>
      <c r="J839" s="24"/>
      <c r="K839" s="3" t="str">
        <f t="shared" si="47"/>
        <v>Մայիս</v>
      </c>
      <c r="L839" s="123" t="str">
        <f t="shared" si="48"/>
        <v>Երկրորդ քառորդ</v>
      </c>
    </row>
    <row r="840" spans="1:12">
      <c r="A840" s="3">
        <v>839</v>
      </c>
      <c r="B840" s="121">
        <v>45101</v>
      </c>
      <c r="C840" s="3" t="s">
        <v>963</v>
      </c>
      <c r="D840" s="3" t="s">
        <v>126</v>
      </c>
      <c r="E840" s="3">
        <v>20</v>
      </c>
      <c r="F840" s="3" t="s">
        <v>20</v>
      </c>
      <c r="G840" s="3">
        <v>4</v>
      </c>
      <c r="H840" s="3">
        <v>300</v>
      </c>
      <c r="I840" s="3">
        <v>1200</v>
      </c>
      <c r="J840" s="24"/>
      <c r="K840" s="3" t="str">
        <f t="shared" si="47"/>
        <v>Հունիս</v>
      </c>
      <c r="L840" s="123" t="str">
        <f t="shared" si="48"/>
        <v>Երկրորդ քառորդ</v>
      </c>
    </row>
    <row r="841" spans="1:12">
      <c r="A841" s="3">
        <v>840</v>
      </c>
      <c r="B841" s="121">
        <v>45070</v>
      </c>
      <c r="C841" s="3" t="s">
        <v>964</v>
      </c>
      <c r="D841" s="3" t="s">
        <v>124</v>
      </c>
      <c r="E841" s="3">
        <v>62</v>
      </c>
      <c r="F841" s="3" t="s">
        <v>21</v>
      </c>
      <c r="G841" s="3">
        <v>2</v>
      </c>
      <c r="H841" s="3">
        <v>25</v>
      </c>
      <c r="I841" s="3">
        <v>50</v>
      </c>
      <c r="J841" s="24"/>
      <c r="K841" s="3" t="str">
        <f t="shared" si="47"/>
        <v>Մայիս</v>
      </c>
      <c r="L841" s="123" t="str">
        <f t="shared" si="48"/>
        <v>Երկրորդ քառորդ</v>
      </c>
    </row>
    <row r="842" spans="1:12">
      <c r="A842" s="3">
        <v>841</v>
      </c>
      <c r="B842" s="121">
        <v>45232</v>
      </c>
      <c r="C842" s="3" t="s">
        <v>965</v>
      </c>
      <c r="D842" s="3" t="s">
        <v>124</v>
      </c>
      <c r="E842" s="3">
        <v>31</v>
      </c>
      <c r="F842" s="3" t="s">
        <v>20</v>
      </c>
      <c r="G842" s="3">
        <v>4</v>
      </c>
      <c r="H842" s="3">
        <v>25</v>
      </c>
      <c r="I842" s="3">
        <v>100</v>
      </c>
      <c r="J842" s="24"/>
      <c r="K842" s="3" t="str">
        <f t="shared" si="47"/>
        <v>Նոյեմբեր</v>
      </c>
      <c r="L842" s="123" t="str">
        <f t="shared" si="48"/>
        <v>Չորրորդ քառորդ</v>
      </c>
    </row>
    <row r="843" spans="1:12">
      <c r="A843" s="3">
        <v>842</v>
      </c>
      <c r="B843" s="121">
        <v>45286</v>
      </c>
      <c r="C843" s="3" t="s">
        <v>966</v>
      </c>
      <c r="D843" s="3" t="s">
        <v>126</v>
      </c>
      <c r="E843" s="3">
        <v>47</v>
      </c>
      <c r="F843" s="3" t="s">
        <v>21</v>
      </c>
      <c r="G843" s="3">
        <v>2</v>
      </c>
      <c r="H843" s="3">
        <v>300</v>
      </c>
      <c r="I843" s="3">
        <v>600</v>
      </c>
      <c r="J843" s="24"/>
      <c r="K843" s="3" t="str">
        <f t="shared" si="47"/>
        <v>Դեկտեմբեր</v>
      </c>
      <c r="L843" s="123" t="str">
        <f t="shared" si="48"/>
        <v>Չորրորդ քառորդ</v>
      </c>
    </row>
    <row r="844" spans="1:12">
      <c r="A844" s="3">
        <v>843</v>
      </c>
      <c r="B844" s="121">
        <v>45068</v>
      </c>
      <c r="C844" s="3" t="s">
        <v>967</v>
      </c>
      <c r="D844" s="3" t="s">
        <v>124</v>
      </c>
      <c r="E844" s="3">
        <v>21</v>
      </c>
      <c r="F844" s="3" t="s">
        <v>19</v>
      </c>
      <c r="G844" s="3">
        <v>3</v>
      </c>
      <c r="H844" s="3">
        <v>500</v>
      </c>
      <c r="I844" s="3">
        <v>1500</v>
      </c>
      <c r="J844" s="24"/>
      <c r="K844" s="3" t="str">
        <f t="shared" si="47"/>
        <v>Մայիս</v>
      </c>
      <c r="L844" s="123" t="str">
        <f t="shared" si="48"/>
        <v>Երկրորդ քառորդ</v>
      </c>
    </row>
    <row r="845" spans="1:12">
      <c r="A845" s="3">
        <v>844</v>
      </c>
      <c r="B845" s="121">
        <v>45211</v>
      </c>
      <c r="C845" s="3" t="s">
        <v>968</v>
      </c>
      <c r="D845" s="3" t="s">
        <v>124</v>
      </c>
      <c r="E845" s="3">
        <v>35</v>
      </c>
      <c r="F845" s="3" t="s">
        <v>21</v>
      </c>
      <c r="G845" s="3">
        <v>3</v>
      </c>
      <c r="H845" s="3">
        <v>50</v>
      </c>
      <c r="I845" s="3">
        <v>150</v>
      </c>
      <c r="J845" s="24"/>
      <c r="K845" s="3" t="str">
        <f t="shared" si="47"/>
        <v>Հոկտեմբեր</v>
      </c>
      <c r="L845" s="123" t="str">
        <f t="shared" si="48"/>
        <v>Չորրորդ քառորդ</v>
      </c>
    </row>
    <row r="846" spans="1:12">
      <c r="A846" s="3">
        <v>845</v>
      </c>
      <c r="B846" s="121">
        <v>44932</v>
      </c>
      <c r="C846" s="3" t="s">
        <v>969</v>
      </c>
      <c r="D846" s="3" t="s">
        <v>124</v>
      </c>
      <c r="E846" s="3">
        <v>54</v>
      </c>
      <c r="F846" s="3" t="s">
        <v>21</v>
      </c>
      <c r="G846" s="3">
        <v>1</v>
      </c>
      <c r="H846" s="3">
        <v>500</v>
      </c>
      <c r="I846" s="3">
        <v>500</v>
      </c>
      <c r="J846" s="24"/>
      <c r="K846" s="3" t="str">
        <f t="shared" si="47"/>
        <v>Հունվար</v>
      </c>
      <c r="L846" s="123" t="str">
        <f t="shared" si="48"/>
        <v>Առաջին քառորդ</v>
      </c>
    </row>
    <row r="847" spans="1:12">
      <c r="A847" s="3">
        <v>846</v>
      </c>
      <c r="B847" s="121">
        <v>45191</v>
      </c>
      <c r="C847" s="3" t="s">
        <v>970</v>
      </c>
      <c r="D847" s="3" t="s">
        <v>124</v>
      </c>
      <c r="E847" s="3">
        <v>42</v>
      </c>
      <c r="F847" s="3" t="s">
        <v>19</v>
      </c>
      <c r="G847" s="3">
        <v>1</v>
      </c>
      <c r="H847" s="3">
        <v>50</v>
      </c>
      <c r="I847" s="3">
        <v>50</v>
      </c>
      <c r="J847" s="24"/>
      <c r="K847" s="3" t="str">
        <f t="shared" si="47"/>
        <v>Սեպտեմբեր</v>
      </c>
      <c r="L847" s="123" t="str">
        <f t="shared" si="48"/>
        <v>Երրորդ քառորդ</v>
      </c>
    </row>
    <row r="848" spans="1:12">
      <c r="A848" s="3">
        <v>847</v>
      </c>
      <c r="B848" s="121">
        <v>45024</v>
      </c>
      <c r="C848" s="3" t="s">
        <v>971</v>
      </c>
      <c r="D848" s="3" t="s">
        <v>126</v>
      </c>
      <c r="E848" s="3">
        <v>18</v>
      </c>
      <c r="F848" s="3" t="s">
        <v>20</v>
      </c>
      <c r="G848" s="3">
        <v>4</v>
      </c>
      <c r="H848" s="3">
        <v>300</v>
      </c>
      <c r="I848" s="3">
        <v>1200</v>
      </c>
      <c r="J848" s="24"/>
      <c r="K848" s="3" t="str">
        <f t="shared" si="47"/>
        <v>Ապրիլ</v>
      </c>
      <c r="L848" s="123" t="str">
        <f t="shared" si="48"/>
        <v>Երկրորդ քառորդ</v>
      </c>
    </row>
    <row r="849" spans="1:12">
      <c r="A849" s="3">
        <v>848</v>
      </c>
      <c r="B849" s="121">
        <v>44970</v>
      </c>
      <c r="C849" s="3" t="s">
        <v>972</v>
      </c>
      <c r="D849" s="3" t="s">
        <v>126</v>
      </c>
      <c r="E849" s="3">
        <v>63</v>
      </c>
      <c r="F849" s="3" t="s">
        <v>21</v>
      </c>
      <c r="G849" s="3">
        <v>3</v>
      </c>
      <c r="H849" s="3">
        <v>25</v>
      </c>
      <c r="I849" s="3">
        <v>75</v>
      </c>
      <c r="J849" s="24"/>
      <c r="K849" s="3" t="str">
        <f t="shared" si="47"/>
        <v>Փետրվար</v>
      </c>
      <c r="L849" s="123" t="str">
        <f t="shared" si="48"/>
        <v>Առաջին քառորդ</v>
      </c>
    </row>
    <row r="850" spans="1:12">
      <c r="A850" s="3">
        <v>849</v>
      </c>
      <c r="B850" s="121">
        <v>45050</v>
      </c>
      <c r="C850" s="3" t="s">
        <v>973</v>
      </c>
      <c r="D850" s="3" t="s">
        <v>124</v>
      </c>
      <c r="E850" s="3">
        <v>32</v>
      </c>
      <c r="F850" s="3" t="s">
        <v>21</v>
      </c>
      <c r="G850" s="3">
        <v>2</v>
      </c>
      <c r="H850" s="3">
        <v>25</v>
      </c>
      <c r="I850" s="3">
        <v>50</v>
      </c>
      <c r="J850" s="24"/>
      <c r="K850" s="3" t="str">
        <f t="shared" si="47"/>
        <v>Մայիս</v>
      </c>
      <c r="L850" s="123" t="str">
        <f t="shared" si="48"/>
        <v>Երկրորդ քառորդ</v>
      </c>
    </row>
    <row r="851" spans="1:12">
      <c r="A851" s="3">
        <v>850</v>
      </c>
      <c r="B851" s="121">
        <v>45135</v>
      </c>
      <c r="C851" s="3" t="s">
        <v>974</v>
      </c>
      <c r="D851" s="3" t="s">
        <v>126</v>
      </c>
      <c r="E851" s="3">
        <v>26</v>
      </c>
      <c r="F851" s="3" t="s">
        <v>19</v>
      </c>
      <c r="G851" s="3">
        <v>2</v>
      </c>
      <c r="H851" s="3">
        <v>500</v>
      </c>
      <c r="I851" s="3">
        <v>1000</v>
      </c>
      <c r="J851" s="24"/>
      <c r="K851" s="3" t="str">
        <f t="shared" si="47"/>
        <v>Հուլիս</v>
      </c>
      <c r="L851" s="123" t="str">
        <f t="shared" si="48"/>
        <v>Երրորդ քառորդ</v>
      </c>
    </row>
    <row r="852" spans="1:12">
      <c r="A852" s="3">
        <v>851</v>
      </c>
      <c r="B852" s="121">
        <v>45177</v>
      </c>
      <c r="C852" s="3" t="s">
        <v>975</v>
      </c>
      <c r="D852" s="3" t="s">
        <v>124</v>
      </c>
      <c r="E852" s="3">
        <v>32</v>
      </c>
      <c r="F852" s="3" t="s">
        <v>20</v>
      </c>
      <c r="G852" s="3">
        <v>2</v>
      </c>
      <c r="H852" s="3">
        <v>25</v>
      </c>
      <c r="I852" s="3">
        <v>50</v>
      </c>
      <c r="J852" s="24"/>
      <c r="K852" s="3" t="str">
        <f t="shared" si="47"/>
        <v>Սեպտեմբեր</v>
      </c>
      <c r="L852" s="123" t="str">
        <f t="shared" si="48"/>
        <v>Երրորդ քառորդ</v>
      </c>
    </row>
    <row r="853" spans="1:12">
      <c r="A853" s="3">
        <v>852</v>
      </c>
      <c r="B853" s="121">
        <v>45211</v>
      </c>
      <c r="C853" s="3" t="s">
        <v>976</v>
      </c>
      <c r="D853" s="3" t="s">
        <v>126</v>
      </c>
      <c r="E853" s="3">
        <v>41</v>
      </c>
      <c r="F853" s="3" t="s">
        <v>21</v>
      </c>
      <c r="G853" s="3">
        <v>1</v>
      </c>
      <c r="H853" s="3">
        <v>300</v>
      </c>
      <c r="I853" s="3">
        <v>300</v>
      </c>
      <c r="J853" s="24"/>
      <c r="K853" s="3" t="str">
        <f t="shared" si="47"/>
        <v>Հոկտեմբեր</v>
      </c>
      <c r="L853" s="123" t="str">
        <f t="shared" si="48"/>
        <v>Չորրորդ քառորդ</v>
      </c>
    </row>
    <row r="854" spans="1:12">
      <c r="A854" s="3">
        <v>853</v>
      </c>
      <c r="B854" s="121">
        <v>45050</v>
      </c>
      <c r="C854" s="3" t="s">
        <v>977</v>
      </c>
      <c r="D854" s="3" t="s">
        <v>124</v>
      </c>
      <c r="E854" s="3">
        <v>21</v>
      </c>
      <c r="F854" s="3" t="s">
        <v>19</v>
      </c>
      <c r="G854" s="3">
        <v>2</v>
      </c>
      <c r="H854" s="3">
        <v>500</v>
      </c>
      <c r="I854" s="3">
        <v>1000</v>
      </c>
      <c r="J854" s="24"/>
      <c r="K854" s="3" t="str">
        <f t="shared" si="47"/>
        <v>Մայիս</v>
      </c>
      <c r="L854" s="123" t="str">
        <f t="shared" si="48"/>
        <v>Երկրորդ քառորդ</v>
      </c>
    </row>
    <row r="855" spans="1:12">
      <c r="A855" s="3">
        <v>854</v>
      </c>
      <c r="B855" s="121">
        <v>45280</v>
      </c>
      <c r="C855" s="3" t="s">
        <v>978</v>
      </c>
      <c r="D855" s="3" t="s">
        <v>124</v>
      </c>
      <c r="E855" s="3">
        <v>29</v>
      </c>
      <c r="F855" s="3" t="s">
        <v>21</v>
      </c>
      <c r="G855" s="3">
        <v>1</v>
      </c>
      <c r="H855" s="3">
        <v>50</v>
      </c>
      <c r="I855" s="3">
        <v>50</v>
      </c>
      <c r="J855" s="24"/>
      <c r="K855" s="3" t="str">
        <f t="shared" si="47"/>
        <v>Դեկտեմբեր</v>
      </c>
      <c r="L855" s="123" t="str">
        <f t="shared" si="48"/>
        <v>Չորրորդ քառորդ</v>
      </c>
    </row>
    <row r="856" spans="1:12">
      <c r="A856" s="3">
        <v>855</v>
      </c>
      <c r="B856" s="121">
        <v>45170</v>
      </c>
      <c r="C856" s="3" t="s">
        <v>979</v>
      </c>
      <c r="D856" s="3" t="s">
        <v>124</v>
      </c>
      <c r="E856" s="3">
        <v>54</v>
      </c>
      <c r="F856" s="3" t="s">
        <v>19</v>
      </c>
      <c r="G856" s="3">
        <v>1</v>
      </c>
      <c r="H856" s="3">
        <v>25</v>
      </c>
      <c r="I856" s="3">
        <v>25</v>
      </c>
      <c r="J856" s="24"/>
      <c r="K856" s="3" t="str">
        <f t="shared" si="47"/>
        <v>Սեպտեմբեր</v>
      </c>
      <c r="L856" s="123" t="str">
        <f t="shared" si="48"/>
        <v>Երրորդ քառորդ</v>
      </c>
    </row>
    <row r="857" spans="1:12">
      <c r="A857" s="3">
        <v>856</v>
      </c>
      <c r="B857" s="121">
        <v>45257</v>
      </c>
      <c r="C857" s="3" t="s">
        <v>980</v>
      </c>
      <c r="D857" s="3" t="s">
        <v>124</v>
      </c>
      <c r="E857" s="3">
        <v>54</v>
      </c>
      <c r="F857" s="3" t="s">
        <v>20</v>
      </c>
      <c r="G857" s="3">
        <v>4</v>
      </c>
      <c r="H857" s="3">
        <v>30</v>
      </c>
      <c r="I857" s="3">
        <v>120</v>
      </c>
      <c r="J857" s="24"/>
      <c r="K857" s="3" t="str">
        <f t="shared" si="47"/>
        <v>Նոյեմբեր</v>
      </c>
      <c r="L857" s="123" t="str">
        <f t="shared" si="48"/>
        <v>Չորրորդ քառորդ</v>
      </c>
    </row>
    <row r="858" spans="1:12">
      <c r="A858" s="3">
        <v>857</v>
      </c>
      <c r="B858" s="121">
        <v>45291</v>
      </c>
      <c r="C858" s="3" t="s">
        <v>981</v>
      </c>
      <c r="D858" s="3" t="s">
        <v>124</v>
      </c>
      <c r="E858" s="3">
        <v>60</v>
      </c>
      <c r="F858" s="3" t="s">
        <v>20</v>
      </c>
      <c r="G858" s="3">
        <v>2</v>
      </c>
      <c r="H858" s="3">
        <v>25</v>
      </c>
      <c r="I858" s="3">
        <v>50</v>
      </c>
      <c r="J858" s="24"/>
      <c r="K858" s="3" t="str">
        <f t="shared" si="47"/>
        <v>Դեկտեմբեր</v>
      </c>
      <c r="L858" s="123" t="str">
        <f t="shared" si="48"/>
        <v>Չորրորդ քառորդ</v>
      </c>
    </row>
    <row r="859" spans="1:12">
      <c r="A859" s="3">
        <v>858</v>
      </c>
      <c r="B859" s="121">
        <v>45178</v>
      </c>
      <c r="C859" s="3" t="s">
        <v>982</v>
      </c>
      <c r="D859" s="3" t="s">
        <v>124</v>
      </c>
      <c r="E859" s="3">
        <v>23</v>
      </c>
      <c r="F859" s="3" t="s">
        <v>20</v>
      </c>
      <c r="G859" s="3">
        <v>2</v>
      </c>
      <c r="H859" s="3">
        <v>50</v>
      </c>
      <c r="I859" s="3">
        <v>100</v>
      </c>
      <c r="J859" s="24"/>
      <c r="K859" s="3" t="str">
        <f t="shared" si="47"/>
        <v>Սեպտեմբեր</v>
      </c>
      <c r="L859" s="123" t="str">
        <f t="shared" si="48"/>
        <v>Երրորդ քառորդ</v>
      </c>
    </row>
    <row r="860" spans="1:12">
      <c r="A860" s="3">
        <v>859</v>
      </c>
      <c r="B860" s="121">
        <v>45156</v>
      </c>
      <c r="C860" s="3" t="s">
        <v>983</v>
      </c>
      <c r="D860" s="3" t="s">
        <v>126</v>
      </c>
      <c r="E860" s="3">
        <v>56</v>
      </c>
      <c r="F860" s="3" t="s">
        <v>20</v>
      </c>
      <c r="G860" s="3">
        <v>3</v>
      </c>
      <c r="H860" s="3">
        <v>500</v>
      </c>
      <c r="I860" s="3">
        <v>1500</v>
      </c>
      <c r="J860" s="24"/>
      <c r="K860" s="3" t="str">
        <f t="shared" si="47"/>
        <v>Օգոստոս</v>
      </c>
      <c r="L860" s="123" t="str">
        <f t="shared" si="48"/>
        <v>Երրորդ քառորդ</v>
      </c>
    </row>
    <row r="861" spans="1:12">
      <c r="A861" s="3">
        <v>860</v>
      </c>
      <c r="B861" s="121">
        <v>44935</v>
      </c>
      <c r="C861" s="3" t="s">
        <v>984</v>
      </c>
      <c r="D861" s="3" t="s">
        <v>124</v>
      </c>
      <c r="E861" s="3">
        <v>63</v>
      </c>
      <c r="F861" s="3" t="s">
        <v>21</v>
      </c>
      <c r="G861" s="3">
        <v>4</v>
      </c>
      <c r="H861" s="3">
        <v>50</v>
      </c>
      <c r="I861" s="3">
        <v>200</v>
      </c>
      <c r="J861" s="24"/>
      <c r="K861" s="3" t="str">
        <f t="shared" si="47"/>
        <v>Հունվար</v>
      </c>
      <c r="L861" s="123" t="str">
        <f t="shared" si="48"/>
        <v>Առաջին քառորդ</v>
      </c>
    </row>
    <row r="862" spans="1:12">
      <c r="A862" s="3">
        <v>861</v>
      </c>
      <c r="B862" s="121">
        <v>44974</v>
      </c>
      <c r="C862" s="3" t="s">
        <v>985</v>
      </c>
      <c r="D862" s="3" t="s">
        <v>126</v>
      </c>
      <c r="E862" s="3">
        <v>41</v>
      </c>
      <c r="F862" s="3" t="s">
        <v>21</v>
      </c>
      <c r="G862" s="3">
        <v>3</v>
      </c>
      <c r="H862" s="3">
        <v>30</v>
      </c>
      <c r="I862" s="3">
        <v>90</v>
      </c>
      <c r="J862" s="24"/>
      <c r="K862" s="3" t="str">
        <f t="shared" si="47"/>
        <v>Փետրվար</v>
      </c>
      <c r="L862" s="123" t="str">
        <f t="shared" si="48"/>
        <v>Առաջին քառորդ</v>
      </c>
    </row>
    <row r="863" spans="1:12">
      <c r="A863" s="3">
        <v>862</v>
      </c>
      <c r="B863" s="121">
        <v>45077</v>
      </c>
      <c r="C863" s="3" t="s">
        <v>986</v>
      </c>
      <c r="D863" s="3" t="s">
        <v>124</v>
      </c>
      <c r="E863" s="3">
        <v>28</v>
      </c>
      <c r="F863" s="3" t="s">
        <v>20</v>
      </c>
      <c r="G863" s="3">
        <v>4</v>
      </c>
      <c r="H863" s="3">
        <v>300</v>
      </c>
      <c r="I863" s="3">
        <v>1200</v>
      </c>
      <c r="J863" s="24"/>
      <c r="K863" s="3" t="str">
        <f t="shared" si="47"/>
        <v>Մայիս</v>
      </c>
      <c r="L863" s="123" t="str">
        <f t="shared" si="48"/>
        <v>Երկրորդ քառորդ</v>
      </c>
    </row>
    <row r="864" spans="1:12">
      <c r="A864" s="3">
        <v>863</v>
      </c>
      <c r="B864" s="121">
        <v>45040</v>
      </c>
      <c r="C864" s="3" t="s">
        <v>987</v>
      </c>
      <c r="D864" s="3" t="s">
        <v>126</v>
      </c>
      <c r="E864" s="3">
        <v>30</v>
      </c>
      <c r="F864" s="3" t="s">
        <v>20</v>
      </c>
      <c r="G864" s="3">
        <v>2</v>
      </c>
      <c r="H864" s="3">
        <v>25</v>
      </c>
      <c r="I864" s="3">
        <v>50</v>
      </c>
      <c r="J864" s="24"/>
      <c r="K864" s="3" t="str">
        <f t="shared" si="47"/>
        <v>Ապրիլ</v>
      </c>
      <c r="L864" s="123" t="str">
        <f t="shared" si="48"/>
        <v>Երկրորդ քառորդ</v>
      </c>
    </row>
    <row r="865" spans="1:12">
      <c r="A865" s="3">
        <v>864</v>
      </c>
      <c r="B865" s="121">
        <v>45134</v>
      </c>
      <c r="C865" s="3" t="s">
        <v>988</v>
      </c>
      <c r="D865" s="3" t="s">
        <v>126</v>
      </c>
      <c r="E865" s="3">
        <v>51</v>
      </c>
      <c r="F865" s="3" t="s">
        <v>20</v>
      </c>
      <c r="G865" s="3">
        <v>1</v>
      </c>
      <c r="H865" s="3">
        <v>500</v>
      </c>
      <c r="I865" s="3">
        <v>500</v>
      </c>
      <c r="J865" s="24"/>
      <c r="K865" s="3" t="str">
        <f t="shared" si="47"/>
        <v>Հուլիս</v>
      </c>
      <c r="L865" s="123" t="str">
        <f t="shared" si="48"/>
        <v>Երրորդ քառորդ</v>
      </c>
    </row>
    <row r="866" spans="1:12">
      <c r="A866" s="3">
        <v>865</v>
      </c>
      <c r="B866" s="121">
        <v>45281</v>
      </c>
      <c r="C866" s="3" t="s">
        <v>989</v>
      </c>
      <c r="D866" s="3" t="s">
        <v>126</v>
      </c>
      <c r="E866" s="3">
        <v>42</v>
      </c>
      <c r="F866" s="3" t="s">
        <v>21</v>
      </c>
      <c r="G866" s="3">
        <v>1</v>
      </c>
      <c r="H866" s="3">
        <v>300</v>
      </c>
      <c r="I866" s="3">
        <v>300</v>
      </c>
      <c r="J866" s="24"/>
      <c r="K866" s="3" t="str">
        <f t="shared" si="47"/>
        <v>Դեկտեմբեր</v>
      </c>
      <c r="L866" s="123" t="str">
        <f t="shared" si="48"/>
        <v>Չորրորդ քառորդ</v>
      </c>
    </row>
    <row r="867" spans="1:12">
      <c r="A867" s="3">
        <v>866</v>
      </c>
      <c r="B867" s="121">
        <v>45051</v>
      </c>
      <c r="C867" s="3" t="s">
        <v>990</v>
      </c>
      <c r="D867" s="3" t="s">
        <v>124</v>
      </c>
      <c r="E867" s="3">
        <v>24</v>
      </c>
      <c r="F867" s="3" t="s">
        <v>20</v>
      </c>
      <c r="G867" s="3">
        <v>1</v>
      </c>
      <c r="H867" s="3">
        <v>50</v>
      </c>
      <c r="I867" s="3">
        <v>50</v>
      </c>
      <c r="J867" s="24"/>
      <c r="K867" s="3" t="str">
        <f t="shared" si="47"/>
        <v>Մայիս</v>
      </c>
      <c r="L867" s="123" t="str">
        <f t="shared" si="48"/>
        <v>Երկրորդ քառորդ</v>
      </c>
    </row>
    <row r="868" spans="1:12">
      <c r="A868" s="3">
        <v>867</v>
      </c>
      <c r="B868" s="121">
        <v>45083</v>
      </c>
      <c r="C868" s="3" t="s">
        <v>991</v>
      </c>
      <c r="D868" s="3" t="s">
        <v>124</v>
      </c>
      <c r="E868" s="3">
        <v>21</v>
      </c>
      <c r="F868" s="3" t="s">
        <v>20</v>
      </c>
      <c r="G868" s="3">
        <v>1</v>
      </c>
      <c r="H868" s="3">
        <v>500</v>
      </c>
      <c r="I868" s="3">
        <v>500</v>
      </c>
      <c r="J868" s="24"/>
      <c r="K868" s="3" t="str">
        <f t="shared" si="47"/>
        <v>Հունիս</v>
      </c>
      <c r="L868" s="123" t="str">
        <f t="shared" si="48"/>
        <v>Երկրորդ քառորդ</v>
      </c>
    </row>
    <row r="869" spans="1:12">
      <c r="A869" s="3">
        <v>868</v>
      </c>
      <c r="B869" s="121">
        <v>45266</v>
      </c>
      <c r="C869" s="3" t="s">
        <v>992</v>
      </c>
      <c r="D869" s="3" t="s">
        <v>126</v>
      </c>
      <c r="E869" s="3">
        <v>25</v>
      </c>
      <c r="F869" s="3" t="s">
        <v>20</v>
      </c>
      <c r="G869" s="3">
        <v>1</v>
      </c>
      <c r="H869" s="3">
        <v>300</v>
      </c>
      <c r="I869" s="3">
        <v>300</v>
      </c>
      <c r="J869" s="24"/>
      <c r="K869" s="3" t="str">
        <f t="shared" si="47"/>
        <v>Դեկտեմբեր</v>
      </c>
      <c r="L869" s="123" t="str">
        <f t="shared" si="48"/>
        <v>Չորրորդ քառորդ</v>
      </c>
    </row>
    <row r="870" spans="1:12">
      <c r="A870" s="3">
        <v>869</v>
      </c>
      <c r="B870" s="121">
        <v>45224</v>
      </c>
      <c r="C870" s="3" t="s">
        <v>993</v>
      </c>
      <c r="D870" s="3" t="s">
        <v>124</v>
      </c>
      <c r="E870" s="3">
        <v>37</v>
      </c>
      <c r="F870" s="3" t="s">
        <v>19</v>
      </c>
      <c r="G870" s="3">
        <v>3</v>
      </c>
      <c r="H870" s="3">
        <v>500</v>
      </c>
      <c r="I870" s="3">
        <v>1500</v>
      </c>
      <c r="J870" s="24"/>
      <c r="K870" s="3" t="str">
        <f t="shared" si="47"/>
        <v>Հոկտեմբեր</v>
      </c>
      <c r="L870" s="123" t="str">
        <f t="shared" si="48"/>
        <v>Չորրորդ քառորդ</v>
      </c>
    </row>
    <row r="871" spans="1:12">
      <c r="A871" s="3">
        <v>870</v>
      </c>
      <c r="B871" s="121">
        <v>45115</v>
      </c>
      <c r="C871" s="3" t="s">
        <v>994</v>
      </c>
      <c r="D871" s="3" t="s">
        <v>126</v>
      </c>
      <c r="E871" s="3">
        <v>46</v>
      </c>
      <c r="F871" s="3" t="s">
        <v>20</v>
      </c>
      <c r="G871" s="3">
        <v>4</v>
      </c>
      <c r="H871" s="3">
        <v>30</v>
      </c>
      <c r="I871" s="3">
        <v>120</v>
      </c>
      <c r="J871" s="24"/>
      <c r="K871" s="3" t="str">
        <f t="shared" si="47"/>
        <v>Հուլիս</v>
      </c>
      <c r="L871" s="123" t="str">
        <f t="shared" si="48"/>
        <v>Երրորդ քառորդ</v>
      </c>
    </row>
    <row r="872" spans="1:12">
      <c r="A872" s="3">
        <v>871</v>
      </c>
      <c r="B872" s="121">
        <v>45169</v>
      </c>
      <c r="C872" s="3" t="s">
        <v>995</v>
      </c>
      <c r="D872" s="3" t="s">
        <v>124</v>
      </c>
      <c r="E872" s="3">
        <v>62</v>
      </c>
      <c r="F872" s="3" t="s">
        <v>19</v>
      </c>
      <c r="G872" s="3">
        <v>2</v>
      </c>
      <c r="H872" s="3">
        <v>30</v>
      </c>
      <c r="I872" s="3">
        <v>60</v>
      </c>
      <c r="J872" s="24"/>
      <c r="K872" s="3" t="str">
        <f t="shared" si="47"/>
        <v>Օգոստոս</v>
      </c>
      <c r="L872" s="123" t="str">
        <f t="shared" si="48"/>
        <v>Երրորդ քառորդ</v>
      </c>
    </row>
    <row r="873" spans="1:12">
      <c r="A873" s="3">
        <v>872</v>
      </c>
      <c r="B873" s="121">
        <v>45210</v>
      </c>
      <c r="C873" s="3" t="s">
        <v>996</v>
      </c>
      <c r="D873" s="3" t="s">
        <v>126</v>
      </c>
      <c r="E873" s="3">
        <v>63</v>
      </c>
      <c r="F873" s="3" t="s">
        <v>19</v>
      </c>
      <c r="G873" s="3">
        <v>3</v>
      </c>
      <c r="H873" s="3">
        <v>25</v>
      </c>
      <c r="I873" s="3">
        <v>75</v>
      </c>
      <c r="J873" s="24"/>
      <c r="K873" s="3" t="str">
        <f t="shared" si="47"/>
        <v>Հոկտեմբեր</v>
      </c>
      <c r="L873" s="123" t="str">
        <f t="shared" si="48"/>
        <v>Չորրորդ քառորդ</v>
      </c>
    </row>
    <row r="874" spans="1:12">
      <c r="A874" s="3">
        <v>873</v>
      </c>
      <c r="B874" s="121">
        <v>45198</v>
      </c>
      <c r="C874" s="3" t="s">
        <v>997</v>
      </c>
      <c r="D874" s="3" t="s">
        <v>126</v>
      </c>
      <c r="E874" s="3">
        <v>27</v>
      </c>
      <c r="F874" s="3" t="s">
        <v>20</v>
      </c>
      <c r="G874" s="3">
        <v>4</v>
      </c>
      <c r="H874" s="3">
        <v>25</v>
      </c>
      <c r="I874" s="3">
        <v>100</v>
      </c>
      <c r="J874" s="24"/>
      <c r="K874" s="3" t="str">
        <f t="shared" si="47"/>
        <v>Սեպտեմբեր</v>
      </c>
      <c r="L874" s="123" t="str">
        <f t="shared" si="48"/>
        <v>Երրորդ քառորդ</v>
      </c>
    </row>
    <row r="875" spans="1:12">
      <c r="A875" s="3">
        <v>874</v>
      </c>
      <c r="B875" s="121">
        <v>45103</v>
      </c>
      <c r="C875" s="3" t="s">
        <v>998</v>
      </c>
      <c r="D875" s="3" t="s">
        <v>124</v>
      </c>
      <c r="E875" s="3">
        <v>60</v>
      </c>
      <c r="F875" s="3" t="s">
        <v>19</v>
      </c>
      <c r="G875" s="3">
        <v>1</v>
      </c>
      <c r="H875" s="3">
        <v>30</v>
      </c>
      <c r="I875" s="3">
        <v>30</v>
      </c>
      <c r="J875" s="24"/>
      <c r="K875" s="3" t="str">
        <f t="shared" si="47"/>
        <v>Հունիս</v>
      </c>
      <c r="L875" s="123" t="str">
        <f t="shared" si="48"/>
        <v>Երկրորդ քառորդ</v>
      </c>
    </row>
    <row r="876" spans="1:12">
      <c r="A876" s="3">
        <v>875</v>
      </c>
      <c r="B876" s="121">
        <v>45144</v>
      </c>
      <c r="C876" s="3" t="s">
        <v>999</v>
      </c>
      <c r="D876" s="3" t="s">
        <v>126</v>
      </c>
      <c r="E876" s="3">
        <v>51</v>
      </c>
      <c r="F876" s="3" t="s">
        <v>20</v>
      </c>
      <c r="G876" s="3">
        <v>4</v>
      </c>
      <c r="H876" s="3">
        <v>500</v>
      </c>
      <c r="I876" s="3">
        <v>2000</v>
      </c>
      <c r="J876" s="24"/>
      <c r="K876" s="3" t="str">
        <f t="shared" si="47"/>
        <v>Օգոստոս</v>
      </c>
      <c r="L876" s="123" t="str">
        <f t="shared" si="48"/>
        <v>Երրորդ քառորդ</v>
      </c>
    </row>
    <row r="877" spans="1:12">
      <c r="A877" s="3">
        <v>876</v>
      </c>
      <c r="B877" s="121">
        <v>45208</v>
      </c>
      <c r="C877" s="3" t="s">
        <v>1000</v>
      </c>
      <c r="D877" s="3" t="s">
        <v>124</v>
      </c>
      <c r="E877" s="3">
        <v>43</v>
      </c>
      <c r="F877" s="3" t="s">
        <v>21</v>
      </c>
      <c r="G877" s="3">
        <v>4</v>
      </c>
      <c r="H877" s="3">
        <v>30</v>
      </c>
      <c r="I877" s="3">
        <v>120</v>
      </c>
      <c r="J877" s="24"/>
      <c r="K877" s="3" t="str">
        <f t="shared" si="47"/>
        <v>Հոկտեմբեր</v>
      </c>
      <c r="L877" s="123" t="str">
        <f t="shared" si="48"/>
        <v>Չորրորդ քառորդ</v>
      </c>
    </row>
    <row r="878" spans="1:12">
      <c r="A878" s="3">
        <v>877</v>
      </c>
      <c r="B878" s="121">
        <v>45096</v>
      </c>
      <c r="C878" s="3" t="s">
        <v>1001</v>
      </c>
      <c r="D878" s="3" t="s">
        <v>126</v>
      </c>
      <c r="E878" s="3">
        <v>58</v>
      </c>
      <c r="F878" s="3" t="s">
        <v>21</v>
      </c>
      <c r="G878" s="3">
        <v>1</v>
      </c>
      <c r="H878" s="3">
        <v>25</v>
      </c>
      <c r="I878" s="3">
        <v>25</v>
      </c>
      <c r="J878" s="24"/>
      <c r="K878" s="3" t="str">
        <f t="shared" si="47"/>
        <v>Հունիս</v>
      </c>
      <c r="L878" s="123" t="str">
        <f t="shared" si="48"/>
        <v>Երկրորդ քառորդ</v>
      </c>
    </row>
    <row r="879" spans="1:12">
      <c r="A879" s="3">
        <v>878</v>
      </c>
      <c r="B879" s="121">
        <v>45107</v>
      </c>
      <c r="C879" s="3" t="s">
        <v>1002</v>
      </c>
      <c r="D879" s="3" t="s">
        <v>126</v>
      </c>
      <c r="E879" s="3">
        <v>20</v>
      </c>
      <c r="F879" s="3" t="s">
        <v>21</v>
      </c>
      <c r="G879" s="3">
        <v>1</v>
      </c>
      <c r="H879" s="3">
        <v>30</v>
      </c>
      <c r="I879" s="3">
        <v>30</v>
      </c>
      <c r="J879" s="24"/>
      <c r="K879" s="3" t="str">
        <f t="shared" si="47"/>
        <v>Հունիս</v>
      </c>
      <c r="L879" s="123" t="str">
        <f t="shared" si="48"/>
        <v>Երկրորդ քառորդ</v>
      </c>
    </row>
    <row r="880" spans="1:12">
      <c r="A880" s="3">
        <v>879</v>
      </c>
      <c r="B880" s="121">
        <v>45286</v>
      </c>
      <c r="C880" s="3" t="s">
        <v>1003</v>
      </c>
      <c r="D880" s="3" t="s">
        <v>124</v>
      </c>
      <c r="E880" s="3">
        <v>23</v>
      </c>
      <c r="F880" s="3" t="s">
        <v>21</v>
      </c>
      <c r="G880" s="3">
        <v>1</v>
      </c>
      <c r="H880" s="3">
        <v>30</v>
      </c>
      <c r="I880" s="3">
        <v>30</v>
      </c>
      <c r="J880" s="24"/>
      <c r="K880" s="3" t="str">
        <f t="shared" si="47"/>
        <v>Դեկտեմբեր</v>
      </c>
      <c r="L880" s="123" t="str">
        <f t="shared" si="48"/>
        <v>Չորրորդ քառորդ</v>
      </c>
    </row>
    <row r="881" spans="1:12">
      <c r="A881" s="3">
        <v>880</v>
      </c>
      <c r="B881" s="121">
        <v>45159</v>
      </c>
      <c r="C881" s="3" t="s">
        <v>1004</v>
      </c>
      <c r="D881" s="3" t="s">
        <v>124</v>
      </c>
      <c r="E881" s="3">
        <v>22</v>
      </c>
      <c r="F881" s="3" t="s">
        <v>19</v>
      </c>
      <c r="G881" s="3">
        <v>2</v>
      </c>
      <c r="H881" s="3">
        <v>500</v>
      </c>
      <c r="I881" s="3">
        <v>1000</v>
      </c>
      <c r="J881" s="24"/>
      <c r="K881" s="3" t="str">
        <f t="shared" si="47"/>
        <v>Օգոստոս</v>
      </c>
      <c r="L881" s="123" t="str">
        <f t="shared" si="48"/>
        <v>Երրորդ քառորդ</v>
      </c>
    </row>
    <row r="882" spans="1:12">
      <c r="A882" s="3">
        <v>881</v>
      </c>
      <c r="B882" s="121">
        <v>45065</v>
      </c>
      <c r="C882" s="3" t="s">
        <v>1005</v>
      </c>
      <c r="D882" s="3" t="s">
        <v>124</v>
      </c>
      <c r="E882" s="3">
        <v>22</v>
      </c>
      <c r="F882" s="3" t="s">
        <v>20</v>
      </c>
      <c r="G882" s="3">
        <v>1</v>
      </c>
      <c r="H882" s="3">
        <v>300</v>
      </c>
      <c r="I882" s="3">
        <v>300</v>
      </c>
      <c r="J882" s="24"/>
      <c r="K882" s="3" t="str">
        <f t="shared" si="47"/>
        <v>Մայիս</v>
      </c>
      <c r="L882" s="123" t="str">
        <f t="shared" si="48"/>
        <v>Երկրորդ քառորդ</v>
      </c>
    </row>
    <row r="883" spans="1:12">
      <c r="A883" s="3">
        <v>882</v>
      </c>
      <c r="B883" s="121">
        <v>45083</v>
      </c>
      <c r="C883" s="3" t="s">
        <v>1006</v>
      </c>
      <c r="D883" s="3" t="s">
        <v>126</v>
      </c>
      <c r="E883" s="3">
        <v>64</v>
      </c>
      <c r="F883" s="3" t="s">
        <v>20</v>
      </c>
      <c r="G883" s="3">
        <v>2</v>
      </c>
      <c r="H883" s="3">
        <v>25</v>
      </c>
      <c r="I883" s="3">
        <v>50</v>
      </c>
      <c r="J883" s="24"/>
      <c r="K883" s="3" t="str">
        <f t="shared" si="47"/>
        <v>Հունիս</v>
      </c>
      <c r="L883" s="123" t="str">
        <f t="shared" si="48"/>
        <v>Երկրորդ քառորդ</v>
      </c>
    </row>
    <row r="884" spans="1:12">
      <c r="A884" s="3">
        <v>883</v>
      </c>
      <c r="B884" s="121">
        <v>45055</v>
      </c>
      <c r="C884" s="3" t="s">
        <v>1007</v>
      </c>
      <c r="D884" s="3" t="s">
        <v>124</v>
      </c>
      <c r="E884" s="3">
        <v>40</v>
      </c>
      <c r="F884" s="3" t="s">
        <v>20</v>
      </c>
      <c r="G884" s="3">
        <v>1</v>
      </c>
      <c r="H884" s="3">
        <v>500</v>
      </c>
      <c r="I884" s="3">
        <v>500</v>
      </c>
      <c r="J884" s="24"/>
      <c r="K884" s="3" t="str">
        <f t="shared" si="47"/>
        <v>Մայիս</v>
      </c>
      <c r="L884" s="123" t="str">
        <f t="shared" si="48"/>
        <v>Երկրորդ քառորդ</v>
      </c>
    </row>
    <row r="885" spans="1:12">
      <c r="A885" s="3">
        <v>884</v>
      </c>
      <c r="B885" s="121">
        <v>45045</v>
      </c>
      <c r="C885" s="3" t="s">
        <v>1008</v>
      </c>
      <c r="D885" s="3" t="s">
        <v>126</v>
      </c>
      <c r="E885" s="3">
        <v>26</v>
      </c>
      <c r="F885" s="3" t="s">
        <v>21</v>
      </c>
      <c r="G885" s="3">
        <v>2</v>
      </c>
      <c r="H885" s="3">
        <v>30</v>
      </c>
      <c r="I885" s="3">
        <v>60</v>
      </c>
      <c r="J885" s="24"/>
      <c r="K885" s="3" t="str">
        <f t="shared" si="47"/>
        <v>Ապրիլ</v>
      </c>
      <c r="L885" s="123" t="str">
        <f t="shared" si="48"/>
        <v>Երկրորդ քառորդ</v>
      </c>
    </row>
    <row r="886" spans="1:12">
      <c r="A886" s="3">
        <v>885</v>
      </c>
      <c r="B886" s="121">
        <v>44988</v>
      </c>
      <c r="C886" s="3" t="s">
        <v>1009</v>
      </c>
      <c r="D886" s="3" t="s">
        <v>126</v>
      </c>
      <c r="E886" s="3">
        <v>52</v>
      </c>
      <c r="F886" s="3" t="s">
        <v>21</v>
      </c>
      <c r="G886" s="3">
        <v>4</v>
      </c>
      <c r="H886" s="3">
        <v>30</v>
      </c>
      <c r="I886" s="3">
        <v>120</v>
      </c>
      <c r="J886" s="24"/>
      <c r="K886" s="3" t="str">
        <f t="shared" si="47"/>
        <v>Մարտ</v>
      </c>
      <c r="L886" s="123" t="str">
        <f t="shared" si="48"/>
        <v>Առաջին քառորդ</v>
      </c>
    </row>
    <row r="887" spans="1:12">
      <c r="A887" s="3">
        <v>886</v>
      </c>
      <c r="B887" s="121">
        <v>45025</v>
      </c>
      <c r="C887" s="3" t="s">
        <v>1010</v>
      </c>
      <c r="D887" s="3" t="s">
        <v>124</v>
      </c>
      <c r="E887" s="3">
        <v>37</v>
      </c>
      <c r="F887" s="3" t="s">
        <v>20</v>
      </c>
      <c r="G887" s="3">
        <v>3</v>
      </c>
      <c r="H887" s="3">
        <v>300</v>
      </c>
      <c r="I887" s="3">
        <v>900</v>
      </c>
      <c r="J887" s="24"/>
      <c r="K887" s="3" t="str">
        <f t="shared" si="47"/>
        <v>Ապրիլ</v>
      </c>
      <c r="L887" s="123" t="str">
        <f t="shared" si="48"/>
        <v>Երկրորդ քառորդ</v>
      </c>
    </row>
    <row r="888" spans="1:12">
      <c r="A888" s="3">
        <v>887</v>
      </c>
      <c r="B888" s="121">
        <v>45088</v>
      </c>
      <c r="C888" s="3" t="s">
        <v>1011</v>
      </c>
      <c r="D888" s="3" t="s">
        <v>124</v>
      </c>
      <c r="E888" s="3">
        <v>59</v>
      </c>
      <c r="F888" s="3" t="s">
        <v>21</v>
      </c>
      <c r="G888" s="3">
        <v>4</v>
      </c>
      <c r="H888" s="3">
        <v>25</v>
      </c>
      <c r="I888" s="3">
        <v>100</v>
      </c>
      <c r="J888" s="24"/>
      <c r="K888" s="3" t="str">
        <f t="shared" si="47"/>
        <v>Հունիս</v>
      </c>
      <c r="L888" s="123" t="str">
        <f t="shared" si="48"/>
        <v>Երկրորդ քառորդ</v>
      </c>
    </row>
    <row r="889" spans="1:12">
      <c r="A889" s="3">
        <v>888</v>
      </c>
      <c r="B889" s="121">
        <v>44988</v>
      </c>
      <c r="C889" s="3" t="s">
        <v>1012</v>
      </c>
      <c r="D889" s="3" t="s">
        <v>126</v>
      </c>
      <c r="E889" s="3">
        <v>52</v>
      </c>
      <c r="F889" s="3" t="s">
        <v>20</v>
      </c>
      <c r="G889" s="3">
        <v>4</v>
      </c>
      <c r="H889" s="3">
        <v>25</v>
      </c>
      <c r="I889" s="3">
        <v>100</v>
      </c>
      <c r="J889" s="24"/>
      <c r="K889" s="3" t="str">
        <f t="shared" si="47"/>
        <v>Մարտ</v>
      </c>
      <c r="L889" s="123" t="str">
        <f t="shared" si="48"/>
        <v>Առաջին քառորդ</v>
      </c>
    </row>
    <row r="890" spans="1:12">
      <c r="A890" s="3">
        <v>889</v>
      </c>
      <c r="B890" s="121">
        <v>45201</v>
      </c>
      <c r="C890" s="3" t="s">
        <v>1013</v>
      </c>
      <c r="D890" s="3" t="s">
        <v>126</v>
      </c>
      <c r="E890" s="3">
        <v>35</v>
      </c>
      <c r="F890" s="3" t="s">
        <v>20</v>
      </c>
      <c r="G890" s="3">
        <v>1</v>
      </c>
      <c r="H890" s="3">
        <v>50</v>
      </c>
      <c r="I890" s="3">
        <v>50</v>
      </c>
      <c r="J890" s="24"/>
      <c r="K890" s="3" t="str">
        <f t="shared" si="47"/>
        <v>Հոկտեմբեր</v>
      </c>
      <c r="L890" s="123" t="str">
        <f t="shared" si="48"/>
        <v>Չորրորդ քառորդ</v>
      </c>
    </row>
    <row r="891" spans="1:12">
      <c r="A891" s="3">
        <v>890</v>
      </c>
      <c r="B891" s="121">
        <v>45280</v>
      </c>
      <c r="C891" s="3" t="s">
        <v>1014</v>
      </c>
      <c r="D891" s="3" t="s">
        <v>124</v>
      </c>
      <c r="E891" s="3">
        <v>34</v>
      </c>
      <c r="F891" s="3" t="s">
        <v>20</v>
      </c>
      <c r="G891" s="3">
        <v>2</v>
      </c>
      <c r="H891" s="3">
        <v>25</v>
      </c>
      <c r="I891" s="3">
        <v>50</v>
      </c>
      <c r="J891" s="24"/>
      <c r="K891" s="3" t="str">
        <f t="shared" si="47"/>
        <v>Դեկտեմբեր</v>
      </c>
      <c r="L891" s="123" t="str">
        <f t="shared" si="48"/>
        <v>Չորրորդ քառորդ</v>
      </c>
    </row>
    <row r="892" spans="1:12">
      <c r="A892" s="3">
        <v>891</v>
      </c>
      <c r="B892" s="121">
        <v>45021</v>
      </c>
      <c r="C892" s="3" t="s">
        <v>1015</v>
      </c>
      <c r="D892" s="3" t="s">
        <v>124</v>
      </c>
      <c r="E892" s="3">
        <v>41</v>
      </c>
      <c r="F892" s="3" t="s">
        <v>20</v>
      </c>
      <c r="G892" s="3">
        <v>3</v>
      </c>
      <c r="H892" s="3">
        <v>300</v>
      </c>
      <c r="I892" s="3">
        <v>900</v>
      </c>
      <c r="J892" s="24"/>
      <c r="K892" s="3" t="str">
        <f t="shared" si="47"/>
        <v>Ապրիլ</v>
      </c>
      <c r="L892" s="123" t="str">
        <f t="shared" si="48"/>
        <v>Երկրորդ քառորդ</v>
      </c>
    </row>
    <row r="893" spans="1:12">
      <c r="A893" s="3">
        <v>892</v>
      </c>
      <c r="B893" s="121">
        <v>45025</v>
      </c>
      <c r="C893" s="3" t="s">
        <v>1016</v>
      </c>
      <c r="D893" s="3" t="s">
        <v>124</v>
      </c>
      <c r="E893" s="3">
        <v>20</v>
      </c>
      <c r="F893" s="3" t="s">
        <v>20</v>
      </c>
      <c r="G893" s="3">
        <v>1</v>
      </c>
      <c r="H893" s="3">
        <v>50</v>
      </c>
      <c r="I893" s="3">
        <v>50</v>
      </c>
      <c r="J893" s="24"/>
      <c r="K893" s="3" t="str">
        <f t="shared" si="47"/>
        <v>Ապրիլ</v>
      </c>
      <c r="L893" s="123" t="str">
        <f t="shared" si="48"/>
        <v>Երկրորդ քառորդ</v>
      </c>
    </row>
    <row r="894" spans="1:12">
      <c r="A894" s="3">
        <v>893</v>
      </c>
      <c r="B894" s="121">
        <v>45037</v>
      </c>
      <c r="C894" s="3" t="s">
        <v>1017</v>
      </c>
      <c r="D894" s="3" t="s">
        <v>124</v>
      </c>
      <c r="E894" s="3">
        <v>49</v>
      </c>
      <c r="F894" s="3" t="s">
        <v>20</v>
      </c>
      <c r="G894" s="3">
        <v>1</v>
      </c>
      <c r="H894" s="3">
        <v>50</v>
      </c>
      <c r="I894" s="3">
        <v>50</v>
      </c>
      <c r="J894" s="24"/>
      <c r="K894" s="3" t="str">
        <f t="shared" si="47"/>
        <v>Ապրիլ</v>
      </c>
      <c r="L894" s="123" t="str">
        <f t="shared" si="48"/>
        <v>Երկրորդ քառորդ</v>
      </c>
    </row>
    <row r="895" spans="1:12">
      <c r="A895" s="3">
        <v>894</v>
      </c>
      <c r="B895" s="121">
        <v>45174</v>
      </c>
      <c r="C895" s="3" t="s">
        <v>1018</v>
      </c>
      <c r="D895" s="3" t="s">
        <v>124</v>
      </c>
      <c r="E895" s="3">
        <v>52</v>
      </c>
      <c r="F895" s="3" t="s">
        <v>20</v>
      </c>
      <c r="G895" s="3">
        <v>1</v>
      </c>
      <c r="H895" s="3">
        <v>30</v>
      </c>
      <c r="I895" s="3">
        <v>30</v>
      </c>
      <c r="J895" s="24"/>
      <c r="K895" s="3" t="str">
        <f t="shared" si="47"/>
        <v>Սեպտեմբեր</v>
      </c>
      <c r="L895" s="123" t="str">
        <f t="shared" si="48"/>
        <v>Երրորդ քառորդ</v>
      </c>
    </row>
    <row r="896" spans="1:12">
      <c r="A896" s="3">
        <v>895</v>
      </c>
      <c r="B896" s="121">
        <v>45068</v>
      </c>
      <c r="C896" s="3" t="s">
        <v>1019</v>
      </c>
      <c r="D896" s="3" t="s">
        <v>126</v>
      </c>
      <c r="E896" s="3">
        <v>55</v>
      </c>
      <c r="F896" s="3" t="s">
        <v>21</v>
      </c>
      <c r="G896" s="3">
        <v>4</v>
      </c>
      <c r="H896" s="3">
        <v>30</v>
      </c>
      <c r="I896" s="3">
        <v>120</v>
      </c>
      <c r="J896" s="24"/>
      <c r="K896" s="3" t="str">
        <f t="shared" si="47"/>
        <v>Մայիս</v>
      </c>
      <c r="L896" s="123" t="str">
        <f t="shared" si="48"/>
        <v>Երկրորդ քառորդ</v>
      </c>
    </row>
    <row r="897" spans="1:12">
      <c r="A897" s="3">
        <v>896</v>
      </c>
      <c r="B897" s="121">
        <v>45228</v>
      </c>
      <c r="C897" s="3" t="s">
        <v>1020</v>
      </c>
      <c r="D897" s="3" t="s">
        <v>126</v>
      </c>
      <c r="E897" s="3">
        <v>30</v>
      </c>
      <c r="F897" s="3" t="s">
        <v>20</v>
      </c>
      <c r="G897" s="3">
        <v>2</v>
      </c>
      <c r="H897" s="3">
        <v>25</v>
      </c>
      <c r="I897" s="3">
        <v>50</v>
      </c>
      <c r="J897" s="24"/>
      <c r="K897" s="3" t="str">
        <f t="shared" si="47"/>
        <v>Հոկտեմբեր</v>
      </c>
      <c r="L897" s="123" t="str">
        <f t="shared" si="48"/>
        <v>Չորրորդ քառորդ</v>
      </c>
    </row>
    <row r="898" spans="1:12">
      <c r="A898" s="3">
        <v>897</v>
      </c>
      <c r="B898" s="121">
        <v>45195</v>
      </c>
      <c r="C898" s="3" t="s">
        <v>1021</v>
      </c>
      <c r="D898" s="3" t="s">
        <v>126</v>
      </c>
      <c r="E898" s="3">
        <v>64</v>
      </c>
      <c r="F898" s="3" t="s">
        <v>20</v>
      </c>
      <c r="G898" s="3">
        <v>2</v>
      </c>
      <c r="H898" s="3">
        <v>50</v>
      </c>
      <c r="I898" s="3">
        <v>100</v>
      </c>
      <c r="J898" s="24"/>
      <c r="K898" s="3" t="str">
        <f t="shared" si="47"/>
        <v>Սեպտեմբեր</v>
      </c>
      <c r="L898" s="123" t="str">
        <f t="shared" si="48"/>
        <v>Երրորդ քառորդ</v>
      </c>
    </row>
    <row r="899" spans="1:12">
      <c r="A899" s="3">
        <v>898</v>
      </c>
      <c r="B899" s="121">
        <v>45232</v>
      </c>
      <c r="C899" s="3" t="s">
        <v>1022</v>
      </c>
      <c r="D899" s="3" t="s">
        <v>126</v>
      </c>
      <c r="E899" s="3">
        <v>42</v>
      </c>
      <c r="F899" s="3" t="s">
        <v>21</v>
      </c>
      <c r="G899" s="3">
        <v>3</v>
      </c>
      <c r="H899" s="3">
        <v>30</v>
      </c>
      <c r="I899" s="3">
        <v>90</v>
      </c>
      <c r="J899" s="24"/>
      <c r="K899" s="3" t="str">
        <f t="shared" ref="K899:K962" si="49">IF(MONTH(B899)&lt;=1, "Հունվար", IF(MONTH(B899)&lt;=2, "Փետրվար", IF(MONTH(B899)&lt;=3, "Մարտ", IF(MONTH(B899)&lt;=4, "Ապրիլ",IF(MONTH(B899)&lt;=5, "Մայիս",IF(MONTH(B899)&lt;=6, "Հունիս",IF(MONTH(B899)&lt;=7, "Հուլիս",IF(MONTH(B899)&lt;=8, "Օգոստոս",IF(MONTH(B899)&lt;=9, "Սեպտեմբեր",IF(MONTH(B899)&lt;=10, "Հոկտեմբեր",IF(MONTH(B899)&lt;=11, "Նոյեմբեր",IF(MONTH(B899)&lt;=12, "Դեկտեմբեր", "Error"))))))))))))</f>
        <v>Նոյեմբեր</v>
      </c>
      <c r="L899" s="123" t="str">
        <f t="shared" ref="L899:L962" si="50">IF(MONTH(B899)&lt;=3, "Առաջին քառորդ", IF(MONTH(B899)&lt;=6, "Երկրորդ քառորդ", IF(MONTH(B899)&lt;=9, "Երրորդ քառորդ", IF(MONTH(B899)&lt;=12, "Չորրորդ քառորդ","Error"))))</f>
        <v>Չորրորդ քառորդ</v>
      </c>
    </row>
    <row r="900" spans="1:12">
      <c r="A900" s="3">
        <v>899</v>
      </c>
      <c r="B900" s="121">
        <v>45071</v>
      </c>
      <c r="C900" s="3" t="s">
        <v>1023</v>
      </c>
      <c r="D900" s="3" t="s">
        <v>124</v>
      </c>
      <c r="E900" s="3">
        <v>26</v>
      </c>
      <c r="F900" s="3" t="s">
        <v>21</v>
      </c>
      <c r="G900" s="3">
        <v>2</v>
      </c>
      <c r="H900" s="3">
        <v>300</v>
      </c>
      <c r="I900" s="3">
        <v>600</v>
      </c>
      <c r="J900" s="24"/>
      <c r="K900" s="3" t="str">
        <f t="shared" si="49"/>
        <v>Մայիս</v>
      </c>
      <c r="L900" s="123" t="str">
        <f t="shared" si="50"/>
        <v>Երկրորդ քառորդ</v>
      </c>
    </row>
    <row r="901" spans="1:12">
      <c r="A901" s="3">
        <v>900</v>
      </c>
      <c r="B901" s="121">
        <v>44978</v>
      </c>
      <c r="C901" s="3" t="s">
        <v>1024</v>
      </c>
      <c r="D901" s="3" t="s">
        <v>124</v>
      </c>
      <c r="E901" s="3">
        <v>21</v>
      </c>
      <c r="F901" s="3" t="s">
        <v>21</v>
      </c>
      <c r="G901" s="3">
        <v>2</v>
      </c>
      <c r="H901" s="3">
        <v>30</v>
      </c>
      <c r="I901" s="3">
        <v>60</v>
      </c>
      <c r="J901" s="24"/>
      <c r="K901" s="3" t="str">
        <f t="shared" si="49"/>
        <v>Փետրվար</v>
      </c>
      <c r="L901" s="123" t="str">
        <f t="shared" si="50"/>
        <v>Առաջին քառորդ</v>
      </c>
    </row>
    <row r="902" spans="1:12">
      <c r="A902" s="3">
        <v>901</v>
      </c>
      <c r="B902" s="121">
        <v>45026</v>
      </c>
      <c r="C902" s="3" t="s">
        <v>1025</v>
      </c>
      <c r="D902" s="3" t="s">
        <v>124</v>
      </c>
      <c r="E902" s="3">
        <v>31</v>
      </c>
      <c r="F902" s="3" t="s">
        <v>20</v>
      </c>
      <c r="G902" s="3">
        <v>1</v>
      </c>
      <c r="H902" s="3">
        <v>30</v>
      </c>
      <c r="I902" s="3">
        <v>30</v>
      </c>
      <c r="J902" s="24"/>
      <c r="K902" s="3" t="str">
        <f t="shared" si="49"/>
        <v>Ապրիլ</v>
      </c>
      <c r="L902" s="123" t="str">
        <f t="shared" si="50"/>
        <v>Երկրորդ քառորդ</v>
      </c>
    </row>
    <row r="903" spans="1:12">
      <c r="A903" s="3">
        <v>902</v>
      </c>
      <c r="B903" s="121">
        <v>45078</v>
      </c>
      <c r="C903" s="3" t="s">
        <v>1026</v>
      </c>
      <c r="D903" s="3" t="s">
        <v>126</v>
      </c>
      <c r="E903" s="3">
        <v>54</v>
      </c>
      <c r="F903" s="3" t="s">
        <v>19</v>
      </c>
      <c r="G903" s="3">
        <v>1</v>
      </c>
      <c r="H903" s="3">
        <v>50</v>
      </c>
      <c r="I903" s="3">
        <v>50</v>
      </c>
      <c r="J903" s="24"/>
      <c r="K903" s="3" t="str">
        <f t="shared" si="49"/>
        <v>Հունիս</v>
      </c>
      <c r="L903" s="123" t="str">
        <f t="shared" si="50"/>
        <v>Երկրորդ քառորդ</v>
      </c>
    </row>
    <row r="904" spans="1:12">
      <c r="A904" s="3">
        <v>903</v>
      </c>
      <c r="B904" s="121">
        <v>45043</v>
      </c>
      <c r="C904" s="3" t="s">
        <v>1027</v>
      </c>
      <c r="D904" s="3" t="s">
        <v>126</v>
      </c>
      <c r="E904" s="3">
        <v>51</v>
      </c>
      <c r="F904" s="3" t="s">
        <v>19</v>
      </c>
      <c r="G904" s="3">
        <v>4</v>
      </c>
      <c r="H904" s="3">
        <v>50</v>
      </c>
      <c r="I904" s="3">
        <v>200</v>
      </c>
      <c r="J904" s="24"/>
      <c r="K904" s="3" t="str">
        <f t="shared" si="49"/>
        <v>Ապրիլ</v>
      </c>
      <c r="L904" s="123" t="str">
        <f t="shared" si="50"/>
        <v>Երկրորդ քառորդ</v>
      </c>
    </row>
    <row r="905" spans="1:12">
      <c r="A905" s="3">
        <v>904</v>
      </c>
      <c r="B905" s="121">
        <v>45111</v>
      </c>
      <c r="C905" s="3" t="s">
        <v>1028</v>
      </c>
      <c r="D905" s="3" t="s">
        <v>124</v>
      </c>
      <c r="E905" s="3">
        <v>28</v>
      </c>
      <c r="F905" s="3" t="s">
        <v>21</v>
      </c>
      <c r="G905" s="3">
        <v>1</v>
      </c>
      <c r="H905" s="3">
        <v>500</v>
      </c>
      <c r="I905" s="3">
        <v>500</v>
      </c>
      <c r="J905" s="24"/>
      <c r="K905" s="3" t="str">
        <f t="shared" si="49"/>
        <v>Հուլիս</v>
      </c>
      <c r="L905" s="123" t="str">
        <f t="shared" si="50"/>
        <v>Երրորդ քառորդ</v>
      </c>
    </row>
    <row r="906" spans="1:12">
      <c r="A906" s="3">
        <v>905</v>
      </c>
      <c r="B906" s="121">
        <v>45018</v>
      </c>
      <c r="C906" s="3" t="s">
        <v>1029</v>
      </c>
      <c r="D906" s="3" t="s">
        <v>124</v>
      </c>
      <c r="E906" s="3">
        <v>58</v>
      </c>
      <c r="F906" s="3" t="s">
        <v>19</v>
      </c>
      <c r="G906" s="3">
        <v>1</v>
      </c>
      <c r="H906" s="3">
        <v>300</v>
      </c>
      <c r="I906" s="3">
        <v>300</v>
      </c>
      <c r="J906" s="24"/>
      <c r="K906" s="3" t="str">
        <f t="shared" si="49"/>
        <v>Ապրիլ</v>
      </c>
      <c r="L906" s="123" t="str">
        <f t="shared" si="50"/>
        <v>Երկրորդ քառորդ</v>
      </c>
    </row>
    <row r="907" spans="1:12">
      <c r="A907" s="3">
        <v>906</v>
      </c>
      <c r="B907" s="121">
        <v>45081</v>
      </c>
      <c r="C907" s="3" t="s">
        <v>1030</v>
      </c>
      <c r="D907" s="3" t="s">
        <v>126</v>
      </c>
      <c r="E907" s="3">
        <v>20</v>
      </c>
      <c r="F907" s="3" t="s">
        <v>21</v>
      </c>
      <c r="G907" s="3">
        <v>1</v>
      </c>
      <c r="H907" s="3">
        <v>50</v>
      </c>
      <c r="I907" s="3">
        <v>50</v>
      </c>
      <c r="J907" s="24"/>
      <c r="K907" s="3" t="str">
        <f t="shared" si="49"/>
        <v>Հունիս</v>
      </c>
      <c r="L907" s="123" t="str">
        <f t="shared" si="50"/>
        <v>Երկրորդ քառորդ</v>
      </c>
    </row>
    <row r="908" spans="1:12">
      <c r="A908" s="3">
        <v>907</v>
      </c>
      <c r="B908" s="121">
        <v>44934</v>
      </c>
      <c r="C908" s="3" t="s">
        <v>1031</v>
      </c>
      <c r="D908" s="3" t="s">
        <v>126</v>
      </c>
      <c r="E908" s="3">
        <v>45</v>
      </c>
      <c r="F908" s="3" t="s">
        <v>20</v>
      </c>
      <c r="G908" s="3">
        <v>1</v>
      </c>
      <c r="H908" s="3">
        <v>25</v>
      </c>
      <c r="I908" s="3">
        <v>25</v>
      </c>
      <c r="J908" s="24"/>
      <c r="K908" s="3" t="str">
        <f t="shared" si="49"/>
        <v>Հունվար</v>
      </c>
      <c r="L908" s="123" t="str">
        <f t="shared" si="50"/>
        <v>Առաջին քառորդ</v>
      </c>
    </row>
    <row r="909" spans="1:12">
      <c r="A909" s="3">
        <v>908</v>
      </c>
      <c r="B909" s="121">
        <v>45289</v>
      </c>
      <c r="C909" s="3" t="s">
        <v>1032</v>
      </c>
      <c r="D909" s="3" t="s">
        <v>124</v>
      </c>
      <c r="E909" s="3">
        <v>46</v>
      </c>
      <c r="F909" s="3" t="s">
        <v>19</v>
      </c>
      <c r="G909" s="3">
        <v>4</v>
      </c>
      <c r="H909" s="3">
        <v>300</v>
      </c>
      <c r="I909" s="3">
        <v>1200</v>
      </c>
      <c r="J909" s="24"/>
      <c r="K909" s="3" t="str">
        <f t="shared" si="49"/>
        <v>Դեկտեմբեր</v>
      </c>
      <c r="L909" s="123" t="str">
        <f t="shared" si="50"/>
        <v>Չորրորդ քառորդ</v>
      </c>
    </row>
    <row r="910" spans="1:12">
      <c r="A910" s="3">
        <v>909</v>
      </c>
      <c r="B910" s="121">
        <v>45200</v>
      </c>
      <c r="C910" s="3" t="s">
        <v>1033</v>
      </c>
      <c r="D910" s="3" t="s">
        <v>124</v>
      </c>
      <c r="E910" s="3">
        <v>26</v>
      </c>
      <c r="F910" s="3" t="s">
        <v>20</v>
      </c>
      <c r="G910" s="3">
        <v>1</v>
      </c>
      <c r="H910" s="3">
        <v>300</v>
      </c>
      <c r="I910" s="3">
        <v>300</v>
      </c>
      <c r="J910" s="24"/>
      <c r="K910" s="3" t="str">
        <f t="shared" si="49"/>
        <v>Հոկտեմբեր</v>
      </c>
      <c r="L910" s="123" t="str">
        <f t="shared" si="50"/>
        <v>Չորրորդ քառորդ</v>
      </c>
    </row>
    <row r="911" spans="1:12">
      <c r="A911" s="3">
        <v>910</v>
      </c>
      <c r="B911" s="121">
        <v>44991</v>
      </c>
      <c r="C911" s="3" t="s">
        <v>1034</v>
      </c>
      <c r="D911" s="3" t="s">
        <v>126</v>
      </c>
      <c r="E911" s="3">
        <v>20</v>
      </c>
      <c r="F911" s="3" t="s">
        <v>19</v>
      </c>
      <c r="G911" s="3">
        <v>3</v>
      </c>
      <c r="H911" s="3">
        <v>50</v>
      </c>
      <c r="I911" s="3">
        <v>150</v>
      </c>
      <c r="J911" s="24"/>
      <c r="K911" s="3" t="str">
        <f t="shared" si="49"/>
        <v>Մարտ</v>
      </c>
      <c r="L911" s="123" t="str">
        <f t="shared" si="50"/>
        <v>Առաջին քառորդ</v>
      </c>
    </row>
    <row r="912" spans="1:12">
      <c r="A912" s="3">
        <v>911</v>
      </c>
      <c r="B912" s="121">
        <v>45067</v>
      </c>
      <c r="C912" s="3" t="s">
        <v>1035</v>
      </c>
      <c r="D912" s="3" t="s">
        <v>124</v>
      </c>
      <c r="E912" s="3">
        <v>42</v>
      </c>
      <c r="F912" s="3" t="s">
        <v>20</v>
      </c>
      <c r="G912" s="3">
        <v>3</v>
      </c>
      <c r="H912" s="3">
        <v>300</v>
      </c>
      <c r="I912" s="3">
        <v>900</v>
      </c>
      <c r="J912" s="24"/>
      <c r="K912" s="3" t="str">
        <f t="shared" si="49"/>
        <v>Մայիս</v>
      </c>
      <c r="L912" s="123" t="str">
        <f t="shared" si="50"/>
        <v>Երկրորդ քառորդ</v>
      </c>
    </row>
    <row r="913" spans="1:12">
      <c r="A913" s="3">
        <v>912</v>
      </c>
      <c r="B913" s="121">
        <v>44950</v>
      </c>
      <c r="C913" s="3" t="s">
        <v>1036</v>
      </c>
      <c r="D913" s="3" t="s">
        <v>124</v>
      </c>
      <c r="E913" s="3">
        <v>51</v>
      </c>
      <c r="F913" s="3" t="s">
        <v>19</v>
      </c>
      <c r="G913" s="3">
        <v>3</v>
      </c>
      <c r="H913" s="3">
        <v>50</v>
      </c>
      <c r="I913" s="3">
        <v>150</v>
      </c>
      <c r="J913" s="24"/>
      <c r="K913" s="3" t="str">
        <f t="shared" si="49"/>
        <v>Հունվար</v>
      </c>
      <c r="L913" s="123" t="str">
        <f t="shared" si="50"/>
        <v>Առաջին քառորդ</v>
      </c>
    </row>
    <row r="914" spans="1:12">
      <c r="A914" s="3">
        <v>913</v>
      </c>
      <c r="B914" s="121">
        <v>44954</v>
      </c>
      <c r="C914" s="3" t="s">
        <v>1037</v>
      </c>
      <c r="D914" s="3" t="s">
        <v>124</v>
      </c>
      <c r="E914" s="3">
        <v>29</v>
      </c>
      <c r="F914" s="3" t="s">
        <v>20</v>
      </c>
      <c r="G914" s="3">
        <v>3</v>
      </c>
      <c r="H914" s="3">
        <v>30</v>
      </c>
      <c r="I914" s="3">
        <v>90</v>
      </c>
      <c r="J914" s="24"/>
      <c r="K914" s="3" t="str">
        <f t="shared" si="49"/>
        <v>Հունվար</v>
      </c>
      <c r="L914" s="123" t="str">
        <f t="shared" si="50"/>
        <v>Առաջին քառորդ</v>
      </c>
    </row>
    <row r="915" spans="1:12">
      <c r="A915" s="3">
        <v>914</v>
      </c>
      <c r="B915" s="121">
        <v>45210</v>
      </c>
      <c r="C915" s="3" t="s">
        <v>1038</v>
      </c>
      <c r="D915" s="3" t="s">
        <v>126</v>
      </c>
      <c r="E915" s="3">
        <v>59</v>
      </c>
      <c r="F915" s="3" t="s">
        <v>20</v>
      </c>
      <c r="G915" s="3">
        <v>1</v>
      </c>
      <c r="H915" s="3">
        <v>500</v>
      </c>
      <c r="I915" s="3">
        <v>500</v>
      </c>
      <c r="J915" s="24"/>
      <c r="K915" s="3" t="str">
        <f t="shared" si="49"/>
        <v>Հոկտեմբեր</v>
      </c>
      <c r="L915" s="123" t="str">
        <f t="shared" si="50"/>
        <v>Չորրորդ քառորդ</v>
      </c>
    </row>
    <row r="916" spans="1:12">
      <c r="A916" s="3">
        <v>915</v>
      </c>
      <c r="B916" s="121">
        <v>45076</v>
      </c>
      <c r="C916" s="3" t="s">
        <v>1039</v>
      </c>
      <c r="D916" s="3" t="s">
        <v>126</v>
      </c>
      <c r="E916" s="3">
        <v>26</v>
      </c>
      <c r="F916" s="3" t="s">
        <v>19</v>
      </c>
      <c r="G916" s="3">
        <v>3</v>
      </c>
      <c r="H916" s="3">
        <v>30</v>
      </c>
      <c r="I916" s="3">
        <v>90</v>
      </c>
      <c r="J916" s="24"/>
      <c r="K916" s="3" t="str">
        <f t="shared" si="49"/>
        <v>Մայիս</v>
      </c>
      <c r="L916" s="123" t="str">
        <f t="shared" si="50"/>
        <v>Երկրորդ քառորդ</v>
      </c>
    </row>
    <row r="917" spans="1:12">
      <c r="A917" s="3">
        <v>916</v>
      </c>
      <c r="B917" s="121">
        <v>45284</v>
      </c>
      <c r="C917" s="3" t="s">
        <v>1040</v>
      </c>
      <c r="D917" s="3" t="s">
        <v>126</v>
      </c>
      <c r="E917" s="3">
        <v>32</v>
      </c>
      <c r="F917" s="3" t="s">
        <v>20</v>
      </c>
      <c r="G917" s="3">
        <v>1</v>
      </c>
      <c r="H917" s="3">
        <v>50</v>
      </c>
      <c r="I917" s="3">
        <v>50</v>
      </c>
      <c r="J917" s="24"/>
      <c r="K917" s="3" t="str">
        <f t="shared" si="49"/>
        <v>Դեկտեմբեր</v>
      </c>
      <c r="L917" s="123" t="str">
        <f t="shared" si="50"/>
        <v>Չորրորդ քառորդ</v>
      </c>
    </row>
    <row r="918" spans="1:12">
      <c r="A918" s="3">
        <v>917</v>
      </c>
      <c r="B918" s="121">
        <v>44991</v>
      </c>
      <c r="C918" s="3" t="s">
        <v>1041</v>
      </c>
      <c r="D918" s="3" t="s">
        <v>126</v>
      </c>
      <c r="E918" s="3">
        <v>57</v>
      </c>
      <c r="F918" s="3" t="s">
        <v>20</v>
      </c>
      <c r="G918" s="3">
        <v>4</v>
      </c>
      <c r="H918" s="3">
        <v>50</v>
      </c>
      <c r="I918" s="3">
        <v>200</v>
      </c>
      <c r="J918" s="24"/>
      <c r="K918" s="3" t="str">
        <f t="shared" si="49"/>
        <v>Մարտ</v>
      </c>
      <c r="L918" s="123" t="str">
        <f t="shared" si="50"/>
        <v>Առաջին քառորդ</v>
      </c>
    </row>
    <row r="919" spans="1:12">
      <c r="A919" s="3">
        <v>918</v>
      </c>
      <c r="B919" s="121">
        <v>45253</v>
      </c>
      <c r="C919" s="3" t="s">
        <v>1042</v>
      </c>
      <c r="D919" s="3" t="s">
        <v>126</v>
      </c>
      <c r="E919" s="3">
        <v>42</v>
      </c>
      <c r="F919" s="3" t="s">
        <v>20</v>
      </c>
      <c r="G919" s="3">
        <v>3</v>
      </c>
      <c r="H919" s="3">
        <v>30</v>
      </c>
      <c r="I919" s="3">
        <v>90</v>
      </c>
      <c r="J919" s="24"/>
      <c r="K919" s="3" t="str">
        <f t="shared" si="49"/>
        <v>Նոյեմբեր</v>
      </c>
      <c r="L919" s="123" t="str">
        <f t="shared" si="50"/>
        <v>Չորրորդ քառորդ</v>
      </c>
    </row>
    <row r="920" spans="1:12">
      <c r="A920" s="3">
        <v>919</v>
      </c>
      <c r="B920" s="121">
        <v>45178</v>
      </c>
      <c r="C920" s="3" t="s">
        <v>1043</v>
      </c>
      <c r="D920" s="3" t="s">
        <v>126</v>
      </c>
      <c r="E920" s="3">
        <v>22</v>
      </c>
      <c r="F920" s="3" t="s">
        <v>19</v>
      </c>
      <c r="G920" s="3">
        <v>2</v>
      </c>
      <c r="H920" s="3">
        <v>25</v>
      </c>
      <c r="I920" s="3">
        <v>50</v>
      </c>
      <c r="J920" s="24"/>
      <c r="K920" s="3" t="str">
        <f t="shared" si="49"/>
        <v>Սեպտեմբեր</v>
      </c>
      <c r="L920" s="123" t="str">
        <f t="shared" si="50"/>
        <v>Երրորդ քառորդ</v>
      </c>
    </row>
    <row r="921" spans="1:12">
      <c r="A921" s="3">
        <v>920</v>
      </c>
      <c r="B921" s="121">
        <v>44979</v>
      </c>
      <c r="C921" s="3" t="s">
        <v>1044</v>
      </c>
      <c r="D921" s="3" t="s">
        <v>126</v>
      </c>
      <c r="E921" s="3">
        <v>28</v>
      </c>
      <c r="F921" s="3" t="s">
        <v>19</v>
      </c>
      <c r="G921" s="3">
        <v>3</v>
      </c>
      <c r="H921" s="3">
        <v>25</v>
      </c>
      <c r="I921" s="3">
        <v>75</v>
      </c>
      <c r="J921" s="24"/>
      <c r="K921" s="3" t="str">
        <f t="shared" si="49"/>
        <v>Փետրվար</v>
      </c>
      <c r="L921" s="123" t="str">
        <f t="shared" si="50"/>
        <v>Առաջին քառորդ</v>
      </c>
    </row>
    <row r="922" spans="1:12">
      <c r="A922" s="3">
        <v>921</v>
      </c>
      <c r="B922" s="121">
        <v>44933</v>
      </c>
      <c r="C922" s="3" t="s">
        <v>1045</v>
      </c>
      <c r="D922" s="3" t="s">
        <v>124</v>
      </c>
      <c r="E922" s="3">
        <v>51</v>
      </c>
      <c r="F922" s="3" t="s">
        <v>20</v>
      </c>
      <c r="G922" s="3">
        <v>3</v>
      </c>
      <c r="H922" s="3">
        <v>25</v>
      </c>
      <c r="I922" s="3">
        <v>75</v>
      </c>
      <c r="J922" s="24"/>
      <c r="K922" s="3" t="str">
        <f t="shared" si="49"/>
        <v>Հունվար</v>
      </c>
      <c r="L922" s="123" t="str">
        <f t="shared" si="50"/>
        <v>Առաջին քառորդ</v>
      </c>
    </row>
    <row r="923" spans="1:12">
      <c r="A923" s="3">
        <v>922</v>
      </c>
      <c r="B923" s="121">
        <v>45220</v>
      </c>
      <c r="C923" s="3" t="s">
        <v>1046</v>
      </c>
      <c r="D923" s="3" t="s">
        <v>124</v>
      </c>
      <c r="E923" s="3">
        <v>41</v>
      </c>
      <c r="F923" s="3" t="s">
        <v>20</v>
      </c>
      <c r="G923" s="3">
        <v>1</v>
      </c>
      <c r="H923" s="3">
        <v>50</v>
      </c>
      <c r="I923" s="3">
        <v>50</v>
      </c>
      <c r="J923" s="24"/>
      <c r="K923" s="3" t="str">
        <f t="shared" si="49"/>
        <v>Հոկտեմբեր</v>
      </c>
      <c r="L923" s="123" t="str">
        <f t="shared" si="50"/>
        <v>Չորրորդ քառորդ</v>
      </c>
    </row>
    <row r="924" spans="1:12">
      <c r="A924" s="3">
        <v>923</v>
      </c>
      <c r="B924" s="121">
        <v>45072</v>
      </c>
      <c r="C924" s="3" t="s">
        <v>1047</v>
      </c>
      <c r="D924" s="3" t="s">
        <v>124</v>
      </c>
      <c r="E924" s="3">
        <v>32</v>
      </c>
      <c r="F924" s="3" t="s">
        <v>19</v>
      </c>
      <c r="G924" s="3">
        <v>3</v>
      </c>
      <c r="H924" s="3">
        <v>300</v>
      </c>
      <c r="I924" s="3">
        <v>900</v>
      </c>
      <c r="J924" s="24"/>
      <c r="K924" s="3" t="str">
        <f t="shared" si="49"/>
        <v>Մայիս</v>
      </c>
      <c r="L924" s="123" t="str">
        <f t="shared" si="50"/>
        <v>Երկրորդ քառորդ</v>
      </c>
    </row>
    <row r="925" spans="1:12">
      <c r="A925" s="3">
        <v>924</v>
      </c>
      <c r="B925" s="121">
        <v>45167</v>
      </c>
      <c r="C925" s="3" t="s">
        <v>1048</v>
      </c>
      <c r="D925" s="3" t="s">
        <v>124</v>
      </c>
      <c r="E925" s="3">
        <v>55</v>
      </c>
      <c r="F925" s="3" t="s">
        <v>19</v>
      </c>
      <c r="G925" s="3">
        <v>2</v>
      </c>
      <c r="H925" s="3">
        <v>50</v>
      </c>
      <c r="I925" s="3">
        <v>100</v>
      </c>
      <c r="J925" s="24"/>
      <c r="K925" s="3" t="str">
        <f t="shared" si="49"/>
        <v>Օգոստոս</v>
      </c>
      <c r="L925" s="123" t="str">
        <f t="shared" si="50"/>
        <v>Երրորդ քառորդ</v>
      </c>
    </row>
    <row r="926" spans="1:12">
      <c r="A926" s="3">
        <v>925</v>
      </c>
      <c r="B926" s="121">
        <v>45172</v>
      </c>
      <c r="C926" s="3" t="s">
        <v>1049</v>
      </c>
      <c r="D926" s="3" t="s">
        <v>124</v>
      </c>
      <c r="E926" s="3">
        <v>25</v>
      </c>
      <c r="F926" s="3" t="s">
        <v>20</v>
      </c>
      <c r="G926" s="3">
        <v>1</v>
      </c>
      <c r="H926" s="3">
        <v>300</v>
      </c>
      <c r="I926" s="3">
        <v>300</v>
      </c>
      <c r="J926" s="24"/>
      <c r="K926" s="3" t="str">
        <f t="shared" si="49"/>
        <v>Սեպտեմբեր</v>
      </c>
      <c r="L926" s="123" t="str">
        <f t="shared" si="50"/>
        <v>Երրորդ քառորդ</v>
      </c>
    </row>
    <row r="927" spans="1:12">
      <c r="A927" s="3">
        <v>926</v>
      </c>
      <c r="B927" s="121">
        <v>45152</v>
      </c>
      <c r="C927" s="3" t="s">
        <v>1050</v>
      </c>
      <c r="D927" s="3" t="s">
        <v>124</v>
      </c>
      <c r="E927" s="3">
        <v>22</v>
      </c>
      <c r="F927" s="3" t="s">
        <v>20</v>
      </c>
      <c r="G927" s="3">
        <v>1</v>
      </c>
      <c r="H927" s="3">
        <v>30</v>
      </c>
      <c r="I927" s="3">
        <v>30</v>
      </c>
      <c r="J927" s="24"/>
      <c r="K927" s="3" t="str">
        <f t="shared" si="49"/>
        <v>Օգոստոս</v>
      </c>
      <c r="L927" s="123" t="str">
        <f t="shared" si="50"/>
        <v>Երրորդ քառորդ</v>
      </c>
    </row>
    <row r="928" spans="1:12">
      <c r="A928" s="3">
        <v>927</v>
      </c>
      <c r="B928" s="121">
        <v>45101</v>
      </c>
      <c r="C928" s="3" t="s">
        <v>1051</v>
      </c>
      <c r="D928" s="3" t="s">
        <v>124</v>
      </c>
      <c r="E928" s="3">
        <v>43</v>
      </c>
      <c r="F928" s="3" t="s">
        <v>20</v>
      </c>
      <c r="G928" s="3">
        <v>4</v>
      </c>
      <c r="H928" s="3">
        <v>500</v>
      </c>
      <c r="I928" s="3">
        <v>2000</v>
      </c>
      <c r="J928" s="24"/>
      <c r="K928" s="3" t="str">
        <f t="shared" si="49"/>
        <v>Հունիս</v>
      </c>
      <c r="L928" s="123" t="str">
        <f t="shared" si="50"/>
        <v>Երկրորդ քառորդ</v>
      </c>
    </row>
    <row r="929" spans="1:12">
      <c r="A929" s="3">
        <v>928</v>
      </c>
      <c r="B929" s="121">
        <v>45021</v>
      </c>
      <c r="C929" s="3" t="s">
        <v>1052</v>
      </c>
      <c r="D929" s="3" t="s">
        <v>126</v>
      </c>
      <c r="E929" s="3">
        <v>35</v>
      </c>
      <c r="F929" s="3" t="s">
        <v>21</v>
      </c>
      <c r="G929" s="3">
        <v>4</v>
      </c>
      <c r="H929" s="3">
        <v>300</v>
      </c>
      <c r="I929" s="3">
        <v>1200</v>
      </c>
      <c r="J929" s="24"/>
      <c r="K929" s="3" t="str">
        <f t="shared" si="49"/>
        <v>Ապրիլ</v>
      </c>
      <c r="L929" s="123" t="str">
        <f t="shared" si="50"/>
        <v>Երկրորդ քառորդ</v>
      </c>
    </row>
    <row r="930" spans="1:12">
      <c r="A930" s="3">
        <v>929</v>
      </c>
      <c r="B930" s="121">
        <v>44953</v>
      </c>
      <c r="C930" s="3" t="s">
        <v>1053</v>
      </c>
      <c r="D930" s="3" t="s">
        <v>126</v>
      </c>
      <c r="E930" s="3">
        <v>23</v>
      </c>
      <c r="F930" s="3" t="s">
        <v>19</v>
      </c>
      <c r="G930" s="3">
        <v>3</v>
      </c>
      <c r="H930" s="3">
        <v>25</v>
      </c>
      <c r="I930" s="3">
        <v>75</v>
      </c>
      <c r="J930" s="24"/>
      <c r="K930" s="3" t="str">
        <f t="shared" si="49"/>
        <v>Հունվար</v>
      </c>
      <c r="L930" s="123" t="str">
        <f t="shared" si="50"/>
        <v>Առաջին քառորդ</v>
      </c>
    </row>
    <row r="931" spans="1:12">
      <c r="A931" s="3">
        <v>930</v>
      </c>
      <c r="B931" s="121">
        <v>45056</v>
      </c>
      <c r="C931" s="3" t="s">
        <v>1054</v>
      </c>
      <c r="D931" s="3" t="s">
        <v>124</v>
      </c>
      <c r="E931" s="3">
        <v>54</v>
      </c>
      <c r="F931" s="3" t="s">
        <v>21</v>
      </c>
      <c r="G931" s="3">
        <v>4</v>
      </c>
      <c r="H931" s="3">
        <v>50</v>
      </c>
      <c r="I931" s="3">
        <v>200</v>
      </c>
      <c r="J931" s="24"/>
      <c r="K931" s="3" t="str">
        <f t="shared" si="49"/>
        <v>Մայիս</v>
      </c>
      <c r="L931" s="123" t="str">
        <f t="shared" si="50"/>
        <v>Երկրորդ քառորդ</v>
      </c>
    </row>
    <row r="932" spans="1:12">
      <c r="A932" s="3">
        <v>931</v>
      </c>
      <c r="B932" s="121">
        <v>45171</v>
      </c>
      <c r="C932" s="3" t="s">
        <v>1055</v>
      </c>
      <c r="D932" s="3" t="s">
        <v>124</v>
      </c>
      <c r="E932" s="3">
        <v>30</v>
      </c>
      <c r="F932" s="3" t="s">
        <v>19</v>
      </c>
      <c r="G932" s="3">
        <v>4</v>
      </c>
      <c r="H932" s="3">
        <v>30</v>
      </c>
      <c r="I932" s="3">
        <v>120</v>
      </c>
      <c r="J932" s="24"/>
      <c r="K932" s="3" t="str">
        <f t="shared" si="49"/>
        <v>Սեպտեմբեր</v>
      </c>
      <c r="L932" s="123" t="str">
        <f t="shared" si="50"/>
        <v>Երրորդ քառորդ</v>
      </c>
    </row>
    <row r="933" spans="1:12">
      <c r="A933" s="3">
        <v>932</v>
      </c>
      <c r="B933" s="121">
        <v>44985</v>
      </c>
      <c r="C933" s="3" t="s">
        <v>1056</v>
      </c>
      <c r="D933" s="3" t="s">
        <v>126</v>
      </c>
      <c r="E933" s="3">
        <v>45</v>
      </c>
      <c r="F933" s="3" t="s">
        <v>19</v>
      </c>
      <c r="G933" s="3">
        <v>4</v>
      </c>
      <c r="H933" s="3">
        <v>25</v>
      </c>
      <c r="I933" s="3">
        <v>100</v>
      </c>
      <c r="J933" s="24"/>
      <c r="K933" s="3" t="str">
        <f t="shared" si="49"/>
        <v>Փետրվար</v>
      </c>
      <c r="L933" s="123" t="str">
        <f t="shared" si="50"/>
        <v>Առաջին քառորդ</v>
      </c>
    </row>
    <row r="934" spans="1:12">
      <c r="A934" s="3">
        <v>933</v>
      </c>
      <c r="B934" s="121">
        <v>44960</v>
      </c>
      <c r="C934" s="3" t="s">
        <v>1057</v>
      </c>
      <c r="D934" s="3" t="s">
        <v>124</v>
      </c>
      <c r="E934" s="3">
        <v>22</v>
      </c>
      <c r="F934" s="3" t="s">
        <v>19</v>
      </c>
      <c r="G934" s="3">
        <v>1</v>
      </c>
      <c r="H934" s="3">
        <v>30</v>
      </c>
      <c r="I934" s="3">
        <v>30</v>
      </c>
      <c r="J934" s="24"/>
      <c r="K934" s="3" t="str">
        <f t="shared" si="49"/>
        <v>Փետրվար</v>
      </c>
      <c r="L934" s="123" t="str">
        <f t="shared" si="50"/>
        <v>Առաջին քառորդ</v>
      </c>
    </row>
    <row r="935" spans="1:12">
      <c r="A935" s="3">
        <v>934</v>
      </c>
      <c r="B935" s="121">
        <v>45132</v>
      </c>
      <c r="C935" s="3" t="s">
        <v>1058</v>
      </c>
      <c r="D935" s="3" t="s">
        <v>124</v>
      </c>
      <c r="E935" s="3">
        <v>30</v>
      </c>
      <c r="F935" s="3" t="s">
        <v>19</v>
      </c>
      <c r="G935" s="3">
        <v>1</v>
      </c>
      <c r="H935" s="3">
        <v>500</v>
      </c>
      <c r="I935" s="3">
        <v>500</v>
      </c>
      <c r="J935" s="24"/>
      <c r="K935" s="3" t="str">
        <f t="shared" si="49"/>
        <v>Հուլիս</v>
      </c>
      <c r="L935" s="123" t="str">
        <f t="shared" si="50"/>
        <v>Երրորդ քառորդ</v>
      </c>
    </row>
    <row r="936" spans="1:12">
      <c r="A936" s="3">
        <v>935</v>
      </c>
      <c r="B936" s="121">
        <v>45178</v>
      </c>
      <c r="C936" s="3" t="s">
        <v>1059</v>
      </c>
      <c r="D936" s="3" t="s">
        <v>126</v>
      </c>
      <c r="E936" s="3">
        <v>34</v>
      </c>
      <c r="F936" s="3" t="s">
        <v>19</v>
      </c>
      <c r="G936" s="3">
        <v>1</v>
      </c>
      <c r="H936" s="3">
        <v>50</v>
      </c>
      <c r="I936" s="3">
        <v>50</v>
      </c>
      <c r="J936" s="24"/>
      <c r="K936" s="3" t="str">
        <f t="shared" si="49"/>
        <v>Սեպտեմբեր</v>
      </c>
      <c r="L936" s="123" t="str">
        <f t="shared" si="50"/>
        <v>Երրորդ քառորդ</v>
      </c>
    </row>
    <row r="937" spans="1:12">
      <c r="A937" s="3">
        <v>936</v>
      </c>
      <c r="B937" s="121">
        <v>44964</v>
      </c>
      <c r="C937" s="3" t="s">
        <v>1060</v>
      </c>
      <c r="D937" s="3" t="s">
        <v>124</v>
      </c>
      <c r="E937" s="3">
        <v>57</v>
      </c>
      <c r="F937" s="3" t="s">
        <v>19</v>
      </c>
      <c r="G937" s="3">
        <v>4</v>
      </c>
      <c r="H937" s="3">
        <v>50</v>
      </c>
      <c r="I937" s="3">
        <v>200</v>
      </c>
      <c r="J937" s="24"/>
      <c r="K937" s="3" t="str">
        <f t="shared" si="49"/>
        <v>Փետրվար</v>
      </c>
      <c r="L937" s="123" t="str">
        <f t="shared" si="50"/>
        <v>Առաջին քառորդ</v>
      </c>
    </row>
    <row r="938" spans="1:12">
      <c r="A938" s="3">
        <v>937</v>
      </c>
      <c r="B938" s="121">
        <v>45222</v>
      </c>
      <c r="C938" s="3" t="s">
        <v>1061</v>
      </c>
      <c r="D938" s="3" t="s">
        <v>126</v>
      </c>
      <c r="E938" s="3">
        <v>62</v>
      </c>
      <c r="F938" s="3" t="s">
        <v>19</v>
      </c>
      <c r="G938" s="3">
        <v>1</v>
      </c>
      <c r="H938" s="3">
        <v>500</v>
      </c>
      <c r="I938" s="3">
        <v>500</v>
      </c>
      <c r="J938" s="24"/>
      <c r="K938" s="3" t="str">
        <f t="shared" si="49"/>
        <v>Հոկտեմբեր</v>
      </c>
      <c r="L938" s="123" t="str">
        <f t="shared" si="50"/>
        <v>Չորրորդ քառորդ</v>
      </c>
    </row>
    <row r="939" spans="1:12">
      <c r="A939" s="3">
        <v>938</v>
      </c>
      <c r="B939" s="121">
        <v>45249</v>
      </c>
      <c r="C939" s="3" t="s">
        <v>1062</v>
      </c>
      <c r="D939" s="3" t="s">
        <v>124</v>
      </c>
      <c r="E939" s="3">
        <v>49</v>
      </c>
      <c r="F939" s="3" t="s">
        <v>21</v>
      </c>
      <c r="G939" s="3">
        <v>4</v>
      </c>
      <c r="H939" s="3">
        <v>50</v>
      </c>
      <c r="I939" s="3">
        <v>200</v>
      </c>
      <c r="J939" s="24"/>
      <c r="K939" s="3" t="str">
        <f t="shared" si="49"/>
        <v>Նոյեմբեր</v>
      </c>
      <c r="L939" s="123" t="str">
        <f t="shared" si="50"/>
        <v>Չորրորդ քառորդ</v>
      </c>
    </row>
    <row r="940" spans="1:12">
      <c r="A940" s="3">
        <v>939</v>
      </c>
      <c r="B940" s="121">
        <v>45278</v>
      </c>
      <c r="C940" s="3" t="s">
        <v>1063</v>
      </c>
      <c r="D940" s="3" t="s">
        <v>126</v>
      </c>
      <c r="E940" s="3">
        <v>46</v>
      </c>
      <c r="F940" s="3" t="s">
        <v>20</v>
      </c>
      <c r="G940" s="3">
        <v>1</v>
      </c>
      <c r="H940" s="3">
        <v>300</v>
      </c>
      <c r="I940" s="3">
        <v>300</v>
      </c>
      <c r="J940" s="24"/>
      <c r="K940" s="3" t="str">
        <f t="shared" si="49"/>
        <v>Դեկտեմբեր</v>
      </c>
      <c r="L940" s="123" t="str">
        <f t="shared" si="50"/>
        <v>Չորրորդ քառորդ</v>
      </c>
    </row>
    <row r="941" spans="1:12">
      <c r="A941" s="3">
        <v>940</v>
      </c>
      <c r="B941" s="121">
        <v>44954</v>
      </c>
      <c r="C941" s="3" t="s">
        <v>1064</v>
      </c>
      <c r="D941" s="3" t="s">
        <v>126</v>
      </c>
      <c r="E941" s="3">
        <v>20</v>
      </c>
      <c r="F941" s="3" t="s">
        <v>20</v>
      </c>
      <c r="G941" s="3">
        <v>1</v>
      </c>
      <c r="H941" s="3">
        <v>30</v>
      </c>
      <c r="I941" s="3">
        <v>30</v>
      </c>
      <c r="J941" s="24"/>
      <c r="K941" s="3" t="str">
        <f t="shared" si="49"/>
        <v>Հունվար</v>
      </c>
      <c r="L941" s="123" t="str">
        <f t="shared" si="50"/>
        <v>Առաջին քառորդ</v>
      </c>
    </row>
    <row r="942" spans="1:12">
      <c r="A942" s="3">
        <v>941</v>
      </c>
      <c r="B942" s="121">
        <v>45004</v>
      </c>
      <c r="C942" s="3" t="s">
        <v>1065</v>
      </c>
      <c r="D942" s="3" t="s">
        <v>126</v>
      </c>
      <c r="E942" s="3">
        <v>57</v>
      </c>
      <c r="F942" s="3" t="s">
        <v>21</v>
      </c>
      <c r="G942" s="3">
        <v>2</v>
      </c>
      <c r="H942" s="3">
        <v>25</v>
      </c>
      <c r="I942" s="3">
        <v>50</v>
      </c>
      <c r="J942" s="24"/>
      <c r="K942" s="3" t="str">
        <f t="shared" si="49"/>
        <v>Մարտ</v>
      </c>
      <c r="L942" s="123" t="str">
        <f t="shared" si="50"/>
        <v>Առաջին քառորդ</v>
      </c>
    </row>
    <row r="943" spans="1:12">
      <c r="A943" s="3">
        <v>942</v>
      </c>
      <c r="B943" s="121">
        <v>45003</v>
      </c>
      <c r="C943" s="3" t="s">
        <v>1066</v>
      </c>
      <c r="D943" s="3" t="s">
        <v>124</v>
      </c>
      <c r="E943" s="3">
        <v>51</v>
      </c>
      <c r="F943" s="3" t="s">
        <v>21</v>
      </c>
      <c r="G943" s="3">
        <v>3</v>
      </c>
      <c r="H943" s="3">
        <v>500</v>
      </c>
      <c r="I943" s="3">
        <v>1500</v>
      </c>
      <c r="J943" s="24"/>
      <c r="K943" s="3" t="str">
        <f t="shared" si="49"/>
        <v>Մարտ</v>
      </c>
      <c r="L943" s="123" t="str">
        <f t="shared" si="50"/>
        <v>Առաջին քառորդ</v>
      </c>
    </row>
    <row r="944" spans="1:12">
      <c r="A944" s="3">
        <v>943</v>
      </c>
      <c r="B944" s="121">
        <v>45215</v>
      </c>
      <c r="C944" s="3" t="s">
        <v>1067</v>
      </c>
      <c r="D944" s="3" t="s">
        <v>126</v>
      </c>
      <c r="E944" s="3">
        <v>57</v>
      </c>
      <c r="F944" s="3" t="s">
        <v>21</v>
      </c>
      <c r="G944" s="3">
        <v>4</v>
      </c>
      <c r="H944" s="3">
        <v>300</v>
      </c>
      <c r="I944" s="3">
        <v>1200</v>
      </c>
      <c r="J944" s="24"/>
      <c r="K944" s="3" t="str">
        <f t="shared" si="49"/>
        <v>Հոկտեմբեր</v>
      </c>
      <c r="L944" s="123" t="str">
        <f t="shared" si="50"/>
        <v>Չորրորդ քառորդ</v>
      </c>
    </row>
    <row r="945" spans="1:12">
      <c r="A945" s="3">
        <v>944</v>
      </c>
      <c r="B945" s="121">
        <v>45082</v>
      </c>
      <c r="C945" s="3" t="s">
        <v>1068</v>
      </c>
      <c r="D945" s="3" t="s">
        <v>124</v>
      </c>
      <c r="E945" s="3">
        <v>44</v>
      </c>
      <c r="F945" s="3" t="s">
        <v>21</v>
      </c>
      <c r="G945" s="3">
        <v>2</v>
      </c>
      <c r="H945" s="3">
        <v>25</v>
      </c>
      <c r="I945" s="3">
        <v>50</v>
      </c>
      <c r="J945" s="24"/>
      <c r="K945" s="3" t="str">
        <f t="shared" si="49"/>
        <v>Հունիս</v>
      </c>
      <c r="L945" s="123" t="str">
        <f t="shared" si="50"/>
        <v>Երկրորդ քառորդ</v>
      </c>
    </row>
    <row r="946" spans="1:12">
      <c r="A946" s="3">
        <v>945</v>
      </c>
      <c r="B946" s="121">
        <v>44970</v>
      </c>
      <c r="C946" s="3" t="s">
        <v>1069</v>
      </c>
      <c r="D946" s="3" t="s">
        <v>124</v>
      </c>
      <c r="E946" s="3">
        <v>30</v>
      </c>
      <c r="F946" s="3" t="s">
        <v>19</v>
      </c>
      <c r="G946" s="3">
        <v>1</v>
      </c>
      <c r="H946" s="3">
        <v>25</v>
      </c>
      <c r="I946" s="3">
        <v>25</v>
      </c>
      <c r="J946" s="24"/>
      <c r="K946" s="3" t="str">
        <f t="shared" si="49"/>
        <v>Փետրվար</v>
      </c>
      <c r="L946" s="123" t="str">
        <f t="shared" si="50"/>
        <v>Առաջին քառորդ</v>
      </c>
    </row>
    <row r="947" spans="1:12">
      <c r="A947" s="3">
        <v>946</v>
      </c>
      <c r="B947" s="121">
        <v>45054</v>
      </c>
      <c r="C947" s="3" t="s">
        <v>1070</v>
      </c>
      <c r="D947" s="3" t="s">
        <v>124</v>
      </c>
      <c r="E947" s="3">
        <v>62</v>
      </c>
      <c r="F947" s="3" t="s">
        <v>20</v>
      </c>
      <c r="G947" s="3">
        <v>4</v>
      </c>
      <c r="H947" s="3">
        <v>500</v>
      </c>
      <c r="I947" s="3">
        <v>2000</v>
      </c>
      <c r="J947" s="24"/>
      <c r="K947" s="3" t="str">
        <f t="shared" si="49"/>
        <v>Մայիս</v>
      </c>
      <c r="L947" s="123" t="str">
        <f t="shared" si="50"/>
        <v>Երկրորդ քառորդ</v>
      </c>
    </row>
    <row r="948" spans="1:12">
      <c r="A948" s="3">
        <v>947</v>
      </c>
      <c r="B948" s="121">
        <v>44987</v>
      </c>
      <c r="C948" s="3" t="s">
        <v>1071</v>
      </c>
      <c r="D948" s="3" t="s">
        <v>124</v>
      </c>
      <c r="E948" s="3">
        <v>50</v>
      </c>
      <c r="F948" s="3" t="s">
        <v>19</v>
      </c>
      <c r="G948" s="3">
        <v>1</v>
      </c>
      <c r="H948" s="3">
        <v>300</v>
      </c>
      <c r="I948" s="3">
        <v>300</v>
      </c>
      <c r="J948" s="24"/>
      <c r="K948" s="3" t="str">
        <f t="shared" si="49"/>
        <v>Մարտ</v>
      </c>
      <c r="L948" s="123" t="str">
        <f t="shared" si="50"/>
        <v>Առաջին քառորդ</v>
      </c>
    </row>
    <row r="949" spans="1:12">
      <c r="A949" s="3">
        <v>948</v>
      </c>
      <c r="B949" s="121">
        <v>45212</v>
      </c>
      <c r="C949" s="3" t="s">
        <v>1072</v>
      </c>
      <c r="D949" s="3" t="s">
        <v>126</v>
      </c>
      <c r="E949" s="3">
        <v>23</v>
      </c>
      <c r="F949" s="3" t="s">
        <v>20</v>
      </c>
      <c r="G949" s="3">
        <v>3</v>
      </c>
      <c r="H949" s="3">
        <v>25</v>
      </c>
      <c r="I949" s="3">
        <v>75</v>
      </c>
      <c r="J949" s="24"/>
      <c r="K949" s="3" t="str">
        <f t="shared" si="49"/>
        <v>Հոկտեմբեր</v>
      </c>
      <c r="L949" s="123" t="str">
        <f t="shared" si="50"/>
        <v>Չորրորդ քառորդ</v>
      </c>
    </row>
    <row r="950" spans="1:12">
      <c r="A950" s="3">
        <v>949</v>
      </c>
      <c r="B950" s="121">
        <v>45140</v>
      </c>
      <c r="C950" s="3" t="s">
        <v>1073</v>
      </c>
      <c r="D950" s="3" t="s">
        <v>126</v>
      </c>
      <c r="E950" s="3">
        <v>41</v>
      </c>
      <c r="F950" s="3" t="s">
        <v>20</v>
      </c>
      <c r="G950" s="3">
        <v>2</v>
      </c>
      <c r="H950" s="3">
        <v>25</v>
      </c>
      <c r="I950" s="3">
        <v>50</v>
      </c>
      <c r="J950" s="24"/>
      <c r="K950" s="3" t="str">
        <f t="shared" si="49"/>
        <v>Օգոստոս</v>
      </c>
      <c r="L950" s="123" t="str">
        <f t="shared" si="50"/>
        <v>Երրորդ քառորդ</v>
      </c>
    </row>
    <row r="951" spans="1:12">
      <c r="A951" s="3">
        <v>950</v>
      </c>
      <c r="B951" s="121">
        <v>45237</v>
      </c>
      <c r="C951" s="3" t="s">
        <v>1074</v>
      </c>
      <c r="D951" s="3" t="s">
        <v>124</v>
      </c>
      <c r="E951" s="3">
        <v>36</v>
      </c>
      <c r="F951" s="3" t="s">
        <v>21</v>
      </c>
      <c r="G951" s="3">
        <v>3</v>
      </c>
      <c r="H951" s="3">
        <v>300</v>
      </c>
      <c r="I951" s="3">
        <v>900</v>
      </c>
      <c r="J951" s="24"/>
      <c r="K951" s="3" t="str">
        <f t="shared" si="49"/>
        <v>Նոյեմբեր</v>
      </c>
      <c r="L951" s="123" t="str">
        <f t="shared" si="50"/>
        <v>Չորրորդ քառորդ</v>
      </c>
    </row>
    <row r="952" spans="1:12">
      <c r="A952" s="3">
        <v>951</v>
      </c>
      <c r="B952" s="121">
        <v>45232</v>
      </c>
      <c r="C952" s="3" t="s">
        <v>1075</v>
      </c>
      <c r="D952" s="3" t="s">
        <v>124</v>
      </c>
      <c r="E952" s="3">
        <v>33</v>
      </c>
      <c r="F952" s="3" t="s">
        <v>19</v>
      </c>
      <c r="G952" s="3">
        <v>2</v>
      </c>
      <c r="H952" s="3">
        <v>50</v>
      </c>
      <c r="I952" s="3">
        <v>100</v>
      </c>
      <c r="J952" s="24"/>
      <c r="K952" s="3" t="str">
        <f t="shared" si="49"/>
        <v>Նոյեմբեր</v>
      </c>
      <c r="L952" s="123" t="str">
        <f t="shared" si="50"/>
        <v>Չորրորդ քառորդ</v>
      </c>
    </row>
    <row r="953" spans="1:12">
      <c r="A953" s="3">
        <v>952</v>
      </c>
      <c r="B953" s="121">
        <v>45243</v>
      </c>
      <c r="C953" s="3" t="s">
        <v>1076</v>
      </c>
      <c r="D953" s="3" t="s">
        <v>126</v>
      </c>
      <c r="E953" s="3">
        <v>57</v>
      </c>
      <c r="F953" s="3" t="s">
        <v>21</v>
      </c>
      <c r="G953" s="3">
        <v>1</v>
      </c>
      <c r="H953" s="3">
        <v>25</v>
      </c>
      <c r="I953" s="3">
        <v>25</v>
      </c>
      <c r="J953" s="24"/>
      <c r="K953" s="3" t="str">
        <f t="shared" si="49"/>
        <v>Նոյեմբեր</v>
      </c>
      <c r="L953" s="123" t="str">
        <f t="shared" si="50"/>
        <v>Չորրորդ քառորդ</v>
      </c>
    </row>
    <row r="954" spans="1:12">
      <c r="A954" s="3">
        <v>953</v>
      </c>
      <c r="B954" s="121">
        <v>45042</v>
      </c>
      <c r="C954" s="3" t="s">
        <v>1077</v>
      </c>
      <c r="D954" s="3" t="s">
        <v>124</v>
      </c>
      <c r="E954" s="3">
        <v>45</v>
      </c>
      <c r="F954" s="3" t="s">
        <v>19</v>
      </c>
      <c r="G954" s="3">
        <v>3</v>
      </c>
      <c r="H954" s="3">
        <v>30</v>
      </c>
      <c r="I954" s="3">
        <v>90</v>
      </c>
      <c r="J954" s="24"/>
      <c r="K954" s="3" t="str">
        <f t="shared" si="49"/>
        <v>Ապրիլ</v>
      </c>
      <c r="L954" s="123" t="str">
        <f t="shared" si="50"/>
        <v>Երկրորդ քառորդ</v>
      </c>
    </row>
    <row r="955" spans="1:12">
      <c r="A955" s="3">
        <v>954</v>
      </c>
      <c r="B955" s="121">
        <v>45194</v>
      </c>
      <c r="C955" s="3" t="s">
        <v>1078</v>
      </c>
      <c r="D955" s="3" t="s">
        <v>126</v>
      </c>
      <c r="E955" s="3">
        <v>50</v>
      </c>
      <c r="F955" s="3" t="s">
        <v>20</v>
      </c>
      <c r="G955" s="3">
        <v>3</v>
      </c>
      <c r="H955" s="3">
        <v>300</v>
      </c>
      <c r="I955" s="3">
        <v>900</v>
      </c>
      <c r="J955" s="24"/>
      <c r="K955" s="3" t="str">
        <f t="shared" si="49"/>
        <v>Սեպտեմբեր</v>
      </c>
      <c r="L955" s="123" t="str">
        <f t="shared" si="50"/>
        <v>Երրորդ քառորդ</v>
      </c>
    </row>
    <row r="956" spans="1:12">
      <c r="A956" s="3">
        <v>955</v>
      </c>
      <c r="B956" s="121">
        <v>45121</v>
      </c>
      <c r="C956" s="3" t="s">
        <v>1079</v>
      </c>
      <c r="D956" s="3" t="s">
        <v>124</v>
      </c>
      <c r="E956" s="3">
        <v>58</v>
      </c>
      <c r="F956" s="3" t="s">
        <v>21</v>
      </c>
      <c r="G956" s="3">
        <v>1</v>
      </c>
      <c r="H956" s="3">
        <v>25</v>
      </c>
      <c r="I956" s="3">
        <v>25</v>
      </c>
      <c r="J956" s="24"/>
      <c r="K956" s="3" t="str">
        <f t="shared" si="49"/>
        <v>Հուլիս</v>
      </c>
      <c r="L956" s="123" t="str">
        <f t="shared" si="50"/>
        <v>Երրորդ քառորդ</v>
      </c>
    </row>
    <row r="957" spans="1:12">
      <c r="A957" s="3">
        <v>956</v>
      </c>
      <c r="B957" s="121">
        <v>45157</v>
      </c>
      <c r="C957" s="3" t="s">
        <v>1080</v>
      </c>
      <c r="D957" s="3" t="s">
        <v>124</v>
      </c>
      <c r="E957" s="3">
        <v>30</v>
      </c>
      <c r="F957" s="3" t="s">
        <v>21</v>
      </c>
      <c r="G957" s="3">
        <v>3</v>
      </c>
      <c r="H957" s="3">
        <v>500</v>
      </c>
      <c r="I957" s="3">
        <v>1500</v>
      </c>
      <c r="J957" s="24"/>
      <c r="K957" s="3" t="str">
        <f t="shared" si="49"/>
        <v>Օգոստոս</v>
      </c>
      <c r="L957" s="123" t="str">
        <f t="shared" si="50"/>
        <v>Երրորդ քառորդ</v>
      </c>
    </row>
    <row r="958" spans="1:12">
      <c r="A958" s="3">
        <v>957</v>
      </c>
      <c r="B958" s="121">
        <v>45153</v>
      </c>
      <c r="C958" s="3" t="s">
        <v>1081</v>
      </c>
      <c r="D958" s="3" t="s">
        <v>126</v>
      </c>
      <c r="E958" s="3">
        <v>60</v>
      </c>
      <c r="F958" s="3" t="s">
        <v>20</v>
      </c>
      <c r="G958" s="3">
        <v>4</v>
      </c>
      <c r="H958" s="3">
        <v>30</v>
      </c>
      <c r="I958" s="3">
        <v>120</v>
      </c>
      <c r="J958" s="24"/>
      <c r="K958" s="3" t="str">
        <f t="shared" si="49"/>
        <v>Օգոստոս</v>
      </c>
      <c r="L958" s="123" t="str">
        <f t="shared" si="50"/>
        <v>Երրորդ քառորդ</v>
      </c>
    </row>
    <row r="959" spans="1:12">
      <c r="A959" s="3">
        <v>958</v>
      </c>
      <c r="B959" s="121">
        <v>45079</v>
      </c>
      <c r="C959" s="3" t="s">
        <v>1082</v>
      </c>
      <c r="D959" s="3" t="s">
        <v>124</v>
      </c>
      <c r="E959" s="3">
        <v>62</v>
      </c>
      <c r="F959" s="3" t="s">
        <v>20</v>
      </c>
      <c r="G959" s="3">
        <v>2</v>
      </c>
      <c r="H959" s="3">
        <v>25</v>
      </c>
      <c r="I959" s="3">
        <v>50</v>
      </c>
      <c r="J959" s="24"/>
      <c r="K959" s="3" t="str">
        <f t="shared" si="49"/>
        <v>Հունիս</v>
      </c>
      <c r="L959" s="123" t="str">
        <f t="shared" si="50"/>
        <v>Երկրորդ քառորդ</v>
      </c>
    </row>
    <row r="960" spans="1:12">
      <c r="A960" s="3">
        <v>959</v>
      </c>
      <c r="B960" s="121">
        <v>45228</v>
      </c>
      <c r="C960" s="3" t="s">
        <v>1083</v>
      </c>
      <c r="D960" s="3" t="s">
        <v>126</v>
      </c>
      <c r="E960" s="3">
        <v>42</v>
      </c>
      <c r="F960" s="3" t="s">
        <v>20</v>
      </c>
      <c r="G960" s="3">
        <v>2</v>
      </c>
      <c r="H960" s="3">
        <v>30</v>
      </c>
      <c r="I960" s="3">
        <v>60</v>
      </c>
      <c r="J960" s="24"/>
      <c r="K960" s="3" t="str">
        <f t="shared" si="49"/>
        <v>Հոկտեմբեր</v>
      </c>
      <c r="L960" s="123" t="str">
        <f t="shared" si="50"/>
        <v>Չորրորդ քառորդ</v>
      </c>
    </row>
    <row r="961" spans="1:12">
      <c r="A961" s="3">
        <v>960</v>
      </c>
      <c r="B961" s="121">
        <v>45146</v>
      </c>
      <c r="C961" s="3" t="s">
        <v>1084</v>
      </c>
      <c r="D961" s="3" t="s">
        <v>124</v>
      </c>
      <c r="E961" s="3">
        <v>59</v>
      </c>
      <c r="F961" s="3" t="s">
        <v>21</v>
      </c>
      <c r="G961" s="3">
        <v>2</v>
      </c>
      <c r="H961" s="3">
        <v>30</v>
      </c>
      <c r="I961" s="3">
        <v>60</v>
      </c>
      <c r="J961" s="24"/>
      <c r="K961" s="3" t="str">
        <f t="shared" si="49"/>
        <v>Օգոստոս</v>
      </c>
      <c r="L961" s="123" t="str">
        <f t="shared" si="50"/>
        <v>Երրորդ քառորդ</v>
      </c>
    </row>
    <row r="962" spans="1:12">
      <c r="A962" s="3">
        <v>961</v>
      </c>
      <c r="B962" s="121">
        <v>45083</v>
      </c>
      <c r="C962" s="3" t="s">
        <v>1085</v>
      </c>
      <c r="D962" s="3" t="s">
        <v>124</v>
      </c>
      <c r="E962" s="3">
        <v>53</v>
      </c>
      <c r="F962" s="3" t="s">
        <v>19</v>
      </c>
      <c r="G962" s="3">
        <v>4</v>
      </c>
      <c r="H962" s="3">
        <v>50</v>
      </c>
      <c r="I962" s="3">
        <v>200</v>
      </c>
      <c r="J962" s="24"/>
      <c r="K962" s="3" t="str">
        <f t="shared" si="49"/>
        <v>Հունիս</v>
      </c>
      <c r="L962" s="123" t="str">
        <f t="shared" si="50"/>
        <v>Երկրորդ քառորդ</v>
      </c>
    </row>
    <row r="963" spans="1:12">
      <c r="A963" s="3">
        <v>962</v>
      </c>
      <c r="B963" s="121">
        <v>45218</v>
      </c>
      <c r="C963" s="3" t="s">
        <v>1086</v>
      </c>
      <c r="D963" s="3" t="s">
        <v>124</v>
      </c>
      <c r="E963" s="3">
        <v>44</v>
      </c>
      <c r="F963" s="3" t="s">
        <v>21</v>
      </c>
      <c r="G963" s="3">
        <v>2</v>
      </c>
      <c r="H963" s="3">
        <v>30</v>
      </c>
      <c r="I963" s="3">
        <v>60</v>
      </c>
      <c r="J963" s="24"/>
      <c r="K963" s="3" t="str">
        <f t="shared" ref="K963:K1001" si="51">IF(MONTH(B963)&lt;=1, "Հունվար", IF(MONTH(B963)&lt;=2, "Փետրվար", IF(MONTH(B963)&lt;=3, "Մարտ", IF(MONTH(B963)&lt;=4, "Ապրիլ",IF(MONTH(B963)&lt;=5, "Մայիս",IF(MONTH(B963)&lt;=6, "Հունիս",IF(MONTH(B963)&lt;=7, "Հուլիս",IF(MONTH(B963)&lt;=8, "Օգոստոս",IF(MONTH(B963)&lt;=9, "Սեպտեմբեր",IF(MONTH(B963)&lt;=10, "Հոկտեմբեր",IF(MONTH(B963)&lt;=11, "Նոյեմբեր",IF(MONTH(B963)&lt;=12, "Դեկտեմբեր", "Error"))))))))))))</f>
        <v>Հոկտեմբեր</v>
      </c>
      <c r="L963" s="123" t="str">
        <f t="shared" ref="L963:L1001" si="52">IF(MONTH(B963)&lt;=3, "Առաջին քառորդ", IF(MONTH(B963)&lt;=6, "Երկրորդ քառորդ", IF(MONTH(B963)&lt;=9, "Երրորդ քառորդ", IF(MONTH(B963)&lt;=12, "Չորրորդ քառորդ","Error"))))</f>
        <v>Չորրորդ քառորդ</v>
      </c>
    </row>
    <row r="964" spans="1:12">
      <c r="A964" s="3">
        <v>963</v>
      </c>
      <c r="B964" s="121">
        <v>45244</v>
      </c>
      <c r="C964" s="3" t="s">
        <v>1087</v>
      </c>
      <c r="D964" s="3" t="s">
        <v>126</v>
      </c>
      <c r="E964" s="3">
        <v>55</v>
      </c>
      <c r="F964" s="3" t="s">
        <v>19</v>
      </c>
      <c r="G964" s="3">
        <v>1</v>
      </c>
      <c r="H964" s="3">
        <v>50</v>
      </c>
      <c r="I964" s="3">
        <v>50</v>
      </c>
      <c r="J964" s="24"/>
      <c r="K964" s="3" t="str">
        <f t="shared" si="51"/>
        <v>Նոյեմբեր</v>
      </c>
      <c r="L964" s="123" t="str">
        <f t="shared" si="52"/>
        <v>Չորրորդ քառորդ</v>
      </c>
    </row>
    <row r="965" spans="1:12">
      <c r="A965" s="3">
        <v>964</v>
      </c>
      <c r="B965" s="121">
        <v>44957</v>
      </c>
      <c r="C965" s="3" t="s">
        <v>1088</v>
      </c>
      <c r="D965" s="3" t="s">
        <v>124</v>
      </c>
      <c r="E965" s="3">
        <v>24</v>
      </c>
      <c r="F965" s="3" t="s">
        <v>21</v>
      </c>
      <c r="G965" s="3">
        <v>3</v>
      </c>
      <c r="H965" s="3">
        <v>300</v>
      </c>
      <c r="I965" s="3">
        <v>900</v>
      </c>
      <c r="J965" s="24"/>
      <c r="K965" s="3" t="str">
        <f t="shared" si="51"/>
        <v>Հունվար</v>
      </c>
      <c r="L965" s="123" t="str">
        <f t="shared" si="52"/>
        <v>Առաջին քառորդ</v>
      </c>
    </row>
    <row r="966" spans="1:12">
      <c r="A966" s="3">
        <v>965</v>
      </c>
      <c r="B966" s="121">
        <v>45239</v>
      </c>
      <c r="C966" s="3" t="s">
        <v>1089</v>
      </c>
      <c r="D966" s="3" t="s">
        <v>124</v>
      </c>
      <c r="E966" s="3">
        <v>22</v>
      </c>
      <c r="F966" s="3" t="s">
        <v>21</v>
      </c>
      <c r="G966" s="3">
        <v>4</v>
      </c>
      <c r="H966" s="3">
        <v>50</v>
      </c>
      <c r="I966" s="3">
        <v>200</v>
      </c>
      <c r="J966" s="24"/>
      <c r="K966" s="3" t="str">
        <f t="shared" si="51"/>
        <v>Նոյեմբեր</v>
      </c>
      <c r="L966" s="123" t="str">
        <f t="shared" si="52"/>
        <v>Չորրորդ քառորդ</v>
      </c>
    </row>
    <row r="967" spans="1:12">
      <c r="A967" s="3">
        <v>966</v>
      </c>
      <c r="B967" s="121">
        <v>44977</v>
      </c>
      <c r="C967" s="3" t="s">
        <v>1090</v>
      </c>
      <c r="D967" s="3" t="s">
        <v>124</v>
      </c>
      <c r="E967" s="3">
        <v>60</v>
      </c>
      <c r="F967" s="3" t="s">
        <v>20</v>
      </c>
      <c r="G967" s="3">
        <v>2</v>
      </c>
      <c r="H967" s="3">
        <v>500</v>
      </c>
      <c r="I967" s="3">
        <v>1000</v>
      </c>
      <c r="J967" s="24"/>
      <c r="K967" s="3" t="str">
        <f t="shared" si="51"/>
        <v>Փետրվար</v>
      </c>
      <c r="L967" s="123" t="str">
        <f t="shared" si="52"/>
        <v>Առաջին քառորդ</v>
      </c>
    </row>
    <row r="968" spans="1:12">
      <c r="A968" s="3">
        <v>967</v>
      </c>
      <c r="B968" s="121">
        <v>45033</v>
      </c>
      <c r="C968" s="3" t="s">
        <v>1091</v>
      </c>
      <c r="D968" s="3" t="s">
        <v>124</v>
      </c>
      <c r="E968" s="3">
        <v>62</v>
      </c>
      <c r="F968" s="3" t="s">
        <v>19</v>
      </c>
      <c r="G968" s="3">
        <v>1</v>
      </c>
      <c r="H968" s="3">
        <v>25</v>
      </c>
      <c r="I968" s="3">
        <v>25</v>
      </c>
      <c r="J968" s="24"/>
      <c r="K968" s="3" t="str">
        <f t="shared" si="51"/>
        <v>Ապրիլ</v>
      </c>
      <c r="L968" s="123" t="str">
        <f t="shared" si="52"/>
        <v>Երկրորդ քառորդ</v>
      </c>
    </row>
    <row r="969" spans="1:12">
      <c r="A969" s="3">
        <v>968</v>
      </c>
      <c r="B969" s="121">
        <v>45247</v>
      </c>
      <c r="C969" s="3" t="s">
        <v>1092</v>
      </c>
      <c r="D969" s="3" t="s">
        <v>126</v>
      </c>
      <c r="E969" s="3">
        <v>48</v>
      </c>
      <c r="F969" s="3" t="s">
        <v>21</v>
      </c>
      <c r="G969" s="3">
        <v>3</v>
      </c>
      <c r="H969" s="3">
        <v>300</v>
      </c>
      <c r="I969" s="3">
        <v>900</v>
      </c>
      <c r="J969" s="24"/>
      <c r="K969" s="3" t="str">
        <f t="shared" si="51"/>
        <v>Նոյեմբեր</v>
      </c>
      <c r="L969" s="123" t="str">
        <f t="shared" si="52"/>
        <v>Չորրորդ քառորդ</v>
      </c>
    </row>
    <row r="970" spans="1:12">
      <c r="A970" s="3">
        <v>969</v>
      </c>
      <c r="B970" s="121">
        <v>45035</v>
      </c>
      <c r="C970" s="3" t="s">
        <v>1093</v>
      </c>
      <c r="D970" s="3" t="s">
        <v>126</v>
      </c>
      <c r="E970" s="3">
        <v>40</v>
      </c>
      <c r="F970" s="3" t="s">
        <v>21</v>
      </c>
      <c r="G970" s="3">
        <v>3</v>
      </c>
      <c r="H970" s="3">
        <v>300</v>
      </c>
      <c r="I970" s="3">
        <v>900</v>
      </c>
      <c r="J970" s="24"/>
      <c r="K970" s="3" t="str">
        <f t="shared" si="51"/>
        <v>Ապրիլ</v>
      </c>
      <c r="L970" s="123" t="str">
        <f t="shared" si="52"/>
        <v>Երկրորդ քառորդ</v>
      </c>
    </row>
    <row r="971" spans="1:12">
      <c r="A971" s="3">
        <v>970</v>
      </c>
      <c r="B971" s="121">
        <v>45062</v>
      </c>
      <c r="C971" s="3" t="s">
        <v>1094</v>
      </c>
      <c r="D971" s="3" t="s">
        <v>124</v>
      </c>
      <c r="E971" s="3">
        <v>59</v>
      </c>
      <c r="F971" s="3" t="s">
        <v>20</v>
      </c>
      <c r="G971" s="3">
        <v>4</v>
      </c>
      <c r="H971" s="3">
        <v>500</v>
      </c>
      <c r="I971" s="3">
        <v>2000</v>
      </c>
      <c r="J971" s="24"/>
      <c r="K971" s="3" t="str">
        <f t="shared" si="51"/>
        <v>Մայիս</v>
      </c>
      <c r="L971" s="123" t="str">
        <f t="shared" si="52"/>
        <v>Երկրորդ քառորդ</v>
      </c>
    </row>
    <row r="972" spans="1:12">
      <c r="A972" s="3">
        <v>971</v>
      </c>
      <c r="B972" s="121">
        <v>45265</v>
      </c>
      <c r="C972" s="3" t="s">
        <v>1095</v>
      </c>
      <c r="D972" s="3" t="s">
        <v>126</v>
      </c>
      <c r="E972" s="3">
        <v>27</v>
      </c>
      <c r="F972" s="3" t="s">
        <v>20</v>
      </c>
      <c r="G972" s="3">
        <v>4</v>
      </c>
      <c r="H972" s="3">
        <v>50</v>
      </c>
      <c r="I972" s="3">
        <v>200</v>
      </c>
      <c r="J972" s="24"/>
      <c r="K972" s="3" t="str">
        <f t="shared" si="51"/>
        <v>Դեկտեմբեր</v>
      </c>
      <c r="L972" s="123" t="str">
        <f t="shared" si="52"/>
        <v>Չորրորդ քառորդ</v>
      </c>
    </row>
    <row r="973" spans="1:12">
      <c r="A973" s="3">
        <v>972</v>
      </c>
      <c r="B973" s="121">
        <v>44968</v>
      </c>
      <c r="C973" s="3" t="s">
        <v>1096</v>
      </c>
      <c r="D973" s="3" t="s">
        <v>124</v>
      </c>
      <c r="E973" s="3">
        <v>49</v>
      </c>
      <c r="F973" s="3" t="s">
        <v>19</v>
      </c>
      <c r="G973" s="3">
        <v>4</v>
      </c>
      <c r="H973" s="3">
        <v>25</v>
      </c>
      <c r="I973" s="3">
        <v>100</v>
      </c>
      <c r="J973" s="24"/>
      <c r="K973" s="3" t="str">
        <f t="shared" si="51"/>
        <v>Փետրվար</v>
      </c>
      <c r="L973" s="123" t="str">
        <f t="shared" si="52"/>
        <v>Առաջին քառորդ</v>
      </c>
    </row>
    <row r="974" spans="1:12">
      <c r="A974" s="3">
        <v>973</v>
      </c>
      <c r="B974" s="121">
        <v>45007</v>
      </c>
      <c r="C974" s="3" t="s">
        <v>1097</v>
      </c>
      <c r="D974" s="3" t="s">
        <v>124</v>
      </c>
      <c r="E974" s="3">
        <v>60</v>
      </c>
      <c r="F974" s="3" t="s">
        <v>21</v>
      </c>
      <c r="G974" s="3">
        <v>1</v>
      </c>
      <c r="H974" s="3">
        <v>50</v>
      </c>
      <c r="I974" s="3">
        <v>50</v>
      </c>
      <c r="J974" s="24"/>
      <c r="K974" s="3" t="str">
        <f t="shared" si="51"/>
        <v>Մարտ</v>
      </c>
      <c r="L974" s="123" t="str">
        <f t="shared" si="52"/>
        <v>Առաջին քառորդ</v>
      </c>
    </row>
    <row r="975" spans="1:12">
      <c r="A975" s="3">
        <v>974</v>
      </c>
      <c r="B975" s="121">
        <v>45049</v>
      </c>
      <c r="C975" s="3" t="s">
        <v>1098</v>
      </c>
      <c r="D975" s="3" t="s">
        <v>124</v>
      </c>
      <c r="E975" s="3">
        <v>47</v>
      </c>
      <c r="F975" s="3" t="s">
        <v>19</v>
      </c>
      <c r="G975" s="3">
        <v>1</v>
      </c>
      <c r="H975" s="3">
        <v>30</v>
      </c>
      <c r="I975" s="3">
        <v>30</v>
      </c>
      <c r="J975" s="24"/>
      <c r="K975" s="3" t="str">
        <f t="shared" si="51"/>
        <v>Մայիս</v>
      </c>
      <c r="L975" s="123" t="str">
        <f t="shared" si="52"/>
        <v>Երկրորդ քառորդ</v>
      </c>
    </row>
    <row r="976" spans="1:12">
      <c r="A976" s="3">
        <v>975</v>
      </c>
      <c r="B976" s="121">
        <v>45015</v>
      </c>
      <c r="C976" s="3" t="s">
        <v>1099</v>
      </c>
      <c r="D976" s="3" t="s">
        <v>126</v>
      </c>
      <c r="E976" s="3">
        <v>56</v>
      </c>
      <c r="F976" s="3" t="s">
        <v>21</v>
      </c>
      <c r="G976" s="3">
        <v>4</v>
      </c>
      <c r="H976" s="3">
        <v>50</v>
      </c>
      <c r="I976" s="3">
        <v>200</v>
      </c>
      <c r="J976" s="24"/>
      <c r="K976" s="3" t="str">
        <f t="shared" si="51"/>
        <v>Մարտ</v>
      </c>
      <c r="L976" s="123" t="str">
        <f t="shared" si="52"/>
        <v>Առաջին քառորդ</v>
      </c>
    </row>
    <row r="977" spans="1:12">
      <c r="A977" s="3">
        <v>976</v>
      </c>
      <c r="B977" s="121">
        <v>45209</v>
      </c>
      <c r="C977" s="3" t="s">
        <v>1100</v>
      </c>
      <c r="D977" s="3" t="s">
        <v>126</v>
      </c>
      <c r="E977" s="3">
        <v>48</v>
      </c>
      <c r="F977" s="3" t="s">
        <v>19</v>
      </c>
      <c r="G977" s="3">
        <v>2</v>
      </c>
      <c r="H977" s="3">
        <v>300</v>
      </c>
      <c r="I977" s="3">
        <v>600</v>
      </c>
      <c r="J977" s="24"/>
      <c r="K977" s="3" t="str">
        <f t="shared" si="51"/>
        <v>Հոկտեմբեր</v>
      </c>
      <c r="L977" s="123" t="str">
        <f t="shared" si="52"/>
        <v>Չորրորդ քառորդ</v>
      </c>
    </row>
    <row r="978" spans="1:12">
      <c r="A978" s="3">
        <v>977</v>
      </c>
      <c r="B978" s="121">
        <v>44965</v>
      </c>
      <c r="C978" s="3" t="s">
        <v>1101</v>
      </c>
      <c r="D978" s="3" t="s">
        <v>126</v>
      </c>
      <c r="E978" s="3">
        <v>35</v>
      </c>
      <c r="F978" s="3" t="s">
        <v>20</v>
      </c>
      <c r="G978" s="3">
        <v>3</v>
      </c>
      <c r="H978" s="3">
        <v>25</v>
      </c>
      <c r="I978" s="3">
        <v>75</v>
      </c>
      <c r="J978" s="24"/>
      <c r="K978" s="3" t="str">
        <f t="shared" si="51"/>
        <v>Փետրվար</v>
      </c>
      <c r="L978" s="123" t="str">
        <f t="shared" si="52"/>
        <v>Առաջին քառորդ</v>
      </c>
    </row>
    <row r="979" spans="1:12">
      <c r="A979" s="3">
        <v>978</v>
      </c>
      <c r="B979" s="121">
        <v>45007</v>
      </c>
      <c r="C979" s="3" t="s">
        <v>1102</v>
      </c>
      <c r="D979" s="3" t="s">
        <v>126</v>
      </c>
      <c r="E979" s="3">
        <v>53</v>
      </c>
      <c r="F979" s="3" t="s">
        <v>21</v>
      </c>
      <c r="G979" s="3">
        <v>3</v>
      </c>
      <c r="H979" s="3">
        <v>50</v>
      </c>
      <c r="I979" s="3">
        <v>150</v>
      </c>
      <c r="J979" s="24"/>
      <c r="K979" s="3" t="str">
        <f t="shared" si="51"/>
        <v>Մարտ</v>
      </c>
      <c r="L979" s="123" t="str">
        <f t="shared" si="52"/>
        <v>Առաջին քառորդ</v>
      </c>
    </row>
    <row r="980" spans="1:12">
      <c r="A980" s="3">
        <v>979</v>
      </c>
      <c r="B980" s="121">
        <v>44928</v>
      </c>
      <c r="C980" s="3" t="s">
        <v>1103</v>
      </c>
      <c r="D980" s="3" t="s">
        <v>126</v>
      </c>
      <c r="E980" s="3">
        <v>19</v>
      </c>
      <c r="F980" s="3" t="s">
        <v>19</v>
      </c>
      <c r="G980" s="3">
        <v>1</v>
      </c>
      <c r="H980" s="3">
        <v>25</v>
      </c>
      <c r="I980" s="3">
        <v>25</v>
      </c>
      <c r="J980" s="24"/>
      <c r="K980" s="3" t="str">
        <f t="shared" si="51"/>
        <v>Հունվար</v>
      </c>
      <c r="L980" s="123" t="str">
        <f t="shared" si="52"/>
        <v>Առաջին քառորդ</v>
      </c>
    </row>
    <row r="981" spans="1:12">
      <c r="A981" s="3">
        <v>980</v>
      </c>
      <c r="B981" s="121">
        <v>45136</v>
      </c>
      <c r="C981" s="3" t="s">
        <v>1104</v>
      </c>
      <c r="D981" s="3" t="s">
        <v>126</v>
      </c>
      <c r="E981" s="3">
        <v>31</v>
      </c>
      <c r="F981" s="3" t="s">
        <v>20</v>
      </c>
      <c r="G981" s="3">
        <v>3</v>
      </c>
      <c r="H981" s="3">
        <v>25</v>
      </c>
      <c r="I981" s="3">
        <v>75</v>
      </c>
      <c r="J981" s="24"/>
      <c r="K981" s="3" t="str">
        <f t="shared" si="51"/>
        <v>Հուլիս</v>
      </c>
      <c r="L981" s="123" t="str">
        <f t="shared" si="52"/>
        <v>Երրորդ քառորդ</v>
      </c>
    </row>
    <row r="982" spans="1:12">
      <c r="A982" s="3">
        <v>981</v>
      </c>
      <c r="B982" s="121">
        <v>45157</v>
      </c>
      <c r="C982" s="3" t="s">
        <v>1105</v>
      </c>
      <c r="D982" s="3" t="s">
        <v>126</v>
      </c>
      <c r="E982" s="3">
        <v>30</v>
      </c>
      <c r="F982" s="3" t="s">
        <v>20</v>
      </c>
      <c r="G982" s="3">
        <v>2</v>
      </c>
      <c r="H982" s="3">
        <v>30</v>
      </c>
      <c r="I982" s="3">
        <v>60</v>
      </c>
      <c r="J982" s="24"/>
      <c r="K982" s="3" t="str">
        <f t="shared" si="51"/>
        <v>Օգոստոս</v>
      </c>
      <c r="L982" s="123" t="str">
        <f t="shared" si="52"/>
        <v>Երրորդ քառորդ</v>
      </c>
    </row>
    <row r="983" spans="1:12">
      <c r="A983" s="3">
        <v>982</v>
      </c>
      <c r="B983" s="121">
        <v>45279</v>
      </c>
      <c r="C983" s="3" t="s">
        <v>1106</v>
      </c>
      <c r="D983" s="3" t="s">
        <v>126</v>
      </c>
      <c r="E983" s="3">
        <v>46</v>
      </c>
      <c r="F983" s="3" t="s">
        <v>19</v>
      </c>
      <c r="G983" s="3">
        <v>3</v>
      </c>
      <c r="H983" s="3">
        <v>30</v>
      </c>
      <c r="I983" s="3">
        <v>90</v>
      </c>
      <c r="J983" s="24"/>
      <c r="K983" s="3" t="str">
        <f t="shared" si="51"/>
        <v>Դեկտեմբեր</v>
      </c>
      <c r="L983" s="123" t="str">
        <f t="shared" si="52"/>
        <v>Չորրորդ քառորդ</v>
      </c>
    </row>
    <row r="984" spans="1:12">
      <c r="A984" s="3">
        <v>983</v>
      </c>
      <c r="B984" s="121">
        <v>45231</v>
      </c>
      <c r="C984" s="3" t="s">
        <v>1107</v>
      </c>
      <c r="D984" s="3" t="s">
        <v>126</v>
      </c>
      <c r="E984" s="3">
        <v>29</v>
      </c>
      <c r="F984" s="3" t="s">
        <v>21</v>
      </c>
      <c r="G984" s="3">
        <v>1</v>
      </c>
      <c r="H984" s="3">
        <v>300</v>
      </c>
      <c r="I984" s="3">
        <v>300</v>
      </c>
      <c r="J984" s="24"/>
      <c r="K984" s="3" t="str">
        <f t="shared" si="51"/>
        <v>Նոյեմբեր</v>
      </c>
      <c r="L984" s="123" t="str">
        <f t="shared" si="52"/>
        <v>Չորրորդ քառորդ</v>
      </c>
    </row>
    <row r="985" spans="1:12">
      <c r="A985" s="3">
        <v>984</v>
      </c>
      <c r="B985" s="121">
        <v>45167</v>
      </c>
      <c r="C985" s="3" t="s">
        <v>1108</v>
      </c>
      <c r="D985" s="3" t="s">
        <v>124</v>
      </c>
      <c r="E985" s="3">
        <v>56</v>
      </c>
      <c r="F985" s="3" t="s">
        <v>21</v>
      </c>
      <c r="G985" s="3">
        <v>1</v>
      </c>
      <c r="H985" s="3">
        <v>500</v>
      </c>
      <c r="I985" s="3">
        <v>500</v>
      </c>
      <c r="J985" s="24"/>
      <c r="K985" s="3" t="str">
        <f t="shared" si="51"/>
        <v>Օգոստոս</v>
      </c>
      <c r="L985" s="123" t="str">
        <f t="shared" si="52"/>
        <v>Երրորդ քառորդ</v>
      </c>
    </row>
    <row r="986" spans="1:12">
      <c r="A986" s="3">
        <v>985</v>
      </c>
      <c r="B986" s="121">
        <v>45076</v>
      </c>
      <c r="C986" s="3" t="s">
        <v>1109</v>
      </c>
      <c r="D986" s="3" t="s">
        <v>126</v>
      </c>
      <c r="E986" s="3">
        <v>19</v>
      </c>
      <c r="F986" s="3" t="s">
        <v>20</v>
      </c>
      <c r="G986" s="3">
        <v>2</v>
      </c>
      <c r="H986" s="3">
        <v>25</v>
      </c>
      <c r="I986" s="3">
        <v>50</v>
      </c>
      <c r="J986" s="24"/>
      <c r="K986" s="3" t="str">
        <f t="shared" si="51"/>
        <v>Մայիս</v>
      </c>
      <c r="L986" s="123" t="str">
        <f t="shared" si="52"/>
        <v>Երկրորդ քառորդ</v>
      </c>
    </row>
    <row r="987" spans="1:12">
      <c r="A987" s="3">
        <v>986</v>
      </c>
      <c r="B987" s="121">
        <v>44943</v>
      </c>
      <c r="C987" s="3" t="s">
        <v>1110</v>
      </c>
      <c r="D987" s="3" t="s">
        <v>126</v>
      </c>
      <c r="E987" s="3">
        <v>49</v>
      </c>
      <c r="F987" s="3" t="s">
        <v>21</v>
      </c>
      <c r="G987" s="3">
        <v>2</v>
      </c>
      <c r="H987" s="3">
        <v>500</v>
      </c>
      <c r="I987" s="3">
        <v>1000</v>
      </c>
      <c r="J987" s="24"/>
      <c r="K987" s="3" t="str">
        <f t="shared" si="51"/>
        <v>Հունվար</v>
      </c>
      <c r="L987" s="123" t="str">
        <f t="shared" si="52"/>
        <v>Առաջին քառորդ</v>
      </c>
    </row>
    <row r="988" spans="1:12">
      <c r="A988" s="3">
        <v>987</v>
      </c>
      <c r="B988" s="121">
        <v>45045</v>
      </c>
      <c r="C988" s="3" t="s">
        <v>1111</v>
      </c>
      <c r="D988" s="3" t="s">
        <v>126</v>
      </c>
      <c r="E988" s="3">
        <v>30</v>
      </c>
      <c r="F988" s="3" t="s">
        <v>21</v>
      </c>
      <c r="G988" s="3">
        <v>3</v>
      </c>
      <c r="H988" s="3">
        <v>300</v>
      </c>
      <c r="I988" s="3">
        <v>900</v>
      </c>
      <c r="J988" s="24"/>
      <c r="K988" s="3" t="str">
        <f t="shared" si="51"/>
        <v>Ապրիլ</v>
      </c>
      <c r="L988" s="123" t="str">
        <f t="shared" si="52"/>
        <v>Երկրորդ քառորդ</v>
      </c>
    </row>
    <row r="989" spans="1:12">
      <c r="A989" s="3">
        <v>988</v>
      </c>
      <c r="B989" s="121">
        <v>45074</v>
      </c>
      <c r="C989" s="3" t="s">
        <v>1112</v>
      </c>
      <c r="D989" s="3" t="s">
        <v>126</v>
      </c>
      <c r="E989" s="3">
        <v>63</v>
      </c>
      <c r="F989" s="3" t="s">
        <v>21</v>
      </c>
      <c r="G989" s="3">
        <v>3</v>
      </c>
      <c r="H989" s="3">
        <v>25</v>
      </c>
      <c r="I989" s="3">
        <v>75</v>
      </c>
      <c r="J989" s="24"/>
      <c r="K989" s="3" t="str">
        <f t="shared" si="51"/>
        <v>Մայիս</v>
      </c>
      <c r="L989" s="123" t="str">
        <f t="shared" si="52"/>
        <v>Երկրորդ քառորդ</v>
      </c>
    </row>
    <row r="990" spans="1:12">
      <c r="A990" s="3">
        <v>989</v>
      </c>
      <c r="B990" s="121">
        <v>45288</v>
      </c>
      <c r="C990" s="3" t="s">
        <v>1113</v>
      </c>
      <c r="D990" s="3" t="s">
        <v>126</v>
      </c>
      <c r="E990" s="3">
        <v>44</v>
      </c>
      <c r="F990" s="3" t="s">
        <v>20</v>
      </c>
      <c r="G990" s="3">
        <v>1</v>
      </c>
      <c r="H990" s="3">
        <v>25</v>
      </c>
      <c r="I990" s="3">
        <v>25</v>
      </c>
      <c r="J990" s="24"/>
      <c r="K990" s="3" t="str">
        <f t="shared" si="51"/>
        <v>Դեկտեմբեր</v>
      </c>
      <c r="L990" s="123" t="str">
        <f t="shared" si="52"/>
        <v>Չորրորդ քառորդ</v>
      </c>
    </row>
    <row r="991" spans="1:12">
      <c r="A991" s="3">
        <v>990</v>
      </c>
      <c r="B991" s="121">
        <v>45071</v>
      </c>
      <c r="C991" s="3" t="s">
        <v>1114</v>
      </c>
      <c r="D991" s="3" t="s">
        <v>126</v>
      </c>
      <c r="E991" s="3">
        <v>58</v>
      </c>
      <c r="F991" s="3" t="s">
        <v>19</v>
      </c>
      <c r="G991" s="3">
        <v>2</v>
      </c>
      <c r="H991" s="3">
        <v>500</v>
      </c>
      <c r="I991" s="3">
        <v>1000</v>
      </c>
      <c r="J991" s="24"/>
      <c r="K991" s="3" t="str">
        <f t="shared" si="51"/>
        <v>Մայիս</v>
      </c>
      <c r="L991" s="123" t="str">
        <f t="shared" si="52"/>
        <v>Երկրորդ քառորդ</v>
      </c>
    </row>
    <row r="992" spans="1:12">
      <c r="A992" s="3">
        <v>991</v>
      </c>
      <c r="B992" s="121">
        <v>45286</v>
      </c>
      <c r="C992" s="3" t="s">
        <v>1115</v>
      </c>
      <c r="D992" s="3" t="s">
        <v>126</v>
      </c>
      <c r="E992" s="3">
        <v>34</v>
      </c>
      <c r="F992" s="3" t="s">
        <v>21</v>
      </c>
      <c r="G992" s="3">
        <v>2</v>
      </c>
      <c r="H992" s="3">
        <v>50</v>
      </c>
      <c r="I992" s="3">
        <v>100</v>
      </c>
      <c r="J992" s="24"/>
      <c r="K992" s="3" t="str">
        <f t="shared" si="51"/>
        <v>Դեկտեմբեր</v>
      </c>
      <c r="L992" s="123" t="str">
        <f t="shared" si="52"/>
        <v>Չորրորդ քառորդ</v>
      </c>
    </row>
    <row r="993" spans="1:12">
      <c r="A993" s="3">
        <v>992</v>
      </c>
      <c r="B993" s="121">
        <v>45159</v>
      </c>
      <c r="C993" s="3" t="s">
        <v>1116</v>
      </c>
      <c r="D993" s="3" t="s">
        <v>126</v>
      </c>
      <c r="E993" s="3">
        <v>57</v>
      </c>
      <c r="F993" s="3" t="s">
        <v>20</v>
      </c>
      <c r="G993" s="3">
        <v>2</v>
      </c>
      <c r="H993" s="3">
        <v>30</v>
      </c>
      <c r="I993" s="3">
        <v>60</v>
      </c>
      <c r="J993" s="24"/>
      <c r="K993" s="3" t="str">
        <f t="shared" si="51"/>
        <v>Օգոստոս</v>
      </c>
      <c r="L993" s="123" t="str">
        <f t="shared" si="52"/>
        <v>Երրորդ քառորդ</v>
      </c>
    </row>
    <row r="994" spans="1:12">
      <c r="A994" s="3">
        <v>993</v>
      </c>
      <c r="B994" s="121">
        <v>44963</v>
      </c>
      <c r="C994" s="3" t="s">
        <v>1117</v>
      </c>
      <c r="D994" s="3" t="s">
        <v>126</v>
      </c>
      <c r="E994" s="3">
        <v>48</v>
      </c>
      <c r="F994" s="3" t="s">
        <v>20</v>
      </c>
      <c r="G994" s="3">
        <v>3</v>
      </c>
      <c r="H994" s="3">
        <v>50</v>
      </c>
      <c r="I994" s="3">
        <v>150</v>
      </c>
      <c r="J994" s="24"/>
      <c r="K994" s="3" t="str">
        <f t="shared" si="51"/>
        <v>Փետրվար</v>
      </c>
      <c r="L994" s="123" t="str">
        <f t="shared" si="52"/>
        <v>Առաջին քառորդ</v>
      </c>
    </row>
    <row r="995" spans="1:12">
      <c r="A995" s="3">
        <v>994</v>
      </c>
      <c r="B995" s="121">
        <v>45278</v>
      </c>
      <c r="C995" s="3" t="s">
        <v>1118</v>
      </c>
      <c r="D995" s="3" t="s">
        <v>126</v>
      </c>
      <c r="E995" s="3">
        <v>51</v>
      </c>
      <c r="F995" s="3" t="s">
        <v>19</v>
      </c>
      <c r="G995" s="3">
        <v>2</v>
      </c>
      <c r="H995" s="3">
        <v>500</v>
      </c>
      <c r="I995" s="3">
        <v>1000</v>
      </c>
      <c r="J995" s="24"/>
      <c r="K995" s="3" t="str">
        <f t="shared" si="51"/>
        <v>Դեկտեմբեր</v>
      </c>
      <c r="L995" s="123" t="str">
        <f t="shared" si="52"/>
        <v>Չորրորդ քառորդ</v>
      </c>
    </row>
    <row r="996" spans="1:12">
      <c r="A996" s="3">
        <v>995</v>
      </c>
      <c r="B996" s="121">
        <v>45046</v>
      </c>
      <c r="C996" s="3" t="s">
        <v>1119</v>
      </c>
      <c r="D996" s="3" t="s">
        <v>126</v>
      </c>
      <c r="E996" s="3">
        <v>41</v>
      </c>
      <c r="F996" s="3" t="s">
        <v>21</v>
      </c>
      <c r="G996" s="3">
        <v>1</v>
      </c>
      <c r="H996" s="3">
        <v>30</v>
      </c>
      <c r="I996" s="3">
        <v>30</v>
      </c>
      <c r="J996" s="24"/>
      <c r="K996" s="3" t="str">
        <f t="shared" si="51"/>
        <v>Ապրիլ</v>
      </c>
      <c r="L996" s="123" t="str">
        <f t="shared" si="52"/>
        <v>Երկրորդ քառորդ</v>
      </c>
    </row>
    <row r="997" spans="1:12">
      <c r="A997" s="3">
        <v>996</v>
      </c>
      <c r="B997" s="121">
        <v>45062</v>
      </c>
      <c r="C997" s="3" t="s">
        <v>1120</v>
      </c>
      <c r="D997" s="3" t="s">
        <v>124</v>
      </c>
      <c r="E997" s="3">
        <v>62</v>
      </c>
      <c r="F997" s="3" t="s">
        <v>21</v>
      </c>
      <c r="G997" s="3">
        <v>1</v>
      </c>
      <c r="H997" s="3">
        <v>50</v>
      </c>
      <c r="I997" s="3">
        <v>50</v>
      </c>
      <c r="J997" s="24"/>
      <c r="K997" s="3" t="str">
        <f t="shared" si="51"/>
        <v>Մայիս</v>
      </c>
      <c r="L997" s="123" t="str">
        <f t="shared" si="52"/>
        <v>Երկրորդ քառորդ</v>
      </c>
    </row>
    <row r="998" spans="1:12">
      <c r="A998" s="3">
        <v>997</v>
      </c>
      <c r="B998" s="121">
        <v>45247</v>
      </c>
      <c r="C998" s="3" t="s">
        <v>1121</v>
      </c>
      <c r="D998" s="3" t="s">
        <v>124</v>
      </c>
      <c r="E998" s="3">
        <v>52</v>
      </c>
      <c r="F998" s="3" t="s">
        <v>19</v>
      </c>
      <c r="G998" s="3">
        <v>3</v>
      </c>
      <c r="H998" s="3">
        <v>30</v>
      </c>
      <c r="I998" s="3">
        <v>90</v>
      </c>
      <c r="J998" s="24"/>
      <c r="K998" s="3" t="str">
        <f t="shared" si="51"/>
        <v>Նոյեմբեր</v>
      </c>
      <c r="L998" s="123" t="str">
        <f t="shared" si="52"/>
        <v>Չորրորդ քառորդ</v>
      </c>
    </row>
    <row r="999" spans="1:12">
      <c r="A999" s="3">
        <v>998</v>
      </c>
      <c r="B999" s="121">
        <v>45228</v>
      </c>
      <c r="C999" s="3" t="s">
        <v>1122</v>
      </c>
      <c r="D999" s="3" t="s">
        <v>126</v>
      </c>
      <c r="E999" s="3">
        <v>23</v>
      </c>
      <c r="F999" s="3" t="s">
        <v>19</v>
      </c>
      <c r="G999" s="3">
        <v>4</v>
      </c>
      <c r="H999" s="3">
        <v>25</v>
      </c>
      <c r="I999" s="3">
        <v>100</v>
      </c>
      <c r="J999" s="24"/>
      <c r="K999" s="3" t="str">
        <f t="shared" si="51"/>
        <v>Հոկտեմբեր</v>
      </c>
      <c r="L999" s="123" t="str">
        <f t="shared" si="52"/>
        <v>Չորրորդ քառորդ</v>
      </c>
    </row>
    <row r="1000" spans="1:12">
      <c r="A1000" s="3">
        <v>999</v>
      </c>
      <c r="B1000" s="121">
        <v>45265</v>
      </c>
      <c r="C1000" s="3" t="s">
        <v>1123</v>
      </c>
      <c r="D1000" s="3" t="s">
        <v>126</v>
      </c>
      <c r="E1000" s="3">
        <v>36</v>
      </c>
      <c r="F1000" s="3" t="s">
        <v>20</v>
      </c>
      <c r="G1000" s="3">
        <v>3</v>
      </c>
      <c r="H1000" s="3">
        <v>50</v>
      </c>
      <c r="I1000" s="3">
        <v>150</v>
      </c>
      <c r="J1000" s="24"/>
      <c r="K1000" s="3" t="str">
        <f t="shared" si="51"/>
        <v>Դեկտեմբեր</v>
      </c>
      <c r="L1000" s="123" t="str">
        <f t="shared" si="52"/>
        <v>Չորրորդ քառորդ</v>
      </c>
    </row>
    <row r="1001" spans="1:12">
      <c r="A1001" s="3">
        <v>1000</v>
      </c>
      <c r="B1001" s="121">
        <v>45028</v>
      </c>
      <c r="C1001" s="3" t="s">
        <v>1124</v>
      </c>
      <c r="D1001" s="3" t="s">
        <v>124</v>
      </c>
      <c r="E1001" s="3">
        <v>47</v>
      </c>
      <c r="F1001" s="3" t="s">
        <v>20</v>
      </c>
      <c r="G1001" s="3">
        <v>4</v>
      </c>
      <c r="H1001" s="3">
        <v>30</v>
      </c>
      <c r="I1001" s="3">
        <v>120</v>
      </c>
      <c r="J1001" s="24"/>
      <c r="K1001" s="3" t="str">
        <f t="shared" si="51"/>
        <v>Ապրիլ</v>
      </c>
      <c r="L1001" s="123" t="str">
        <f t="shared" si="52"/>
        <v>Երկրորդ քառորդ</v>
      </c>
    </row>
  </sheetData>
  <mergeCells count="3">
    <mergeCell ref="S10:T10"/>
    <mergeCell ref="S18:T18"/>
    <mergeCell ref="S26:T26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01"/>
  <sheetViews>
    <sheetView topLeftCell="Q25" zoomScale="80" zoomScaleNormal="80" workbookViewId="0">
      <selection activeCell="AZ41" sqref="AZ41"/>
    </sheetView>
  </sheetViews>
  <sheetFormatPr defaultColWidth="8.7265625" defaultRowHeight="14.5"/>
  <cols>
    <col min="1" max="1" width="13.54296875" style="1" bestFit="1" customWidth="1"/>
    <col min="2" max="2" width="10.7265625" style="1" bestFit="1" customWidth="1"/>
    <col min="3" max="3" width="10.7265625" style="1" customWidth="1"/>
    <col min="4" max="4" width="11.81640625" style="1" bestFit="1" customWidth="1"/>
    <col min="5" max="5" width="7.54296875" style="1" bestFit="1" customWidth="1"/>
    <col min="6" max="6" width="4.453125" style="1" bestFit="1" customWidth="1"/>
    <col min="7" max="7" width="16.26953125" style="1" bestFit="1" customWidth="1"/>
    <col min="8" max="8" width="8.7265625" style="1" bestFit="1" customWidth="1"/>
    <col min="9" max="10" width="13.1796875" style="1" bestFit="1" customWidth="1"/>
    <col min="11" max="11" width="8.7265625" style="1"/>
    <col min="12" max="13" width="11.453125" style="1" bestFit="1" customWidth="1"/>
    <col min="14" max="14" width="8.7265625" style="1"/>
    <col min="15" max="15" width="10.54296875" style="1" bestFit="1" customWidth="1"/>
    <col min="16" max="17" width="8.7265625" style="1"/>
    <col min="18" max="18" width="11.453125" style="1" bestFit="1" customWidth="1"/>
    <col min="19" max="20" width="8.453125" style="1" bestFit="1" customWidth="1"/>
    <col min="21" max="21" width="10.54296875" style="1" bestFit="1" customWidth="1"/>
    <col min="22" max="23" width="8.7265625" style="1"/>
    <col min="24" max="24" width="11.453125" style="1" bestFit="1" customWidth="1"/>
    <col min="25" max="25" width="7.1796875" style="1" bestFit="1" customWidth="1"/>
    <col min="26" max="26" width="8.453125" style="1" bestFit="1" customWidth="1"/>
    <col min="27" max="27" width="10.54296875" style="1" bestFit="1" customWidth="1"/>
    <col min="28" max="30" width="8.7265625" style="1"/>
    <col min="31" max="31" width="16" style="1" bestFit="1" customWidth="1"/>
    <col min="32" max="32" width="8.453125" style="1" bestFit="1" customWidth="1"/>
    <col min="33" max="33" width="8.453125" style="1" customWidth="1"/>
    <col min="34" max="34" width="8.453125" style="1" bestFit="1" customWidth="1"/>
    <col min="35" max="35" width="8.453125" style="1" customWidth="1"/>
    <col min="36" max="36" width="10.54296875" style="1" bestFit="1" customWidth="1"/>
    <col min="37" max="38" width="8.7265625" style="1"/>
    <col min="39" max="39" width="11.453125" style="1" bestFit="1" customWidth="1"/>
    <col min="40" max="40" width="8.453125" style="1" bestFit="1" customWidth="1"/>
    <col min="41" max="42" width="10.54296875" style="1" bestFit="1" customWidth="1"/>
    <col min="43" max="16384" width="8.7265625" style="1"/>
  </cols>
  <sheetData>
    <row r="1" spans="1:20">
      <c r="A1" s="120" t="s">
        <v>117</v>
      </c>
      <c r="B1" s="120" t="s">
        <v>118</v>
      </c>
      <c r="C1" s="120"/>
      <c r="D1" s="120" t="s">
        <v>119</v>
      </c>
      <c r="E1" s="120" t="s">
        <v>120</v>
      </c>
      <c r="F1" s="120" t="s">
        <v>57</v>
      </c>
      <c r="G1" s="120" t="s">
        <v>58</v>
      </c>
      <c r="H1" s="120" t="s">
        <v>121</v>
      </c>
      <c r="I1" s="120" t="s">
        <v>122</v>
      </c>
      <c r="J1" s="120" t="s">
        <v>59</v>
      </c>
    </row>
    <row r="2" spans="1:20">
      <c r="A2" s="3">
        <v>1</v>
      </c>
      <c r="B2" s="121">
        <v>45254</v>
      </c>
      <c r="C2" s="121" t="str">
        <f>TEXT(B2,"dddd")</f>
        <v>Friday</v>
      </c>
      <c r="D2" s="3" t="s">
        <v>123</v>
      </c>
      <c r="E2" s="3" t="s">
        <v>124</v>
      </c>
      <c r="F2" s="3">
        <v>34</v>
      </c>
      <c r="G2" s="3" t="s">
        <v>19</v>
      </c>
      <c r="H2" s="3">
        <v>3</v>
      </c>
      <c r="I2" s="3">
        <v>50</v>
      </c>
      <c r="J2" s="3">
        <v>150</v>
      </c>
      <c r="M2" s="121" t="s">
        <v>1141</v>
      </c>
      <c r="N2" s="3">
        <f>SUMIFS(J:J,C:C,M2)</f>
        <v>70250</v>
      </c>
      <c r="O2" s="22">
        <f>N2/SUM($N$2:$N$8)</f>
        <v>0.15405701754385964</v>
      </c>
    </row>
    <row r="3" spans="1:20">
      <c r="A3" s="3">
        <v>2</v>
      </c>
      <c r="B3" s="121">
        <v>44984</v>
      </c>
      <c r="C3" s="121" t="str">
        <f t="shared" ref="C3:C66" si="0">TEXT(B3,"dddd")</f>
        <v>Monday</v>
      </c>
      <c r="D3" s="3" t="s">
        <v>125</v>
      </c>
      <c r="E3" s="3" t="s">
        <v>126</v>
      </c>
      <c r="F3" s="3">
        <v>26</v>
      </c>
      <c r="G3" s="3" t="s">
        <v>21</v>
      </c>
      <c r="H3" s="3">
        <v>2</v>
      </c>
      <c r="I3" s="3">
        <v>500</v>
      </c>
      <c r="J3" s="3">
        <v>1000</v>
      </c>
      <c r="M3" s="121" t="s">
        <v>1144</v>
      </c>
      <c r="N3" s="3">
        <f t="shared" ref="N3:N8" si="1">SUMIFS(J:J,C:C,M3)</f>
        <v>69440</v>
      </c>
      <c r="O3" s="22">
        <f t="shared" ref="O3:O8" si="2">N3/SUM($N$2:$N$8)</f>
        <v>0.15228070175438596</v>
      </c>
    </row>
    <row r="4" spans="1:20">
      <c r="A4" s="3">
        <v>3</v>
      </c>
      <c r="B4" s="121">
        <v>44939</v>
      </c>
      <c r="C4" s="121" t="str">
        <f t="shared" si="0"/>
        <v>Friday</v>
      </c>
      <c r="D4" s="3" t="s">
        <v>127</v>
      </c>
      <c r="E4" s="3" t="s">
        <v>124</v>
      </c>
      <c r="F4" s="3">
        <v>50</v>
      </c>
      <c r="G4" s="3" t="s">
        <v>20</v>
      </c>
      <c r="H4" s="3">
        <v>1</v>
      </c>
      <c r="I4" s="3">
        <v>30</v>
      </c>
      <c r="J4" s="3">
        <v>30</v>
      </c>
      <c r="M4" s="121" t="s">
        <v>1145</v>
      </c>
      <c r="N4" s="3">
        <f t="shared" si="1"/>
        <v>58770</v>
      </c>
      <c r="O4" s="22">
        <f t="shared" si="2"/>
        <v>0.12888157894736843</v>
      </c>
    </row>
    <row r="5" spans="1:20">
      <c r="A5" s="3">
        <v>4</v>
      </c>
      <c r="B5" s="121">
        <v>45067</v>
      </c>
      <c r="C5" s="121" t="str">
        <f t="shared" si="0"/>
        <v>Sunday</v>
      </c>
      <c r="D5" s="3" t="s">
        <v>128</v>
      </c>
      <c r="E5" s="3" t="s">
        <v>124</v>
      </c>
      <c r="F5" s="3">
        <v>37</v>
      </c>
      <c r="G5" s="3" t="s">
        <v>21</v>
      </c>
      <c r="H5" s="3">
        <v>1</v>
      </c>
      <c r="I5" s="3">
        <v>500</v>
      </c>
      <c r="J5" s="3">
        <v>500</v>
      </c>
      <c r="M5" s="121" t="s">
        <v>1146</v>
      </c>
      <c r="N5" s="3">
        <f t="shared" si="1"/>
        <v>53835</v>
      </c>
      <c r="O5" s="22">
        <f t="shared" si="2"/>
        <v>0.11805921052631579</v>
      </c>
    </row>
    <row r="6" spans="1:20">
      <c r="A6" s="3">
        <v>5</v>
      </c>
      <c r="B6" s="121">
        <v>45052</v>
      </c>
      <c r="C6" s="121" t="str">
        <f t="shared" si="0"/>
        <v>Saturday</v>
      </c>
      <c r="D6" s="3" t="s">
        <v>129</v>
      </c>
      <c r="E6" s="3" t="s">
        <v>124</v>
      </c>
      <c r="F6" s="3">
        <v>30</v>
      </c>
      <c r="G6" s="3" t="s">
        <v>19</v>
      </c>
      <c r="H6" s="3">
        <v>2</v>
      </c>
      <c r="I6" s="3">
        <v>50</v>
      </c>
      <c r="J6" s="3">
        <v>100</v>
      </c>
      <c r="M6" s="121" t="s">
        <v>1140</v>
      </c>
      <c r="N6" s="3">
        <f t="shared" si="1"/>
        <v>66290</v>
      </c>
      <c r="O6" s="22">
        <f t="shared" si="2"/>
        <v>0.14537280701754385</v>
      </c>
    </row>
    <row r="7" spans="1:20">
      <c r="A7" s="3">
        <v>6</v>
      </c>
      <c r="B7" s="121">
        <v>45041</v>
      </c>
      <c r="C7" s="121" t="str">
        <f t="shared" si="0"/>
        <v>Tuesday</v>
      </c>
      <c r="D7" s="3" t="s">
        <v>130</v>
      </c>
      <c r="E7" s="3" t="s">
        <v>126</v>
      </c>
      <c r="F7" s="3">
        <v>45</v>
      </c>
      <c r="G7" s="3" t="s">
        <v>19</v>
      </c>
      <c r="H7" s="3">
        <v>1</v>
      </c>
      <c r="I7" s="3">
        <v>30</v>
      </c>
      <c r="J7" s="3">
        <v>30</v>
      </c>
      <c r="M7" s="121" t="s">
        <v>1143</v>
      </c>
      <c r="N7" s="3">
        <f t="shared" si="1"/>
        <v>78815</v>
      </c>
      <c r="O7" s="22">
        <f t="shared" si="2"/>
        <v>0.17283991228070175</v>
      </c>
    </row>
    <row r="8" spans="1:20">
      <c r="A8" s="3">
        <v>7</v>
      </c>
      <c r="B8" s="121">
        <v>44998</v>
      </c>
      <c r="C8" s="121" t="str">
        <f t="shared" si="0"/>
        <v>Monday</v>
      </c>
      <c r="D8" s="3" t="s">
        <v>131</v>
      </c>
      <c r="E8" s="3" t="s">
        <v>124</v>
      </c>
      <c r="F8" s="3">
        <v>46</v>
      </c>
      <c r="G8" s="3" t="s">
        <v>21</v>
      </c>
      <c r="H8" s="3">
        <v>2</v>
      </c>
      <c r="I8" s="3">
        <v>25</v>
      </c>
      <c r="J8" s="3">
        <v>50</v>
      </c>
      <c r="M8" s="121" t="s">
        <v>1142</v>
      </c>
      <c r="N8" s="3">
        <f t="shared" si="1"/>
        <v>58600</v>
      </c>
      <c r="O8" s="22">
        <f t="shared" si="2"/>
        <v>0.12850877192982457</v>
      </c>
    </row>
    <row r="9" spans="1:20">
      <c r="A9" s="3">
        <v>8</v>
      </c>
      <c r="B9" s="121">
        <v>44979</v>
      </c>
      <c r="C9" s="121" t="str">
        <f t="shared" si="0"/>
        <v>Wednesday</v>
      </c>
      <c r="D9" s="3" t="s">
        <v>132</v>
      </c>
      <c r="E9" s="3" t="s">
        <v>124</v>
      </c>
      <c r="F9" s="3">
        <v>30</v>
      </c>
      <c r="G9" s="3" t="s">
        <v>20</v>
      </c>
      <c r="H9" s="3">
        <v>4</v>
      </c>
      <c r="I9" s="3">
        <v>25</v>
      </c>
      <c r="J9" s="3">
        <v>100</v>
      </c>
    </row>
    <row r="10" spans="1:20">
      <c r="A10" s="3">
        <v>9</v>
      </c>
      <c r="B10" s="121">
        <v>45273</v>
      </c>
      <c r="C10" s="121" t="str">
        <f t="shared" si="0"/>
        <v>Wednesday</v>
      </c>
      <c r="D10" s="3" t="s">
        <v>133</v>
      </c>
      <c r="E10" s="3" t="s">
        <v>124</v>
      </c>
      <c r="F10" s="3">
        <v>63</v>
      </c>
      <c r="G10" s="3" t="s">
        <v>20</v>
      </c>
      <c r="H10" s="3">
        <v>2</v>
      </c>
      <c r="I10" s="3">
        <v>300</v>
      </c>
      <c r="J10" s="3">
        <v>600</v>
      </c>
    </row>
    <row r="11" spans="1:20">
      <c r="A11" s="3">
        <v>10</v>
      </c>
      <c r="B11" s="121">
        <v>45206</v>
      </c>
      <c r="C11" s="121" t="str">
        <f t="shared" si="0"/>
        <v>Saturday</v>
      </c>
      <c r="D11" s="3" t="s">
        <v>134</v>
      </c>
      <c r="E11" s="3" t="s">
        <v>126</v>
      </c>
      <c r="F11" s="3">
        <v>52</v>
      </c>
      <c r="G11" s="3" t="s">
        <v>21</v>
      </c>
      <c r="H11" s="3">
        <v>4</v>
      </c>
      <c r="I11" s="3">
        <v>50</v>
      </c>
      <c r="J11" s="3">
        <v>200</v>
      </c>
      <c r="N11" s="3" t="s">
        <v>124</v>
      </c>
      <c r="O11" s="3" t="s">
        <v>126</v>
      </c>
      <c r="S11" s="3" t="s">
        <v>124</v>
      </c>
      <c r="T11" s="3" t="s">
        <v>126</v>
      </c>
    </row>
    <row r="12" spans="1:20">
      <c r="A12" s="3">
        <v>11</v>
      </c>
      <c r="B12" s="121">
        <v>44971</v>
      </c>
      <c r="C12" s="121" t="str">
        <f t="shared" si="0"/>
        <v>Tuesday</v>
      </c>
      <c r="D12" s="3" t="s">
        <v>135</v>
      </c>
      <c r="E12" s="3" t="s">
        <v>124</v>
      </c>
      <c r="F12" s="3">
        <v>23</v>
      </c>
      <c r="G12" s="3" t="s">
        <v>21</v>
      </c>
      <c r="H12" s="3">
        <v>2</v>
      </c>
      <c r="I12" s="3">
        <v>50</v>
      </c>
      <c r="J12" s="3">
        <v>100</v>
      </c>
      <c r="M12" s="121" t="s">
        <v>1141</v>
      </c>
      <c r="N12" s="3">
        <f>SUMIFS($J:$J,$E:$E,N$11,$C:$C,$M12)</f>
        <v>34065</v>
      </c>
      <c r="O12" s="3">
        <f>SUMIFS($J:$J,$E:$E,O$11,$C:$C,$M12)</f>
        <v>36185</v>
      </c>
      <c r="R12" s="121" t="s">
        <v>1141</v>
      </c>
      <c r="S12" s="22">
        <f>N12/SUM($N$2:$N$8)</f>
        <v>7.470394736842105E-2</v>
      </c>
      <c r="T12" s="22">
        <f>O12/SUM($N$2:$N$8)</f>
        <v>7.9353070175438592E-2</v>
      </c>
    </row>
    <row r="13" spans="1:20">
      <c r="A13" s="3">
        <v>12</v>
      </c>
      <c r="B13" s="121">
        <v>45229</v>
      </c>
      <c r="C13" s="121" t="str">
        <f t="shared" si="0"/>
        <v>Monday</v>
      </c>
      <c r="D13" s="3" t="s">
        <v>136</v>
      </c>
      <c r="E13" s="3" t="s">
        <v>124</v>
      </c>
      <c r="F13" s="3">
        <v>35</v>
      </c>
      <c r="G13" s="3" t="s">
        <v>19</v>
      </c>
      <c r="H13" s="3">
        <v>3</v>
      </c>
      <c r="I13" s="3">
        <v>25</v>
      </c>
      <c r="J13" s="3">
        <v>75</v>
      </c>
      <c r="M13" s="121" t="s">
        <v>1144</v>
      </c>
      <c r="N13" s="3">
        <f t="shared" ref="N13:N18" si="3">SUMIFS($J:$J,$E:$E,N$11,$C:$C,$M13)</f>
        <v>30430</v>
      </c>
      <c r="O13" s="3">
        <f t="shared" ref="O13:O18" si="4">SUMIFS($J:$J,$E:$E,O$11,$C:$C,$M13)</f>
        <v>39010</v>
      </c>
      <c r="R13" s="121" t="s">
        <v>1144</v>
      </c>
      <c r="S13" s="22">
        <f t="shared" ref="S13:S18" si="5">N13/SUM($N$2:$N$8)</f>
        <v>6.6732456140350879E-2</v>
      </c>
      <c r="T13" s="22">
        <f t="shared" ref="T13:T18" si="6">O13/SUM($N$2:$N$8)</f>
        <v>8.5548245614035082E-2</v>
      </c>
    </row>
    <row r="14" spans="1:20">
      <c r="A14" s="3">
        <v>13</v>
      </c>
      <c r="B14" s="121">
        <v>45143</v>
      </c>
      <c r="C14" s="121" t="str">
        <f t="shared" si="0"/>
        <v>Saturday</v>
      </c>
      <c r="D14" s="3" t="s">
        <v>137</v>
      </c>
      <c r="E14" s="3" t="s">
        <v>124</v>
      </c>
      <c r="F14" s="3">
        <v>22</v>
      </c>
      <c r="G14" s="3" t="s">
        <v>20</v>
      </c>
      <c r="H14" s="3">
        <v>3</v>
      </c>
      <c r="I14" s="3">
        <v>500</v>
      </c>
      <c r="J14" s="3">
        <v>1500</v>
      </c>
      <c r="M14" s="121" t="s">
        <v>1145</v>
      </c>
      <c r="N14" s="3">
        <f t="shared" si="3"/>
        <v>28700</v>
      </c>
      <c r="O14" s="3">
        <f t="shared" si="4"/>
        <v>30070</v>
      </c>
      <c r="R14" s="121" t="s">
        <v>1145</v>
      </c>
      <c r="S14" s="22">
        <f t="shared" si="5"/>
        <v>6.2938596491228072E-2</v>
      </c>
      <c r="T14" s="22">
        <f t="shared" si="6"/>
        <v>6.5942982456140345E-2</v>
      </c>
    </row>
    <row r="15" spans="1:20">
      <c r="A15" s="3">
        <v>14</v>
      </c>
      <c r="B15" s="121">
        <v>44943</v>
      </c>
      <c r="C15" s="121" t="str">
        <f t="shared" si="0"/>
        <v>Tuesday</v>
      </c>
      <c r="D15" s="3" t="s">
        <v>138</v>
      </c>
      <c r="E15" s="3" t="s">
        <v>124</v>
      </c>
      <c r="F15" s="3">
        <v>64</v>
      </c>
      <c r="G15" s="3" t="s">
        <v>21</v>
      </c>
      <c r="H15" s="3">
        <v>4</v>
      </c>
      <c r="I15" s="3">
        <v>30</v>
      </c>
      <c r="J15" s="3">
        <v>120</v>
      </c>
      <c r="M15" s="121" t="s">
        <v>1146</v>
      </c>
      <c r="N15" s="3">
        <f t="shared" si="3"/>
        <v>26460</v>
      </c>
      <c r="O15" s="3">
        <f t="shared" si="4"/>
        <v>27375</v>
      </c>
      <c r="R15" s="121" t="s">
        <v>1146</v>
      </c>
      <c r="S15" s="22">
        <f t="shared" si="5"/>
        <v>5.8026315789473683E-2</v>
      </c>
      <c r="T15" s="22">
        <f t="shared" si="6"/>
        <v>6.0032894736842105E-2</v>
      </c>
    </row>
    <row r="16" spans="1:20">
      <c r="A16" s="3">
        <v>15</v>
      </c>
      <c r="B16" s="121">
        <v>44942</v>
      </c>
      <c r="C16" s="121" t="str">
        <f t="shared" si="0"/>
        <v>Monday</v>
      </c>
      <c r="D16" s="3" t="s">
        <v>139</v>
      </c>
      <c r="E16" s="3" t="s">
        <v>126</v>
      </c>
      <c r="F16" s="3">
        <v>42</v>
      </c>
      <c r="G16" s="3" t="s">
        <v>20</v>
      </c>
      <c r="H16" s="3">
        <v>4</v>
      </c>
      <c r="I16" s="3">
        <v>500</v>
      </c>
      <c r="J16" s="3">
        <v>2000</v>
      </c>
      <c r="M16" s="121" t="s">
        <v>1140</v>
      </c>
      <c r="N16" s="3">
        <f t="shared" si="3"/>
        <v>35225</v>
      </c>
      <c r="O16" s="3">
        <f t="shared" si="4"/>
        <v>31065</v>
      </c>
      <c r="R16" s="121" t="s">
        <v>1140</v>
      </c>
      <c r="S16" s="22">
        <f t="shared" si="5"/>
        <v>7.7247807017543857E-2</v>
      </c>
      <c r="T16" s="22">
        <f t="shared" si="6"/>
        <v>6.8125000000000005E-2</v>
      </c>
    </row>
    <row r="17" spans="1:45">
      <c r="A17" s="3">
        <v>16</v>
      </c>
      <c r="B17" s="121">
        <v>44974</v>
      </c>
      <c r="C17" s="121" t="str">
        <f t="shared" si="0"/>
        <v>Friday</v>
      </c>
      <c r="D17" s="3" t="s">
        <v>140</v>
      </c>
      <c r="E17" s="3" t="s">
        <v>124</v>
      </c>
      <c r="F17" s="3">
        <v>19</v>
      </c>
      <c r="G17" s="3" t="s">
        <v>21</v>
      </c>
      <c r="H17" s="3">
        <v>3</v>
      </c>
      <c r="I17" s="3">
        <v>500</v>
      </c>
      <c r="J17" s="3">
        <v>1500</v>
      </c>
      <c r="M17" s="121" t="s">
        <v>1143</v>
      </c>
      <c r="N17" s="3">
        <f t="shared" si="3"/>
        <v>38650</v>
      </c>
      <c r="O17" s="3">
        <f t="shared" si="4"/>
        <v>40165</v>
      </c>
      <c r="R17" s="121" t="s">
        <v>1143</v>
      </c>
      <c r="S17" s="22">
        <f t="shared" si="5"/>
        <v>8.4758771929824561E-2</v>
      </c>
      <c r="T17" s="22">
        <f t="shared" si="6"/>
        <v>8.8081140350877191E-2</v>
      </c>
    </row>
    <row r="18" spans="1:45">
      <c r="A18" s="3">
        <v>17</v>
      </c>
      <c r="B18" s="121">
        <v>45038</v>
      </c>
      <c r="C18" s="121" t="str">
        <f t="shared" si="0"/>
        <v>Saturday</v>
      </c>
      <c r="D18" s="3" t="s">
        <v>141</v>
      </c>
      <c r="E18" s="3" t="s">
        <v>126</v>
      </c>
      <c r="F18" s="3">
        <v>27</v>
      </c>
      <c r="G18" s="3" t="s">
        <v>21</v>
      </c>
      <c r="H18" s="3">
        <v>4</v>
      </c>
      <c r="I18" s="3">
        <v>25</v>
      </c>
      <c r="J18" s="3">
        <v>100</v>
      </c>
      <c r="M18" s="121" t="s">
        <v>1142</v>
      </c>
      <c r="N18" s="3">
        <f t="shared" si="3"/>
        <v>29630</v>
      </c>
      <c r="O18" s="3">
        <f t="shared" si="4"/>
        <v>28970</v>
      </c>
      <c r="R18" s="121" t="s">
        <v>1142</v>
      </c>
      <c r="S18" s="22">
        <f t="shared" si="5"/>
        <v>6.4978070175438593E-2</v>
      </c>
      <c r="T18" s="22">
        <f t="shared" si="6"/>
        <v>6.3530701754385965E-2</v>
      </c>
    </row>
    <row r="19" spans="1:45">
      <c r="A19" s="3">
        <v>18</v>
      </c>
      <c r="B19" s="121">
        <v>45046</v>
      </c>
      <c r="C19" s="121" t="str">
        <f t="shared" si="0"/>
        <v>Sunday</v>
      </c>
      <c r="D19" s="3" t="s">
        <v>142</v>
      </c>
      <c r="E19" s="3" t="s">
        <v>126</v>
      </c>
      <c r="F19" s="3">
        <v>47</v>
      </c>
      <c r="G19" s="3" t="s">
        <v>20</v>
      </c>
      <c r="H19" s="3">
        <v>2</v>
      </c>
      <c r="I19" s="3">
        <v>25</v>
      </c>
      <c r="J19" s="3">
        <v>50</v>
      </c>
    </row>
    <row r="20" spans="1:45" ht="16.5" customHeight="1">
      <c r="A20" s="3">
        <v>19</v>
      </c>
      <c r="B20" s="121">
        <v>45185</v>
      </c>
      <c r="C20" s="121" t="str">
        <f t="shared" si="0"/>
        <v>Saturday</v>
      </c>
      <c r="D20" s="3" t="s">
        <v>143</v>
      </c>
      <c r="E20" s="3" t="s">
        <v>126</v>
      </c>
      <c r="F20" s="3">
        <v>62</v>
      </c>
      <c r="G20" s="3" t="s">
        <v>21</v>
      </c>
      <c r="H20" s="3">
        <v>2</v>
      </c>
      <c r="I20" s="3">
        <v>25</v>
      </c>
      <c r="J20" s="3">
        <v>50</v>
      </c>
      <c r="L20" s="1" t="s">
        <v>1147</v>
      </c>
      <c r="AG20" s="4" t="s">
        <v>1150</v>
      </c>
      <c r="AS20" s="4" t="s">
        <v>1151</v>
      </c>
    </row>
    <row r="21" spans="1:45">
      <c r="A21" s="3">
        <v>20</v>
      </c>
      <c r="B21" s="121">
        <v>45235</v>
      </c>
      <c r="C21" s="121" t="str">
        <f t="shared" si="0"/>
        <v>Sunday</v>
      </c>
      <c r="D21" s="3" t="s">
        <v>144</v>
      </c>
      <c r="E21" s="3" t="s">
        <v>124</v>
      </c>
      <c r="F21" s="3">
        <v>22</v>
      </c>
      <c r="G21" s="3" t="s">
        <v>21</v>
      </c>
      <c r="H21" s="3">
        <v>3</v>
      </c>
      <c r="I21" s="3">
        <v>300</v>
      </c>
      <c r="J21" s="3">
        <v>900</v>
      </c>
      <c r="M21" s="3" t="s">
        <v>19</v>
      </c>
      <c r="N21" s="3" t="s">
        <v>21</v>
      </c>
      <c r="O21" s="3" t="s">
        <v>20</v>
      </c>
      <c r="S21" s="3" t="s">
        <v>19</v>
      </c>
      <c r="T21" s="3" t="s">
        <v>21</v>
      </c>
      <c r="U21" s="3" t="s">
        <v>20</v>
      </c>
      <c r="Y21" s="3" t="s">
        <v>19</v>
      </c>
      <c r="Z21" s="3" t="s">
        <v>21</v>
      </c>
      <c r="AA21" s="3" t="s">
        <v>20</v>
      </c>
    </row>
    <row r="22" spans="1:45">
      <c r="A22" s="3">
        <v>21</v>
      </c>
      <c r="B22" s="121">
        <v>44940</v>
      </c>
      <c r="C22" s="121" t="str">
        <f t="shared" si="0"/>
        <v>Saturday</v>
      </c>
      <c r="D22" s="3" t="s">
        <v>145</v>
      </c>
      <c r="E22" s="3" t="s">
        <v>126</v>
      </c>
      <c r="F22" s="3">
        <v>50</v>
      </c>
      <c r="G22" s="3" t="s">
        <v>19</v>
      </c>
      <c r="H22" s="3">
        <v>1</v>
      </c>
      <c r="I22" s="3">
        <v>500</v>
      </c>
      <c r="J22" s="3">
        <v>500</v>
      </c>
      <c r="L22" s="130" t="s">
        <v>1141</v>
      </c>
      <c r="M22" s="3">
        <f>SUMIFS($J:$J,$C:$C,$L22,$G:$G,M$21)</f>
        <v>28685</v>
      </c>
      <c r="N22" s="3">
        <f t="shared" ref="N22:O28" si="7">SUMIFS($J:$J,$C:$C,$L22,$G:$G,N$21)</f>
        <v>18275</v>
      </c>
      <c r="O22" s="3">
        <f t="shared" si="7"/>
        <v>23290</v>
      </c>
      <c r="R22" s="121" t="s">
        <v>1141</v>
      </c>
      <c r="S22" s="22">
        <f>M22/SUM($M22:$O22)</f>
        <v>0.40832740213523133</v>
      </c>
      <c r="T22" s="22">
        <f>N22/SUM($M22:$O22)</f>
        <v>0.26014234875444842</v>
      </c>
      <c r="U22" s="22">
        <f>O22/SUM($M22:$O22)</f>
        <v>0.33153024911032031</v>
      </c>
      <c r="X22" s="121" t="s">
        <v>1141</v>
      </c>
      <c r="Y22" s="22">
        <f>M22/SUM($M$22:$O$28)</f>
        <v>6.2905701754385965E-2</v>
      </c>
      <c r="Z22" s="22">
        <f t="shared" ref="Z22:AA22" si="8">N22/SUM($M$22:$O$28)</f>
        <v>4.0076754385964912E-2</v>
      </c>
      <c r="AA22" s="22">
        <f t="shared" si="8"/>
        <v>5.1074561403508772E-2</v>
      </c>
      <c r="AB22" s="23">
        <f>SUM(Y22:AA22)</f>
        <v>0.15405701754385964</v>
      </c>
    </row>
    <row r="23" spans="1:45">
      <c r="A23" s="3">
        <v>22</v>
      </c>
      <c r="B23" s="121">
        <v>45214</v>
      </c>
      <c r="C23" s="121" t="str">
        <f t="shared" si="0"/>
        <v>Sunday</v>
      </c>
      <c r="D23" s="3" t="s">
        <v>146</v>
      </c>
      <c r="E23" s="3" t="s">
        <v>124</v>
      </c>
      <c r="F23" s="3">
        <v>18</v>
      </c>
      <c r="G23" s="3" t="s">
        <v>21</v>
      </c>
      <c r="H23" s="3">
        <v>2</v>
      </c>
      <c r="I23" s="3">
        <v>50</v>
      </c>
      <c r="J23" s="3">
        <v>100</v>
      </c>
      <c r="L23" s="130" t="s">
        <v>1144</v>
      </c>
      <c r="M23" s="3">
        <f>SUMIFS($J:$J,$C:$C,$L23,$G:$G,M$21)</f>
        <v>20355</v>
      </c>
      <c r="N23" s="3">
        <f t="shared" si="7"/>
        <v>23725</v>
      </c>
      <c r="O23" s="3">
        <f t="shared" si="7"/>
        <v>25360</v>
      </c>
      <c r="R23" s="121" t="s">
        <v>1144</v>
      </c>
      <c r="S23" s="22">
        <f t="shared" ref="S23:S28" si="9">M23/SUM($M23:$O23)</f>
        <v>0.29313076036866359</v>
      </c>
      <c r="T23" s="22">
        <f t="shared" ref="T23:T28" si="10">N23/SUM($M23:$O23)</f>
        <v>0.34166186635944701</v>
      </c>
      <c r="U23" s="22">
        <f t="shared" ref="U23:U28" si="11">O23/SUM($M23:$O23)</f>
        <v>0.3652073732718894</v>
      </c>
      <c r="X23" s="121" t="s">
        <v>1144</v>
      </c>
      <c r="Y23" s="22">
        <f t="shared" ref="Y23:Y28" si="12">M23/SUM($M$22:$O$28)</f>
        <v>4.4638157894736845E-2</v>
      </c>
      <c r="Z23" s="22">
        <f t="shared" ref="Z23:Z28" si="13">N23/SUM($M$22:$O$28)</f>
        <v>5.2028508771929827E-2</v>
      </c>
      <c r="AA23" s="22">
        <f t="shared" ref="AA23:AA28" si="14">O23/SUM($M$22:$O$28)</f>
        <v>5.5614035087719296E-2</v>
      </c>
      <c r="AB23" s="23">
        <f t="shared" ref="AB23:AB28" si="15">SUM(Y23:AA23)</f>
        <v>0.15228070175438596</v>
      </c>
    </row>
    <row r="24" spans="1:45">
      <c r="A24" s="3">
        <v>23</v>
      </c>
      <c r="B24" s="121">
        <v>45028</v>
      </c>
      <c r="C24" s="121" t="str">
        <f t="shared" si="0"/>
        <v>Wednesday</v>
      </c>
      <c r="D24" s="3" t="s">
        <v>147</v>
      </c>
      <c r="E24" s="3" t="s">
        <v>126</v>
      </c>
      <c r="F24" s="3">
        <v>35</v>
      </c>
      <c r="G24" s="3" t="s">
        <v>21</v>
      </c>
      <c r="H24" s="3">
        <v>4</v>
      </c>
      <c r="I24" s="3">
        <v>30</v>
      </c>
      <c r="J24" s="3">
        <v>120</v>
      </c>
      <c r="L24" s="130" t="s">
        <v>1145</v>
      </c>
      <c r="M24" s="3">
        <f t="shared" ref="M24:M28" si="16">SUMIFS($J:$J,$C:$C,$L24,$G:$G,M$21)</f>
        <v>15285</v>
      </c>
      <c r="N24" s="3">
        <f t="shared" si="7"/>
        <v>23260</v>
      </c>
      <c r="O24" s="3">
        <f t="shared" si="7"/>
        <v>20225</v>
      </c>
      <c r="R24" s="121" t="s">
        <v>1145</v>
      </c>
      <c r="S24" s="22">
        <f t="shared" si="9"/>
        <v>0.26008167432363449</v>
      </c>
      <c r="T24" s="22">
        <f t="shared" si="10"/>
        <v>0.39578015994555044</v>
      </c>
      <c r="U24" s="22">
        <f t="shared" si="11"/>
        <v>0.34413816573081502</v>
      </c>
      <c r="X24" s="121" t="s">
        <v>1145</v>
      </c>
      <c r="Y24" s="22">
        <f t="shared" si="12"/>
        <v>3.3519736842105262E-2</v>
      </c>
      <c r="Z24" s="22">
        <f t="shared" si="13"/>
        <v>5.1008771929824559E-2</v>
      </c>
      <c r="AA24" s="22">
        <f t="shared" si="14"/>
        <v>4.4353070175438596E-2</v>
      </c>
      <c r="AB24" s="23">
        <f>SUM(Y24:AA24)</f>
        <v>0.12888157894736843</v>
      </c>
    </row>
    <row r="25" spans="1:45">
      <c r="A25" s="3">
        <v>24</v>
      </c>
      <c r="B25" s="121">
        <v>45259</v>
      </c>
      <c r="C25" s="121" t="str">
        <f t="shared" si="0"/>
        <v>Wednesday</v>
      </c>
      <c r="D25" s="3" t="s">
        <v>148</v>
      </c>
      <c r="E25" s="3" t="s">
        <v>126</v>
      </c>
      <c r="F25" s="3">
        <v>49</v>
      </c>
      <c r="G25" s="3" t="s">
        <v>21</v>
      </c>
      <c r="H25" s="3">
        <v>1</v>
      </c>
      <c r="I25" s="3">
        <v>300</v>
      </c>
      <c r="J25" s="3">
        <v>300</v>
      </c>
      <c r="L25" s="130" t="s">
        <v>1146</v>
      </c>
      <c r="M25" s="3">
        <f t="shared" si="16"/>
        <v>18380</v>
      </c>
      <c r="N25" s="3">
        <f t="shared" si="7"/>
        <v>21190</v>
      </c>
      <c r="O25" s="3">
        <f t="shared" si="7"/>
        <v>14265</v>
      </c>
      <c r="R25" s="121" t="s">
        <v>1146</v>
      </c>
      <c r="S25" s="22">
        <f t="shared" si="9"/>
        <v>0.34141357852698057</v>
      </c>
      <c r="T25" s="22">
        <f t="shared" si="10"/>
        <v>0.39361010495031112</v>
      </c>
      <c r="U25" s="22">
        <f t="shared" si="11"/>
        <v>0.26497631652270826</v>
      </c>
      <c r="X25" s="121" t="s">
        <v>1146</v>
      </c>
      <c r="Y25" s="22">
        <f t="shared" si="12"/>
        <v>4.0307017543859652E-2</v>
      </c>
      <c r="Z25" s="22">
        <f t="shared" si="13"/>
        <v>4.6469298245614035E-2</v>
      </c>
      <c r="AA25" s="22">
        <f t="shared" si="14"/>
        <v>3.1282894736842107E-2</v>
      </c>
      <c r="AB25" s="23">
        <f t="shared" si="15"/>
        <v>0.11805921052631579</v>
      </c>
    </row>
    <row r="26" spans="1:45">
      <c r="A26" s="3">
        <v>25</v>
      </c>
      <c r="B26" s="121">
        <v>45286</v>
      </c>
      <c r="C26" s="121" t="str">
        <f t="shared" si="0"/>
        <v>Tuesday</v>
      </c>
      <c r="D26" s="3" t="s">
        <v>149</v>
      </c>
      <c r="E26" s="3" t="s">
        <v>126</v>
      </c>
      <c r="F26" s="3">
        <v>64</v>
      </c>
      <c r="G26" s="3" t="s">
        <v>19</v>
      </c>
      <c r="H26" s="3">
        <v>1</v>
      </c>
      <c r="I26" s="3">
        <v>50</v>
      </c>
      <c r="J26" s="3">
        <v>50</v>
      </c>
      <c r="L26" s="130" t="s">
        <v>1140</v>
      </c>
      <c r="M26" s="3">
        <f t="shared" si="16"/>
        <v>25395</v>
      </c>
      <c r="N26" s="3">
        <f t="shared" si="7"/>
        <v>23455</v>
      </c>
      <c r="O26" s="3">
        <f t="shared" si="7"/>
        <v>17440</v>
      </c>
      <c r="R26" s="121" t="s">
        <v>1140</v>
      </c>
      <c r="S26" s="22">
        <f t="shared" si="9"/>
        <v>0.38308945542314077</v>
      </c>
      <c r="T26" s="22">
        <f t="shared" si="10"/>
        <v>0.35382410620003019</v>
      </c>
      <c r="U26" s="22">
        <f t="shared" si="11"/>
        <v>0.2630864383768291</v>
      </c>
      <c r="X26" s="121" t="s">
        <v>1140</v>
      </c>
      <c r="Y26" s="22">
        <f t="shared" si="12"/>
        <v>5.5690789473684207E-2</v>
      </c>
      <c r="Z26" s="22">
        <f t="shared" si="13"/>
        <v>5.1436403508771933E-2</v>
      </c>
      <c r="AA26" s="22">
        <f t="shared" si="14"/>
        <v>3.8245614035087722E-2</v>
      </c>
      <c r="AB26" s="23">
        <f>SUM(Y26:AA26)</f>
        <v>0.14537280701754385</v>
      </c>
    </row>
    <row r="27" spans="1:45">
      <c r="A27" s="3">
        <v>26</v>
      </c>
      <c r="B27" s="121">
        <v>45206</v>
      </c>
      <c r="C27" s="121" t="str">
        <f t="shared" si="0"/>
        <v>Saturday</v>
      </c>
      <c r="D27" s="3" t="s">
        <v>150</v>
      </c>
      <c r="E27" s="3" t="s">
        <v>126</v>
      </c>
      <c r="F27" s="3">
        <v>28</v>
      </c>
      <c r="G27" s="3" t="s">
        <v>20</v>
      </c>
      <c r="H27" s="3">
        <v>2</v>
      </c>
      <c r="I27" s="3">
        <v>500</v>
      </c>
      <c r="J27" s="3">
        <v>1000</v>
      </c>
      <c r="L27" s="130" t="s">
        <v>1143</v>
      </c>
      <c r="M27" s="3">
        <f t="shared" si="16"/>
        <v>23205</v>
      </c>
      <c r="N27" s="3">
        <f t="shared" si="7"/>
        <v>23480</v>
      </c>
      <c r="O27" s="3">
        <f t="shared" si="7"/>
        <v>32130</v>
      </c>
      <c r="R27" s="121" t="s">
        <v>1143</v>
      </c>
      <c r="S27" s="22">
        <f t="shared" si="9"/>
        <v>0.29442365032037049</v>
      </c>
      <c r="T27" s="22">
        <f t="shared" si="10"/>
        <v>0.2979128338514242</v>
      </c>
      <c r="U27" s="22">
        <f t="shared" si="11"/>
        <v>0.40766351582820531</v>
      </c>
      <c r="X27" s="121" t="s">
        <v>1143</v>
      </c>
      <c r="Y27" s="22">
        <f t="shared" si="12"/>
        <v>5.0888157894736843E-2</v>
      </c>
      <c r="Z27" s="22">
        <f t="shared" si="13"/>
        <v>5.1491228070175442E-2</v>
      </c>
      <c r="AA27" s="22">
        <f t="shared" si="14"/>
        <v>7.0460526315789473E-2</v>
      </c>
      <c r="AB27" s="23">
        <f t="shared" si="15"/>
        <v>0.17283991228070175</v>
      </c>
    </row>
    <row r="28" spans="1:45">
      <c r="A28" s="3">
        <v>27</v>
      </c>
      <c r="B28" s="121">
        <v>45141</v>
      </c>
      <c r="C28" s="121" t="str">
        <f t="shared" si="0"/>
        <v>Thursday</v>
      </c>
      <c r="D28" s="3" t="s">
        <v>151</v>
      </c>
      <c r="E28" s="3" t="s">
        <v>126</v>
      </c>
      <c r="F28" s="3">
        <v>38</v>
      </c>
      <c r="G28" s="3" t="s">
        <v>19</v>
      </c>
      <c r="H28" s="3">
        <v>2</v>
      </c>
      <c r="I28" s="3">
        <v>25</v>
      </c>
      <c r="J28" s="3">
        <v>50</v>
      </c>
      <c r="L28" s="130" t="s">
        <v>1142</v>
      </c>
      <c r="M28" s="3">
        <f t="shared" si="16"/>
        <v>12210</v>
      </c>
      <c r="N28" s="3">
        <f t="shared" si="7"/>
        <v>22195</v>
      </c>
      <c r="O28" s="3">
        <f t="shared" si="7"/>
        <v>24195</v>
      </c>
      <c r="R28" s="121" t="s">
        <v>1142</v>
      </c>
      <c r="S28" s="22">
        <f t="shared" si="9"/>
        <v>0.20836177474402731</v>
      </c>
      <c r="T28" s="22">
        <f t="shared" si="10"/>
        <v>0.37875426621160407</v>
      </c>
      <c r="U28" s="22">
        <f t="shared" si="11"/>
        <v>0.41288395904436859</v>
      </c>
      <c r="X28" s="121" t="s">
        <v>1142</v>
      </c>
      <c r="Y28" s="22">
        <f t="shared" si="12"/>
        <v>2.6776315789473683E-2</v>
      </c>
      <c r="Z28" s="22">
        <f t="shared" si="13"/>
        <v>4.8673245614035091E-2</v>
      </c>
      <c r="AA28" s="22">
        <f t="shared" si="14"/>
        <v>5.3059210526315792E-2</v>
      </c>
      <c r="AB28" s="23">
        <f t="shared" si="15"/>
        <v>0.12850877192982457</v>
      </c>
    </row>
    <row r="29" spans="1:45">
      <c r="A29" s="3">
        <v>28</v>
      </c>
      <c r="B29" s="121">
        <v>45039</v>
      </c>
      <c r="C29" s="121" t="str">
        <f t="shared" si="0"/>
        <v>Sunday</v>
      </c>
      <c r="D29" s="3" t="s">
        <v>152</v>
      </c>
      <c r="E29" s="3" t="s">
        <v>126</v>
      </c>
      <c r="F29" s="3">
        <v>43</v>
      </c>
      <c r="G29" s="3" t="s">
        <v>19</v>
      </c>
      <c r="H29" s="3">
        <v>1</v>
      </c>
      <c r="I29" s="3">
        <v>500</v>
      </c>
      <c r="J29" s="3">
        <v>500</v>
      </c>
    </row>
    <row r="30" spans="1:45">
      <c r="A30" s="3">
        <v>29</v>
      </c>
      <c r="B30" s="121">
        <v>45156</v>
      </c>
      <c r="C30" s="121" t="str">
        <f t="shared" si="0"/>
        <v>Friday</v>
      </c>
      <c r="D30" s="3" t="s">
        <v>153</v>
      </c>
      <c r="E30" s="3" t="s">
        <v>126</v>
      </c>
      <c r="F30" s="3">
        <v>42</v>
      </c>
      <c r="G30" s="3" t="s">
        <v>20</v>
      </c>
      <c r="H30" s="3">
        <v>1</v>
      </c>
      <c r="I30" s="3">
        <v>30</v>
      </c>
      <c r="J30" s="3">
        <v>30</v>
      </c>
    </row>
    <row r="31" spans="1:45">
      <c r="A31" s="3">
        <v>30</v>
      </c>
      <c r="B31" s="121">
        <v>45228</v>
      </c>
      <c r="C31" s="121" t="str">
        <f t="shared" si="0"/>
        <v>Sunday</v>
      </c>
      <c r="D31" s="3" t="s">
        <v>154</v>
      </c>
      <c r="E31" s="3" t="s">
        <v>126</v>
      </c>
      <c r="F31" s="3">
        <v>39</v>
      </c>
      <c r="G31" s="3" t="s">
        <v>19</v>
      </c>
      <c r="H31" s="3">
        <v>3</v>
      </c>
      <c r="I31" s="3">
        <v>300</v>
      </c>
      <c r="J31" s="3">
        <v>900</v>
      </c>
      <c r="L31" s="1" t="s">
        <v>1147</v>
      </c>
    </row>
    <row r="32" spans="1:45">
      <c r="A32" s="3">
        <v>31</v>
      </c>
      <c r="B32" s="121">
        <v>45069</v>
      </c>
      <c r="C32" s="121" t="str">
        <f t="shared" si="0"/>
        <v>Tuesday</v>
      </c>
      <c r="D32" s="3" t="s">
        <v>155</v>
      </c>
      <c r="E32" s="3" t="s">
        <v>124</v>
      </c>
      <c r="F32" s="3">
        <v>44</v>
      </c>
      <c r="G32" s="3" t="s">
        <v>20</v>
      </c>
      <c r="H32" s="3">
        <v>4</v>
      </c>
      <c r="I32" s="3">
        <v>300</v>
      </c>
      <c r="J32" s="3">
        <v>1200</v>
      </c>
      <c r="L32" s="1" t="s">
        <v>124</v>
      </c>
      <c r="AE32" s="3" t="s">
        <v>1149</v>
      </c>
      <c r="AF32" s="145" t="s">
        <v>19</v>
      </c>
      <c r="AG32" s="146"/>
      <c r="AH32" s="144" t="s">
        <v>21</v>
      </c>
      <c r="AI32" s="144"/>
      <c r="AJ32" s="144" t="s">
        <v>20</v>
      </c>
      <c r="AK32" s="144"/>
    </row>
    <row r="33" spans="1:37">
      <c r="A33" s="3">
        <v>32</v>
      </c>
      <c r="B33" s="121">
        <v>44930</v>
      </c>
      <c r="C33" s="121" t="str">
        <f t="shared" si="0"/>
        <v>Wednesday</v>
      </c>
      <c r="D33" s="3" t="s">
        <v>156</v>
      </c>
      <c r="E33" s="3" t="s">
        <v>124</v>
      </c>
      <c r="F33" s="3">
        <v>30</v>
      </c>
      <c r="G33" s="3" t="s">
        <v>19</v>
      </c>
      <c r="H33" s="3">
        <v>3</v>
      </c>
      <c r="I33" s="3">
        <v>30</v>
      </c>
      <c r="J33" s="3">
        <v>90</v>
      </c>
      <c r="M33" s="3" t="s">
        <v>19</v>
      </c>
      <c r="N33" s="3" t="s">
        <v>21</v>
      </c>
      <c r="O33" s="3" t="s">
        <v>20</v>
      </c>
      <c r="S33" s="3" t="s">
        <v>19</v>
      </c>
      <c r="T33" s="3" t="s">
        <v>21</v>
      </c>
      <c r="U33" s="3" t="s">
        <v>20</v>
      </c>
      <c r="Y33" s="3" t="s">
        <v>19</v>
      </c>
      <c r="Z33" s="3" t="s">
        <v>21</v>
      </c>
      <c r="AA33" s="3" t="s">
        <v>20</v>
      </c>
      <c r="AE33" s="3" t="s">
        <v>1148</v>
      </c>
      <c r="AF33" s="3" t="s">
        <v>124</v>
      </c>
      <c r="AG33" s="3" t="s">
        <v>126</v>
      </c>
      <c r="AH33" s="3" t="s">
        <v>124</v>
      </c>
      <c r="AI33" s="3" t="s">
        <v>126</v>
      </c>
      <c r="AJ33" s="3" t="s">
        <v>124</v>
      </c>
      <c r="AK33" s="3" t="s">
        <v>126</v>
      </c>
    </row>
    <row r="34" spans="1:37">
      <c r="A34" s="3">
        <v>33</v>
      </c>
      <c r="B34" s="121">
        <v>45008</v>
      </c>
      <c r="C34" s="121" t="str">
        <f t="shared" si="0"/>
        <v>Thursday</v>
      </c>
      <c r="D34" s="3" t="s">
        <v>157</v>
      </c>
      <c r="E34" s="3" t="s">
        <v>126</v>
      </c>
      <c r="F34" s="3">
        <v>50</v>
      </c>
      <c r="G34" s="3" t="s">
        <v>20</v>
      </c>
      <c r="H34" s="3">
        <v>2</v>
      </c>
      <c r="I34" s="3">
        <v>50</v>
      </c>
      <c r="J34" s="3">
        <v>100</v>
      </c>
      <c r="L34" s="130" t="s">
        <v>1141</v>
      </c>
      <c r="M34" s="3">
        <f>SUMIFS($J:$J,$C:$C,$L34,$G:$G,M$33,$E:$E,$L$32)</f>
        <v>16445</v>
      </c>
      <c r="N34" s="3">
        <f t="shared" ref="N34:O34" si="17">SUMIFS($J:$J,$C:$C,$L34,$G:$G,N$33,$E:$E,$L$32)</f>
        <v>7200</v>
      </c>
      <c r="O34" s="3">
        <f t="shared" si="17"/>
        <v>10420</v>
      </c>
      <c r="R34" s="121" t="s">
        <v>1141</v>
      </c>
      <c r="S34" s="22">
        <f>M34/SUM($M34:$O34)</f>
        <v>0.48275355937178921</v>
      </c>
      <c r="T34" s="22">
        <f>N34/SUM($M34:$O34)</f>
        <v>0.21136063408190225</v>
      </c>
      <c r="U34" s="22">
        <f>O34/SUM($M34:$O34)</f>
        <v>0.30588580654630854</v>
      </c>
      <c r="X34" s="121" t="s">
        <v>1141</v>
      </c>
      <c r="Y34" s="22">
        <f>M34/SUM($M$34:$O$40)</f>
        <v>7.369152177809643E-2</v>
      </c>
      <c r="Z34" s="22">
        <f t="shared" ref="Z34:AA34" si="18">N34/SUM($M$34:$O$40)</f>
        <v>3.226384656748521E-2</v>
      </c>
      <c r="AA34" s="22">
        <f t="shared" si="18"/>
        <v>4.6692955726832769E-2</v>
      </c>
      <c r="AB34" s="23">
        <f>SUM(Y34:AA34)</f>
        <v>0.15264832407241441</v>
      </c>
      <c r="AE34" s="121" t="s">
        <v>1141</v>
      </c>
      <c r="AF34" s="22">
        <f t="shared" ref="AF34:AF40" si="19">M34/SUM($M$22:$O$28)</f>
        <v>3.6063596491228068E-2</v>
      </c>
      <c r="AG34" s="22">
        <f t="shared" ref="AG34:AG40" si="20">M46/SUM($M$22:$O$28)</f>
        <v>2.6842105263157896E-2</v>
      </c>
      <c r="AH34" s="22">
        <f t="shared" ref="AH34:AH40" si="21">N34/SUM($M$22:$O$28)</f>
        <v>1.5789473684210527E-2</v>
      </c>
      <c r="AI34" s="22">
        <f t="shared" ref="AI34:AI40" si="22">N46/SUM($M$22:$O$28)</f>
        <v>2.4287280701754385E-2</v>
      </c>
      <c r="AJ34" s="22">
        <f t="shared" ref="AJ34:AJ40" si="23">O34/SUM($M$22:$O$28)</f>
        <v>2.2850877192982455E-2</v>
      </c>
      <c r="AK34" s="22">
        <f t="shared" ref="AK34:AK40" si="24">O46/SUM($M$22:$O$28)</f>
        <v>2.8223684210526317E-2</v>
      </c>
    </row>
    <row r="35" spans="1:37">
      <c r="A35" s="3">
        <v>34</v>
      </c>
      <c r="B35" s="121">
        <v>45284</v>
      </c>
      <c r="C35" s="121" t="str">
        <f t="shared" si="0"/>
        <v>Sunday</v>
      </c>
      <c r="D35" s="3" t="s">
        <v>158</v>
      </c>
      <c r="E35" s="3" t="s">
        <v>126</v>
      </c>
      <c r="F35" s="3">
        <v>51</v>
      </c>
      <c r="G35" s="3" t="s">
        <v>21</v>
      </c>
      <c r="H35" s="3">
        <v>3</v>
      </c>
      <c r="I35" s="3">
        <v>50</v>
      </c>
      <c r="J35" s="3">
        <v>150</v>
      </c>
      <c r="L35" s="130" t="s">
        <v>1144</v>
      </c>
      <c r="M35" s="3">
        <f t="shared" ref="M35:O40" si="25">SUMIFS($J:$J,$C:$C,$L35,$G:$G,M$33,$E:$E,$L$32)</f>
        <v>6080</v>
      </c>
      <c r="N35" s="3">
        <f t="shared" si="25"/>
        <v>11175</v>
      </c>
      <c r="O35" s="3">
        <f t="shared" si="25"/>
        <v>13175</v>
      </c>
      <c r="R35" s="121" t="s">
        <v>1144</v>
      </c>
      <c r="S35" s="22">
        <f t="shared" ref="S35:S40" si="26">M35/SUM($M35:$O35)</f>
        <v>0.19980282615839631</v>
      </c>
      <c r="T35" s="22">
        <f t="shared" ref="T35:T40" si="27">N35/SUM($M35:$O35)</f>
        <v>0.3672362799868551</v>
      </c>
      <c r="U35" s="22">
        <f t="shared" ref="U35:U40" si="28">O35/SUM($M35:$O35)</f>
        <v>0.43296089385474862</v>
      </c>
      <c r="X35" s="121" t="s">
        <v>1144</v>
      </c>
      <c r="Y35" s="22">
        <f t="shared" ref="Y35:Y40" si="29">M35/SUM($M$34:$O$40)</f>
        <v>2.7245025990320845E-2</v>
      </c>
      <c r="Z35" s="22">
        <f t="shared" ref="Z35:Z40" si="30">N35/SUM($M$34:$O$40)</f>
        <v>5.0076178526617672E-2</v>
      </c>
      <c r="AA35" s="22">
        <f t="shared" ref="AA35:AA40" si="31">O35/SUM($M$34:$O$40)</f>
        <v>5.9038358128696899E-2</v>
      </c>
      <c r="AB35" s="23">
        <f t="shared" ref="AB35" si="32">SUM(Y35:AA35)</f>
        <v>0.13635956264563542</v>
      </c>
      <c r="AE35" s="121" t="s">
        <v>1144</v>
      </c>
      <c r="AF35" s="22">
        <f t="shared" si="19"/>
        <v>1.3333333333333334E-2</v>
      </c>
      <c r="AG35" s="22">
        <f t="shared" si="20"/>
        <v>3.1304824561403509E-2</v>
      </c>
      <c r="AH35" s="22">
        <f t="shared" si="21"/>
        <v>2.4506578947368421E-2</v>
      </c>
      <c r="AI35" s="22">
        <f t="shared" si="22"/>
        <v>2.7521929824561402E-2</v>
      </c>
      <c r="AJ35" s="22">
        <f t="shared" si="23"/>
        <v>2.8892543859649122E-2</v>
      </c>
      <c r="AK35" s="22">
        <f t="shared" si="24"/>
        <v>2.6721491228070174E-2</v>
      </c>
    </row>
    <row r="36" spans="1:37">
      <c r="A36" s="3">
        <v>35</v>
      </c>
      <c r="B36" s="121">
        <v>45143</v>
      </c>
      <c r="C36" s="121" t="str">
        <f t="shared" si="0"/>
        <v>Saturday</v>
      </c>
      <c r="D36" s="3" t="s">
        <v>159</v>
      </c>
      <c r="E36" s="3" t="s">
        <v>126</v>
      </c>
      <c r="F36" s="3">
        <v>58</v>
      </c>
      <c r="G36" s="3" t="s">
        <v>19</v>
      </c>
      <c r="H36" s="3">
        <v>3</v>
      </c>
      <c r="I36" s="3">
        <v>300</v>
      </c>
      <c r="J36" s="3">
        <v>900</v>
      </c>
      <c r="L36" s="130" t="s">
        <v>1145</v>
      </c>
      <c r="M36" s="3">
        <f t="shared" si="25"/>
        <v>7865</v>
      </c>
      <c r="N36" s="3">
        <f t="shared" si="25"/>
        <v>8745</v>
      </c>
      <c r="O36" s="3">
        <f t="shared" si="25"/>
        <v>12090</v>
      </c>
      <c r="R36" s="121" t="s">
        <v>1145</v>
      </c>
      <c r="S36" s="22">
        <f t="shared" si="26"/>
        <v>0.27404181184668991</v>
      </c>
      <c r="T36" s="22">
        <f t="shared" si="27"/>
        <v>0.30470383275261326</v>
      </c>
      <c r="U36" s="22">
        <f t="shared" si="28"/>
        <v>0.42125435540069689</v>
      </c>
      <c r="X36" s="121" t="s">
        <v>1145</v>
      </c>
      <c r="Y36" s="22">
        <f t="shared" si="29"/>
        <v>3.5243771285176556E-2</v>
      </c>
      <c r="Z36" s="22">
        <f t="shared" si="30"/>
        <v>3.9187130310091411E-2</v>
      </c>
      <c r="AA36" s="22">
        <f t="shared" si="31"/>
        <v>5.4176375694568922E-2</v>
      </c>
      <c r="AB36" s="23">
        <f>SUM(Y36:AA36)</f>
        <v>0.1286072772898369</v>
      </c>
      <c r="AE36" s="121" t="s">
        <v>1145</v>
      </c>
      <c r="AF36" s="22">
        <f t="shared" si="19"/>
        <v>1.7247807017543859E-2</v>
      </c>
      <c r="AG36" s="22">
        <f t="shared" si="20"/>
        <v>1.6271929824561403E-2</v>
      </c>
      <c r="AH36" s="22">
        <f t="shared" si="21"/>
        <v>1.917763157894737E-2</v>
      </c>
      <c r="AI36" s="22">
        <f t="shared" si="22"/>
        <v>3.1831140350877196E-2</v>
      </c>
      <c r="AJ36" s="22">
        <f t="shared" si="23"/>
        <v>2.6513157894736843E-2</v>
      </c>
      <c r="AK36" s="22">
        <f t="shared" si="24"/>
        <v>1.7839912280701753E-2</v>
      </c>
    </row>
    <row r="37" spans="1:37">
      <c r="A37" s="3">
        <v>36</v>
      </c>
      <c r="B37" s="121">
        <v>45101</v>
      </c>
      <c r="C37" s="121" t="str">
        <f t="shared" si="0"/>
        <v>Saturday</v>
      </c>
      <c r="D37" s="3" t="s">
        <v>160</v>
      </c>
      <c r="E37" s="3" t="s">
        <v>124</v>
      </c>
      <c r="F37" s="3">
        <v>52</v>
      </c>
      <c r="G37" s="3" t="s">
        <v>19</v>
      </c>
      <c r="H37" s="3">
        <v>3</v>
      </c>
      <c r="I37" s="3">
        <v>300</v>
      </c>
      <c r="J37" s="3">
        <v>900</v>
      </c>
      <c r="L37" s="130" t="s">
        <v>1146</v>
      </c>
      <c r="M37" s="3">
        <f t="shared" si="25"/>
        <v>9135</v>
      </c>
      <c r="N37" s="3">
        <f t="shared" si="25"/>
        <v>8110</v>
      </c>
      <c r="O37" s="3">
        <f t="shared" si="25"/>
        <v>9215</v>
      </c>
      <c r="R37" s="121" t="s">
        <v>1146</v>
      </c>
      <c r="S37" s="22">
        <f t="shared" si="26"/>
        <v>0.34523809523809523</v>
      </c>
      <c r="T37" s="22">
        <f>N37/SUM($M37:$O37)</f>
        <v>0.30650037792894935</v>
      </c>
      <c r="U37" s="22">
        <f t="shared" si="28"/>
        <v>0.34826152683295541</v>
      </c>
      <c r="X37" s="121" t="s">
        <v>1146</v>
      </c>
      <c r="Y37" s="22">
        <f t="shared" si="29"/>
        <v>4.0934755332496867E-2</v>
      </c>
      <c r="Z37" s="22">
        <f t="shared" si="30"/>
        <v>3.6341638286431263E-2</v>
      </c>
      <c r="AA37" s="22">
        <f t="shared" si="31"/>
        <v>4.129324251658003E-2</v>
      </c>
      <c r="AB37" s="23">
        <f t="shared" ref="AB37" si="33">SUM(Y37:AA37)</f>
        <v>0.11856963613550817</v>
      </c>
      <c r="AE37" s="121" t="s">
        <v>1146</v>
      </c>
      <c r="AF37" s="22">
        <f t="shared" si="19"/>
        <v>2.0032894736842104E-2</v>
      </c>
      <c r="AG37" s="22">
        <f t="shared" si="20"/>
        <v>2.0274122807017545E-2</v>
      </c>
      <c r="AH37" s="22">
        <f t="shared" si="21"/>
        <v>1.7785087719298244E-2</v>
      </c>
      <c r="AI37" s="22">
        <f t="shared" si="22"/>
        <v>2.8684210526315788E-2</v>
      </c>
      <c r="AJ37" s="22">
        <f t="shared" si="23"/>
        <v>2.0208333333333332E-2</v>
      </c>
      <c r="AK37" s="22">
        <f t="shared" si="24"/>
        <v>1.1074561403508772E-2</v>
      </c>
    </row>
    <row r="38" spans="1:37">
      <c r="A38" s="3">
        <v>37</v>
      </c>
      <c r="B38" s="121">
        <v>45069</v>
      </c>
      <c r="C38" s="121" t="str">
        <f t="shared" si="0"/>
        <v>Tuesday</v>
      </c>
      <c r="D38" s="3" t="s">
        <v>161</v>
      </c>
      <c r="E38" s="3" t="s">
        <v>126</v>
      </c>
      <c r="F38" s="3">
        <v>18</v>
      </c>
      <c r="G38" s="3" t="s">
        <v>19</v>
      </c>
      <c r="H38" s="3">
        <v>3</v>
      </c>
      <c r="I38" s="3">
        <v>25</v>
      </c>
      <c r="J38" s="3">
        <v>75</v>
      </c>
      <c r="L38" s="130" t="s">
        <v>1140</v>
      </c>
      <c r="M38" s="3">
        <f t="shared" si="25"/>
        <v>13075</v>
      </c>
      <c r="N38" s="3">
        <f t="shared" si="25"/>
        <v>13025</v>
      </c>
      <c r="O38" s="3">
        <f t="shared" si="25"/>
        <v>9125</v>
      </c>
      <c r="R38" s="121" t="s">
        <v>1140</v>
      </c>
      <c r="S38" s="22">
        <f t="shared" si="26"/>
        <v>0.37118523775727469</v>
      </c>
      <c r="T38" s="22">
        <f t="shared" si="27"/>
        <v>0.36976579134137688</v>
      </c>
      <c r="U38" s="22">
        <f t="shared" si="28"/>
        <v>0.25904897090134849</v>
      </c>
      <c r="X38" s="121" t="s">
        <v>1140</v>
      </c>
      <c r="Y38" s="22">
        <f t="shared" si="29"/>
        <v>5.8590249148592941E-2</v>
      </c>
      <c r="Z38" s="22">
        <f t="shared" si="30"/>
        <v>5.8366194658540954E-2</v>
      </c>
      <c r="AA38" s="22">
        <f t="shared" si="31"/>
        <v>4.0889944434486465E-2</v>
      </c>
      <c r="AB38" s="23">
        <f>SUM(Y38:AA38)</f>
        <v>0.15784638824162037</v>
      </c>
      <c r="AE38" s="121" t="s">
        <v>1140</v>
      </c>
      <c r="AF38" s="22">
        <f t="shared" si="19"/>
        <v>2.8673245614035087E-2</v>
      </c>
      <c r="AG38" s="22">
        <f t="shared" si="20"/>
        <v>2.7017543859649124E-2</v>
      </c>
      <c r="AH38" s="22">
        <f t="shared" si="21"/>
        <v>2.8563596491228069E-2</v>
      </c>
      <c r="AI38" s="22">
        <f t="shared" si="22"/>
        <v>2.2872807017543861E-2</v>
      </c>
      <c r="AJ38" s="22">
        <f t="shared" si="23"/>
        <v>2.0010964912280702E-2</v>
      </c>
      <c r="AK38" s="22">
        <f t="shared" si="24"/>
        <v>1.8234649122807017E-2</v>
      </c>
    </row>
    <row r="39" spans="1:37">
      <c r="A39" s="3">
        <v>38</v>
      </c>
      <c r="B39" s="121">
        <v>45006</v>
      </c>
      <c r="C39" s="121" t="str">
        <f t="shared" si="0"/>
        <v>Tuesday</v>
      </c>
      <c r="D39" s="3" t="s">
        <v>162</v>
      </c>
      <c r="E39" s="3" t="s">
        <v>124</v>
      </c>
      <c r="F39" s="3">
        <v>38</v>
      </c>
      <c r="G39" s="3" t="s">
        <v>19</v>
      </c>
      <c r="H39" s="3">
        <v>4</v>
      </c>
      <c r="I39" s="3">
        <v>50</v>
      </c>
      <c r="J39" s="3">
        <v>200</v>
      </c>
      <c r="L39" s="130" t="s">
        <v>1143</v>
      </c>
      <c r="M39" s="3">
        <f t="shared" si="25"/>
        <v>9590</v>
      </c>
      <c r="N39" s="3">
        <f t="shared" si="25"/>
        <v>13050</v>
      </c>
      <c r="O39" s="3">
        <f t="shared" si="25"/>
        <v>16010</v>
      </c>
      <c r="R39" s="121" t="s">
        <v>1143</v>
      </c>
      <c r="S39" s="22">
        <f t="shared" si="26"/>
        <v>0.24812419146183701</v>
      </c>
      <c r="T39" s="22">
        <f t="shared" si="27"/>
        <v>0.33764553686934023</v>
      </c>
      <c r="U39" s="22">
        <f t="shared" si="28"/>
        <v>0.41423027166882276</v>
      </c>
      <c r="X39" s="121" t="s">
        <v>1143</v>
      </c>
      <c r="Y39" s="22">
        <f t="shared" si="29"/>
        <v>4.2973651191969886E-2</v>
      </c>
      <c r="Z39" s="22">
        <f t="shared" si="30"/>
        <v>5.8478221903566947E-2</v>
      </c>
      <c r="AA39" s="22">
        <f t="shared" si="31"/>
        <v>7.17422477146442E-2</v>
      </c>
      <c r="AB39" s="23">
        <f t="shared" ref="AB39:AB40" si="34">SUM(Y39:AA39)</f>
        <v>0.17319412081018104</v>
      </c>
      <c r="AE39" s="121" t="s">
        <v>1143</v>
      </c>
      <c r="AF39" s="22">
        <f t="shared" si="19"/>
        <v>2.1030701754385966E-2</v>
      </c>
      <c r="AG39" s="22">
        <f t="shared" si="20"/>
        <v>2.9857456140350878E-2</v>
      </c>
      <c r="AH39" s="22">
        <f t="shared" si="21"/>
        <v>2.8618421052631578E-2</v>
      </c>
      <c r="AI39" s="22">
        <f t="shared" si="22"/>
        <v>2.2872807017543861E-2</v>
      </c>
      <c r="AJ39" s="22">
        <f t="shared" si="23"/>
        <v>3.5109649122807014E-2</v>
      </c>
      <c r="AK39" s="22">
        <f t="shared" si="24"/>
        <v>3.5350877192982459E-2</v>
      </c>
    </row>
    <row r="40" spans="1:37">
      <c r="A40" s="3">
        <v>39</v>
      </c>
      <c r="B40" s="121">
        <v>45037</v>
      </c>
      <c r="C40" s="121" t="str">
        <f t="shared" si="0"/>
        <v>Friday</v>
      </c>
      <c r="D40" s="3" t="s">
        <v>163</v>
      </c>
      <c r="E40" s="3" t="s">
        <v>124</v>
      </c>
      <c r="F40" s="3">
        <v>23</v>
      </c>
      <c r="G40" s="3" t="s">
        <v>21</v>
      </c>
      <c r="H40" s="3">
        <v>4</v>
      </c>
      <c r="I40" s="3">
        <v>30</v>
      </c>
      <c r="J40" s="3">
        <v>120</v>
      </c>
      <c r="L40" s="130" t="s">
        <v>1142</v>
      </c>
      <c r="M40" s="3">
        <f t="shared" si="25"/>
        <v>6495</v>
      </c>
      <c r="N40" s="3">
        <f t="shared" si="25"/>
        <v>13000</v>
      </c>
      <c r="O40" s="3">
        <f t="shared" si="25"/>
        <v>10135</v>
      </c>
      <c r="R40" s="121" t="s">
        <v>1142</v>
      </c>
      <c r="S40" s="22">
        <f t="shared" si="26"/>
        <v>0.21920350995612556</v>
      </c>
      <c r="T40" s="22">
        <f t="shared" si="27"/>
        <v>0.43874451569355383</v>
      </c>
      <c r="U40" s="22">
        <f t="shared" si="28"/>
        <v>0.34205197435032064</v>
      </c>
      <c r="X40" s="121" t="s">
        <v>1142</v>
      </c>
      <c r="Y40" s="22">
        <f t="shared" si="29"/>
        <v>2.9104678257752287E-2</v>
      </c>
      <c r="Z40" s="22">
        <f t="shared" si="30"/>
        <v>5.8254167413514968E-2</v>
      </c>
      <c r="AA40" s="22">
        <f t="shared" si="31"/>
        <v>4.5415845133536477E-2</v>
      </c>
      <c r="AB40" s="23">
        <f t="shared" si="34"/>
        <v>0.13277469080480372</v>
      </c>
      <c r="AE40" s="121" t="s">
        <v>1142</v>
      </c>
      <c r="AF40" s="22">
        <f t="shared" si="19"/>
        <v>1.4243421052631579E-2</v>
      </c>
      <c r="AG40" s="22">
        <f t="shared" si="20"/>
        <v>1.2532894736842106E-2</v>
      </c>
      <c r="AH40" s="22">
        <f t="shared" si="21"/>
        <v>2.850877192982456E-2</v>
      </c>
      <c r="AI40" s="22">
        <f t="shared" si="22"/>
        <v>2.0164473684210527E-2</v>
      </c>
      <c r="AJ40" s="22">
        <f t="shared" si="23"/>
        <v>2.2225877192982454E-2</v>
      </c>
      <c r="AK40" s="22">
        <f t="shared" si="24"/>
        <v>3.0833333333333334E-2</v>
      </c>
    </row>
    <row r="41" spans="1:37">
      <c r="A41" s="3">
        <v>40</v>
      </c>
      <c r="B41" s="121">
        <v>45099</v>
      </c>
      <c r="C41" s="121" t="str">
        <f t="shared" si="0"/>
        <v>Thursday</v>
      </c>
      <c r="D41" s="3" t="s">
        <v>164</v>
      </c>
      <c r="E41" s="3" t="s">
        <v>124</v>
      </c>
      <c r="F41" s="3">
        <v>45</v>
      </c>
      <c r="G41" s="3" t="s">
        <v>19</v>
      </c>
      <c r="H41" s="3">
        <v>1</v>
      </c>
      <c r="I41" s="3">
        <v>50</v>
      </c>
      <c r="J41" s="3">
        <v>50</v>
      </c>
      <c r="AE41" s="1" t="s">
        <v>70</v>
      </c>
      <c r="AF41" s="23">
        <f>SUM(AF34:AF40)</f>
        <v>0.15062499999999998</v>
      </c>
      <c r="AG41" s="23">
        <f t="shared" ref="AG41:AK41" si="35">SUM(AG34:AG40)</f>
        <v>0.16410087719298247</v>
      </c>
      <c r="AH41" s="23">
        <f t="shared" si="35"/>
        <v>0.16294956140350877</v>
      </c>
      <c r="AI41" s="23">
        <f t="shared" si="35"/>
        <v>0.17823464912280701</v>
      </c>
      <c r="AJ41" s="23">
        <f t="shared" si="35"/>
        <v>0.17581140350877195</v>
      </c>
      <c r="AK41" s="23">
        <f t="shared" si="35"/>
        <v>0.16827850877192982</v>
      </c>
    </row>
    <row r="42" spans="1:37">
      <c r="A42" s="3">
        <v>41</v>
      </c>
      <c r="B42" s="121">
        <v>44979</v>
      </c>
      <c r="C42" s="121" t="str">
        <f t="shared" si="0"/>
        <v>Wednesday</v>
      </c>
      <c r="D42" s="3" t="s">
        <v>165</v>
      </c>
      <c r="E42" s="3" t="s">
        <v>124</v>
      </c>
      <c r="F42" s="3">
        <v>34</v>
      </c>
      <c r="G42" s="3" t="s">
        <v>21</v>
      </c>
      <c r="H42" s="3">
        <v>2</v>
      </c>
      <c r="I42" s="3">
        <v>25</v>
      </c>
      <c r="J42" s="3">
        <v>50</v>
      </c>
    </row>
    <row r="43" spans="1:37">
      <c r="A43" s="3">
        <v>42</v>
      </c>
      <c r="B43" s="121">
        <v>44974</v>
      </c>
      <c r="C43" s="121" t="str">
        <f t="shared" si="0"/>
        <v>Friday</v>
      </c>
      <c r="D43" s="3" t="s">
        <v>166</v>
      </c>
      <c r="E43" s="3" t="s">
        <v>124</v>
      </c>
      <c r="F43" s="3">
        <v>22</v>
      </c>
      <c r="G43" s="3" t="s">
        <v>21</v>
      </c>
      <c r="H43" s="3">
        <v>3</v>
      </c>
      <c r="I43" s="3">
        <v>300</v>
      </c>
      <c r="J43" s="3">
        <v>900</v>
      </c>
    </row>
    <row r="44" spans="1:37">
      <c r="A44" s="3">
        <v>43</v>
      </c>
      <c r="B44" s="121">
        <v>45121</v>
      </c>
      <c r="C44" s="121" t="str">
        <f t="shared" si="0"/>
        <v>Friday</v>
      </c>
      <c r="D44" s="3" t="s">
        <v>167</v>
      </c>
      <c r="E44" s="3" t="s">
        <v>126</v>
      </c>
      <c r="F44" s="3">
        <v>48</v>
      </c>
      <c r="G44" s="3" t="s">
        <v>21</v>
      </c>
      <c r="H44" s="3">
        <v>1</v>
      </c>
      <c r="I44" s="3">
        <v>300</v>
      </c>
      <c r="J44" s="3">
        <v>300</v>
      </c>
      <c r="L44" s="1" t="s">
        <v>126</v>
      </c>
    </row>
    <row r="45" spans="1:37">
      <c r="A45" s="3">
        <v>44</v>
      </c>
      <c r="B45" s="121">
        <v>44976</v>
      </c>
      <c r="C45" s="121" t="str">
        <f t="shared" si="0"/>
        <v>Sunday</v>
      </c>
      <c r="D45" s="3" t="s">
        <v>168</v>
      </c>
      <c r="E45" s="3" t="s">
        <v>126</v>
      </c>
      <c r="F45" s="3">
        <v>22</v>
      </c>
      <c r="G45" s="3" t="s">
        <v>21</v>
      </c>
      <c r="H45" s="3">
        <v>1</v>
      </c>
      <c r="I45" s="3">
        <v>25</v>
      </c>
      <c r="J45" s="3">
        <v>25</v>
      </c>
      <c r="M45" s="3" t="s">
        <v>19</v>
      </c>
      <c r="N45" s="3" t="s">
        <v>21</v>
      </c>
      <c r="O45" s="3" t="s">
        <v>20</v>
      </c>
      <c r="S45" s="3" t="s">
        <v>19</v>
      </c>
      <c r="T45" s="3" t="s">
        <v>21</v>
      </c>
      <c r="U45" s="3" t="s">
        <v>20</v>
      </c>
      <c r="Y45" s="3" t="s">
        <v>19</v>
      </c>
      <c r="Z45" s="3" t="s">
        <v>21</v>
      </c>
      <c r="AA45" s="3" t="s">
        <v>20</v>
      </c>
    </row>
    <row r="46" spans="1:37">
      <c r="A46" s="3">
        <v>45</v>
      </c>
      <c r="B46" s="121">
        <v>45110</v>
      </c>
      <c r="C46" s="121" t="str">
        <f t="shared" si="0"/>
        <v>Monday</v>
      </c>
      <c r="D46" s="3" t="s">
        <v>169</v>
      </c>
      <c r="E46" s="3" t="s">
        <v>126</v>
      </c>
      <c r="F46" s="3">
        <v>55</v>
      </c>
      <c r="G46" s="3" t="s">
        <v>20</v>
      </c>
      <c r="H46" s="3">
        <v>1</v>
      </c>
      <c r="I46" s="3">
        <v>30</v>
      </c>
      <c r="J46" s="3">
        <v>30</v>
      </c>
      <c r="L46" s="130" t="s">
        <v>1141</v>
      </c>
      <c r="M46" s="3">
        <f>SUMIFS($J:$J,$C:$C,$L46,$G:$G,M$45,$E:$E,$L$44)</f>
        <v>12240</v>
      </c>
      <c r="N46" s="3">
        <f t="shared" ref="N46:O52" si="36">SUMIFS($J:$J,$C:$C,$L46,$G:$G,N$45,$E:$E,$L$44)</f>
        <v>11075</v>
      </c>
      <c r="O46" s="3">
        <f t="shared" si="36"/>
        <v>12870</v>
      </c>
      <c r="R46" s="121" t="s">
        <v>1141</v>
      </c>
      <c r="S46" s="22">
        <f>M46/SUM($M46:$O46)</f>
        <v>0.33826171065358573</v>
      </c>
      <c r="T46" s="22">
        <f>N46/SUM($M46:$O46)</f>
        <v>0.30606604946801158</v>
      </c>
      <c r="U46" s="22">
        <f>O46/SUM($M46:$O46)</f>
        <v>0.35567223987840263</v>
      </c>
      <c r="X46" s="121" t="s">
        <v>1141</v>
      </c>
      <c r="Y46" s="22">
        <f>M46/SUM($M$46:$O$52)</f>
        <v>5.2568287235870127E-2</v>
      </c>
      <c r="Z46" s="22">
        <f t="shared" ref="Z46:AA46" si="37">N46/SUM($M$46:$O$52)</f>
        <v>4.7564851400103074E-2</v>
      </c>
      <c r="AA46" s="22">
        <f t="shared" si="37"/>
        <v>5.5274007902422262E-2</v>
      </c>
      <c r="AB46" s="23">
        <f>SUM(Y46:AA46)</f>
        <v>0.15540714653839546</v>
      </c>
    </row>
    <row r="47" spans="1:37">
      <c r="A47" s="3">
        <v>46</v>
      </c>
      <c r="B47" s="121">
        <v>45103</v>
      </c>
      <c r="C47" s="121" t="str">
        <f t="shared" si="0"/>
        <v>Monday</v>
      </c>
      <c r="D47" s="3" t="s">
        <v>170</v>
      </c>
      <c r="E47" s="3" t="s">
        <v>126</v>
      </c>
      <c r="F47" s="3">
        <v>20</v>
      </c>
      <c r="G47" s="3" t="s">
        <v>20</v>
      </c>
      <c r="H47" s="3">
        <v>4</v>
      </c>
      <c r="I47" s="3">
        <v>300</v>
      </c>
      <c r="J47" s="3">
        <v>1200</v>
      </c>
      <c r="L47" s="130" t="s">
        <v>1144</v>
      </c>
      <c r="M47" s="3">
        <f t="shared" ref="M47:M52" si="38">SUMIFS($J:$J,$C:$C,$L47,$G:$G,M$45,$E:$E,$L$44)</f>
        <v>14275</v>
      </c>
      <c r="N47" s="3">
        <f t="shared" si="36"/>
        <v>12550</v>
      </c>
      <c r="O47" s="3">
        <f t="shared" si="36"/>
        <v>12185</v>
      </c>
      <c r="R47" s="121" t="s">
        <v>1144</v>
      </c>
      <c r="S47" s="22">
        <f t="shared" ref="S47:S52" si="39">M47/SUM($M47:$O47)</f>
        <v>0.36593181235580619</v>
      </c>
      <c r="T47" s="22">
        <f t="shared" ref="T47:T48" si="40">N47/SUM($M47:$O47)</f>
        <v>0.32171238144065623</v>
      </c>
      <c r="U47" s="22">
        <f t="shared" ref="U47:U52" si="41">O47/SUM($M47:$O47)</f>
        <v>0.31235580620353753</v>
      </c>
      <c r="X47" s="121" t="s">
        <v>1144</v>
      </c>
      <c r="Y47" s="22">
        <f t="shared" ref="Y47:Y52" si="42">M47/SUM($M$46:$O$52)</f>
        <v>6.1308194468304412E-2</v>
      </c>
      <c r="Z47" s="22">
        <f t="shared" ref="Z47:Z52" si="43">N47/SUM($M$46:$O$52)</f>
        <v>5.3899673595602132E-2</v>
      </c>
      <c r="AA47" s="22">
        <f t="shared" ref="AA47:AA52" si="44">O47/SUM($M$46:$O$52)</f>
        <v>5.2332073526885417E-2</v>
      </c>
      <c r="AB47" s="23">
        <f t="shared" ref="AB47" si="45">SUM(Y47:AA47)</f>
        <v>0.16753994159079194</v>
      </c>
    </row>
    <row r="48" spans="1:37">
      <c r="A48" s="3">
        <v>47</v>
      </c>
      <c r="B48" s="121">
        <v>45236</v>
      </c>
      <c r="C48" s="121" t="str">
        <f t="shared" si="0"/>
        <v>Monday</v>
      </c>
      <c r="D48" s="3" t="s">
        <v>171</v>
      </c>
      <c r="E48" s="3" t="s">
        <v>126</v>
      </c>
      <c r="F48" s="3">
        <v>40</v>
      </c>
      <c r="G48" s="3" t="s">
        <v>19</v>
      </c>
      <c r="H48" s="3">
        <v>3</v>
      </c>
      <c r="I48" s="3">
        <v>500</v>
      </c>
      <c r="J48" s="3">
        <v>1500</v>
      </c>
      <c r="L48" s="130" t="s">
        <v>1145</v>
      </c>
      <c r="M48" s="3">
        <f t="shared" si="38"/>
        <v>7420</v>
      </c>
      <c r="N48" s="3">
        <f t="shared" si="36"/>
        <v>14515</v>
      </c>
      <c r="O48" s="3">
        <f t="shared" si="36"/>
        <v>8135</v>
      </c>
      <c r="R48" s="121" t="s">
        <v>1145</v>
      </c>
      <c r="S48" s="22">
        <f t="shared" si="39"/>
        <v>0.24675756568007981</v>
      </c>
      <c r="T48" s="22">
        <f t="shared" si="40"/>
        <v>0.48270701696042567</v>
      </c>
      <c r="U48" s="22">
        <f t="shared" si="41"/>
        <v>0.27053541735949449</v>
      </c>
      <c r="X48" s="121" t="s">
        <v>1145</v>
      </c>
      <c r="Y48" s="22">
        <f t="shared" si="42"/>
        <v>3.1867376739391856E-2</v>
      </c>
      <c r="Z48" s="22">
        <f t="shared" si="43"/>
        <v>6.2338945198419517E-2</v>
      </c>
      <c r="AA48" s="22">
        <f t="shared" si="44"/>
        <v>3.4938154956193096E-2</v>
      </c>
      <c r="AB48" s="23">
        <f>SUM(Y48:AA48)</f>
        <v>0.12914447689400446</v>
      </c>
    </row>
    <row r="49" spans="1:49">
      <c r="A49" s="3">
        <v>48</v>
      </c>
      <c r="B49" s="121">
        <v>45062</v>
      </c>
      <c r="C49" s="121" t="str">
        <f t="shared" si="0"/>
        <v>Tuesday</v>
      </c>
      <c r="D49" s="3" t="s">
        <v>172</v>
      </c>
      <c r="E49" s="3" t="s">
        <v>124</v>
      </c>
      <c r="F49" s="3">
        <v>54</v>
      </c>
      <c r="G49" s="3" t="s">
        <v>20</v>
      </c>
      <c r="H49" s="3">
        <v>3</v>
      </c>
      <c r="I49" s="3">
        <v>300</v>
      </c>
      <c r="J49" s="3">
        <v>900</v>
      </c>
      <c r="L49" s="130" t="s">
        <v>1146</v>
      </c>
      <c r="M49" s="3">
        <f t="shared" si="38"/>
        <v>9245</v>
      </c>
      <c r="N49" s="3">
        <f t="shared" si="36"/>
        <v>13080</v>
      </c>
      <c r="O49" s="3">
        <f t="shared" si="36"/>
        <v>5050</v>
      </c>
      <c r="R49" s="121" t="s">
        <v>1146</v>
      </c>
      <c r="S49" s="22">
        <f t="shared" si="39"/>
        <v>0.33771689497716895</v>
      </c>
      <c r="T49" s="22">
        <f>N49/SUM($M49:$O49)</f>
        <v>0.47780821917808219</v>
      </c>
      <c r="U49" s="22">
        <f t="shared" si="41"/>
        <v>0.18447488584474886</v>
      </c>
      <c r="X49" s="121" t="s">
        <v>1146</v>
      </c>
      <c r="Y49" s="22">
        <f t="shared" si="42"/>
        <v>3.9705377082975432E-2</v>
      </c>
      <c r="Z49" s="22">
        <f t="shared" si="43"/>
        <v>5.6175914791272978E-2</v>
      </c>
      <c r="AA49" s="22">
        <f t="shared" si="44"/>
        <v>2.168871327950524E-2</v>
      </c>
      <c r="AB49" s="23">
        <f t="shared" ref="AB49" si="46">SUM(Y49:AA49)</f>
        <v>0.11757000515375364</v>
      </c>
    </row>
    <row r="50" spans="1:49">
      <c r="A50" s="3">
        <v>49</v>
      </c>
      <c r="B50" s="121">
        <v>44949</v>
      </c>
      <c r="C50" s="121" t="str">
        <f t="shared" si="0"/>
        <v>Monday</v>
      </c>
      <c r="D50" s="3" t="s">
        <v>173</v>
      </c>
      <c r="E50" s="3" t="s">
        <v>126</v>
      </c>
      <c r="F50" s="3">
        <v>54</v>
      </c>
      <c r="G50" s="3" t="s">
        <v>20</v>
      </c>
      <c r="H50" s="3">
        <v>2</v>
      </c>
      <c r="I50" s="3">
        <v>500</v>
      </c>
      <c r="J50" s="3">
        <v>1000</v>
      </c>
      <c r="L50" s="130" t="s">
        <v>1140</v>
      </c>
      <c r="M50" s="3">
        <f t="shared" si="38"/>
        <v>12320</v>
      </c>
      <c r="N50" s="3">
        <f t="shared" si="36"/>
        <v>10430</v>
      </c>
      <c r="O50" s="3">
        <f t="shared" si="36"/>
        <v>8315</v>
      </c>
      <c r="R50" s="121" t="s">
        <v>1140</v>
      </c>
      <c r="S50" s="22">
        <f t="shared" si="39"/>
        <v>0.39658779977466602</v>
      </c>
      <c r="T50" s="22">
        <f t="shared" ref="T50:T52" si="47">N50/SUM($M50:$O50)</f>
        <v>0.33574762594559793</v>
      </c>
      <c r="U50" s="22">
        <f t="shared" si="41"/>
        <v>0.26766457427973606</v>
      </c>
      <c r="X50" s="121" t="s">
        <v>1140</v>
      </c>
      <c r="Y50" s="22">
        <f t="shared" si="42"/>
        <v>5.291187081257516E-2</v>
      </c>
      <c r="Z50" s="22">
        <f t="shared" si="43"/>
        <v>4.4794708812918742E-2</v>
      </c>
      <c r="AA50" s="22">
        <f t="shared" si="44"/>
        <v>3.5711218003779417E-2</v>
      </c>
      <c r="AB50" s="23">
        <f>SUM(Y50:AA50)</f>
        <v>0.1334177976292733</v>
      </c>
    </row>
    <row r="51" spans="1:49" ht="20.25" customHeight="1">
      <c r="A51" s="3">
        <v>50</v>
      </c>
      <c r="B51" s="121">
        <v>45162</v>
      </c>
      <c r="C51" s="121" t="str">
        <f t="shared" si="0"/>
        <v>Thursday</v>
      </c>
      <c r="D51" s="3" t="s">
        <v>174</v>
      </c>
      <c r="E51" s="3" t="s">
        <v>126</v>
      </c>
      <c r="F51" s="3">
        <v>27</v>
      </c>
      <c r="G51" s="3" t="s">
        <v>19</v>
      </c>
      <c r="H51" s="3">
        <v>3</v>
      </c>
      <c r="I51" s="3">
        <v>25</v>
      </c>
      <c r="J51" s="3">
        <v>75</v>
      </c>
      <c r="L51" s="130" t="s">
        <v>1143</v>
      </c>
      <c r="M51" s="3">
        <f t="shared" si="38"/>
        <v>13615</v>
      </c>
      <c r="N51" s="3">
        <f t="shared" si="36"/>
        <v>10430</v>
      </c>
      <c r="O51" s="3">
        <f t="shared" si="36"/>
        <v>16120</v>
      </c>
      <c r="R51" s="121" t="s">
        <v>1143</v>
      </c>
      <c r="S51" s="22">
        <f t="shared" si="39"/>
        <v>0.3389767210257687</v>
      </c>
      <c r="T51" s="22">
        <f t="shared" si="47"/>
        <v>0.25967882484750404</v>
      </c>
      <c r="U51" s="22">
        <f t="shared" si="41"/>
        <v>0.40134445412672726</v>
      </c>
      <c r="X51" s="121" t="s">
        <v>1143</v>
      </c>
      <c r="Y51" s="22">
        <f t="shared" si="42"/>
        <v>5.847362996048789E-2</v>
      </c>
      <c r="Z51" s="22">
        <f t="shared" si="43"/>
        <v>4.4794708812918742E-2</v>
      </c>
      <c r="AA51" s="22">
        <f t="shared" si="44"/>
        <v>6.9232090706064245E-2</v>
      </c>
      <c r="AB51" s="23">
        <f t="shared" ref="AB51:AB52" si="48">SUM(Y51:AA51)</f>
        <v>0.17250042947947086</v>
      </c>
      <c r="AW51" s="4" t="s">
        <v>1152</v>
      </c>
    </row>
    <row r="52" spans="1:49">
      <c r="A52" s="3">
        <v>51</v>
      </c>
      <c r="B52" s="121">
        <v>45201</v>
      </c>
      <c r="C52" s="121" t="str">
        <f t="shared" si="0"/>
        <v>Monday</v>
      </c>
      <c r="D52" s="3" t="s">
        <v>175</v>
      </c>
      <c r="E52" s="3" t="s">
        <v>124</v>
      </c>
      <c r="F52" s="3">
        <v>27</v>
      </c>
      <c r="G52" s="3" t="s">
        <v>19</v>
      </c>
      <c r="H52" s="3">
        <v>3</v>
      </c>
      <c r="I52" s="3">
        <v>25</v>
      </c>
      <c r="J52" s="3">
        <v>75</v>
      </c>
      <c r="L52" s="130" t="s">
        <v>1142</v>
      </c>
      <c r="M52" s="3">
        <f t="shared" si="38"/>
        <v>5715</v>
      </c>
      <c r="N52" s="3">
        <f t="shared" si="36"/>
        <v>9195</v>
      </c>
      <c r="O52" s="3">
        <f t="shared" si="36"/>
        <v>14060</v>
      </c>
      <c r="R52" s="121" t="s">
        <v>1142</v>
      </c>
      <c r="S52" s="22">
        <f t="shared" si="39"/>
        <v>0.19727304107697619</v>
      </c>
      <c r="T52" s="22">
        <f t="shared" si="47"/>
        <v>0.31739730755954437</v>
      </c>
      <c r="U52" s="22">
        <f t="shared" si="41"/>
        <v>0.48532965136347944</v>
      </c>
      <c r="X52" s="121" t="s">
        <v>1142</v>
      </c>
      <c r="Y52" s="22">
        <f t="shared" si="42"/>
        <v>2.4544751760865832E-2</v>
      </c>
      <c r="Z52" s="22">
        <f t="shared" si="43"/>
        <v>3.9490637347534788E-2</v>
      </c>
      <c r="AA52" s="22">
        <f t="shared" si="44"/>
        <v>6.0384813605909637E-2</v>
      </c>
      <c r="AB52" s="23">
        <f t="shared" si="48"/>
        <v>0.12442020271431026</v>
      </c>
    </row>
    <row r="53" spans="1:49">
      <c r="A53" s="3">
        <v>52</v>
      </c>
      <c r="B53" s="121">
        <v>44990</v>
      </c>
      <c r="C53" s="121" t="str">
        <f t="shared" si="0"/>
        <v>Sunday</v>
      </c>
      <c r="D53" s="3" t="s">
        <v>176</v>
      </c>
      <c r="E53" s="3" t="s">
        <v>126</v>
      </c>
      <c r="F53" s="3">
        <v>36</v>
      </c>
      <c r="G53" s="3" t="s">
        <v>19</v>
      </c>
      <c r="H53" s="3">
        <v>1</v>
      </c>
      <c r="I53" s="3">
        <v>300</v>
      </c>
      <c r="J53" s="3">
        <v>300</v>
      </c>
    </row>
    <row r="54" spans="1:49">
      <c r="A54" s="3">
        <v>53</v>
      </c>
      <c r="B54" s="121">
        <v>45120</v>
      </c>
      <c r="C54" s="121" t="str">
        <f t="shared" si="0"/>
        <v>Thursday</v>
      </c>
      <c r="D54" s="3" t="s">
        <v>177</v>
      </c>
      <c r="E54" s="3" t="s">
        <v>124</v>
      </c>
      <c r="F54" s="3">
        <v>34</v>
      </c>
      <c r="G54" s="3" t="s">
        <v>20</v>
      </c>
      <c r="H54" s="3">
        <v>2</v>
      </c>
      <c r="I54" s="3">
        <v>50</v>
      </c>
      <c r="J54" s="3">
        <v>100</v>
      </c>
    </row>
    <row r="55" spans="1:49">
      <c r="A55" s="3">
        <v>54</v>
      </c>
      <c r="B55" s="121">
        <v>44967</v>
      </c>
      <c r="C55" s="121" t="str">
        <f t="shared" si="0"/>
        <v>Friday</v>
      </c>
      <c r="D55" s="3" t="s">
        <v>178</v>
      </c>
      <c r="E55" s="3" t="s">
        <v>126</v>
      </c>
      <c r="F55" s="3">
        <v>38</v>
      </c>
      <c r="G55" s="3" t="s">
        <v>20</v>
      </c>
      <c r="H55" s="3">
        <v>3</v>
      </c>
      <c r="I55" s="3">
        <v>500</v>
      </c>
      <c r="J55" s="3">
        <v>1500</v>
      </c>
    </row>
    <row r="56" spans="1:49">
      <c r="A56" s="3">
        <v>55</v>
      </c>
      <c r="B56" s="121">
        <v>45209</v>
      </c>
      <c r="C56" s="121" t="str">
        <f t="shared" si="0"/>
        <v>Tuesday</v>
      </c>
      <c r="D56" s="3" t="s">
        <v>179</v>
      </c>
      <c r="E56" s="3" t="s">
        <v>124</v>
      </c>
      <c r="F56" s="3">
        <v>31</v>
      </c>
      <c r="G56" s="3" t="s">
        <v>19</v>
      </c>
      <c r="H56" s="3">
        <v>4</v>
      </c>
      <c r="I56" s="3">
        <v>30</v>
      </c>
      <c r="J56" s="3">
        <v>120</v>
      </c>
    </row>
    <row r="57" spans="1:49">
      <c r="A57" s="3">
        <v>56</v>
      </c>
      <c r="B57" s="121">
        <v>45077</v>
      </c>
      <c r="C57" s="121" t="str">
        <f t="shared" si="0"/>
        <v>Wednesday</v>
      </c>
      <c r="D57" s="3" t="s">
        <v>180</v>
      </c>
      <c r="E57" s="3" t="s">
        <v>126</v>
      </c>
      <c r="F57" s="3">
        <v>26</v>
      </c>
      <c r="G57" s="3" t="s">
        <v>21</v>
      </c>
      <c r="H57" s="3">
        <v>3</v>
      </c>
      <c r="I57" s="3">
        <v>300</v>
      </c>
      <c r="J57" s="3">
        <v>900</v>
      </c>
    </row>
    <row r="58" spans="1:49">
      <c r="A58" s="3">
        <v>57</v>
      </c>
      <c r="B58" s="121">
        <v>45248</v>
      </c>
      <c r="C58" s="121" t="str">
        <f t="shared" si="0"/>
        <v>Saturday</v>
      </c>
      <c r="D58" s="3" t="s">
        <v>181</v>
      </c>
      <c r="E58" s="3" t="s">
        <v>126</v>
      </c>
      <c r="F58" s="3">
        <v>63</v>
      </c>
      <c r="G58" s="3" t="s">
        <v>19</v>
      </c>
      <c r="H58" s="3">
        <v>1</v>
      </c>
      <c r="I58" s="3">
        <v>30</v>
      </c>
      <c r="J58" s="3">
        <v>30</v>
      </c>
    </row>
    <row r="59" spans="1:49">
      <c r="A59" s="3">
        <v>58</v>
      </c>
      <c r="B59" s="121">
        <v>45243</v>
      </c>
      <c r="C59" s="121" t="str">
        <f t="shared" si="0"/>
        <v>Monday</v>
      </c>
      <c r="D59" s="3" t="s">
        <v>182</v>
      </c>
      <c r="E59" s="3" t="s">
        <v>124</v>
      </c>
      <c r="F59" s="3">
        <v>18</v>
      </c>
      <c r="G59" s="3" t="s">
        <v>21</v>
      </c>
      <c r="H59" s="3">
        <v>4</v>
      </c>
      <c r="I59" s="3">
        <v>300</v>
      </c>
      <c r="J59" s="3">
        <v>1200</v>
      </c>
    </row>
    <row r="60" spans="1:49">
      <c r="A60" s="3">
        <v>59</v>
      </c>
      <c r="B60" s="121">
        <v>45112</v>
      </c>
      <c r="C60" s="121" t="str">
        <f t="shared" si="0"/>
        <v>Wednesday</v>
      </c>
      <c r="D60" s="3" t="s">
        <v>183</v>
      </c>
      <c r="E60" s="3" t="s">
        <v>124</v>
      </c>
      <c r="F60" s="3">
        <v>62</v>
      </c>
      <c r="G60" s="3" t="s">
        <v>21</v>
      </c>
      <c r="H60" s="3">
        <v>1</v>
      </c>
      <c r="I60" s="3">
        <v>50</v>
      </c>
      <c r="J60" s="3">
        <v>50</v>
      </c>
    </row>
    <row r="61" spans="1:49">
      <c r="A61" s="3">
        <v>60</v>
      </c>
      <c r="B61" s="121">
        <v>45222</v>
      </c>
      <c r="C61" s="121" t="str">
        <f t="shared" si="0"/>
        <v>Monday</v>
      </c>
      <c r="D61" s="3" t="s">
        <v>184</v>
      </c>
      <c r="E61" s="3" t="s">
        <v>124</v>
      </c>
      <c r="F61" s="3">
        <v>30</v>
      </c>
      <c r="G61" s="3" t="s">
        <v>19</v>
      </c>
      <c r="H61" s="3">
        <v>3</v>
      </c>
      <c r="I61" s="3">
        <v>50</v>
      </c>
      <c r="J61" s="3">
        <v>150</v>
      </c>
    </row>
    <row r="62" spans="1:49">
      <c r="A62" s="3">
        <v>61</v>
      </c>
      <c r="B62" s="121">
        <v>45025</v>
      </c>
      <c r="C62" s="121" t="str">
        <f t="shared" si="0"/>
        <v>Sunday</v>
      </c>
      <c r="D62" s="3" t="s">
        <v>185</v>
      </c>
      <c r="E62" s="3" t="s">
        <v>124</v>
      </c>
      <c r="F62" s="3">
        <v>21</v>
      </c>
      <c r="G62" s="3" t="s">
        <v>19</v>
      </c>
      <c r="H62" s="3">
        <v>4</v>
      </c>
      <c r="I62" s="3">
        <v>50</v>
      </c>
      <c r="J62" s="3">
        <v>200</v>
      </c>
    </row>
    <row r="63" spans="1:49">
      <c r="A63" s="3">
        <v>62</v>
      </c>
      <c r="B63" s="121">
        <v>45287</v>
      </c>
      <c r="C63" s="121" t="str">
        <f t="shared" si="0"/>
        <v>Wednesday</v>
      </c>
      <c r="D63" s="3" t="s">
        <v>186</v>
      </c>
      <c r="E63" s="3" t="s">
        <v>124</v>
      </c>
      <c r="F63" s="3">
        <v>18</v>
      </c>
      <c r="G63" s="3" t="s">
        <v>19</v>
      </c>
      <c r="H63" s="3">
        <v>2</v>
      </c>
      <c r="I63" s="3">
        <v>50</v>
      </c>
      <c r="J63" s="3">
        <v>100</v>
      </c>
    </row>
    <row r="64" spans="1:49">
      <c r="A64" s="3">
        <v>63</v>
      </c>
      <c r="B64" s="121">
        <v>44962</v>
      </c>
      <c r="C64" s="121" t="str">
        <f t="shared" si="0"/>
        <v>Sunday</v>
      </c>
      <c r="D64" s="3" t="s">
        <v>187</v>
      </c>
      <c r="E64" s="3" t="s">
        <v>124</v>
      </c>
      <c r="F64" s="3">
        <v>57</v>
      </c>
      <c r="G64" s="3" t="s">
        <v>20</v>
      </c>
      <c r="H64" s="3">
        <v>2</v>
      </c>
      <c r="I64" s="3">
        <v>25</v>
      </c>
      <c r="J64" s="3">
        <v>50</v>
      </c>
    </row>
    <row r="65" spans="1:10">
      <c r="A65" s="3">
        <v>64</v>
      </c>
      <c r="B65" s="121">
        <v>44950</v>
      </c>
      <c r="C65" s="121" t="str">
        <f t="shared" si="0"/>
        <v>Tuesday</v>
      </c>
      <c r="D65" s="3" t="s">
        <v>188</v>
      </c>
      <c r="E65" s="3" t="s">
        <v>124</v>
      </c>
      <c r="F65" s="3">
        <v>49</v>
      </c>
      <c r="G65" s="3" t="s">
        <v>21</v>
      </c>
      <c r="H65" s="3">
        <v>4</v>
      </c>
      <c r="I65" s="3">
        <v>25</v>
      </c>
      <c r="J65" s="3">
        <v>100</v>
      </c>
    </row>
    <row r="66" spans="1:10">
      <c r="A66" s="3">
        <v>65</v>
      </c>
      <c r="B66" s="121">
        <v>45265</v>
      </c>
      <c r="C66" s="121" t="str">
        <f t="shared" si="0"/>
        <v>Tuesday</v>
      </c>
      <c r="D66" s="3" t="s">
        <v>189</v>
      </c>
      <c r="E66" s="3" t="s">
        <v>124</v>
      </c>
      <c r="F66" s="3">
        <v>51</v>
      </c>
      <c r="G66" s="3" t="s">
        <v>20</v>
      </c>
      <c r="H66" s="3">
        <v>4</v>
      </c>
      <c r="I66" s="3">
        <v>500</v>
      </c>
      <c r="J66" s="3">
        <v>2000</v>
      </c>
    </row>
    <row r="67" spans="1:10">
      <c r="A67" s="3">
        <v>66</v>
      </c>
      <c r="B67" s="121">
        <v>45043</v>
      </c>
      <c r="C67" s="121" t="str">
        <f t="shared" ref="C67:C130" si="49">TEXT(B67,"dddd")</f>
        <v>Thursday</v>
      </c>
      <c r="D67" s="3" t="s">
        <v>190</v>
      </c>
      <c r="E67" s="3" t="s">
        <v>126</v>
      </c>
      <c r="F67" s="3">
        <v>45</v>
      </c>
      <c r="G67" s="3" t="s">
        <v>20</v>
      </c>
      <c r="H67" s="3">
        <v>1</v>
      </c>
      <c r="I67" s="3">
        <v>30</v>
      </c>
      <c r="J67" s="3">
        <v>30</v>
      </c>
    </row>
    <row r="68" spans="1:10">
      <c r="A68" s="3">
        <v>67</v>
      </c>
      <c r="B68" s="121">
        <v>45075</v>
      </c>
      <c r="C68" s="121" t="str">
        <f t="shared" si="49"/>
        <v>Monday</v>
      </c>
      <c r="D68" s="3" t="s">
        <v>191</v>
      </c>
      <c r="E68" s="3" t="s">
        <v>126</v>
      </c>
      <c r="F68" s="3">
        <v>48</v>
      </c>
      <c r="G68" s="3" t="s">
        <v>19</v>
      </c>
      <c r="H68" s="3">
        <v>4</v>
      </c>
      <c r="I68" s="3">
        <v>300</v>
      </c>
      <c r="J68" s="3">
        <v>1200</v>
      </c>
    </row>
    <row r="69" spans="1:10">
      <c r="A69" s="3">
        <v>68</v>
      </c>
      <c r="B69" s="121">
        <v>44967</v>
      </c>
      <c r="C69" s="121" t="str">
        <f t="shared" si="49"/>
        <v>Friday</v>
      </c>
      <c r="D69" s="3" t="s">
        <v>192</v>
      </c>
      <c r="E69" s="3" t="s">
        <v>124</v>
      </c>
      <c r="F69" s="3">
        <v>25</v>
      </c>
      <c r="G69" s="3" t="s">
        <v>20</v>
      </c>
      <c r="H69" s="3">
        <v>1</v>
      </c>
      <c r="I69" s="3">
        <v>300</v>
      </c>
      <c r="J69" s="3">
        <v>300</v>
      </c>
    </row>
    <row r="70" spans="1:10">
      <c r="A70" s="3">
        <v>69</v>
      </c>
      <c r="B70" s="121">
        <v>45046</v>
      </c>
      <c r="C70" s="121" t="str">
        <f t="shared" si="49"/>
        <v>Sunday</v>
      </c>
      <c r="D70" s="3" t="s">
        <v>193</v>
      </c>
      <c r="E70" s="3" t="s">
        <v>126</v>
      </c>
      <c r="F70" s="3">
        <v>56</v>
      </c>
      <c r="G70" s="3" t="s">
        <v>19</v>
      </c>
      <c r="H70" s="3">
        <v>3</v>
      </c>
      <c r="I70" s="3">
        <v>25</v>
      </c>
      <c r="J70" s="3">
        <v>75</v>
      </c>
    </row>
    <row r="71" spans="1:10">
      <c r="A71" s="3">
        <v>70</v>
      </c>
      <c r="B71" s="121">
        <v>44978</v>
      </c>
      <c r="C71" s="121" t="str">
        <f t="shared" si="49"/>
        <v>Tuesday</v>
      </c>
      <c r="D71" s="3" t="s">
        <v>194</v>
      </c>
      <c r="E71" s="3" t="s">
        <v>126</v>
      </c>
      <c r="F71" s="3">
        <v>43</v>
      </c>
      <c r="G71" s="3" t="s">
        <v>21</v>
      </c>
      <c r="H71" s="3">
        <v>1</v>
      </c>
      <c r="I71" s="3">
        <v>300</v>
      </c>
      <c r="J71" s="3">
        <v>300</v>
      </c>
    </row>
    <row r="72" spans="1:10">
      <c r="A72" s="3">
        <v>71</v>
      </c>
      <c r="B72" s="121">
        <v>45121</v>
      </c>
      <c r="C72" s="121" t="str">
        <f t="shared" si="49"/>
        <v>Friday</v>
      </c>
      <c r="D72" s="3" t="s">
        <v>195</v>
      </c>
      <c r="E72" s="3" t="s">
        <v>126</v>
      </c>
      <c r="F72" s="3">
        <v>51</v>
      </c>
      <c r="G72" s="3" t="s">
        <v>19</v>
      </c>
      <c r="H72" s="3">
        <v>4</v>
      </c>
      <c r="I72" s="3">
        <v>25</v>
      </c>
      <c r="J72" s="3">
        <v>100</v>
      </c>
    </row>
    <row r="73" spans="1:10">
      <c r="A73" s="3">
        <v>72</v>
      </c>
      <c r="B73" s="121">
        <v>45069</v>
      </c>
      <c r="C73" s="121" t="str">
        <f t="shared" si="49"/>
        <v>Tuesday</v>
      </c>
      <c r="D73" s="3" t="s">
        <v>196</v>
      </c>
      <c r="E73" s="3" t="s">
        <v>126</v>
      </c>
      <c r="F73" s="3">
        <v>20</v>
      </c>
      <c r="G73" s="3" t="s">
        <v>20</v>
      </c>
      <c r="H73" s="3">
        <v>4</v>
      </c>
      <c r="I73" s="3">
        <v>500</v>
      </c>
      <c r="J73" s="3">
        <v>2000</v>
      </c>
    </row>
    <row r="74" spans="1:10">
      <c r="A74" s="3">
        <v>73</v>
      </c>
      <c r="B74" s="121">
        <v>45159</v>
      </c>
      <c r="C74" s="121" t="str">
        <f t="shared" si="49"/>
        <v>Monday</v>
      </c>
      <c r="D74" s="3" t="s">
        <v>197</v>
      </c>
      <c r="E74" s="3" t="s">
        <v>124</v>
      </c>
      <c r="F74" s="3">
        <v>29</v>
      </c>
      <c r="G74" s="3" t="s">
        <v>20</v>
      </c>
      <c r="H74" s="3">
        <v>3</v>
      </c>
      <c r="I74" s="3">
        <v>30</v>
      </c>
      <c r="J74" s="3">
        <v>90</v>
      </c>
    </row>
    <row r="75" spans="1:10">
      <c r="A75" s="3">
        <v>74</v>
      </c>
      <c r="B75" s="121">
        <v>45252</v>
      </c>
      <c r="C75" s="121" t="str">
        <f t="shared" si="49"/>
        <v>Wednesday</v>
      </c>
      <c r="D75" s="3" t="s">
        <v>198</v>
      </c>
      <c r="E75" s="3" t="s">
        <v>126</v>
      </c>
      <c r="F75" s="3">
        <v>18</v>
      </c>
      <c r="G75" s="3" t="s">
        <v>19</v>
      </c>
      <c r="H75" s="3">
        <v>4</v>
      </c>
      <c r="I75" s="3">
        <v>500</v>
      </c>
      <c r="J75" s="3">
        <v>2000</v>
      </c>
    </row>
    <row r="76" spans="1:10">
      <c r="A76" s="3">
        <v>75</v>
      </c>
      <c r="B76" s="121">
        <v>45113</v>
      </c>
      <c r="C76" s="121" t="str">
        <f t="shared" si="49"/>
        <v>Thursday</v>
      </c>
      <c r="D76" s="3" t="s">
        <v>199</v>
      </c>
      <c r="E76" s="3" t="s">
        <v>124</v>
      </c>
      <c r="F76" s="3">
        <v>61</v>
      </c>
      <c r="G76" s="3" t="s">
        <v>19</v>
      </c>
      <c r="H76" s="3">
        <v>4</v>
      </c>
      <c r="I76" s="3">
        <v>50</v>
      </c>
      <c r="J76" s="3">
        <v>200</v>
      </c>
    </row>
    <row r="77" spans="1:10">
      <c r="A77" s="3">
        <v>76</v>
      </c>
      <c r="B77" s="121">
        <v>45010</v>
      </c>
      <c r="C77" s="121" t="str">
        <f t="shared" si="49"/>
        <v>Saturday</v>
      </c>
      <c r="D77" s="3" t="s">
        <v>200</v>
      </c>
      <c r="E77" s="3" t="s">
        <v>126</v>
      </c>
      <c r="F77" s="3">
        <v>22</v>
      </c>
      <c r="G77" s="3" t="s">
        <v>20</v>
      </c>
      <c r="H77" s="3">
        <v>2</v>
      </c>
      <c r="I77" s="3">
        <v>50</v>
      </c>
      <c r="J77" s="3">
        <v>100</v>
      </c>
    </row>
    <row r="78" spans="1:10">
      <c r="A78" s="3">
        <v>77</v>
      </c>
      <c r="B78" s="121">
        <v>45116</v>
      </c>
      <c r="C78" s="121" t="str">
        <f t="shared" si="49"/>
        <v>Sunday</v>
      </c>
      <c r="D78" s="3" t="s">
        <v>201</v>
      </c>
      <c r="E78" s="3" t="s">
        <v>126</v>
      </c>
      <c r="F78" s="3">
        <v>47</v>
      </c>
      <c r="G78" s="3" t="s">
        <v>21</v>
      </c>
      <c r="H78" s="3">
        <v>2</v>
      </c>
      <c r="I78" s="3">
        <v>50</v>
      </c>
      <c r="J78" s="3">
        <v>100</v>
      </c>
    </row>
    <row r="79" spans="1:10">
      <c r="A79" s="3">
        <v>78</v>
      </c>
      <c r="B79" s="121">
        <v>45108</v>
      </c>
      <c r="C79" s="121" t="str">
        <f t="shared" si="49"/>
        <v>Saturday</v>
      </c>
      <c r="D79" s="3" t="s">
        <v>202</v>
      </c>
      <c r="E79" s="3" t="s">
        <v>126</v>
      </c>
      <c r="F79" s="3">
        <v>47</v>
      </c>
      <c r="G79" s="3" t="s">
        <v>21</v>
      </c>
      <c r="H79" s="3">
        <v>3</v>
      </c>
      <c r="I79" s="3">
        <v>500</v>
      </c>
      <c r="J79" s="3">
        <v>1500</v>
      </c>
    </row>
    <row r="80" spans="1:10">
      <c r="A80" s="3">
        <v>79</v>
      </c>
      <c r="B80" s="121">
        <v>45034</v>
      </c>
      <c r="C80" s="121" t="str">
        <f t="shared" si="49"/>
        <v>Tuesday</v>
      </c>
      <c r="D80" s="3" t="s">
        <v>203</v>
      </c>
      <c r="E80" s="3" t="s">
        <v>124</v>
      </c>
      <c r="F80" s="3">
        <v>34</v>
      </c>
      <c r="G80" s="3" t="s">
        <v>19</v>
      </c>
      <c r="H80" s="3">
        <v>1</v>
      </c>
      <c r="I80" s="3">
        <v>300</v>
      </c>
      <c r="J80" s="3">
        <v>300</v>
      </c>
    </row>
    <row r="81" spans="1:10">
      <c r="A81" s="3">
        <v>80</v>
      </c>
      <c r="B81" s="121">
        <v>45270</v>
      </c>
      <c r="C81" s="121" t="str">
        <f t="shared" si="49"/>
        <v>Sunday</v>
      </c>
      <c r="D81" s="3" t="s">
        <v>204</v>
      </c>
      <c r="E81" s="3" t="s">
        <v>126</v>
      </c>
      <c r="F81" s="3">
        <v>64</v>
      </c>
      <c r="G81" s="3" t="s">
        <v>21</v>
      </c>
      <c r="H81" s="3">
        <v>2</v>
      </c>
      <c r="I81" s="3">
        <v>30</v>
      </c>
      <c r="J81" s="3">
        <v>60</v>
      </c>
    </row>
    <row r="82" spans="1:10">
      <c r="A82" s="3">
        <v>81</v>
      </c>
      <c r="B82" s="121">
        <v>45063</v>
      </c>
      <c r="C82" s="121" t="str">
        <f t="shared" si="49"/>
        <v>Wednesday</v>
      </c>
      <c r="D82" s="3" t="s">
        <v>205</v>
      </c>
      <c r="E82" s="3" t="s">
        <v>124</v>
      </c>
      <c r="F82" s="3">
        <v>40</v>
      </c>
      <c r="G82" s="3" t="s">
        <v>20</v>
      </c>
      <c r="H82" s="3">
        <v>1</v>
      </c>
      <c r="I82" s="3">
        <v>50</v>
      </c>
      <c r="J82" s="3">
        <v>50</v>
      </c>
    </row>
    <row r="83" spans="1:10">
      <c r="A83" s="3">
        <v>82</v>
      </c>
      <c r="B83" s="121">
        <v>45286</v>
      </c>
      <c r="C83" s="121" t="str">
        <f t="shared" si="49"/>
        <v>Tuesday</v>
      </c>
      <c r="D83" s="3" t="s">
        <v>206</v>
      </c>
      <c r="E83" s="3" t="s">
        <v>126</v>
      </c>
      <c r="F83" s="3">
        <v>32</v>
      </c>
      <c r="G83" s="3" t="s">
        <v>19</v>
      </c>
      <c r="H83" s="3">
        <v>4</v>
      </c>
      <c r="I83" s="3">
        <v>50</v>
      </c>
      <c r="J83" s="3">
        <v>200</v>
      </c>
    </row>
    <row r="84" spans="1:10">
      <c r="A84" s="3">
        <v>83</v>
      </c>
      <c r="B84" s="121">
        <v>45276</v>
      </c>
      <c r="C84" s="121" t="str">
        <f t="shared" si="49"/>
        <v>Saturday</v>
      </c>
      <c r="D84" s="3" t="s">
        <v>207</v>
      </c>
      <c r="E84" s="3" t="s">
        <v>124</v>
      </c>
      <c r="F84" s="3">
        <v>54</v>
      </c>
      <c r="G84" s="3" t="s">
        <v>20</v>
      </c>
      <c r="H84" s="3">
        <v>2</v>
      </c>
      <c r="I84" s="3">
        <v>50</v>
      </c>
      <c r="J84" s="3">
        <v>100</v>
      </c>
    </row>
    <row r="85" spans="1:10">
      <c r="A85" s="3">
        <v>84</v>
      </c>
      <c r="B85" s="121">
        <v>45258</v>
      </c>
      <c r="C85" s="121" t="str">
        <f t="shared" si="49"/>
        <v>Tuesday</v>
      </c>
      <c r="D85" s="3" t="s">
        <v>208</v>
      </c>
      <c r="E85" s="3" t="s">
        <v>126</v>
      </c>
      <c r="F85" s="3">
        <v>38</v>
      </c>
      <c r="G85" s="3" t="s">
        <v>20</v>
      </c>
      <c r="H85" s="3">
        <v>3</v>
      </c>
      <c r="I85" s="3">
        <v>30</v>
      </c>
      <c r="J85" s="3">
        <v>90</v>
      </c>
    </row>
    <row r="86" spans="1:10">
      <c r="A86" s="3">
        <v>85</v>
      </c>
      <c r="B86" s="121">
        <v>44963</v>
      </c>
      <c r="C86" s="121" t="str">
        <f t="shared" si="49"/>
        <v>Monday</v>
      </c>
      <c r="D86" s="3" t="s">
        <v>209</v>
      </c>
      <c r="E86" s="3" t="s">
        <v>124</v>
      </c>
      <c r="F86" s="3">
        <v>31</v>
      </c>
      <c r="G86" s="3" t="s">
        <v>21</v>
      </c>
      <c r="H86" s="3">
        <v>3</v>
      </c>
      <c r="I86" s="3">
        <v>50</v>
      </c>
      <c r="J86" s="3">
        <v>150</v>
      </c>
    </row>
    <row r="87" spans="1:10">
      <c r="A87" s="3">
        <v>86</v>
      </c>
      <c r="B87" s="121">
        <v>45238</v>
      </c>
      <c r="C87" s="121" t="str">
        <f t="shared" si="49"/>
        <v>Wednesday</v>
      </c>
      <c r="D87" s="3" t="s">
        <v>210</v>
      </c>
      <c r="E87" s="3" t="s">
        <v>124</v>
      </c>
      <c r="F87" s="3">
        <v>19</v>
      </c>
      <c r="G87" s="3" t="s">
        <v>19</v>
      </c>
      <c r="H87" s="3">
        <v>3</v>
      </c>
      <c r="I87" s="3">
        <v>30</v>
      </c>
      <c r="J87" s="3">
        <v>90</v>
      </c>
    </row>
    <row r="88" spans="1:10">
      <c r="A88" s="3">
        <v>87</v>
      </c>
      <c r="B88" s="121">
        <v>45252</v>
      </c>
      <c r="C88" s="121" t="str">
        <f t="shared" si="49"/>
        <v>Wednesday</v>
      </c>
      <c r="D88" s="3" t="s">
        <v>211</v>
      </c>
      <c r="E88" s="3" t="s">
        <v>126</v>
      </c>
      <c r="F88" s="3">
        <v>28</v>
      </c>
      <c r="G88" s="3" t="s">
        <v>19</v>
      </c>
      <c r="H88" s="3">
        <v>2</v>
      </c>
      <c r="I88" s="3">
        <v>50</v>
      </c>
      <c r="J88" s="3">
        <v>100</v>
      </c>
    </row>
    <row r="89" spans="1:10">
      <c r="A89" s="3">
        <v>88</v>
      </c>
      <c r="B89" s="121">
        <v>45014</v>
      </c>
      <c r="C89" s="121" t="str">
        <f t="shared" si="49"/>
        <v>Wednesday</v>
      </c>
      <c r="D89" s="3" t="s">
        <v>212</v>
      </c>
      <c r="E89" s="3" t="s">
        <v>124</v>
      </c>
      <c r="F89" s="3">
        <v>56</v>
      </c>
      <c r="G89" s="3" t="s">
        <v>21</v>
      </c>
      <c r="H89" s="3">
        <v>1</v>
      </c>
      <c r="I89" s="3">
        <v>500</v>
      </c>
      <c r="J89" s="3">
        <v>500</v>
      </c>
    </row>
    <row r="90" spans="1:10">
      <c r="A90" s="3">
        <v>89</v>
      </c>
      <c r="B90" s="121">
        <v>45200</v>
      </c>
      <c r="C90" s="121" t="str">
        <f t="shared" si="49"/>
        <v>Sunday</v>
      </c>
      <c r="D90" s="3" t="s">
        <v>213</v>
      </c>
      <c r="E90" s="3" t="s">
        <v>126</v>
      </c>
      <c r="F90" s="3">
        <v>55</v>
      </c>
      <c r="G90" s="3" t="s">
        <v>20</v>
      </c>
      <c r="H90" s="3">
        <v>4</v>
      </c>
      <c r="I90" s="3">
        <v>500</v>
      </c>
      <c r="J90" s="3">
        <v>2000</v>
      </c>
    </row>
    <row r="91" spans="1:10">
      <c r="A91" s="3">
        <v>90</v>
      </c>
      <c r="B91" s="121">
        <v>45052</v>
      </c>
      <c r="C91" s="121" t="str">
        <f t="shared" si="49"/>
        <v>Saturday</v>
      </c>
      <c r="D91" s="3" t="s">
        <v>214</v>
      </c>
      <c r="E91" s="3" t="s">
        <v>126</v>
      </c>
      <c r="F91" s="3">
        <v>51</v>
      </c>
      <c r="G91" s="3" t="s">
        <v>20</v>
      </c>
      <c r="H91" s="3">
        <v>1</v>
      </c>
      <c r="I91" s="3">
        <v>30</v>
      </c>
      <c r="J91" s="3">
        <v>30</v>
      </c>
    </row>
    <row r="92" spans="1:10">
      <c r="A92" s="3">
        <v>91</v>
      </c>
      <c r="B92" s="121">
        <v>45010</v>
      </c>
      <c r="C92" s="121" t="str">
        <f t="shared" si="49"/>
        <v>Saturday</v>
      </c>
      <c r="D92" s="3" t="s">
        <v>215</v>
      </c>
      <c r="E92" s="3" t="s">
        <v>126</v>
      </c>
      <c r="F92" s="3">
        <v>55</v>
      </c>
      <c r="G92" s="3" t="s">
        <v>20</v>
      </c>
      <c r="H92" s="3">
        <v>1</v>
      </c>
      <c r="I92" s="3">
        <v>500</v>
      </c>
      <c r="J92" s="3">
        <v>500</v>
      </c>
    </row>
    <row r="93" spans="1:10">
      <c r="A93" s="3">
        <v>92</v>
      </c>
      <c r="B93" s="121">
        <v>45163</v>
      </c>
      <c r="C93" s="121" t="str">
        <f t="shared" si="49"/>
        <v>Friday</v>
      </c>
      <c r="D93" s="3" t="s">
        <v>216</v>
      </c>
      <c r="E93" s="3" t="s">
        <v>126</v>
      </c>
      <c r="F93" s="3">
        <v>51</v>
      </c>
      <c r="G93" s="3" t="s">
        <v>20</v>
      </c>
      <c r="H93" s="3">
        <v>4</v>
      </c>
      <c r="I93" s="3">
        <v>30</v>
      </c>
      <c r="J93" s="3">
        <v>120</v>
      </c>
    </row>
    <row r="94" spans="1:10">
      <c r="A94" s="3">
        <v>93</v>
      </c>
      <c r="B94" s="121">
        <v>45121</v>
      </c>
      <c r="C94" s="121" t="str">
        <f t="shared" si="49"/>
        <v>Friday</v>
      </c>
      <c r="D94" s="3" t="s">
        <v>217</v>
      </c>
      <c r="E94" s="3" t="s">
        <v>126</v>
      </c>
      <c r="F94" s="3">
        <v>35</v>
      </c>
      <c r="G94" s="3" t="s">
        <v>19</v>
      </c>
      <c r="H94" s="3">
        <v>4</v>
      </c>
      <c r="I94" s="3">
        <v>500</v>
      </c>
      <c r="J94" s="3">
        <v>2000</v>
      </c>
    </row>
    <row r="95" spans="1:10">
      <c r="A95" s="3">
        <v>94</v>
      </c>
      <c r="B95" s="121">
        <v>45065</v>
      </c>
      <c r="C95" s="121" t="str">
        <f t="shared" si="49"/>
        <v>Friday</v>
      </c>
      <c r="D95" s="3" t="s">
        <v>218</v>
      </c>
      <c r="E95" s="3" t="s">
        <v>126</v>
      </c>
      <c r="F95" s="3">
        <v>47</v>
      </c>
      <c r="G95" s="3" t="s">
        <v>19</v>
      </c>
      <c r="H95" s="3">
        <v>2</v>
      </c>
      <c r="I95" s="3">
        <v>500</v>
      </c>
      <c r="J95" s="3">
        <v>1000</v>
      </c>
    </row>
    <row r="96" spans="1:10">
      <c r="A96" s="3">
        <v>95</v>
      </c>
      <c r="B96" s="121">
        <v>45254</v>
      </c>
      <c r="C96" s="121" t="str">
        <f t="shared" si="49"/>
        <v>Friday</v>
      </c>
      <c r="D96" s="3" t="s">
        <v>219</v>
      </c>
      <c r="E96" s="3" t="s">
        <v>126</v>
      </c>
      <c r="F96" s="3">
        <v>32</v>
      </c>
      <c r="G96" s="3" t="s">
        <v>21</v>
      </c>
      <c r="H96" s="3">
        <v>2</v>
      </c>
      <c r="I96" s="3">
        <v>30</v>
      </c>
      <c r="J96" s="3">
        <v>60</v>
      </c>
    </row>
    <row r="97" spans="1:10">
      <c r="A97" s="3">
        <v>96</v>
      </c>
      <c r="B97" s="121">
        <v>45279</v>
      </c>
      <c r="C97" s="121" t="str">
        <f t="shared" si="49"/>
        <v>Tuesday</v>
      </c>
      <c r="D97" s="3" t="s">
        <v>220</v>
      </c>
      <c r="E97" s="3" t="s">
        <v>126</v>
      </c>
      <c r="F97" s="3">
        <v>44</v>
      </c>
      <c r="G97" s="3" t="s">
        <v>21</v>
      </c>
      <c r="H97" s="3">
        <v>2</v>
      </c>
      <c r="I97" s="3">
        <v>300</v>
      </c>
      <c r="J97" s="3">
        <v>600</v>
      </c>
    </row>
    <row r="98" spans="1:10">
      <c r="A98" s="3">
        <v>97</v>
      </c>
      <c r="B98" s="121">
        <v>45212</v>
      </c>
      <c r="C98" s="121" t="str">
        <f t="shared" si="49"/>
        <v>Friday</v>
      </c>
      <c r="D98" s="3" t="s">
        <v>221</v>
      </c>
      <c r="E98" s="3" t="s">
        <v>126</v>
      </c>
      <c r="F98" s="3">
        <v>51</v>
      </c>
      <c r="G98" s="3" t="s">
        <v>19</v>
      </c>
      <c r="H98" s="3">
        <v>2</v>
      </c>
      <c r="I98" s="3">
        <v>500</v>
      </c>
      <c r="J98" s="3">
        <v>1000</v>
      </c>
    </row>
    <row r="99" spans="1:10">
      <c r="A99" s="3">
        <v>98</v>
      </c>
      <c r="B99" s="121">
        <v>45039</v>
      </c>
      <c r="C99" s="121" t="str">
        <f t="shared" si="49"/>
        <v>Sunday</v>
      </c>
      <c r="D99" s="3" t="s">
        <v>222</v>
      </c>
      <c r="E99" s="3" t="s">
        <v>126</v>
      </c>
      <c r="F99" s="3">
        <v>55</v>
      </c>
      <c r="G99" s="3" t="s">
        <v>19</v>
      </c>
      <c r="H99" s="3">
        <v>2</v>
      </c>
      <c r="I99" s="3">
        <v>50</v>
      </c>
      <c r="J99" s="3">
        <v>100</v>
      </c>
    </row>
    <row r="100" spans="1:10">
      <c r="A100" s="3">
        <v>99</v>
      </c>
      <c r="B100" s="121">
        <v>45277</v>
      </c>
      <c r="C100" s="121" t="str">
        <f t="shared" si="49"/>
        <v>Sunday</v>
      </c>
      <c r="D100" s="3" t="s">
        <v>223</v>
      </c>
      <c r="E100" s="3" t="s">
        <v>126</v>
      </c>
      <c r="F100" s="3">
        <v>50</v>
      </c>
      <c r="G100" s="3" t="s">
        <v>20</v>
      </c>
      <c r="H100" s="3">
        <v>4</v>
      </c>
      <c r="I100" s="3">
        <v>300</v>
      </c>
      <c r="J100" s="3">
        <v>1200</v>
      </c>
    </row>
    <row r="101" spans="1:10">
      <c r="A101" s="3">
        <v>100</v>
      </c>
      <c r="B101" s="121">
        <v>45093</v>
      </c>
      <c r="C101" s="121" t="str">
        <f t="shared" si="49"/>
        <v>Friday</v>
      </c>
      <c r="D101" s="3" t="s">
        <v>224</v>
      </c>
      <c r="E101" s="3" t="s">
        <v>124</v>
      </c>
      <c r="F101" s="3">
        <v>41</v>
      </c>
      <c r="G101" s="3" t="s">
        <v>20</v>
      </c>
      <c r="H101" s="3">
        <v>1</v>
      </c>
      <c r="I101" s="3">
        <v>30</v>
      </c>
      <c r="J101" s="3">
        <v>30</v>
      </c>
    </row>
    <row r="102" spans="1:10">
      <c r="A102" s="3">
        <v>101</v>
      </c>
      <c r="B102" s="121">
        <v>44955</v>
      </c>
      <c r="C102" s="121" t="str">
        <f t="shared" si="49"/>
        <v>Sunday</v>
      </c>
      <c r="D102" s="3" t="s">
        <v>225</v>
      </c>
      <c r="E102" s="3" t="s">
        <v>124</v>
      </c>
      <c r="F102" s="3">
        <v>32</v>
      </c>
      <c r="G102" s="3" t="s">
        <v>21</v>
      </c>
      <c r="H102" s="3">
        <v>2</v>
      </c>
      <c r="I102" s="3">
        <v>300</v>
      </c>
      <c r="J102" s="3">
        <v>600</v>
      </c>
    </row>
    <row r="103" spans="1:10">
      <c r="A103" s="3">
        <v>102</v>
      </c>
      <c r="B103" s="121">
        <v>45044</v>
      </c>
      <c r="C103" s="121" t="str">
        <f t="shared" si="49"/>
        <v>Friday</v>
      </c>
      <c r="D103" s="3" t="s">
        <v>226</v>
      </c>
      <c r="E103" s="3" t="s">
        <v>126</v>
      </c>
      <c r="F103" s="3">
        <v>47</v>
      </c>
      <c r="G103" s="3" t="s">
        <v>19</v>
      </c>
      <c r="H103" s="3">
        <v>2</v>
      </c>
      <c r="I103" s="3">
        <v>25</v>
      </c>
      <c r="J103" s="3">
        <v>50</v>
      </c>
    </row>
    <row r="104" spans="1:10">
      <c r="A104" s="3">
        <v>103</v>
      </c>
      <c r="B104" s="121">
        <v>44943</v>
      </c>
      <c r="C104" s="121" t="str">
        <f t="shared" si="49"/>
        <v>Tuesday</v>
      </c>
      <c r="D104" s="3" t="s">
        <v>227</v>
      </c>
      <c r="E104" s="3" t="s">
        <v>126</v>
      </c>
      <c r="F104" s="3">
        <v>59</v>
      </c>
      <c r="G104" s="3" t="s">
        <v>21</v>
      </c>
      <c r="H104" s="3">
        <v>1</v>
      </c>
      <c r="I104" s="3">
        <v>25</v>
      </c>
      <c r="J104" s="3">
        <v>25</v>
      </c>
    </row>
    <row r="105" spans="1:10">
      <c r="A105" s="3">
        <v>104</v>
      </c>
      <c r="B105" s="121">
        <v>45088</v>
      </c>
      <c r="C105" s="121" t="str">
        <f t="shared" si="49"/>
        <v>Sunday</v>
      </c>
      <c r="D105" s="3" t="s">
        <v>228</v>
      </c>
      <c r="E105" s="3" t="s">
        <v>126</v>
      </c>
      <c r="F105" s="3">
        <v>34</v>
      </c>
      <c r="G105" s="3" t="s">
        <v>19</v>
      </c>
      <c r="H105" s="3">
        <v>2</v>
      </c>
      <c r="I105" s="3">
        <v>500</v>
      </c>
      <c r="J105" s="3">
        <v>1000</v>
      </c>
    </row>
    <row r="106" spans="1:10">
      <c r="A106" s="3">
        <v>105</v>
      </c>
      <c r="B106" s="121">
        <v>45132</v>
      </c>
      <c r="C106" s="121" t="str">
        <f t="shared" si="49"/>
        <v>Tuesday</v>
      </c>
      <c r="D106" s="3" t="s">
        <v>229</v>
      </c>
      <c r="E106" s="3" t="s">
        <v>126</v>
      </c>
      <c r="F106" s="3">
        <v>22</v>
      </c>
      <c r="G106" s="3" t="s">
        <v>20</v>
      </c>
      <c r="H106" s="3">
        <v>1</v>
      </c>
      <c r="I106" s="3">
        <v>500</v>
      </c>
      <c r="J106" s="3">
        <v>500</v>
      </c>
    </row>
    <row r="107" spans="1:10">
      <c r="A107" s="3">
        <v>106</v>
      </c>
      <c r="B107" s="121">
        <v>45064</v>
      </c>
      <c r="C107" s="121" t="str">
        <f t="shared" si="49"/>
        <v>Thursday</v>
      </c>
      <c r="D107" s="3" t="s">
        <v>230</v>
      </c>
      <c r="E107" s="3" t="s">
        <v>126</v>
      </c>
      <c r="F107" s="3">
        <v>46</v>
      </c>
      <c r="G107" s="3" t="s">
        <v>21</v>
      </c>
      <c r="H107" s="3">
        <v>1</v>
      </c>
      <c r="I107" s="3">
        <v>50</v>
      </c>
      <c r="J107" s="3">
        <v>50</v>
      </c>
    </row>
    <row r="108" spans="1:10">
      <c r="A108" s="3">
        <v>107</v>
      </c>
      <c r="B108" s="121">
        <v>44960</v>
      </c>
      <c r="C108" s="121" t="str">
        <f t="shared" si="49"/>
        <v>Friday</v>
      </c>
      <c r="D108" s="3" t="s">
        <v>231</v>
      </c>
      <c r="E108" s="3" t="s">
        <v>126</v>
      </c>
      <c r="F108" s="3">
        <v>21</v>
      </c>
      <c r="G108" s="3" t="s">
        <v>21</v>
      </c>
      <c r="H108" s="3">
        <v>4</v>
      </c>
      <c r="I108" s="3">
        <v>300</v>
      </c>
      <c r="J108" s="3">
        <v>1200</v>
      </c>
    </row>
    <row r="109" spans="1:10">
      <c r="A109" s="3">
        <v>108</v>
      </c>
      <c r="B109" s="121">
        <v>45035</v>
      </c>
      <c r="C109" s="121" t="str">
        <f t="shared" si="49"/>
        <v>Wednesday</v>
      </c>
      <c r="D109" s="3" t="s">
        <v>232</v>
      </c>
      <c r="E109" s="3" t="s">
        <v>126</v>
      </c>
      <c r="F109" s="3">
        <v>27</v>
      </c>
      <c r="G109" s="3" t="s">
        <v>19</v>
      </c>
      <c r="H109" s="3">
        <v>3</v>
      </c>
      <c r="I109" s="3">
        <v>25</v>
      </c>
      <c r="J109" s="3">
        <v>75</v>
      </c>
    </row>
    <row r="110" spans="1:10">
      <c r="A110" s="3">
        <v>109</v>
      </c>
      <c r="B110" s="121">
        <v>45217</v>
      </c>
      <c r="C110" s="121" t="str">
        <f t="shared" si="49"/>
        <v>Wednesday</v>
      </c>
      <c r="D110" s="3" t="s">
        <v>233</v>
      </c>
      <c r="E110" s="3" t="s">
        <v>126</v>
      </c>
      <c r="F110" s="3">
        <v>34</v>
      </c>
      <c r="G110" s="3" t="s">
        <v>20</v>
      </c>
      <c r="H110" s="3">
        <v>4</v>
      </c>
      <c r="I110" s="3">
        <v>500</v>
      </c>
      <c r="J110" s="3">
        <v>2000</v>
      </c>
    </row>
    <row r="111" spans="1:10">
      <c r="A111" s="3">
        <v>110</v>
      </c>
      <c r="B111" s="121">
        <v>45088</v>
      </c>
      <c r="C111" s="121" t="str">
        <f t="shared" si="49"/>
        <v>Sunday</v>
      </c>
      <c r="D111" s="3" t="s">
        <v>234</v>
      </c>
      <c r="E111" s="3" t="s">
        <v>124</v>
      </c>
      <c r="F111" s="3">
        <v>27</v>
      </c>
      <c r="G111" s="3" t="s">
        <v>21</v>
      </c>
      <c r="H111" s="3">
        <v>3</v>
      </c>
      <c r="I111" s="3">
        <v>300</v>
      </c>
      <c r="J111" s="3">
        <v>900</v>
      </c>
    </row>
    <row r="112" spans="1:10">
      <c r="A112" s="3">
        <v>111</v>
      </c>
      <c r="B112" s="121">
        <v>45035</v>
      </c>
      <c r="C112" s="121" t="str">
        <f t="shared" si="49"/>
        <v>Wednesday</v>
      </c>
      <c r="D112" s="3" t="s">
        <v>235</v>
      </c>
      <c r="E112" s="3" t="s">
        <v>126</v>
      </c>
      <c r="F112" s="3">
        <v>34</v>
      </c>
      <c r="G112" s="3" t="s">
        <v>20</v>
      </c>
      <c r="H112" s="3">
        <v>3</v>
      </c>
      <c r="I112" s="3">
        <v>500</v>
      </c>
      <c r="J112" s="3">
        <v>1500</v>
      </c>
    </row>
    <row r="113" spans="1:10">
      <c r="A113" s="3">
        <v>112</v>
      </c>
      <c r="B113" s="121">
        <v>45262</v>
      </c>
      <c r="C113" s="121" t="str">
        <f t="shared" si="49"/>
        <v>Saturday</v>
      </c>
      <c r="D113" s="3" t="s">
        <v>236</v>
      </c>
      <c r="E113" s="3" t="s">
        <v>124</v>
      </c>
      <c r="F113" s="3">
        <v>37</v>
      </c>
      <c r="G113" s="3" t="s">
        <v>21</v>
      </c>
      <c r="H113" s="3">
        <v>3</v>
      </c>
      <c r="I113" s="3">
        <v>500</v>
      </c>
      <c r="J113" s="3">
        <v>1500</v>
      </c>
    </row>
    <row r="114" spans="1:10">
      <c r="A114" s="3">
        <v>113</v>
      </c>
      <c r="B114" s="121">
        <v>45182</v>
      </c>
      <c r="C114" s="121" t="str">
        <f t="shared" si="49"/>
        <v>Wednesday</v>
      </c>
      <c r="D114" s="3" t="s">
        <v>237</v>
      </c>
      <c r="E114" s="3" t="s">
        <v>126</v>
      </c>
      <c r="F114" s="3">
        <v>41</v>
      </c>
      <c r="G114" s="3" t="s">
        <v>20</v>
      </c>
      <c r="H114" s="3">
        <v>2</v>
      </c>
      <c r="I114" s="3">
        <v>25</v>
      </c>
      <c r="J114" s="3">
        <v>50</v>
      </c>
    </row>
    <row r="115" spans="1:10">
      <c r="A115" s="3">
        <v>114</v>
      </c>
      <c r="B115" s="121">
        <v>45129</v>
      </c>
      <c r="C115" s="121" t="str">
        <f t="shared" si="49"/>
        <v>Saturday</v>
      </c>
      <c r="D115" s="3" t="s">
        <v>238</v>
      </c>
      <c r="E115" s="3" t="s">
        <v>126</v>
      </c>
      <c r="F115" s="3">
        <v>22</v>
      </c>
      <c r="G115" s="3" t="s">
        <v>19</v>
      </c>
      <c r="H115" s="3">
        <v>4</v>
      </c>
      <c r="I115" s="3">
        <v>25</v>
      </c>
      <c r="J115" s="3">
        <v>100</v>
      </c>
    </row>
    <row r="116" spans="1:10">
      <c r="A116" s="3">
        <v>115</v>
      </c>
      <c r="B116" s="121">
        <v>45256</v>
      </c>
      <c r="C116" s="121" t="str">
        <f t="shared" si="49"/>
        <v>Sunday</v>
      </c>
      <c r="D116" s="3" t="s">
        <v>239</v>
      </c>
      <c r="E116" s="3" t="s">
        <v>124</v>
      </c>
      <c r="F116" s="3">
        <v>51</v>
      </c>
      <c r="G116" s="3" t="s">
        <v>21</v>
      </c>
      <c r="H116" s="3">
        <v>3</v>
      </c>
      <c r="I116" s="3">
        <v>500</v>
      </c>
      <c r="J116" s="3">
        <v>1500</v>
      </c>
    </row>
    <row r="117" spans="1:10">
      <c r="A117" s="3">
        <v>116</v>
      </c>
      <c r="B117" s="121">
        <v>45161</v>
      </c>
      <c r="C117" s="121" t="str">
        <f t="shared" si="49"/>
        <v>Wednesday</v>
      </c>
      <c r="D117" s="3" t="s">
        <v>240</v>
      </c>
      <c r="E117" s="3" t="s">
        <v>126</v>
      </c>
      <c r="F117" s="3">
        <v>23</v>
      </c>
      <c r="G117" s="3" t="s">
        <v>21</v>
      </c>
      <c r="H117" s="3">
        <v>1</v>
      </c>
      <c r="I117" s="3">
        <v>30</v>
      </c>
      <c r="J117" s="3">
        <v>30</v>
      </c>
    </row>
    <row r="118" spans="1:10">
      <c r="A118" s="3">
        <v>117</v>
      </c>
      <c r="B118" s="121">
        <v>45000</v>
      </c>
      <c r="C118" s="121" t="str">
        <f t="shared" si="49"/>
        <v>Wednesday</v>
      </c>
      <c r="D118" s="3" t="s">
        <v>241</v>
      </c>
      <c r="E118" s="3" t="s">
        <v>124</v>
      </c>
      <c r="F118" s="3">
        <v>19</v>
      </c>
      <c r="G118" s="3" t="s">
        <v>20</v>
      </c>
      <c r="H118" s="3">
        <v>2</v>
      </c>
      <c r="I118" s="3">
        <v>500</v>
      </c>
      <c r="J118" s="3">
        <v>1000</v>
      </c>
    </row>
    <row r="119" spans="1:10">
      <c r="A119" s="3">
        <v>118</v>
      </c>
      <c r="B119" s="121">
        <v>45062</v>
      </c>
      <c r="C119" s="121" t="str">
        <f t="shared" si="49"/>
        <v>Tuesday</v>
      </c>
      <c r="D119" s="3" t="s">
        <v>242</v>
      </c>
      <c r="E119" s="3" t="s">
        <v>126</v>
      </c>
      <c r="F119" s="3">
        <v>30</v>
      </c>
      <c r="G119" s="3" t="s">
        <v>20</v>
      </c>
      <c r="H119" s="3">
        <v>4</v>
      </c>
      <c r="I119" s="3">
        <v>500</v>
      </c>
      <c r="J119" s="3">
        <v>2000</v>
      </c>
    </row>
    <row r="120" spans="1:10">
      <c r="A120" s="3">
        <v>119</v>
      </c>
      <c r="B120" s="121">
        <v>44998</v>
      </c>
      <c r="C120" s="121" t="str">
        <f t="shared" si="49"/>
        <v>Monday</v>
      </c>
      <c r="D120" s="3" t="s">
        <v>243</v>
      </c>
      <c r="E120" s="3" t="s">
        <v>126</v>
      </c>
      <c r="F120" s="3">
        <v>60</v>
      </c>
      <c r="G120" s="3" t="s">
        <v>21</v>
      </c>
      <c r="H120" s="3">
        <v>3</v>
      </c>
      <c r="I120" s="3">
        <v>50</v>
      </c>
      <c r="J120" s="3">
        <v>150</v>
      </c>
    </row>
    <row r="121" spans="1:10">
      <c r="A121" s="3">
        <v>120</v>
      </c>
      <c r="B121" s="121">
        <v>45053</v>
      </c>
      <c r="C121" s="121" t="str">
        <f t="shared" si="49"/>
        <v>Sunday</v>
      </c>
      <c r="D121" s="3" t="s">
        <v>244</v>
      </c>
      <c r="E121" s="3" t="s">
        <v>124</v>
      </c>
      <c r="F121" s="3">
        <v>60</v>
      </c>
      <c r="G121" s="3" t="s">
        <v>19</v>
      </c>
      <c r="H121" s="3">
        <v>1</v>
      </c>
      <c r="I121" s="3">
        <v>50</v>
      </c>
      <c r="J121" s="3">
        <v>50</v>
      </c>
    </row>
    <row r="122" spans="1:10">
      <c r="A122" s="3">
        <v>121</v>
      </c>
      <c r="B122" s="121">
        <v>45214</v>
      </c>
      <c r="C122" s="121" t="str">
        <f t="shared" si="49"/>
        <v>Sunday</v>
      </c>
      <c r="D122" s="3" t="s">
        <v>245</v>
      </c>
      <c r="E122" s="3" t="s">
        <v>126</v>
      </c>
      <c r="F122" s="3">
        <v>28</v>
      </c>
      <c r="G122" s="3" t="s">
        <v>20</v>
      </c>
      <c r="H122" s="3">
        <v>4</v>
      </c>
      <c r="I122" s="3">
        <v>50</v>
      </c>
      <c r="J122" s="3">
        <v>200</v>
      </c>
    </row>
    <row r="123" spans="1:10">
      <c r="A123" s="3">
        <v>122</v>
      </c>
      <c r="B123" s="121">
        <v>45202</v>
      </c>
      <c r="C123" s="121" t="str">
        <f t="shared" si="49"/>
        <v>Tuesday</v>
      </c>
      <c r="D123" s="3" t="s">
        <v>246</v>
      </c>
      <c r="E123" s="3" t="s">
        <v>124</v>
      </c>
      <c r="F123" s="3">
        <v>64</v>
      </c>
      <c r="G123" s="3" t="s">
        <v>20</v>
      </c>
      <c r="H123" s="3">
        <v>4</v>
      </c>
      <c r="I123" s="3">
        <v>30</v>
      </c>
      <c r="J123" s="3">
        <v>120</v>
      </c>
    </row>
    <row r="124" spans="1:10">
      <c r="A124" s="3">
        <v>123</v>
      </c>
      <c r="B124" s="121">
        <v>45061</v>
      </c>
      <c r="C124" s="121" t="str">
        <f t="shared" si="49"/>
        <v>Monday</v>
      </c>
      <c r="D124" s="3" t="s">
        <v>247</v>
      </c>
      <c r="E124" s="3" t="s">
        <v>126</v>
      </c>
      <c r="F124" s="3">
        <v>40</v>
      </c>
      <c r="G124" s="3" t="s">
        <v>20</v>
      </c>
      <c r="H124" s="3">
        <v>2</v>
      </c>
      <c r="I124" s="3">
        <v>30</v>
      </c>
      <c r="J124" s="3">
        <v>60</v>
      </c>
    </row>
    <row r="125" spans="1:10">
      <c r="A125" s="3">
        <v>124</v>
      </c>
      <c r="B125" s="121">
        <v>45226</v>
      </c>
      <c r="C125" s="121" t="str">
        <f t="shared" si="49"/>
        <v>Friday</v>
      </c>
      <c r="D125" s="3" t="s">
        <v>248</v>
      </c>
      <c r="E125" s="3" t="s">
        <v>124</v>
      </c>
      <c r="F125" s="3">
        <v>33</v>
      </c>
      <c r="G125" s="3" t="s">
        <v>21</v>
      </c>
      <c r="H125" s="3">
        <v>4</v>
      </c>
      <c r="I125" s="3">
        <v>500</v>
      </c>
      <c r="J125" s="3">
        <v>2000</v>
      </c>
    </row>
    <row r="126" spans="1:10">
      <c r="A126" s="3">
        <v>125</v>
      </c>
      <c r="B126" s="121">
        <v>45146</v>
      </c>
      <c r="C126" s="121" t="str">
        <f t="shared" si="49"/>
        <v>Tuesday</v>
      </c>
      <c r="D126" s="3" t="s">
        <v>249</v>
      </c>
      <c r="E126" s="3" t="s">
        <v>124</v>
      </c>
      <c r="F126" s="3">
        <v>48</v>
      </c>
      <c r="G126" s="3" t="s">
        <v>21</v>
      </c>
      <c r="H126" s="3">
        <v>2</v>
      </c>
      <c r="I126" s="3">
        <v>50</v>
      </c>
      <c r="J126" s="3">
        <v>100</v>
      </c>
    </row>
    <row r="127" spans="1:10">
      <c r="A127" s="3">
        <v>126</v>
      </c>
      <c r="B127" s="121">
        <v>45225</v>
      </c>
      <c r="C127" s="121" t="str">
        <f t="shared" si="49"/>
        <v>Thursday</v>
      </c>
      <c r="D127" s="3" t="s">
        <v>250</v>
      </c>
      <c r="E127" s="3" t="s">
        <v>126</v>
      </c>
      <c r="F127" s="3">
        <v>28</v>
      </c>
      <c r="G127" s="3" t="s">
        <v>21</v>
      </c>
      <c r="H127" s="3">
        <v>3</v>
      </c>
      <c r="I127" s="3">
        <v>30</v>
      </c>
      <c r="J127" s="3">
        <v>90</v>
      </c>
    </row>
    <row r="128" spans="1:10">
      <c r="A128" s="3">
        <v>127</v>
      </c>
      <c r="B128" s="121">
        <v>45131</v>
      </c>
      <c r="C128" s="121" t="str">
        <f t="shared" si="49"/>
        <v>Monday</v>
      </c>
      <c r="D128" s="3" t="s">
        <v>251</v>
      </c>
      <c r="E128" s="3" t="s">
        <v>126</v>
      </c>
      <c r="F128" s="3">
        <v>33</v>
      </c>
      <c r="G128" s="3" t="s">
        <v>21</v>
      </c>
      <c r="H128" s="3">
        <v>2</v>
      </c>
      <c r="I128" s="3">
        <v>25</v>
      </c>
      <c r="J128" s="3">
        <v>50</v>
      </c>
    </row>
    <row r="129" spans="1:10">
      <c r="A129" s="3">
        <v>128</v>
      </c>
      <c r="B129" s="121">
        <v>45112</v>
      </c>
      <c r="C129" s="121" t="str">
        <f t="shared" si="49"/>
        <v>Wednesday</v>
      </c>
      <c r="D129" s="3" t="s">
        <v>252</v>
      </c>
      <c r="E129" s="3" t="s">
        <v>124</v>
      </c>
      <c r="F129" s="3">
        <v>25</v>
      </c>
      <c r="G129" s="3" t="s">
        <v>19</v>
      </c>
      <c r="H129" s="3">
        <v>1</v>
      </c>
      <c r="I129" s="3">
        <v>500</v>
      </c>
      <c r="J129" s="3">
        <v>500</v>
      </c>
    </row>
    <row r="130" spans="1:10">
      <c r="A130" s="3">
        <v>129</v>
      </c>
      <c r="B130" s="121">
        <v>45039</v>
      </c>
      <c r="C130" s="121" t="str">
        <f t="shared" si="49"/>
        <v>Sunday</v>
      </c>
      <c r="D130" s="3" t="s">
        <v>253</v>
      </c>
      <c r="E130" s="3" t="s">
        <v>126</v>
      </c>
      <c r="F130" s="3">
        <v>21</v>
      </c>
      <c r="G130" s="3" t="s">
        <v>19</v>
      </c>
      <c r="H130" s="3">
        <v>2</v>
      </c>
      <c r="I130" s="3">
        <v>300</v>
      </c>
      <c r="J130" s="3">
        <v>600</v>
      </c>
    </row>
    <row r="131" spans="1:10">
      <c r="A131" s="3">
        <v>130</v>
      </c>
      <c r="B131" s="121">
        <v>44997</v>
      </c>
      <c r="C131" s="121" t="str">
        <f t="shared" ref="C131:C194" si="50">TEXT(B131,"dddd")</f>
        <v>Sunday</v>
      </c>
      <c r="D131" s="3" t="s">
        <v>254</v>
      </c>
      <c r="E131" s="3" t="s">
        <v>126</v>
      </c>
      <c r="F131" s="3">
        <v>57</v>
      </c>
      <c r="G131" s="3" t="s">
        <v>21</v>
      </c>
      <c r="H131" s="3">
        <v>1</v>
      </c>
      <c r="I131" s="3">
        <v>500</v>
      </c>
      <c r="J131" s="3">
        <v>500</v>
      </c>
    </row>
    <row r="132" spans="1:10">
      <c r="A132" s="3">
        <v>131</v>
      </c>
      <c r="B132" s="121">
        <v>45187</v>
      </c>
      <c r="C132" s="121" t="str">
        <f t="shared" si="50"/>
        <v>Monday</v>
      </c>
      <c r="D132" s="3" t="s">
        <v>255</v>
      </c>
      <c r="E132" s="3" t="s">
        <v>126</v>
      </c>
      <c r="F132" s="3">
        <v>21</v>
      </c>
      <c r="G132" s="3" t="s">
        <v>19</v>
      </c>
      <c r="H132" s="3">
        <v>2</v>
      </c>
      <c r="I132" s="3">
        <v>300</v>
      </c>
      <c r="J132" s="3">
        <v>600</v>
      </c>
    </row>
    <row r="133" spans="1:10">
      <c r="A133" s="3">
        <v>132</v>
      </c>
      <c r="B133" s="121">
        <v>45179</v>
      </c>
      <c r="C133" s="121" t="str">
        <f t="shared" si="50"/>
        <v>Sunday</v>
      </c>
      <c r="D133" s="3" t="s">
        <v>256</v>
      </c>
      <c r="E133" s="3" t="s">
        <v>124</v>
      </c>
      <c r="F133" s="3">
        <v>42</v>
      </c>
      <c r="G133" s="3" t="s">
        <v>20</v>
      </c>
      <c r="H133" s="3">
        <v>4</v>
      </c>
      <c r="I133" s="3">
        <v>50</v>
      </c>
      <c r="J133" s="3">
        <v>200</v>
      </c>
    </row>
    <row r="134" spans="1:10">
      <c r="A134" s="3">
        <v>133</v>
      </c>
      <c r="B134" s="121">
        <v>44973</v>
      </c>
      <c r="C134" s="121" t="str">
        <f t="shared" si="50"/>
        <v>Thursday</v>
      </c>
      <c r="D134" s="3" t="s">
        <v>257</v>
      </c>
      <c r="E134" s="3" t="s">
        <v>124</v>
      </c>
      <c r="F134" s="3">
        <v>20</v>
      </c>
      <c r="G134" s="3" t="s">
        <v>20</v>
      </c>
      <c r="H134" s="3">
        <v>3</v>
      </c>
      <c r="I134" s="3">
        <v>300</v>
      </c>
      <c r="J134" s="3">
        <v>900</v>
      </c>
    </row>
    <row r="135" spans="1:10">
      <c r="A135" s="3">
        <v>134</v>
      </c>
      <c r="B135" s="121">
        <v>44951</v>
      </c>
      <c r="C135" s="121" t="str">
        <f t="shared" si="50"/>
        <v>Wednesday</v>
      </c>
      <c r="D135" s="3" t="s">
        <v>258</v>
      </c>
      <c r="E135" s="3" t="s">
        <v>124</v>
      </c>
      <c r="F135" s="3">
        <v>49</v>
      </c>
      <c r="G135" s="3" t="s">
        <v>20</v>
      </c>
      <c r="H135" s="3">
        <v>1</v>
      </c>
      <c r="I135" s="3">
        <v>50</v>
      </c>
      <c r="J135" s="3">
        <v>50</v>
      </c>
    </row>
    <row r="136" spans="1:10">
      <c r="A136" s="3">
        <v>135</v>
      </c>
      <c r="B136" s="121">
        <v>44983</v>
      </c>
      <c r="C136" s="121" t="str">
        <f t="shared" si="50"/>
        <v>Sunday</v>
      </c>
      <c r="D136" s="3" t="s">
        <v>259</v>
      </c>
      <c r="E136" s="3" t="s">
        <v>124</v>
      </c>
      <c r="F136" s="3">
        <v>20</v>
      </c>
      <c r="G136" s="3" t="s">
        <v>21</v>
      </c>
      <c r="H136" s="3">
        <v>2</v>
      </c>
      <c r="I136" s="3">
        <v>25</v>
      </c>
      <c r="J136" s="3">
        <v>50</v>
      </c>
    </row>
    <row r="137" spans="1:10">
      <c r="A137" s="3">
        <v>136</v>
      </c>
      <c r="B137" s="121">
        <v>45005</v>
      </c>
      <c r="C137" s="121" t="str">
        <f t="shared" si="50"/>
        <v>Monday</v>
      </c>
      <c r="D137" s="3" t="s">
        <v>260</v>
      </c>
      <c r="E137" s="3" t="s">
        <v>124</v>
      </c>
      <c r="F137" s="3">
        <v>44</v>
      </c>
      <c r="G137" s="3" t="s">
        <v>20</v>
      </c>
      <c r="H137" s="3">
        <v>2</v>
      </c>
      <c r="I137" s="3">
        <v>300</v>
      </c>
      <c r="J137" s="3">
        <v>600</v>
      </c>
    </row>
    <row r="138" spans="1:10">
      <c r="A138" s="3">
        <v>137</v>
      </c>
      <c r="B138" s="121">
        <v>45248</v>
      </c>
      <c r="C138" s="121" t="str">
        <f t="shared" si="50"/>
        <v>Saturday</v>
      </c>
      <c r="D138" s="3" t="s">
        <v>261</v>
      </c>
      <c r="E138" s="3" t="s">
        <v>124</v>
      </c>
      <c r="F138" s="3">
        <v>46</v>
      </c>
      <c r="G138" s="3" t="s">
        <v>19</v>
      </c>
      <c r="H138" s="3">
        <v>2</v>
      </c>
      <c r="I138" s="3">
        <v>500</v>
      </c>
      <c r="J138" s="3">
        <v>1000</v>
      </c>
    </row>
    <row r="139" spans="1:10">
      <c r="A139" s="3">
        <v>138</v>
      </c>
      <c r="B139" s="121">
        <v>45008</v>
      </c>
      <c r="C139" s="121" t="str">
        <f t="shared" si="50"/>
        <v>Thursday</v>
      </c>
      <c r="D139" s="3" t="s">
        <v>262</v>
      </c>
      <c r="E139" s="3" t="s">
        <v>124</v>
      </c>
      <c r="F139" s="3">
        <v>49</v>
      </c>
      <c r="G139" s="3" t="s">
        <v>21</v>
      </c>
      <c r="H139" s="3">
        <v>4</v>
      </c>
      <c r="I139" s="3">
        <v>50</v>
      </c>
      <c r="J139" s="3">
        <v>200</v>
      </c>
    </row>
    <row r="140" spans="1:10">
      <c r="A140" s="3">
        <v>139</v>
      </c>
      <c r="B140" s="121">
        <v>45275</v>
      </c>
      <c r="C140" s="121" t="str">
        <f t="shared" si="50"/>
        <v>Friday</v>
      </c>
      <c r="D140" s="3" t="s">
        <v>263</v>
      </c>
      <c r="E140" s="3" t="s">
        <v>124</v>
      </c>
      <c r="F140" s="3">
        <v>36</v>
      </c>
      <c r="G140" s="3" t="s">
        <v>19</v>
      </c>
      <c r="H140" s="3">
        <v>4</v>
      </c>
      <c r="I140" s="3">
        <v>500</v>
      </c>
      <c r="J140" s="3">
        <v>2000</v>
      </c>
    </row>
    <row r="141" spans="1:10">
      <c r="A141" s="3">
        <v>140</v>
      </c>
      <c r="B141" s="121">
        <v>45143</v>
      </c>
      <c r="C141" s="121" t="str">
        <f t="shared" si="50"/>
        <v>Saturday</v>
      </c>
      <c r="D141" s="3" t="s">
        <v>264</v>
      </c>
      <c r="E141" s="3" t="s">
        <v>124</v>
      </c>
      <c r="F141" s="3">
        <v>38</v>
      </c>
      <c r="G141" s="3" t="s">
        <v>20</v>
      </c>
      <c r="H141" s="3">
        <v>1</v>
      </c>
      <c r="I141" s="3">
        <v>30</v>
      </c>
      <c r="J141" s="3">
        <v>30</v>
      </c>
    </row>
    <row r="142" spans="1:10">
      <c r="A142" s="3">
        <v>141</v>
      </c>
      <c r="B142" s="121">
        <v>45232</v>
      </c>
      <c r="C142" s="121" t="str">
        <f t="shared" si="50"/>
        <v>Thursday</v>
      </c>
      <c r="D142" s="3" t="s">
        <v>265</v>
      </c>
      <c r="E142" s="3" t="s">
        <v>126</v>
      </c>
      <c r="F142" s="3">
        <v>22</v>
      </c>
      <c r="G142" s="3" t="s">
        <v>20</v>
      </c>
      <c r="H142" s="3">
        <v>1</v>
      </c>
      <c r="I142" s="3">
        <v>50</v>
      </c>
      <c r="J142" s="3">
        <v>50</v>
      </c>
    </row>
    <row r="143" spans="1:10">
      <c r="A143" s="3">
        <v>142</v>
      </c>
      <c r="B143" s="121">
        <v>44959</v>
      </c>
      <c r="C143" s="121" t="str">
        <f t="shared" si="50"/>
        <v>Thursday</v>
      </c>
      <c r="D143" s="3" t="s">
        <v>266</v>
      </c>
      <c r="E143" s="3" t="s">
        <v>124</v>
      </c>
      <c r="F143" s="3">
        <v>35</v>
      </c>
      <c r="G143" s="3" t="s">
        <v>20</v>
      </c>
      <c r="H143" s="3">
        <v>4</v>
      </c>
      <c r="I143" s="3">
        <v>300</v>
      </c>
      <c r="J143" s="3">
        <v>1200</v>
      </c>
    </row>
    <row r="144" spans="1:10">
      <c r="A144" s="3">
        <v>143</v>
      </c>
      <c r="B144" s="121">
        <v>45124</v>
      </c>
      <c r="C144" s="121" t="str">
        <f t="shared" si="50"/>
        <v>Monday</v>
      </c>
      <c r="D144" s="3" t="s">
        <v>267</v>
      </c>
      <c r="E144" s="3" t="s">
        <v>126</v>
      </c>
      <c r="F144" s="3">
        <v>45</v>
      </c>
      <c r="G144" s="3" t="s">
        <v>21</v>
      </c>
      <c r="H144" s="3">
        <v>1</v>
      </c>
      <c r="I144" s="3">
        <v>50</v>
      </c>
      <c r="J144" s="3">
        <v>50</v>
      </c>
    </row>
    <row r="145" spans="1:10">
      <c r="A145" s="3">
        <v>144</v>
      </c>
      <c r="B145" s="121">
        <v>45122</v>
      </c>
      <c r="C145" s="121" t="str">
        <f t="shared" si="50"/>
        <v>Saturday</v>
      </c>
      <c r="D145" s="3" t="s">
        <v>268</v>
      </c>
      <c r="E145" s="3" t="s">
        <v>126</v>
      </c>
      <c r="F145" s="3">
        <v>59</v>
      </c>
      <c r="G145" s="3" t="s">
        <v>19</v>
      </c>
      <c r="H145" s="3">
        <v>3</v>
      </c>
      <c r="I145" s="3">
        <v>500</v>
      </c>
      <c r="J145" s="3">
        <v>1500</v>
      </c>
    </row>
    <row r="146" spans="1:10">
      <c r="A146" s="3">
        <v>145</v>
      </c>
      <c r="B146" s="121">
        <v>45232</v>
      </c>
      <c r="C146" s="121" t="str">
        <f t="shared" si="50"/>
        <v>Thursday</v>
      </c>
      <c r="D146" s="3" t="s">
        <v>269</v>
      </c>
      <c r="E146" s="3" t="s">
        <v>126</v>
      </c>
      <c r="F146" s="3">
        <v>39</v>
      </c>
      <c r="G146" s="3" t="s">
        <v>21</v>
      </c>
      <c r="H146" s="3">
        <v>3</v>
      </c>
      <c r="I146" s="3">
        <v>25</v>
      </c>
      <c r="J146" s="3">
        <v>75</v>
      </c>
    </row>
    <row r="147" spans="1:10">
      <c r="A147" s="3">
        <v>146</v>
      </c>
      <c r="B147" s="121">
        <v>45166</v>
      </c>
      <c r="C147" s="121" t="str">
        <f t="shared" si="50"/>
        <v>Monday</v>
      </c>
      <c r="D147" s="3" t="s">
        <v>270</v>
      </c>
      <c r="E147" s="3" t="s">
        <v>124</v>
      </c>
      <c r="F147" s="3">
        <v>38</v>
      </c>
      <c r="G147" s="3" t="s">
        <v>21</v>
      </c>
      <c r="H147" s="3">
        <v>4</v>
      </c>
      <c r="I147" s="3">
        <v>50</v>
      </c>
      <c r="J147" s="3">
        <v>200</v>
      </c>
    </row>
    <row r="148" spans="1:10">
      <c r="A148" s="3">
        <v>147</v>
      </c>
      <c r="B148" s="121">
        <v>45197</v>
      </c>
      <c r="C148" s="121" t="str">
        <f t="shared" si="50"/>
        <v>Thursday</v>
      </c>
      <c r="D148" s="3" t="s">
        <v>271</v>
      </c>
      <c r="E148" s="3" t="s">
        <v>124</v>
      </c>
      <c r="F148" s="3">
        <v>23</v>
      </c>
      <c r="G148" s="3" t="s">
        <v>20</v>
      </c>
      <c r="H148" s="3">
        <v>1</v>
      </c>
      <c r="I148" s="3">
        <v>300</v>
      </c>
      <c r="J148" s="3">
        <v>300</v>
      </c>
    </row>
    <row r="149" spans="1:10">
      <c r="A149" s="3">
        <v>148</v>
      </c>
      <c r="B149" s="121">
        <v>45055</v>
      </c>
      <c r="C149" s="121" t="str">
        <f t="shared" si="50"/>
        <v>Tuesday</v>
      </c>
      <c r="D149" s="3" t="s">
        <v>272</v>
      </c>
      <c r="E149" s="3" t="s">
        <v>124</v>
      </c>
      <c r="F149" s="3">
        <v>18</v>
      </c>
      <c r="G149" s="3" t="s">
        <v>21</v>
      </c>
      <c r="H149" s="3">
        <v>2</v>
      </c>
      <c r="I149" s="3">
        <v>30</v>
      </c>
      <c r="J149" s="3">
        <v>60</v>
      </c>
    </row>
    <row r="150" spans="1:10">
      <c r="A150" s="3">
        <v>149</v>
      </c>
      <c r="B150" s="121">
        <v>45210</v>
      </c>
      <c r="C150" s="121" t="str">
        <f t="shared" si="50"/>
        <v>Wednesday</v>
      </c>
      <c r="D150" s="3" t="s">
        <v>273</v>
      </c>
      <c r="E150" s="3" t="s">
        <v>124</v>
      </c>
      <c r="F150" s="3">
        <v>22</v>
      </c>
      <c r="G150" s="3" t="s">
        <v>21</v>
      </c>
      <c r="H150" s="3">
        <v>3</v>
      </c>
      <c r="I150" s="3">
        <v>25</v>
      </c>
      <c r="J150" s="3">
        <v>75</v>
      </c>
    </row>
    <row r="151" spans="1:10">
      <c r="A151" s="3">
        <v>150</v>
      </c>
      <c r="B151" s="121">
        <v>44932</v>
      </c>
      <c r="C151" s="121" t="str">
        <f t="shared" si="50"/>
        <v>Friday</v>
      </c>
      <c r="D151" s="3" t="s">
        <v>274</v>
      </c>
      <c r="E151" s="3" t="s">
        <v>126</v>
      </c>
      <c r="F151" s="3">
        <v>58</v>
      </c>
      <c r="G151" s="3" t="s">
        <v>20</v>
      </c>
      <c r="H151" s="3">
        <v>4</v>
      </c>
      <c r="I151" s="3">
        <v>30</v>
      </c>
      <c r="J151" s="3">
        <v>120</v>
      </c>
    </row>
    <row r="152" spans="1:10">
      <c r="A152" s="3">
        <v>151</v>
      </c>
      <c r="B152" s="121">
        <v>45275</v>
      </c>
      <c r="C152" s="121" t="str">
        <f t="shared" si="50"/>
        <v>Friday</v>
      </c>
      <c r="D152" s="3" t="s">
        <v>275</v>
      </c>
      <c r="E152" s="3" t="s">
        <v>124</v>
      </c>
      <c r="F152" s="3">
        <v>29</v>
      </c>
      <c r="G152" s="3" t="s">
        <v>21</v>
      </c>
      <c r="H152" s="3">
        <v>1</v>
      </c>
      <c r="I152" s="3">
        <v>50</v>
      </c>
      <c r="J152" s="3">
        <v>50</v>
      </c>
    </row>
    <row r="153" spans="1:10">
      <c r="A153" s="3">
        <v>152</v>
      </c>
      <c r="B153" s="121">
        <v>44985</v>
      </c>
      <c r="C153" s="121" t="str">
        <f t="shared" si="50"/>
        <v>Tuesday</v>
      </c>
      <c r="D153" s="3" t="s">
        <v>276</v>
      </c>
      <c r="E153" s="3" t="s">
        <v>124</v>
      </c>
      <c r="F153" s="3">
        <v>43</v>
      </c>
      <c r="G153" s="3" t="s">
        <v>20</v>
      </c>
      <c r="H153" s="3">
        <v>4</v>
      </c>
      <c r="I153" s="3">
        <v>500</v>
      </c>
      <c r="J153" s="3">
        <v>2000</v>
      </c>
    </row>
    <row r="154" spans="1:10">
      <c r="A154" s="3">
        <v>153</v>
      </c>
      <c r="B154" s="121">
        <v>45276</v>
      </c>
      <c r="C154" s="121" t="str">
        <f t="shared" si="50"/>
        <v>Saturday</v>
      </c>
      <c r="D154" s="3" t="s">
        <v>277</v>
      </c>
      <c r="E154" s="3" t="s">
        <v>124</v>
      </c>
      <c r="F154" s="3">
        <v>63</v>
      </c>
      <c r="G154" s="3" t="s">
        <v>20</v>
      </c>
      <c r="H154" s="3">
        <v>2</v>
      </c>
      <c r="I154" s="3">
        <v>500</v>
      </c>
      <c r="J154" s="3">
        <v>1000</v>
      </c>
    </row>
    <row r="155" spans="1:10">
      <c r="A155" s="3">
        <v>154</v>
      </c>
      <c r="B155" s="121">
        <v>45201</v>
      </c>
      <c r="C155" s="121" t="str">
        <f t="shared" si="50"/>
        <v>Monday</v>
      </c>
      <c r="D155" s="3" t="s">
        <v>278</v>
      </c>
      <c r="E155" s="3" t="s">
        <v>124</v>
      </c>
      <c r="F155" s="3">
        <v>51</v>
      </c>
      <c r="G155" s="3" t="s">
        <v>20</v>
      </c>
      <c r="H155" s="3">
        <v>3</v>
      </c>
      <c r="I155" s="3">
        <v>300</v>
      </c>
      <c r="J155" s="3">
        <v>900</v>
      </c>
    </row>
    <row r="156" spans="1:10">
      <c r="A156" s="3">
        <v>155</v>
      </c>
      <c r="B156" s="121">
        <v>45063</v>
      </c>
      <c r="C156" s="121" t="str">
        <f t="shared" si="50"/>
        <v>Wednesday</v>
      </c>
      <c r="D156" s="3" t="s">
        <v>279</v>
      </c>
      <c r="E156" s="3" t="s">
        <v>124</v>
      </c>
      <c r="F156" s="3">
        <v>31</v>
      </c>
      <c r="G156" s="3" t="s">
        <v>20</v>
      </c>
      <c r="H156" s="3">
        <v>4</v>
      </c>
      <c r="I156" s="3">
        <v>500</v>
      </c>
      <c r="J156" s="3">
        <v>2000</v>
      </c>
    </row>
    <row r="157" spans="1:10">
      <c r="A157" s="3">
        <v>156</v>
      </c>
      <c r="B157" s="121">
        <v>45255</v>
      </c>
      <c r="C157" s="121" t="str">
        <f t="shared" si="50"/>
        <v>Saturday</v>
      </c>
      <c r="D157" s="3" t="s">
        <v>280</v>
      </c>
      <c r="E157" s="3" t="s">
        <v>126</v>
      </c>
      <c r="F157" s="3">
        <v>43</v>
      </c>
      <c r="G157" s="3" t="s">
        <v>21</v>
      </c>
      <c r="H157" s="3">
        <v>4</v>
      </c>
      <c r="I157" s="3">
        <v>25</v>
      </c>
      <c r="J157" s="3">
        <v>100</v>
      </c>
    </row>
    <row r="158" spans="1:10">
      <c r="A158" s="3">
        <v>157</v>
      </c>
      <c r="B158" s="121">
        <v>45101</v>
      </c>
      <c r="C158" s="121" t="str">
        <f t="shared" si="50"/>
        <v>Saturday</v>
      </c>
      <c r="D158" s="3" t="s">
        <v>281</v>
      </c>
      <c r="E158" s="3" t="s">
        <v>124</v>
      </c>
      <c r="F158" s="3">
        <v>62</v>
      </c>
      <c r="G158" s="3" t="s">
        <v>20</v>
      </c>
      <c r="H158" s="3">
        <v>4</v>
      </c>
      <c r="I158" s="3">
        <v>500</v>
      </c>
      <c r="J158" s="3">
        <v>2000</v>
      </c>
    </row>
    <row r="159" spans="1:10">
      <c r="A159" s="3">
        <v>158</v>
      </c>
      <c r="B159" s="121">
        <v>44984</v>
      </c>
      <c r="C159" s="121" t="str">
        <f t="shared" si="50"/>
        <v>Monday</v>
      </c>
      <c r="D159" s="3" t="s">
        <v>282</v>
      </c>
      <c r="E159" s="3" t="s">
        <v>126</v>
      </c>
      <c r="F159" s="3">
        <v>44</v>
      </c>
      <c r="G159" s="3" t="s">
        <v>20</v>
      </c>
      <c r="H159" s="3">
        <v>2</v>
      </c>
      <c r="I159" s="3">
        <v>300</v>
      </c>
      <c r="J159" s="3">
        <v>600</v>
      </c>
    </row>
    <row r="160" spans="1:10">
      <c r="A160" s="3">
        <v>159</v>
      </c>
      <c r="B160" s="121">
        <v>45077</v>
      </c>
      <c r="C160" s="121" t="str">
        <f t="shared" si="50"/>
        <v>Wednesday</v>
      </c>
      <c r="D160" s="3" t="s">
        <v>283</v>
      </c>
      <c r="E160" s="3" t="s">
        <v>124</v>
      </c>
      <c r="F160" s="3">
        <v>26</v>
      </c>
      <c r="G160" s="3" t="s">
        <v>21</v>
      </c>
      <c r="H160" s="3">
        <v>4</v>
      </c>
      <c r="I160" s="3">
        <v>50</v>
      </c>
      <c r="J160" s="3">
        <v>200</v>
      </c>
    </row>
    <row r="161" spans="1:10">
      <c r="A161" s="3">
        <v>160</v>
      </c>
      <c r="B161" s="121">
        <v>45149</v>
      </c>
      <c r="C161" s="121" t="str">
        <f t="shared" si="50"/>
        <v>Friday</v>
      </c>
      <c r="D161" s="3" t="s">
        <v>284</v>
      </c>
      <c r="E161" s="3" t="s">
        <v>126</v>
      </c>
      <c r="F161" s="3">
        <v>43</v>
      </c>
      <c r="G161" s="3" t="s">
        <v>21</v>
      </c>
      <c r="H161" s="3">
        <v>2</v>
      </c>
      <c r="I161" s="3">
        <v>50</v>
      </c>
      <c r="J161" s="3">
        <v>100</v>
      </c>
    </row>
    <row r="162" spans="1:10">
      <c r="A162" s="3">
        <v>161</v>
      </c>
      <c r="B162" s="121">
        <v>45007</v>
      </c>
      <c r="C162" s="121" t="str">
        <f t="shared" si="50"/>
        <v>Wednesday</v>
      </c>
      <c r="D162" s="3" t="s">
        <v>285</v>
      </c>
      <c r="E162" s="3" t="s">
        <v>124</v>
      </c>
      <c r="F162" s="3">
        <v>64</v>
      </c>
      <c r="G162" s="3" t="s">
        <v>19</v>
      </c>
      <c r="H162" s="3">
        <v>2</v>
      </c>
      <c r="I162" s="3">
        <v>500</v>
      </c>
      <c r="J162" s="3">
        <v>1000</v>
      </c>
    </row>
    <row r="163" spans="1:10">
      <c r="A163" s="3">
        <v>162</v>
      </c>
      <c r="B163" s="121">
        <v>45159</v>
      </c>
      <c r="C163" s="121" t="str">
        <f t="shared" si="50"/>
        <v>Monday</v>
      </c>
      <c r="D163" s="3" t="s">
        <v>286</v>
      </c>
      <c r="E163" s="3" t="s">
        <v>124</v>
      </c>
      <c r="F163" s="3">
        <v>39</v>
      </c>
      <c r="G163" s="3" t="s">
        <v>21</v>
      </c>
      <c r="H163" s="3">
        <v>2</v>
      </c>
      <c r="I163" s="3">
        <v>30</v>
      </c>
      <c r="J163" s="3">
        <v>60</v>
      </c>
    </row>
    <row r="164" spans="1:10">
      <c r="A164" s="3">
        <v>163</v>
      </c>
      <c r="B164" s="121">
        <v>44928</v>
      </c>
      <c r="C164" s="121" t="str">
        <f t="shared" si="50"/>
        <v>Monday</v>
      </c>
      <c r="D164" s="3" t="s">
        <v>287</v>
      </c>
      <c r="E164" s="3" t="s">
        <v>126</v>
      </c>
      <c r="F164" s="3">
        <v>64</v>
      </c>
      <c r="G164" s="3" t="s">
        <v>21</v>
      </c>
      <c r="H164" s="3">
        <v>3</v>
      </c>
      <c r="I164" s="3">
        <v>50</v>
      </c>
      <c r="J164" s="3">
        <v>150</v>
      </c>
    </row>
    <row r="165" spans="1:10">
      <c r="A165" s="3">
        <v>164</v>
      </c>
      <c r="B165" s="121">
        <v>45061</v>
      </c>
      <c r="C165" s="121" t="str">
        <f t="shared" si="50"/>
        <v>Monday</v>
      </c>
      <c r="D165" s="3" t="s">
        <v>288</v>
      </c>
      <c r="E165" s="3" t="s">
        <v>126</v>
      </c>
      <c r="F165" s="3">
        <v>47</v>
      </c>
      <c r="G165" s="3" t="s">
        <v>19</v>
      </c>
      <c r="H165" s="3">
        <v>3</v>
      </c>
      <c r="I165" s="3">
        <v>500</v>
      </c>
      <c r="J165" s="3">
        <v>1500</v>
      </c>
    </row>
    <row r="166" spans="1:10">
      <c r="A166" s="3">
        <v>165</v>
      </c>
      <c r="B166" s="121">
        <v>45183</v>
      </c>
      <c r="C166" s="121" t="str">
        <f t="shared" si="50"/>
        <v>Thursday</v>
      </c>
      <c r="D166" s="3" t="s">
        <v>289</v>
      </c>
      <c r="E166" s="3" t="s">
        <v>126</v>
      </c>
      <c r="F166" s="3">
        <v>60</v>
      </c>
      <c r="G166" s="3" t="s">
        <v>21</v>
      </c>
      <c r="H166" s="3">
        <v>4</v>
      </c>
      <c r="I166" s="3">
        <v>300</v>
      </c>
      <c r="J166" s="3">
        <v>1200</v>
      </c>
    </row>
    <row r="167" spans="1:10">
      <c r="A167" s="3">
        <v>166</v>
      </c>
      <c r="B167" s="121">
        <v>45018</v>
      </c>
      <c r="C167" s="121" t="str">
        <f t="shared" si="50"/>
        <v>Sunday</v>
      </c>
      <c r="D167" s="3" t="s">
        <v>290</v>
      </c>
      <c r="E167" s="3" t="s">
        <v>124</v>
      </c>
      <c r="F167" s="3">
        <v>34</v>
      </c>
      <c r="G167" s="3" t="s">
        <v>21</v>
      </c>
      <c r="H167" s="3">
        <v>4</v>
      </c>
      <c r="I167" s="3">
        <v>500</v>
      </c>
      <c r="J167" s="3">
        <v>2000</v>
      </c>
    </row>
    <row r="168" spans="1:10">
      <c r="A168" s="3">
        <v>167</v>
      </c>
      <c r="B168" s="121">
        <v>45186</v>
      </c>
      <c r="C168" s="121" t="str">
        <f t="shared" si="50"/>
        <v>Sunday</v>
      </c>
      <c r="D168" s="3" t="s">
        <v>291</v>
      </c>
      <c r="E168" s="3" t="s">
        <v>126</v>
      </c>
      <c r="F168" s="3">
        <v>43</v>
      </c>
      <c r="G168" s="3" t="s">
        <v>21</v>
      </c>
      <c r="H168" s="3">
        <v>3</v>
      </c>
      <c r="I168" s="3">
        <v>50</v>
      </c>
      <c r="J168" s="3">
        <v>150</v>
      </c>
    </row>
    <row r="169" spans="1:10">
      <c r="A169" s="3">
        <v>168</v>
      </c>
      <c r="B169" s="121">
        <v>44981</v>
      </c>
      <c r="C169" s="121" t="str">
        <f t="shared" si="50"/>
        <v>Friday</v>
      </c>
      <c r="D169" s="3" t="s">
        <v>292</v>
      </c>
      <c r="E169" s="3" t="s">
        <v>124</v>
      </c>
      <c r="F169" s="3">
        <v>53</v>
      </c>
      <c r="G169" s="3" t="s">
        <v>21</v>
      </c>
      <c r="H169" s="3">
        <v>1</v>
      </c>
      <c r="I169" s="3">
        <v>300</v>
      </c>
      <c r="J169" s="3">
        <v>300</v>
      </c>
    </row>
    <row r="170" spans="1:10">
      <c r="A170" s="3">
        <v>169</v>
      </c>
      <c r="B170" s="121">
        <v>45247</v>
      </c>
      <c r="C170" s="121" t="str">
        <f t="shared" si="50"/>
        <v>Friday</v>
      </c>
      <c r="D170" s="3" t="s">
        <v>293</v>
      </c>
      <c r="E170" s="3" t="s">
        <v>124</v>
      </c>
      <c r="F170" s="3">
        <v>18</v>
      </c>
      <c r="G170" s="3" t="s">
        <v>19</v>
      </c>
      <c r="H170" s="3">
        <v>3</v>
      </c>
      <c r="I170" s="3">
        <v>500</v>
      </c>
      <c r="J170" s="3">
        <v>1500</v>
      </c>
    </row>
    <row r="171" spans="1:10">
      <c r="A171" s="3">
        <v>170</v>
      </c>
      <c r="B171" s="121">
        <v>45079</v>
      </c>
      <c r="C171" s="121" t="str">
        <f t="shared" si="50"/>
        <v>Friday</v>
      </c>
      <c r="D171" s="3" t="s">
        <v>294</v>
      </c>
      <c r="E171" s="3" t="s">
        <v>126</v>
      </c>
      <c r="F171" s="3">
        <v>25</v>
      </c>
      <c r="G171" s="3" t="s">
        <v>21</v>
      </c>
      <c r="H171" s="3">
        <v>2</v>
      </c>
      <c r="I171" s="3">
        <v>25</v>
      </c>
      <c r="J171" s="3">
        <v>50</v>
      </c>
    </row>
    <row r="172" spans="1:10">
      <c r="A172" s="3">
        <v>171</v>
      </c>
      <c r="B172" s="121">
        <v>45254</v>
      </c>
      <c r="C172" s="121" t="str">
        <f t="shared" si="50"/>
        <v>Friday</v>
      </c>
      <c r="D172" s="3" t="s">
        <v>295</v>
      </c>
      <c r="E172" s="3" t="s">
        <v>126</v>
      </c>
      <c r="F172" s="3">
        <v>52</v>
      </c>
      <c r="G172" s="3" t="s">
        <v>21</v>
      </c>
      <c r="H172" s="3">
        <v>3</v>
      </c>
      <c r="I172" s="3">
        <v>300</v>
      </c>
      <c r="J172" s="3">
        <v>900</v>
      </c>
    </row>
    <row r="173" spans="1:10">
      <c r="A173" s="3">
        <v>172</v>
      </c>
      <c r="B173" s="121">
        <v>45186</v>
      </c>
      <c r="C173" s="121" t="str">
        <f t="shared" si="50"/>
        <v>Sunday</v>
      </c>
      <c r="D173" s="3" t="s">
        <v>296</v>
      </c>
      <c r="E173" s="3" t="s">
        <v>124</v>
      </c>
      <c r="F173" s="3">
        <v>32</v>
      </c>
      <c r="G173" s="3" t="s">
        <v>19</v>
      </c>
      <c r="H173" s="3">
        <v>2</v>
      </c>
      <c r="I173" s="3">
        <v>25</v>
      </c>
      <c r="J173" s="3">
        <v>50</v>
      </c>
    </row>
    <row r="174" spans="1:10">
      <c r="A174" s="3">
        <v>173</v>
      </c>
      <c r="B174" s="121">
        <v>45238</v>
      </c>
      <c r="C174" s="121" t="str">
        <f t="shared" si="50"/>
        <v>Wednesday</v>
      </c>
      <c r="D174" s="3" t="s">
        <v>297</v>
      </c>
      <c r="E174" s="3" t="s">
        <v>124</v>
      </c>
      <c r="F174" s="3">
        <v>64</v>
      </c>
      <c r="G174" s="3" t="s">
        <v>20</v>
      </c>
      <c r="H174" s="3">
        <v>4</v>
      </c>
      <c r="I174" s="3">
        <v>30</v>
      </c>
      <c r="J174" s="3">
        <v>120</v>
      </c>
    </row>
    <row r="175" spans="1:10">
      <c r="A175" s="3">
        <v>174</v>
      </c>
      <c r="B175" s="121">
        <v>45028</v>
      </c>
      <c r="C175" s="121" t="str">
        <f t="shared" si="50"/>
        <v>Wednesday</v>
      </c>
      <c r="D175" s="3" t="s">
        <v>298</v>
      </c>
      <c r="E175" s="3" t="s">
        <v>126</v>
      </c>
      <c r="F175" s="3">
        <v>39</v>
      </c>
      <c r="G175" s="3" t="s">
        <v>19</v>
      </c>
      <c r="H175" s="3">
        <v>1</v>
      </c>
      <c r="I175" s="3">
        <v>300</v>
      </c>
      <c r="J175" s="3">
        <v>300</v>
      </c>
    </row>
    <row r="176" spans="1:10">
      <c r="A176" s="3">
        <v>175</v>
      </c>
      <c r="B176" s="121">
        <v>45005</v>
      </c>
      <c r="C176" s="121" t="str">
        <f t="shared" si="50"/>
        <v>Monday</v>
      </c>
      <c r="D176" s="3" t="s">
        <v>299</v>
      </c>
      <c r="E176" s="3" t="s">
        <v>126</v>
      </c>
      <c r="F176" s="3">
        <v>31</v>
      </c>
      <c r="G176" s="3" t="s">
        <v>20</v>
      </c>
      <c r="H176" s="3">
        <v>4</v>
      </c>
      <c r="I176" s="3">
        <v>25</v>
      </c>
      <c r="J176" s="3">
        <v>100</v>
      </c>
    </row>
    <row r="177" spans="1:10">
      <c r="A177" s="3">
        <v>176</v>
      </c>
      <c r="B177" s="121">
        <v>45118</v>
      </c>
      <c r="C177" s="121" t="str">
        <f t="shared" si="50"/>
        <v>Tuesday</v>
      </c>
      <c r="D177" s="3" t="s">
        <v>300</v>
      </c>
      <c r="E177" s="3" t="s">
        <v>126</v>
      </c>
      <c r="F177" s="3">
        <v>43</v>
      </c>
      <c r="G177" s="3" t="s">
        <v>19</v>
      </c>
      <c r="H177" s="3">
        <v>2</v>
      </c>
      <c r="I177" s="3">
        <v>50</v>
      </c>
      <c r="J177" s="3">
        <v>100</v>
      </c>
    </row>
    <row r="178" spans="1:10">
      <c r="A178" s="3">
        <v>177</v>
      </c>
      <c r="B178" s="121">
        <v>45009</v>
      </c>
      <c r="C178" s="121" t="str">
        <f t="shared" si="50"/>
        <v>Friday</v>
      </c>
      <c r="D178" s="3" t="s">
        <v>301</v>
      </c>
      <c r="E178" s="3" t="s">
        <v>124</v>
      </c>
      <c r="F178" s="3">
        <v>45</v>
      </c>
      <c r="G178" s="3" t="s">
        <v>19</v>
      </c>
      <c r="H178" s="3">
        <v>2</v>
      </c>
      <c r="I178" s="3">
        <v>50</v>
      </c>
      <c r="J178" s="3">
        <v>100</v>
      </c>
    </row>
    <row r="179" spans="1:10">
      <c r="A179" s="3">
        <v>178</v>
      </c>
      <c r="B179" s="121">
        <v>45203</v>
      </c>
      <c r="C179" s="121" t="str">
        <f t="shared" si="50"/>
        <v>Wednesday</v>
      </c>
      <c r="D179" s="3" t="s">
        <v>302</v>
      </c>
      <c r="E179" s="3" t="s">
        <v>124</v>
      </c>
      <c r="F179" s="3">
        <v>40</v>
      </c>
      <c r="G179" s="3" t="s">
        <v>21</v>
      </c>
      <c r="H179" s="3">
        <v>2</v>
      </c>
      <c r="I179" s="3">
        <v>30</v>
      </c>
      <c r="J179" s="3">
        <v>60</v>
      </c>
    </row>
    <row r="180" spans="1:10">
      <c r="A180" s="3">
        <v>179</v>
      </c>
      <c r="B180" s="121">
        <v>45198</v>
      </c>
      <c r="C180" s="121" t="str">
        <f t="shared" si="50"/>
        <v>Friday</v>
      </c>
      <c r="D180" s="3" t="s">
        <v>303</v>
      </c>
      <c r="E180" s="3" t="s">
        <v>124</v>
      </c>
      <c r="F180" s="3">
        <v>31</v>
      </c>
      <c r="G180" s="3" t="s">
        <v>20</v>
      </c>
      <c r="H180" s="3">
        <v>1</v>
      </c>
      <c r="I180" s="3">
        <v>300</v>
      </c>
      <c r="J180" s="3">
        <v>300</v>
      </c>
    </row>
    <row r="181" spans="1:10">
      <c r="A181" s="3">
        <v>180</v>
      </c>
      <c r="B181" s="121">
        <v>44927</v>
      </c>
      <c r="C181" s="121" t="str">
        <f t="shared" si="50"/>
        <v>Sunday</v>
      </c>
      <c r="D181" s="3" t="s">
        <v>304</v>
      </c>
      <c r="E181" s="3" t="s">
        <v>124</v>
      </c>
      <c r="F181" s="3">
        <v>41</v>
      </c>
      <c r="G181" s="3" t="s">
        <v>21</v>
      </c>
      <c r="H181" s="3">
        <v>3</v>
      </c>
      <c r="I181" s="3">
        <v>300</v>
      </c>
      <c r="J181" s="3">
        <v>900</v>
      </c>
    </row>
    <row r="182" spans="1:10">
      <c r="A182" s="3">
        <v>181</v>
      </c>
      <c r="B182" s="121">
        <v>45233</v>
      </c>
      <c r="C182" s="121" t="str">
        <f t="shared" si="50"/>
        <v>Friday</v>
      </c>
      <c r="D182" s="3" t="s">
        <v>305</v>
      </c>
      <c r="E182" s="3" t="s">
        <v>124</v>
      </c>
      <c r="F182" s="3">
        <v>19</v>
      </c>
      <c r="G182" s="3" t="s">
        <v>20</v>
      </c>
      <c r="H182" s="3">
        <v>4</v>
      </c>
      <c r="I182" s="3">
        <v>300</v>
      </c>
      <c r="J182" s="3">
        <v>1200</v>
      </c>
    </row>
    <row r="183" spans="1:10">
      <c r="A183" s="3">
        <v>182</v>
      </c>
      <c r="B183" s="121">
        <v>45092</v>
      </c>
      <c r="C183" s="121" t="str">
        <f t="shared" si="50"/>
        <v>Thursday</v>
      </c>
      <c r="D183" s="3" t="s">
        <v>306</v>
      </c>
      <c r="E183" s="3" t="s">
        <v>124</v>
      </c>
      <c r="F183" s="3">
        <v>62</v>
      </c>
      <c r="G183" s="3" t="s">
        <v>19</v>
      </c>
      <c r="H183" s="3">
        <v>4</v>
      </c>
      <c r="I183" s="3">
        <v>30</v>
      </c>
      <c r="J183" s="3">
        <v>120</v>
      </c>
    </row>
    <row r="184" spans="1:10">
      <c r="A184" s="3">
        <v>183</v>
      </c>
      <c r="B184" s="121">
        <v>45177</v>
      </c>
      <c r="C184" s="121" t="str">
        <f t="shared" si="50"/>
        <v>Friday</v>
      </c>
      <c r="D184" s="3" t="s">
        <v>307</v>
      </c>
      <c r="E184" s="3" t="s">
        <v>126</v>
      </c>
      <c r="F184" s="3">
        <v>43</v>
      </c>
      <c r="G184" s="3" t="s">
        <v>19</v>
      </c>
      <c r="H184" s="3">
        <v>3</v>
      </c>
      <c r="I184" s="3">
        <v>300</v>
      </c>
      <c r="J184" s="3">
        <v>900</v>
      </c>
    </row>
    <row r="185" spans="1:10">
      <c r="A185" s="3">
        <v>184</v>
      </c>
      <c r="B185" s="121">
        <v>44936</v>
      </c>
      <c r="C185" s="121" t="str">
        <f t="shared" si="50"/>
        <v>Tuesday</v>
      </c>
      <c r="D185" s="3" t="s">
        <v>308</v>
      </c>
      <c r="E185" s="3" t="s">
        <v>124</v>
      </c>
      <c r="F185" s="3">
        <v>31</v>
      </c>
      <c r="G185" s="3" t="s">
        <v>20</v>
      </c>
      <c r="H185" s="3">
        <v>4</v>
      </c>
      <c r="I185" s="3">
        <v>50</v>
      </c>
      <c r="J185" s="3">
        <v>200</v>
      </c>
    </row>
    <row r="186" spans="1:10">
      <c r="A186" s="3">
        <v>185</v>
      </c>
      <c r="B186" s="121">
        <v>44984</v>
      </c>
      <c r="C186" s="121" t="str">
        <f t="shared" si="50"/>
        <v>Monday</v>
      </c>
      <c r="D186" s="3" t="s">
        <v>309</v>
      </c>
      <c r="E186" s="3" t="s">
        <v>124</v>
      </c>
      <c r="F186" s="3">
        <v>24</v>
      </c>
      <c r="G186" s="3" t="s">
        <v>21</v>
      </c>
      <c r="H186" s="3">
        <v>1</v>
      </c>
      <c r="I186" s="3">
        <v>25</v>
      </c>
      <c r="J186" s="3">
        <v>25</v>
      </c>
    </row>
    <row r="187" spans="1:10">
      <c r="A187" s="3">
        <v>186</v>
      </c>
      <c r="B187" s="121">
        <v>45112</v>
      </c>
      <c r="C187" s="121" t="str">
        <f t="shared" si="50"/>
        <v>Wednesday</v>
      </c>
      <c r="D187" s="3" t="s">
        <v>310</v>
      </c>
      <c r="E187" s="3" t="s">
        <v>124</v>
      </c>
      <c r="F187" s="3">
        <v>20</v>
      </c>
      <c r="G187" s="3" t="s">
        <v>21</v>
      </c>
      <c r="H187" s="3">
        <v>4</v>
      </c>
      <c r="I187" s="3">
        <v>50</v>
      </c>
      <c r="J187" s="3">
        <v>200</v>
      </c>
    </row>
    <row r="188" spans="1:10">
      <c r="A188" s="3">
        <v>187</v>
      </c>
      <c r="B188" s="121">
        <v>45084</v>
      </c>
      <c r="C188" s="121" t="str">
        <f t="shared" si="50"/>
        <v>Wednesday</v>
      </c>
      <c r="D188" s="3" t="s">
        <v>311</v>
      </c>
      <c r="E188" s="3" t="s">
        <v>126</v>
      </c>
      <c r="F188" s="3">
        <v>64</v>
      </c>
      <c r="G188" s="3" t="s">
        <v>21</v>
      </c>
      <c r="H188" s="3">
        <v>2</v>
      </c>
      <c r="I188" s="3">
        <v>50</v>
      </c>
      <c r="J188" s="3">
        <v>100</v>
      </c>
    </row>
    <row r="189" spans="1:10">
      <c r="A189" s="3">
        <v>188</v>
      </c>
      <c r="B189" s="121">
        <v>45049</v>
      </c>
      <c r="C189" s="121" t="str">
        <f t="shared" si="50"/>
        <v>Wednesday</v>
      </c>
      <c r="D189" s="3" t="s">
        <v>312</v>
      </c>
      <c r="E189" s="3" t="s">
        <v>124</v>
      </c>
      <c r="F189" s="3">
        <v>40</v>
      </c>
      <c r="G189" s="3" t="s">
        <v>21</v>
      </c>
      <c r="H189" s="3">
        <v>3</v>
      </c>
      <c r="I189" s="3">
        <v>25</v>
      </c>
      <c r="J189" s="3">
        <v>75</v>
      </c>
    </row>
    <row r="190" spans="1:10">
      <c r="A190" s="3">
        <v>189</v>
      </c>
      <c r="B190" s="121">
        <v>44956</v>
      </c>
      <c r="C190" s="121" t="str">
        <f t="shared" si="50"/>
        <v>Monday</v>
      </c>
      <c r="D190" s="3" t="s">
        <v>313</v>
      </c>
      <c r="E190" s="3" t="s">
        <v>124</v>
      </c>
      <c r="F190" s="3">
        <v>63</v>
      </c>
      <c r="G190" s="3" t="s">
        <v>19</v>
      </c>
      <c r="H190" s="3">
        <v>1</v>
      </c>
      <c r="I190" s="3">
        <v>50</v>
      </c>
      <c r="J190" s="3">
        <v>50</v>
      </c>
    </row>
    <row r="191" spans="1:10">
      <c r="A191" s="3">
        <v>190</v>
      </c>
      <c r="B191" s="121">
        <v>45050</v>
      </c>
      <c r="C191" s="121" t="str">
        <f t="shared" si="50"/>
        <v>Thursday</v>
      </c>
      <c r="D191" s="3" t="s">
        <v>314</v>
      </c>
      <c r="E191" s="3" t="s">
        <v>126</v>
      </c>
      <c r="F191" s="3">
        <v>60</v>
      </c>
      <c r="G191" s="3" t="s">
        <v>19</v>
      </c>
      <c r="H191" s="3">
        <v>3</v>
      </c>
      <c r="I191" s="3">
        <v>30</v>
      </c>
      <c r="J191" s="3">
        <v>90</v>
      </c>
    </row>
    <row r="192" spans="1:10">
      <c r="A192" s="3">
        <v>191</v>
      </c>
      <c r="B192" s="121">
        <v>45217</v>
      </c>
      <c r="C192" s="121" t="str">
        <f t="shared" si="50"/>
        <v>Wednesday</v>
      </c>
      <c r="D192" s="3" t="s">
        <v>315</v>
      </c>
      <c r="E192" s="3" t="s">
        <v>124</v>
      </c>
      <c r="F192" s="3">
        <v>64</v>
      </c>
      <c r="G192" s="3" t="s">
        <v>19</v>
      </c>
      <c r="H192" s="3">
        <v>1</v>
      </c>
      <c r="I192" s="3">
        <v>25</v>
      </c>
      <c r="J192" s="3">
        <v>25</v>
      </c>
    </row>
    <row r="193" spans="1:10">
      <c r="A193" s="3">
        <v>192</v>
      </c>
      <c r="B193" s="121">
        <v>44967</v>
      </c>
      <c r="C193" s="121" t="str">
        <f t="shared" si="50"/>
        <v>Friday</v>
      </c>
      <c r="D193" s="3" t="s">
        <v>316</v>
      </c>
      <c r="E193" s="3" t="s">
        <v>124</v>
      </c>
      <c r="F193" s="3">
        <v>62</v>
      </c>
      <c r="G193" s="3" t="s">
        <v>19</v>
      </c>
      <c r="H193" s="3">
        <v>2</v>
      </c>
      <c r="I193" s="3">
        <v>50</v>
      </c>
      <c r="J193" s="3">
        <v>100</v>
      </c>
    </row>
    <row r="194" spans="1:10">
      <c r="A194" s="3">
        <v>193</v>
      </c>
      <c r="B194" s="121">
        <v>44970</v>
      </c>
      <c r="C194" s="121" t="str">
        <f t="shared" si="50"/>
        <v>Monday</v>
      </c>
      <c r="D194" s="3" t="s">
        <v>317</v>
      </c>
      <c r="E194" s="3" t="s">
        <v>124</v>
      </c>
      <c r="F194" s="3">
        <v>35</v>
      </c>
      <c r="G194" s="3" t="s">
        <v>19</v>
      </c>
      <c r="H194" s="3">
        <v>3</v>
      </c>
      <c r="I194" s="3">
        <v>500</v>
      </c>
      <c r="J194" s="3">
        <v>1500</v>
      </c>
    </row>
    <row r="195" spans="1:10">
      <c r="A195" s="3">
        <v>194</v>
      </c>
      <c r="B195" s="121">
        <v>45175</v>
      </c>
      <c r="C195" s="121" t="str">
        <f t="shared" ref="C195:C258" si="51">TEXT(B195,"dddd")</f>
        <v>Wednesday</v>
      </c>
      <c r="D195" s="3" t="s">
        <v>318</v>
      </c>
      <c r="E195" s="3" t="s">
        <v>124</v>
      </c>
      <c r="F195" s="3">
        <v>55</v>
      </c>
      <c r="G195" s="3" t="s">
        <v>21</v>
      </c>
      <c r="H195" s="3">
        <v>4</v>
      </c>
      <c r="I195" s="3">
        <v>50</v>
      </c>
      <c r="J195" s="3">
        <v>200</v>
      </c>
    </row>
    <row r="196" spans="1:10">
      <c r="A196" s="3">
        <v>195</v>
      </c>
      <c r="B196" s="121">
        <v>44962</v>
      </c>
      <c r="C196" s="121" t="str">
        <f t="shared" si="51"/>
        <v>Sunday</v>
      </c>
      <c r="D196" s="3" t="s">
        <v>319</v>
      </c>
      <c r="E196" s="3" t="s">
        <v>124</v>
      </c>
      <c r="F196" s="3">
        <v>52</v>
      </c>
      <c r="G196" s="3" t="s">
        <v>21</v>
      </c>
      <c r="H196" s="3">
        <v>1</v>
      </c>
      <c r="I196" s="3">
        <v>30</v>
      </c>
      <c r="J196" s="3">
        <v>30</v>
      </c>
    </row>
    <row r="197" spans="1:10">
      <c r="A197" s="3">
        <v>196</v>
      </c>
      <c r="B197" s="121">
        <v>45199</v>
      </c>
      <c r="C197" s="121" t="str">
        <f t="shared" si="51"/>
        <v>Saturday</v>
      </c>
      <c r="D197" s="3" t="s">
        <v>320</v>
      </c>
      <c r="E197" s="3" t="s">
        <v>126</v>
      </c>
      <c r="F197" s="3">
        <v>32</v>
      </c>
      <c r="G197" s="3" t="s">
        <v>21</v>
      </c>
      <c r="H197" s="3">
        <v>3</v>
      </c>
      <c r="I197" s="3">
        <v>300</v>
      </c>
      <c r="J197" s="3">
        <v>900</v>
      </c>
    </row>
    <row r="198" spans="1:10">
      <c r="A198" s="3">
        <v>197</v>
      </c>
      <c r="B198" s="121">
        <v>44991</v>
      </c>
      <c r="C198" s="121" t="str">
        <f t="shared" si="51"/>
        <v>Monday</v>
      </c>
      <c r="D198" s="3" t="s">
        <v>321</v>
      </c>
      <c r="E198" s="3" t="s">
        <v>126</v>
      </c>
      <c r="F198" s="3">
        <v>42</v>
      </c>
      <c r="G198" s="3" t="s">
        <v>21</v>
      </c>
      <c r="H198" s="3">
        <v>4</v>
      </c>
      <c r="I198" s="3">
        <v>50</v>
      </c>
      <c r="J198" s="3">
        <v>200</v>
      </c>
    </row>
    <row r="199" spans="1:10">
      <c r="A199" s="3">
        <v>198</v>
      </c>
      <c r="B199" s="121">
        <v>44992</v>
      </c>
      <c r="C199" s="121" t="str">
        <f t="shared" si="51"/>
        <v>Tuesday</v>
      </c>
      <c r="D199" s="3" t="s">
        <v>322</v>
      </c>
      <c r="E199" s="3" t="s">
        <v>126</v>
      </c>
      <c r="F199" s="3">
        <v>54</v>
      </c>
      <c r="G199" s="3" t="s">
        <v>19</v>
      </c>
      <c r="H199" s="3">
        <v>3</v>
      </c>
      <c r="I199" s="3">
        <v>300</v>
      </c>
      <c r="J199" s="3">
        <v>900</v>
      </c>
    </row>
    <row r="200" spans="1:10">
      <c r="A200" s="3">
        <v>199</v>
      </c>
      <c r="B200" s="121">
        <v>45264</v>
      </c>
      <c r="C200" s="121" t="str">
        <f t="shared" si="51"/>
        <v>Monday</v>
      </c>
      <c r="D200" s="3" t="s">
        <v>323</v>
      </c>
      <c r="E200" s="3" t="s">
        <v>124</v>
      </c>
      <c r="F200" s="3">
        <v>45</v>
      </c>
      <c r="G200" s="3" t="s">
        <v>19</v>
      </c>
      <c r="H200" s="3">
        <v>3</v>
      </c>
      <c r="I200" s="3">
        <v>500</v>
      </c>
      <c r="J200" s="3">
        <v>1500</v>
      </c>
    </row>
    <row r="201" spans="1:10">
      <c r="A201" s="3">
        <v>200</v>
      </c>
      <c r="B201" s="121">
        <v>45170</v>
      </c>
      <c r="C201" s="121" t="str">
        <f t="shared" si="51"/>
        <v>Friday</v>
      </c>
      <c r="D201" s="3" t="s">
        <v>324</v>
      </c>
      <c r="E201" s="3" t="s">
        <v>124</v>
      </c>
      <c r="F201" s="3">
        <v>27</v>
      </c>
      <c r="G201" s="3" t="s">
        <v>19</v>
      </c>
      <c r="H201" s="3">
        <v>3</v>
      </c>
      <c r="I201" s="3">
        <v>50</v>
      </c>
      <c r="J201" s="3">
        <v>150</v>
      </c>
    </row>
    <row r="202" spans="1:10">
      <c r="A202" s="3">
        <v>201</v>
      </c>
      <c r="B202" s="121">
        <v>45208</v>
      </c>
      <c r="C202" s="121" t="str">
        <f t="shared" si="51"/>
        <v>Monday</v>
      </c>
      <c r="D202" s="3" t="s">
        <v>325</v>
      </c>
      <c r="E202" s="3" t="s">
        <v>124</v>
      </c>
      <c r="F202" s="3">
        <v>56</v>
      </c>
      <c r="G202" s="3" t="s">
        <v>20</v>
      </c>
      <c r="H202" s="3">
        <v>1</v>
      </c>
      <c r="I202" s="3">
        <v>25</v>
      </c>
      <c r="J202" s="3">
        <v>25</v>
      </c>
    </row>
    <row r="203" spans="1:10">
      <c r="A203" s="3">
        <v>202</v>
      </c>
      <c r="B203" s="121">
        <v>45011</v>
      </c>
      <c r="C203" s="121" t="str">
        <f t="shared" si="51"/>
        <v>Sunday</v>
      </c>
      <c r="D203" s="3" t="s">
        <v>326</v>
      </c>
      <c r="E203" s="3" t="s">
        <v>126</v>
      </c>
      <c r="F203" s="3">
        <v>34</v>
      </c>
      <c r="G203" s="3" t="s">
        <v>21</v>
      </c>
      <c r="H203" s="3">
        <v>4</v>
      </c>
      <c r="I203" s="3">
        <v>300</v>
      </c>
      <c r="J203" s="3">
        <v>1200</v>
      </c>
    </row>
    <row r="204" spans="1:10">
      <c r="A204" s="3">
        <v>203</v>
      </c>
      <c r="B204" s="121">
        <v>45062</v>
      </c>
      <c r="C204" s="121" t="str">
        <f t="shared" si="51"/>
        <v>Tuesday</v>
      </c>
      <c r="D204" s="3" t="s">
        <v>327</v>
      </c>
      <c r="E204" s="3" t="s">
        <v>124</v>
      </c>
      <c r="F204" s="3">
        <v>56</v>
      </c>
      <c r="G204" s="3" t="s">
        <v>21</v>
      </c>
      <c r="H204" s="3">
        <v>2</v>
      </c>
      <c r="I204" s="3">
        <v>500</v>
      </c>
      <c r="J204" s="3">
        <v>1000</v>
      </c>
    </row>
    <row r="205" spans="1:10">
      <c r="A205" s="3">
        <v>204</v>
      </c>
      <c r="B205" s="121">
        <v>45197</v>
      </c>
      <c r="C205" s="121" t="str">
        <f t="shared" si="51"/>
        <v>Thursday</v>
      </c>
      <c r="D205" s="3" t="s">
        <v>328</v>
      </c>
      <c r="E205" s="3" t="s">
        <v>124</v>
      </c>
      <c r="F205" s="3">
        <v>39</v>
      </c>
      <c r="G205" s="3" t="s">
        <v>19</v>
      </c>
      <c r="H205" s="3">
        <v>1</v>
      </c>
      <c r="I205" s="3">
        <v>25</v>
      </c>
      <c r="J205" s="3">
        <v>25</v>
      </c>
    </row>
    <row r="206" spans="1:10">
      <c r="A206" s="3">
        <v>205</v>
      </c>
      <c r="B206" s="121">
        <v>45237</v>
      </c>
      <c r="C206" s="121" t="str">
        <f t="shared" si="51"/>
        <v>Tuesday</v>
      </c>
      <c r="D206" s="3" t="s">
        <v>329</v>
      </c>
      <c r="E206" s="3" t="s">
        <v>126</v>
      </c>
      <c r="F206" s="3">
        <v>43</v>
      </c>
      <c r="G206" s="3" t="s">
        <v>21</v>
      </c>
      <c r="H206" s="3">
        <v>1</v>
      </c>
      <c r="I206" s="3">
        <v>25</v>
      </c>
      <c r="J206" s="3">
        <v>25</v>
      </c>
    </row>
    <row r="207" spans="1:10">
      <c r="A207" s="3">
        <v>206</v>
      </c>
      <c r="B207" s="121">
        <v>45143</v>
      </c>
      <c r="C207" s="121" t="str">
        <f t="shared" si="51"/>
        <v>Saturday</v>
      </c>
      <c r="D207" s="3" t="s">
        <v>330</v>
      </c>
      <c r="E207" s="3" t="s">
        <v>124</v>
      </c>
      <c r="F207" s="3">
        <v>61</v>
      </c>
      <c r="G207" s="3" t="s">
        <v>21</v>
      </c>
      <c r="H207" s="3">
        <v>1</v>
      </c>
      <c r="I207" s="3">
        <v>25</v>
      </c>
      <c r="J207" s="3">
        <v>25</v>
      </c>
    </row>
    <row r="208" spans="1:10">
      <c r="A208" s="3">
        <v>207</v>
      </c>
      <c r="B208" s="121">
        <v>45035</v>
      </c>
      <c r="C208" s="121" t="str">
        <f t="shared" si="51"/>
        <v>Wednesday</v>
      </c>
      <c r="D208" s="3" t="s">
        <v>331</v>
      </c>
      <c r="E208" s="3" t="s">
        <v>126</v>
      </c>
      <c r="F208" s="3">
        <v>42</v>
      </c>
      <c r="G208" s="3" t="s">
        <v>19</v>
      </c>
      <c r="H208" s="3">
        <v>2</v>
      </c>
      <c r="I208" s="3">
        <v>25</v>
      </c>
      <c r="J208" s="3">
        <v>50</v>
      </c>
    </row>
    <row r="209" spans="1:10">
      <c r="A209" s="3">
        <v>208</v>
      </c>
      <c r="B209" s="121">
        <v>45203</v>
      </c>
      <c r="C209" s="121" t="str">
        <f t="shared" si="51"/>
        <v>Wednesday</v>
      </c>
      <c r="D209" s="3" t="s">
        <v>332</v>
      </c>
      <c r="E209" s="3" t="s">
        <v>126</v>
      </c>
      <c r="F209" s="3">
        <v>34</v>
      </c>
      <c r="G209" s="3" t="s">
        <v>20</v>
      </c>
      <c r="H209" s="3">
        <v>4</v>
      </c>
      <c r="I209" s="3">
        <v>50</v>
      </c>
      <c r="J209" s="3">
        <v>200</v>
      </c>
    </row>
    <row r="210" spans="1:10">
      <c r="A210" s="3">
        <v>209</v>
      </c>
      <c r="B210" s="121">
        <v>45280</v>
      </c>
      <c r="C210" s="121" t="str">
        <f t="shared" si="51"/>
        <v>Wednesday</v>
      </c>
      <c r="D210" s="3" t="s">
        <v>333</v>
      </c>
      <c r="E210" s="3" t="s">
        <v>126</v>
      </c>
      <c r="F210" s="3">
        <v>30</v>
      </c>
      <c r="G210" s="3" t="s">
        <v>20</v>
      </c>
      <c r="H210" s="3">
        <v>4</v>
      </c>
      <c r="I210" s="3">
        <v>50</v>
      </c>
      <c r="J210" s="3">
        <v>200</v>
      </c>
    </row>
    <row r="211" spans="1:10">
      <c r="A211" s="3">
        <v>210</v>
      </c>
      <c r="B211" s="121">
        <v>45029</v>
      </c>
      <c r="C211" s="121" t="str">
        <f t="shared" si="51"/>
        <v>Thursday</v>
      </c>
      <c r="D211" s="3" t="s">
        <v>334</v>
      </c>
      <c r="E211" s="3" t="s">
        <v>124</v>
      </c>
      <c r="F211" s="3">
        <v>37</v>
      </c>
      <c r="G211" s="3" t="s">
        <v>20</v>
      </c>
      <c r="H211" s="3">
        <v>4</v>
      </c>
      <c r="I211" s="3">
        <v>50</v>
      </c>
      <c r="J211" s="3">
        <v>200</v>
      </c>
    </row>
    <row r="212" spans="1:10">
      <c r="A212" s="3">
        <v>211</v>
      </c>
      <c r="B212" s="121">
        <v>45292</v>
      </c>
      <c r="C212" s="121" t="str">
        <f t="shared" si="51"/>
        <v>Monday</v>
      </c>
      <c r="D212" s="3" t="s">
        <v>335</v>
      </c>
      <c r="E212" s="3" t="s">
        <v>124</v>
      </c>
      <c r="F212" s="3">
        <v>42</v>
      </c>
      <c r="G212" s="3" t="s">
        <v>19</v>
      </c>
      <c r="H212" s="3">
        <v>3</v>
      </c>
      <c r="I212" s="3">
        <v>500</v>
      </c>
      <c r="J212" s="3">
        <v>1500</v>
      </c>
    </row>
    <row r="213" spans="1:10">
      <c r="A213" s="3">
        <v>212</v>
      </c>
      <c r="B213" s="121">
        <v>45086</v>
      </c>
      <c r="C213" s="121" t="str">
        <f t="shared" si="51"/>
        <v>Friday</v>
      </c>
      <c r="D213" s="3" t="s">
        <v>336</v>
      </c>
      <c r="E213" s="3" t="s">
        <v>124</v>
      </c>
      <c r="F213" s="3">
        <v>21</v>
      </c>
      <c r="G213" s="3" t="s">
        <v>21</v>
      </c>
      <c r="H213" s="3">
        <v>3</v>
      </c>
      <c r="I213" s="3">
        <v>500</v>
      </c>
      <c r="J213" s="3">
        <v>1500</v>
      </c>
    </row>
    <row r="214" spans="1:10">
      <c r="A214" s="3">
        <v>213</v>
      </c>
      <c r="B214" s="121">
        <v>45131</v>
      </c>
      <c r="C214" s="121" t="str">
        <f t="shared" si="51"/>
        <v>Monday</v>
      </c>
      <c r="D214" s="3" t="s">
        <v>337</v>
      </c>
      <c r="E214" s="3" t="s">
        <v>124</v>
      </c>
      <c r="F214" s="3">
        <v>27</v>
      </c>
      <c r="G214" s="3" t="s">
        <v>19</v>
      </c>
      <c r="H214" s="3">
        <v>3</v>
      </c>
      <c r="I214" s="3">
        <v>500</v>
      </c>
      <c r="J214" s="3">
        <v>1500</v>
      </c>
    </row>
    <row r="215" spans="1:10">
      <c r="A215" s="3">
        <v>214</v>
      </c>
      <c r="B215" s="121">
        <v>45270</v>
      </c>
      <c r="C215" s="121" t="str">
        <f t="shared" si="51"/>
        <v>Sunday</v>
      </c>
      <c r="D215" s="3" t="s">
        <v>338</v>
      </c>
      <c r="E215" s="3" t="s">
        <v>124</v>
      </c>
      <c r="F215" s="3">
        <v>20</v>
      </c>
      <c r="G215" s="3" t="s">
        <v>19</v>
      </c>
      <c r="H215" s="3">
        <v>2</v>
      </c>
      <c r="I215" s="3">
        <v>30</v>
      </c>
      <c r="J215" s="3">
        <v>60</v>
      </c>
    </row>
    <row r="216" spans="1:10">
      <c r="A216" s="3">
        <v>215</v>
      </c>
      <c r="B216" s="121">
        <v>45259</v>
      </c>
      <c r="C216" s="121" t="str">
        <f t="shared" si="51"/>
        <v>Wednesday</v>
      </c>
      <c r="D216" s="3" t="s">
        <v>339</v>
      </c>
      <c r="E216" s="3" t="s">
        <v>124</v>
      </c>
      <c r="F216" s="3">
        <v>58</v>
      </c>
      <c r="G216" s="3" t="s">
        <v>21</v>
      </c>
      <c r="H216" s="3">
        <v>3</v>
      </c>
      <c r="I216" s="3">
        <v>500</v>
      </c>
      <c r="J216" s="3">
        <v>1500</v>
      </c>
    </row>
    <row r="217" spans="1:10">
      <c r="A217" s="3">
        <v>216</v>
      </c>
      <c r="B217" s="121">
        <v>45118</v>
      </c>
      <c r="C217" s="121" t="str">
        <f t="shared" si="51"/>
        <v>Tuesday</v>
      </c>
      <c r="D217" s="3" t="s">
        <v>340</v>
      </c>
      <c r="E217" s="3" t="s">
        <v>124</v>
      </c>
      <c r="F217" s="3">
        <v>62</v>
      </c>
      <c r="G217" s="3" t="s">
        <v>20</v>
      </c>
      <c r="H217" s="3">
        <v>2</v>
      </c>
      <c r="I217" s="3">
        <v>50</v>
      </c>
      <c r="J217" s="3">
        <v>100</v>
      </c>
    </row>
    <row r="218" spans="1:10">
      <c r="A218" s="3">
        <v>217</v>
      </c>
      <c r="B218" s="121">
        <v>45151</v>
      </c>
      <c r="C218" s="121" t="str">
        <f t="shared" si="51"/>
        <v>Sunday</v>
      </c>
      <c r="D218" s="3" t="s">
        <v>341</v>
      </c>
      <c r="E218" s="3" t="s">
        <v>126</v>
      </c>
      <c r="F218" s="3">
        <v>35</v>
      </c>
      <c r="G218" s="3" t="s">
        <v>20</v>
      </c>
      <c r="H218" s="3">
        <v>4</v>
      </c>
      <c r="I218" s="3">
        <v>50</v>
      </c>
      <c r="J218" s="3">
        <v>200</v>
      </c>
    </row>
    <row r="219" spans="1:10">
      <c r="A219" s="3">
        <v>218</v>
      </c>
      <c r="B219" s="121">
        <v>45191</v>
      </c>
      <c r="C219" s="121" t="str">
        <f t="shared" si="51"/>
        <v>Friday</v>
      </c>
      <c r="D219" s="3" t="s">
        <v>342</v>
      </c>
      <c r="E219" s="3" t="s">
        <v>124</v>
      </c>
      <c r="F219" s="3">
        <v>64</v>
      </c>
      <c r="G219" s="3" t="s">
        <v>19</v>
      </c>
      <c r="H219" s="3">
        <v>3</v>
      </c>
      <c r="I219" s="3">
        <v>30</v>
      </c>
      <c r="J219" s="3">
        <v>90</v>
      </c>
    </row>
    <row r="220" spans="1:10">
      <c r="A220" s="3">
        <v>219</v>
      </c>
      <c r="B220" s="121">
        <v>45158</v>
      </c>
      <c r="C220" s="121" t="str">
        <f t="shared" si="51"/>
        <v>Sunday</v>
      </c>
      <c r="D220" s="3" t="s">
        <v>343</v>
      </c>
      <c r="E220" s="3" t="s">
        <v>126</v>
      </c>
      <c r="F220" s="3">
        <v>53</v>
      </c>
      <c r="G220" s="3" t="s">
        <v>20</v>
      </c>
      <c r="H220" s="3">
        <v>3</v>
      </c>
      <c r="I220" s="3">
        <v>30</v>
      </c>
      <c r="J220" s="3">
        <v>90</v>
      </c>
    </row>
    <row r="221" spans="1:10">
      <c r="A221" s="3">
        <v>220</v>
      </c>
      <c r="B221" s="121">
        <v>44988</v>
      </c>
      <c r="C221" s="121" t="str">
        <f t="shared" si="51"/>
        <v>Friday</v>
      </c>
      <c r="D221" s="3" t="s">
        <v>344</v>
      </c>
      <c r="E221" s="3" t="s">
        <v>124</v>
      </c>
      <c r="F221" s="3">
        <v>64</v>
      </c>
      <c r="G221" s="3" t="s">
        <v>19</v>
      </c>
      <c r="H221" s="3">
        <v>1</v>
      </c>
      <c r="I221" s="3">
        <v>500</v>
      </c>
      <c r="J221" s="3">
        <v>500</v>
      </c>
    </row>
    <row r="222" spans="1:10">
      <c r="A222" s="3">
        <v>221</v>
      </c>
      <c r="B222" s="121">
        <v>45053</v>
      </c>
      <c r="C222" s="121" t="str">
        <f t="shared" si="51"/>
        <v>Sunday</v>
      </c>
      <c r="D222" s="3" t="s">
        <v>345</v>
      </c>
      <c r="E222" s="3" t="s">
        <v>124</v>
      </c>
      <c r="F222" s="3">
        <v>39</v>
      </c>
      <c r="G222" s="3" t="s">
        <v>19</v>
      </c>
      <c r="H222" s="3">
        <v>2</v>
      </c>
      <c r="I222" s="3">
        <v>300</v>
      </c>
      <c r="J222" s="3">
        <v>600</v>
      </c>
    </row>
    <row r="223" spans="1:10">
      <c r="A223" s="3">
        <v>222</v>
      </c>
      <c r="B223" s="121">
        <v>45042</v>
      </c>
      <c r="C223" s="121" t="str">
        <f t="shared" si="51"/>
        <v>Wednesday</v>
      </c>
      <c r="D223" s="3" t="s">
        <v>346</v>
      </c>
      <c r="E223" s="3" t="s">
        <v>124</v>
      </c>
      <c r="F223" s="3">
        <v>51</v>
      </c>
      <c r="G223" s="3" t="s">
        <v>21</v>
      </c>
      <c r="H223" s="3">
        <v>4</v>
      </c>
      <c r="I223" s="3">
        <v>30</v>
      </c>
      <c r="J223" s="3">
        <v>120</v>
      </c>
    </row>
    <row r="224" spans="1:10">
      <c r="A224" s="3">
        <v>223</v>
      </c>
      <c r="B224" s="121">
        <v>44959</v>
      </c>
      <c r="C224" s="121" t="str">
        <f t="shared" si="51"/>
        <v>Thursday</v>
      </c>
      <c r="D224" s="3" t="s">
        <v>347</v>
      </c>
      <c r="E224" s="3" t="s">
        <v>126</v>
      </c>
      <c r="F224" s="3">
        <v>64</v>
      </c>
      <c r="G224" s="3" t="s">
        <v>21</v>
      </c>
      <c r="H224" s="3">
        <v>1</v>
      </c>
      <c r="I224" s="3">
        <v>25</v>
      </c>
      <c r="J224" s="3">
        <v>25</v>
      </c>
    </row>
    <row r="225" spans="1:10">
      <c r="A225" s="3">
        <v>224</v>
      </c>
      <c r="B225" s="121">
        <v>45100</v>
      </c>
      <c r="C225" s="121" t="str">
        <f t="shared" si="51"/>
        <v>Friday</v>
      </c>
      <c r="D225" s="3" t="s">
        <v>348</v>
      </c>
      <c r="E225" s="3" t="s">
        <v>126</v>
      </c>
      <c r="F225" s="3">
        <v>25</v>
      </c>
      <c r="G225" s="3" t="s">
        <v>21</v>
      </c>
      <c r="H225" s="3">
        <v>1</v>
      </c>
      <c r="I225" s="3">
        <v>50</v>
      </c>
      <c r="J225" s="3">
        <v>50</v>
      </c>
    </row>
    <row r="226" spans="1:10">
      <c r="A226" s="3">
        <v>225</v>
      </c>
      <c r="B226" s="121">
        <v>44937</v>
      </c>
      <c r="C226" s="121" t="str">
        <f t="shared" si="51"/>
        <v>Wednesday</v>
      </c>
      <c r="D226" s="3" t="s">
        <v>349</v>
      </c>
      <c r="E226" s="3" t="s">
        <v>126</v>
      </c>
      <c r="F226" s="3">
        <v>57</v>
      </c>
      <c r="G226" s="3" t="s">
        <v>19</v>
      </c>
      <c r="H226" s="3">
        <v>4</v>
      </c>
      <c r="I226" s="3">
        <v>25</v>
      </c>
      <c r="J226" s="3">
        <v>100</v>
      </c>
    </row>
    <row r="227" spans="1:10">
      <c r="A227" s="3">
        <v>226</v>
      </c>
      <c r="B227" s="121">
        <v>45228</v>
      </c>
      <c r="C227" s="121" t="str">
        <f t="shared" si="51"/>
        <v>Sunday</v>
      </c>
      <c r="D227" s="3" t="s">
        <v>350</v>
      </c>
      <c r="E227" s="3" t="s">
        <v>126</v>
      </c>
      <c r="F227" s="3">
        <v>61</v>
      </c>
      <c r="G227" s="3" t="s">
        <v>21</v>
      </c>
      <c r="H227" s="3">
        <v>1</v>
      </c>
      <c r="I227" s="3">
        <v>50</v>
      </c>
      <c r="J227" s="3">
        <v>50</v>
      </c>
    </row>
    <row r="228" spans="1:10">
      <c r="A228" s="3">
        <v>227</v>
      </c>
      <c r="B228" s="121">
        <v>45210</v>
      </c>
      <c r="C228" s="121" t="str">
        <f t="shared" si="51"/>
        <v>Wednesday</v>
      </c>
      <c r="D228" s="3" t="s">
        <v>351</v>
      </c>
      <c r="E228" s="3" t="s">
        <v>124</v>
      </c>
      <c r="F228" s="3">
        <v>36</v>
      </c>
      <c r="G228" s="3" t="s">
        <v>20</v>
      </c>
      <c r="H228" s="3">
        <v>2</v>
      </c>
      <c r="I228" s="3">
        <v>50</v>
      </c>
      <c r="J228" s="3">
        <v>100</v>
      </c>
    </row>
    <row r="229" spans="1:10">
      <c r="A229" s="3">
        <v>228</v>
      </c>
      <c r="B229" s="121">
        <v>45044</v>
      </c>
      <c r="C229" s="121" t="str">
        <f t="shared" si="51"/>
        <v>Friday</v>
      </c>
      <c r="D229" s="3" t="s">
        <v>352</v>
      </c>
      <c r="E229" s="3" t="s">
        <v>126</v>
      </c>
      <c r="F229" s="3">
        <v>59</v>
      </c>
      <c r="G229" s="3" t="s">
        <v>20</v>
      </c>
      <c r="H229" s="3">
        <v>2</v>
      </c>
      <c r="I229" s="3">
        <v>30</v>
      </c>
      <c r="J229" s="3">
        <v>60</v>
      </c>
    </row>
    <row r="230" spans="1:10">
      <c r="A230" s="3">
        <v>229</v>
      </c>
      <c r="B230" s="121">
        <v>45228</v>
      </c>
      <c r="C230" s="121" t="str">
        <f t="shared" si="51"/>
        <v>Sunday</v>
      </c>
      <c r="D230" s="3" t="s">
        <v>353</v>
      </c>
      <c r="E230" s="3" t="s">
        <v>124</v>
      </c>
      <c r="F230" s="3">
        <v>58</v>
      </c>
      <c r="G230" s="3" t="s">
        <v>19</v>
      </c>
      <c r="H230" s="3">
        <v>3</v>
      </c>
      <c r="I230" s="3">
        <v>30</v>
      </c>
      <c r="J230" s="3">
        <v>90</v>
      </c>
    </row>
    <row r="231" spans="1:10">
      <c r="A231" s="3">
        <v>230</v>
      </c>
      <c r="B231" s="121">
        <v>45039</v>
      </c>
      <c r="C231" s="121" t="str">
        <f t="shared" si="51"/>
        <v>Sunday</v>
      </c>
      <c r="D231" s="3" t="s">
        <v>354</v>
      </c>
      <c r="E231" s="3" t="s">
        <v>124</v>
      </c>
      <c r="F231" s="3">
        <v>54</v>
      </c>
      <c r="G231" s="3" t="s">
        <v>19</v>
      </c>
      <c r="H231" s="3">
        <v>1</v>
      </c>
      <c r="I231" s="3">
        <v>25</v>
      </c>
      <c r="J231" s="3">
        <v>25</v>
      </c>
    </row>
    <row r="232" spans="1:10">
      <c r="A232" s="3">
        <v>231</v>
      </c>
      <c r="B232" s="121">
        <v>44930</v>
      </c>
      <c r="C232" s="121" t="str">
        <f t="shared" si="51"/>
        <v>Wednesday</v>
      </c>
      <c r="D232" s="3" t="s">
        <v>355</v>
      </c>
      <c r="E232" s="3" t="s">
        <v>126</v>
      </c>
      <c r="F232" s="3">
        <v>23</v>
      </c>
      <c r="G232" s="3" t="s">
        <v>21</v>
      </c>
      <c r="H232" s="3">
        <v>3</v>
      </c>
      <c r="I232" s="3">
        <v>50</v>
      </c>
      <c r="J232" s="3">
        <v>150</v>
      </c>
    </row>
    <row r="233" spans="1:10">
      <c r="A233" s="3">
        <v>232</v>
      </c>
      <c r="B233" s="121">
        <v>44963</v>
      </c>
      <c r="C233" s="121" t="str">
        <f t="shared" si="51"/>
        <v>Monday</v>
      </c>
      <c r="D233" s="3" t="s">
        <v>356</v>
      </c>
      <c r="E233" s="3" t="s">
        <v>126</v>
      </c>
      <c r="F233" s="3">
        <v>43</v>
      </c>
      <c r="G233" s="3" t="s">
        <v>19</v>
      </c>
      <c r="H233" s="3">
        <v>1</v>
      </c>
      <c r="I233" s="3">
        <v>25</v>
      </c>
      <c r="J233" s="3">
        <v>25</v>
      </c>
    </row>
    <row r="234" spans="1:10">
      <c r="A234" s="3">
        <v>233</v>
      </c>
      <c r="B234" s="121">
        <v>45289</v>
      </c>
      <c r="C234" s="121" t="str">
        <f t="shared" si="51"/>
        <v>Friday</v>
      </c>
      <c r="D234" s="3" t="s">
        <v>357</v>
      </c>
      <c r="E234" s="3" t="s">
        <v>126</v>
      </c>
      <c r="F234" s="3">
        <v>51</v>
      </c>
      <c r="G234" s="3" t="s">
        <v>19</v>
      </c>
      <c r="H234" s="3">
        <v>2</v>
      </c>
      <c r="I234" s="3">
        <v>300</v>
      </c>
      <c r="J234" s="3">
        <v>600</v>
      </c>
    </row>
    <row r="235" spans="1:10">
      <c r="A235" s="3">
        <v>234</v>
      </c>
      <c r="B235" s="121">
        <v>45250</v>
      </c>
      <c r="C235" s="121" t="str">
        <f t="shared" si="51"/>
        <v>Monday</v>
      </c>
      <c r="D235" s="3" t="s">
        <v>358</v>
      </c>
      <c r="E235" s="3" t="s">
        <v>126</v>
      </c>
      <c r="F235" s="3">
        <v>62</v>
      </c>
      <c r="G235" s="3" t="s">
        <v>20</v>
      </c>
      <c r="H235" s="3">
        <v>2</v>
      </c>
      <c r="I235" s="3">
        <v>25</v>
      </c>
      <c r="J235" s="3">
        <v>50</v>
      </c>
    </row>
    <row r="236" spans="1:10">
      <c r="A236" s="3">
        <v>235</v>
      </c>
      <c r="B236" s="121">
        <v>44957</v>
      </c>
      <c r="C236" s="121" t="str">
        <f t="shared" si="51"/>
        <v>Tuesday</v>
      </c>
      <c r="D236" s="3" t="s">
        <v>359</v>
      </c>
      <c r="E236" s="3" t="s">
        <v>126</v>
      </c>
      <c r="F236" s="3">
        <v>23</v>
      </c>
      <c r="G236" s="3" t="s">
        <v>20</v>
      </c>
      <c r="H236" s="3">
        <v>2</v>
      </c>
      <c r="I236" s="3">
        <v>500</v>
      </c>
      <c r="J236" s="3">
        <v>1000</v>
      </c>
    </row>
    <row r="237" spans="1:10">
      <c r="A237" s="3">
        <v>236</v>
      </c>
      <c r="B237" s="121">
        <v>45044</v>
      </c>
      <c r="C237" s="121" t="str">
        <f t="shared" si="51"/>
        <v>Friday</v>
      </c>
      <c r="D237" s="3" t="s">
        <v>360</v>
      </c>
      <c r="E237" s="3" t="s">
        <v>126</v>
      </c>
      <c r="F237" s="3">
        <v>54</v>
      </c>
      <c r="G237" s="3" t="s">
        <v>21</v>
      </c>
      <c r="H237" s="3">
        <v>1</v>
      </c>
      <c r="I237" s="3">
        <v>25</v>
      </c>
      <c r="J237" s="3">
        <v>25</v>
      </c>
    </row>
    <row r="238" spans="1:10">
      <c r="A238" s="3">
        <v>237</v>
      </c>
      <c r="B238" s="121">
        <v>44961</v>
      </c>
      <c r="C238" s="121" t="str">
        <f t="shared" si="51"/>
        <v>Saturday</v>
      </c>
      <c r="D238" s="3" t="s">
        <v>361</v>
      </c>
      <c r="E238" s="3" t="s">
        <v>126</v>
      </c>
      <c r="F238" s="3">
        <v>50</v>
      </c>
      <c r="G238" s="3" t="s">
        <v>19</v>
      </c>
      <c r="H238" s="3">
        <v>2</v>
      </c>
      <c r="I238" s="3">
        <v>500</v>
      </c>
      <c r="J238" s="3">
        <v>1000</v>
      </c>
    </row>
    <row r="239" spans="1:10">
      <c r="A239" s="3">
        <v>238</v>
      </c>
      <c r="B239" s="121">
        <v>44943</v>
      </c>
      <c r="C239" s="121" t="str">
        <f t="shared" si="51"/>
        <v>Tuesday</v>
      </c>
      <c r="D239" s="3" t="s">
        <v>362</v>
      </c>
      <c r="E239" s="3" t="s">
        <v>126</v>
      </c>
      <c r="F239" s="3">
        <v>39</v>
      </c>
      <c r="G239" s="3" t="s">
        <v>19</v>
      </c>
      <c r="H239" s="3">
        <v>1</v>
      </c>
      <c r="I239" s="3">
        <v>500</v>
      </c>
      <c r="J239" s="3">
        <v>500</v>
      </c>
    </row>
    <row r="240" spans="1:10">
      <c r="A240" s="3">
        <v>239</v>
      </c>
      <c r="B240" s="121">
        <v>45096</v>
      </c>
      <c r="C240" s="121" t="str">
        <f t="shared" si="51"/>
        <v>Monday</v>
      </c>
      <c r="D240" s="3" t="s">
        <v>363</v>
      </c>
      <c r="E240" s="3" t="s">
        <v>124</v>
      </c>
      <c r="F240" s="3">
        <v>38</v>
      </c>
      <c r="G240" s="3" t="s">
        <v>20</v>
      </c>
      <c r="H240" s="3">
        <v>3</v>
      </c>
      <c r="I240" s="3">
        <v>500</v>
      </c>
      <c r="J240" s="3">
        <v>1500</v>
      </c>
    </row>
    <row r="241" spans="1:10">
      <c r="A241" s="3">
        <v>240</v>
      </c>
      <c r="B241" s="121">
        <v>44963</v>
      </c>
      <c r="C241" s="121" t="str">
        <f t="shared" si="51"/>
        <v>Monday</v>
      </c>
      <c r="D241" s="3" t="s">
        <v>364</v>
      </c>
      <c r="E241" s="3" t="s">
        <v>126</v>
      </c>
      <c r="F241" s="3">
        <v>23</v>
      </c>
      <c r="G241" s="3" t="s">
        <v>19</v>
      </c>
      <c r="H241" s="3">
        <v>1</v>
      </c>
      <c r="I241" s="3">
        <v>300</v>
      </c>
      <c r="J241" s="3">
        <v>300</v>
      </c>
    </row>
    <row r="242" spans="1:10">
      <c r="A242" s="3">
        <v>241</v>
      </c>
      <c r="B242" s="121">
        <v>45190</v>
      </c>
      <c r="C242" s="121" t="str">
        <f t="shared" si="51"/>
        <v>Thursday</v>
      </c>
      <c r="D242" s="3" t="s">
        <v>365</v>
      </c>
      <c r="E242" s="3" t="s">
        <v>126</v>
      </c>
      <c r="F242" s="3">
        <v>23</v>
      </c>
      <c r="G242" s="3" t="s">
        <v>20</v>
      </c>
      <c r="H242" s="3">
        <v>3</v>
      </c>
      <c r="I242" s="3">
        <v>25</v>
      </c>
      <c r="J242" s="3">
        <v>75</v>
      </c>
    </row>
    <row r="243" spans="1:10">
      <c r="A243" s="3">
        <v>242</v>
      </c>
      <c r="B243" s="121">
        <v>45048</v>
      </c>
      <c r="C243" s="121" t="str">
        <f t="shared" si="51"/>
        <v>Tuesday</v>
      </c>
      <c r="D243" s="3" t="s">
        <v>366</v>
      </c>
      <c r="E243" s="3" t="s">
        <v>124</v>
      </c>
      <c r="F243" s="3">
        <v>21</v>
      </c>
      <c r="G243" s="3" t="s">
        <v>21</v>
      </c>
      <c r="H243" s="3">
        <v>1</v>
      </c>
      <c r="I243" s="3">
        <v>25</v>
      </c>
      <c r="J243" s="3">
        <v>25</v>
      </c>
    </row>
    <row r="244" spans="1:10">
      <c r="A244" s="3">
        <v>243</v>
      </c>
      <c r="B244" s="121">
        <v>45069</v>
      </c>
      <c r="C244" s="121" t="str">
        <f t="shared" si="51"/>
        <v>Tuesday</v>
      </c>
      <c r="D244" s="3" t="s">
        <v>367</v>
      </c>
      <c r="E244" s="3" t="s">
        <v>126</v>
      </c>
      <c r="F244" s="3">
        <v>47</v>
      </c>
      <c r="G244" s="3" t="s">
        <v>20</v>
      </c>
      <c r="H244" s="3">
        <v>3</v>
      </c>
      <c r="I244" s="3">
        <v>300</v>
      </c>
      <c r="J244" s="3">
        <v>900</v>
      </c>
    </row>
    <row r="245" spans="1:10">
      <c r="A245" s="3">
        <v>244</v>
      </c>
      <c r="B245" s="121">
        <v>45269</v>
      </c>
      <c r="C245" s="121" t="str">
        <f t="shared" si="51"/>
        <v>Saturday</v>
      </c>
      <c r="D245" s="3" t="s">
        <v>368</v>
      </c>
      <c r="E245" s="3" t="s">
        <v>124</v>
      </c>
      <c r="F245" s="3">
        <v>28</v>
      </c>
      <c r="G245" s="3" t="s">
        <v>19</v>
      </c>
      <c r="H245" s="3">
        <v>2</v>
      </c>
      <c r="I245" s="3">
        <v>50</v>
      </c>
      <c r="J245" s="3">
        <v>100</v>
      </c>
    </row>
    <row r="246" spans="1:10">
      <c r="A246" s="3">
        <v>245</v>
      </c>
      <c r="B246" s="121">
        <v>45175</v>
      </c>
      <c r="C246" s="121" t="str">
        <f t="shared" si="51"/>
        <v>Wednesday</v>
      </c>
      <c r="D246" s="3" t="s">
        <v>369</v>
      </c>
      <c r="E246" s="3" t="s">
        <v>124</v>
      </c>
      <c r="F246" s="3">
        <v>47</v>
      </c>
      <c r="G246" s="3" t="s">
        <v>21</v>
      </c>
      <c r="H246" s="3">
        <v>3</v>
      </c>
      <c r="I246" s="3">
        <v>30</v>
      </c>
      <c r="J246" s="3">
        <v>90</v>
      </c>
    </row>
    <row r="247" spans="1:10">
      <c r="A247" s="3">
        <v>246</v>
      </c>
      <c r="B247" s="121">
        <v>45036</v>
      </c>
      <c r="C247" s="121" t="str">
        <f t="shared" si="51"/>
        <v>Thursday</v>
      </c>
      <c r="D247" s="3" t="s">
        <v>370</v>
      </c>
      <c r="E247" s="3" t="s">
        <v>126</v>
      </c>
      <c r="F247" s="3">
        <v>48</v>
      </c>
      <c r="G247" s="3" t="s">
        <v>20</v>
      </c>
      <c r="H247" s="3">
        <v>2</v>
      </c>
      <c r="I247" s="3">
        <v>25</v>
      </c>
      <c r="J247" s="3">
        <v>50</v>
      </c>
    </row>
    <row r="248" spans="1:10">
      <c r="A248" s="3">
        <v>247</v>
      </c>
      <c r="B248" s="121">
        <v>45203</v>
      </c>
      <c r="C248" s="121" t="str">
        <f t="shared" si="51"/>
        <v>Wednesday</v>
      </c>
      <c r="D248" s="3" t="s">
        <v>371</v>
      </c>
      <c r="E248" s="3" t="s">
        <v>124</v>
      </c>
      <c r="F248" s="3">
        <v>41</v>
      </c>
      <c r="G248" s="3" t="s">
        <v>20</v>
      </c>
      <c r="H248" s="3">
        <v>2</v>
      </c>
      <c r="I248" s="3">
        <v>30</v>
      </c>
      <c r="J248" s="3">
        <v>60</v>
      </c>
    </row>
    <row r="249" spans="1:10">
      <c r="A249" s="3">
        <v>248</v>
      </c>
      <c r="B249" s="121">
        <v>44994</v>
      </c>
      <c r="C249" s="121" t="str">
        <f t="shared" si="51"/>
        <v>Thursday</v>
      </c>
      <c r="D249" s="3" t="s">
        <v>372</v>
      </c>
      <c r="E249" s="3" t="s">
        <v>124</v>
      </c>
      <c r="F249" s="3">
        <v>26</v>
      </c>
      <c r="G249" s="3" t="s">
        <v>21</v>
      </c>
      <c r="H249" s="3">
        <v>3</v>
      </c>
      <c r="I249" s="3">
        <v>300</v>
      </c>
      <c r="J249" s="3">
        <v>900</v>
      </c>
    </row>
    <row r="250" spans="1:10">
      <c r="A250" s="3">
        <v>249</v>
      </c>
      <c r="B250" s="121">
        <v>45219</v>
      </c>
      <c r="C250" s="121" t="str">
        <f t="shared" si="51"/>
        <v>Friday</v>
      </c>
      <c r="D250" s="3" t="s">
        <v>373</v>
      </c>
      <c r="E250" s="3" t="s">
        <v>124</v>
      </c>
      <c r="F250" s="3">
        <v>20</v>
      </c>
      <c r="G250" s="3" t="s">
        <v>21</v>
      </c>
      <c r="H250" s="3">
        <v>1</v>
      </c>
      <c r="I250" s="3">
        <v>50</v>
      </c>
      <c r="J250" s="3">
        <v>50</v>
      </c>
    </row>
    <row r="251" spans="1:10">
      <c r="A251" s="3">
        <v>250</v>
      </c>
      <c r="B251" s="121">
        <v>45222</v>
      </c>
      <c r="C251" s="121" t="str">
        <f t="shared" si="51"/>
        <v>Monday</v>
      </c>
      <c r="D251" s="3" t="s">
        <v>374</v>
      </c>
      <c r="E251" s="3" t="s">
        <v>124</v>
      </c>
      <c r="F251" s="3">
        <v>48</v>
      </c>
      <c r="G251" s="3" t="s">
        <v>20</v>
      </c>
      <c r="H251" s="3">
        <v>1</v>
      </c>
      <c r="I251" s="3">
        <v>50</v>
      </c>
      <c r="J251" s="3">
        <v>50</v>
      </c>
    </row>
    <row r="252" spans="1:10">
      <c r="A252" s="3">
        <v>251</v>
      </c>
      <c r="B252" s="121">
        <v>45169</v>
      </c>
      <c r="C252" s="121" t="str">
        <f t="shared" si="51"/>
        <v>Thursday</v>
      </c>
      <c r="D252" s="3" t="s">
        <v>375</v>
      </c>
      <c r="E252" s="3" t="s">
        <v>126</v>
      </c>
      <c r="F252" s="3">
        <v>57</v>
      </c>
      <c r="G252" s="3" t="s">
        <v>19</v>
      </c>
      <c r="H252" s="3">
        <v>4</v>
      </c>
      <c r="I252" s="3">
        <v>50</v>
      </c>
      <c r="J252" s="3">
        <v>200</v>
      </c>
    </row>
    <row r="253" spans="1:10">
      <c r="A253" s="3">
        <v>252</v>
      </c>
      <c r="B253" s="121">
        <v>45051</v>
      </c>
      <c r="C253" s="121" t="str">
        <f t="shared" si="51"/>
        <v>Friday</v>
      </c>
      <c r="D253" s="3" t="s">
        <v>376</v>
      </c>
      <c r="E253" s="3" t="s">
        <v>124</v>
      </c>
      <c r="F253" s="3">
        <v>54</v>
      </c>
      <c r="G253" s="3" t="s">
        <v>20</v>
      </c>
      <c r="H253" s="3">
        <v>1</v>
      </c>
      <c r="I253" s="3">
        <v>300</v>
      </c>
      <c r="J253" s="3">
        <v>300</v>
      </c>
    </row>
    <row r="254" spans="1:10">
      <c r="A254" s="3">
        <v>253</v>
      </c>
      <c r="B254" s="121">
        <v>45169</v>
      </c>
      <c r="C254" s="121" t="str">
        <f t="shared" si="51"/>
        <v>Thursday</v>
      </c>
      <c r="D254" s="3" t="s">
        <v>377</v>
      </c>
      <c r="E254" s="3" t="s">
        <v>126</v>
      </c>
      <c r="F254" s="3">
        <v>53</v>
      </c>
      <c r="G254" s="3" t="s">
        <v>21</v>
      </c>
      <c r="H254" s="3">
        <v>4</v>
      </c>
      <c r="I254" s="3">
        <v>500</v>
      </c>
      <c r="J254" s="3">
        <v>2000</v>
      </c>
    </row>
    <row r="255" spans="1:10">
      <c r="A255" s="3">
        <v>254</v>
      </c>
      <c r="B255" s="121">
        <v>45135</v>
      </c>
      <c r="C255" s="121" t="str">
        <f t="shared" si="51"/>
        <v>Friday</v>
      </c>
      <c r="D255" s="3" t="s">
        <v>378</v>
      </c>
      <c r="E255" s="3" t="s">
        <v>124</v>
      </c>
      <c r="F255" s="3">
        <v>41</v>
      </c>
      <c r="G255" s="3" t="s">
        <v>20</v>
      </c>
      <c r="H255" s="3">
        <v>1</v>
      </c>
      <c r="I255" s="3">
        <v>500</v>
      </c>
      <c r="J255" s="3">
        <v>500</v>
      </c>
    </row>
    <row r="256" spans="1:10">
      <c r="A256" s="3">
        <v>255</v>
      </c>
      <c r="B256" s="121">
        <v>45024</v>
      </c>
      <c r="C256" s="121" t="str">
        <f t="shared" si="51"/>
        <v>Saturday</v>
      </c>
      <c r="D256" s="3" t="s">
        <v>379</v>
      </c>
      <c r="E256" s="3" t="s">
        <v>124</v>
      </c>
      <c r="F256" s="3">
        <v>48</v>
      </c>
      <c r="G256" s="3" t="s">
        <v>21</v>
      </c>
      <c r="H256" s="3">
        <v>1</v>
      </c>
      <c r="I256" s="3">
        <v>30</v>
      </c>
      <c r="J256" s="3">
        <v>30</v>
      </c>
    </row>
    <row r="257" spans="1:10">
      <c r="A257" s="3">
        <v>256</v>
      </c>
      <c r="B257" s="121">
        <v>44975</v>
      </c>
      <c r="C257" s="121" t="str">
        <f t="shared" si="51"/>
        <v>Saturday</v>
      </c>
      <c r="D257" s="3" t="s">
        <v>380</v>
      </c>
      <c r="E257" s="3" t="s">
        <v>124</v>
      </c>
      <c r="F257" s="3">
        <v>23</v>
      </c>
      <c r="G257" s="3" t="s">
        <v>21</v>
      </c>
      <c r="H257" s="3">
        <v>2</v>
      </c>
      <c r="I257" s="3">
        <v>500</v>
      </c>
      <c r="J257" s="3">
        <v>1000</v>
      </c>
    </row>
    <row r="258" spans="1:10">
      <c r="A258" s="3">
        <v>257</v>
      </c>
      <c r="B258" s="121">
        <v>44976</v>
      </c>
      <c r="C258" s="121" t="str">
        <f t="shared" si="51"/>
        <v>Sunday</v>
      </c>
      <c r="D258" s="3" t="s">
        <v>381</v>
      </c>
      <c r="E258" s="3" t="s">
        <v>124</v>
      </c>
      <c r="F258" s="3">
        <v>19</v>
      </c>
      <c r="G258" s="3" t="s">
        <v>19</v>
      </c>
      <c r="H258" s="3">
        <v>4</v>
      </c>
      <c r="I258" s="3">
        <v>500</v>
      </c>
      <c r="J258" s="3">
        <v>2000</v>
      </c>
    </row>
    <row r="259" spans="1:10">
      <c r="A259" s="3">
        <v>258</v>
      </c>
      <c r="B259" s="121">
        <v>45264</v>
      </c>
      <c r="C259" s="121" t="str">
        <f t="shared" ref="C259:C322" si="52">TEXT(B259,"dddd")</f>
        <v>Monday</v>
      </c>
      <c r="D259" s="3" t="s">
        <v>382</v>
      </c>
      <c r="E259" s="3" t="s">
        <v>126</v>
      </c>
      <c r="F259" s="3">
        <v>37</v>
      </c>
      <c r="G259" s="3" t="s">
        <v>21</v>
      </c>
      <c r="H259" s="3">
        <v>1</v>
      </c>
      <c r="I259" s="3">
        <v>50</v>
      </c>
      <c r="J259" s="3">
        <v>50</v>
      </c>
    </row>
    <row r="260" spans="1:10">
      <c r="A260" s="3">
        <v>259</v>
      </c>
      <c r="B260" s="121">
        <v>45147</v>
      </c>
      <c r="C260" s="121" t="str">
        <f t="shared" si="52"/>
        <v>Wednesday</v>
      </c>
      <c r="D260" s="3" t="s">
        <v>383</v>
      </c>
      <c r="E260" s="3" t="s">
        <v>126</v>
      </c>
      <c r="F260" s="3">
        <v>45</v>
      </c>
      <c r="G260" s="3" t="s">
        <v>21</v>
      </c>
      <c r="H260" s="3">
        <v>4</v>
      </c>
      <c r="I260" s="3">
        <v>50</v>
      </c>
      <c r="J260" s="3">
        <v>200</v>
      </c>
    </row>
    <row r="261" spans="1:10">
      <c r="A261" s="3">
        <v>260</v>
      </c>
      <c r="B261" s="121">
        <v>45108</v>
      </c>
      <c r="C261" s="121" t="str">
        <f t="shared" si="52"/>
        <v>Saturday</v>
      </c>
      <c r="D261" s="3" t="s">
        <v>384</v>
      </c>
      <c r="E261" s="3" t="s">
        <v>124</v>
      </c>
      <c r="F261" s="3">
        <v>28</v>
      </c>
      <c r="G261" s="3" t="s">
        <v>19</v>
      </c>
      <c r="H261" s="3">
        <v>2</v>
      </c>
      <c r="I261" s="3">
        <v>30</v>
      </c>
      <c r="J261" s="3">
        <v>60</v>
      </c>
    </row>
    <row r="262" spans="1:10">
      <c r="A262" s="3">
        <v>261</v>
      </c>
      <c r="B262" s="121">
        <v>45143</v>
      </c>
      <c r="C262" s="121" t="str">
        <f t="shared" si="52"/>
        <v>Saturday</v>
      </c>
      <c r="D262" s="3" t="s">
        <v>385</v>
      </c>
      <c r="E262" s="3" t="s">
        <v>124</v>
      </c>
      <c r="F262" s="3">
        <v>21</v>
      </c>
      <c r="G262" s="3" t="s">
        <v>21</v>
      </c>
      <c r="H262" s="3">
        <v>2</v>
      </c>
      <c r="I262" s="3">
        <v>25</v>
      </c>
      <c r="J262" s="3">
        <v>50</v>
      </c>
    </row>
    <row r="263" spans="1:10">
      <c r="A263" s="3">
        <v>262</v>
      </c>
      <c r="B263" s="121">
        <v>45137</v>
      </c>
      <c r="C263" s="121" t="str">
        <f t="shared" si="52"/>
        <v>Sunday</v>
      </c>
      <c r="D263" s="3" t="s">
        <v>386</v>
      </c>
      <c r="E263" s="3" t="s">
        <v>126</v>
      </c>
      <c r="F263" s="3">
        <v>32</v>
      </c>
      <c r="G263" s="3" t="s">
        <v>19</v>
      </c>
      <c r="H263" s="3">
        <v>4</v>
      </c>
      <c r="I263" s="3">
        <v>30</v>
      </c>
      <c r="J263" s="3">
        <v>120</v>
      </c>
    </row>
    <row r="264" spans="1:10">
      <c r="A264" s="3">
        <v>263</v>
      </c>
      <c r="B264" s="121">
        <v>45166</v>
      </c>
      <c r="C264" s="121" t="str">
        <f t="shared" si="52"/>
        <v>Monday</v>
      </c>
      <c r="D264" s="3" t="s">
        <v>387</v>
      </c>
      <c r="E264" s="3" t="s">
        <v>124</v>
      </c>
      <c r="F264" s="3">
        <v>23</v>
      </c>
      <c r="G264" s="3" t="s">
        <v>19</v>
      </c>
      <c r="H264" s="3">
        <v>2</v>
      </c>
      <c r="I264" s="3">
        <v>30</v>
      </c>
      <c r="J264" s="3">
        <v>60</v>
      </c>
    </row>
    <row r="265" spans="1:10">
      <c r="A265" s="3">
        <v>264</v>
      </c>
      <c r="B265" s="121">
        <v>44954</v>
      </c>
      <c r="C265" s="121" t="str">
        <f t="shared" si="52"/>
        <v>Saturday</v>
      </c>
      <c r="D265" s="3" t="s">
        <v>388</v>
      </c>
      <c r="E265" s="3" t="s">
        <v>124</v>
      </c>
      <c r="F265" s="3">
        <v>47</v>
      </c>
      <c r="G265" s="3" t="s">
        <v>21</v>
      </c>
      <c r="H265" s="3">
        <v>3</v>
      </c>
      <c r="I265" s="3">
        <v>300</v>
      </c>
      <c r="J265" s="3">
        <v>900</v>
      </c>
    </row>
    <row r="266" spans="1:10">
      <c r="A266" s="3">
        <v>265</v>
      </c>
      <c r="B266" s="121">
        <v>45271</v>
      </c>
      <c r="C266" s="121" t="str">
        <f t="shared" si="52"/>
        <v>Monday</v>
      </c>
      <c r="D266" s="3" t="s">
        <v>389</v>
      </c>
      <c r="E266" s="3" t="s">
        <v>124</v>
      </c>
      <c r="F266" s="3">
        <v>55</v>
      </c>
      <c r="G266" s="3" t="s">
        <v>21</v>
      </c>
      <c r="H266" s="3">
        <v>3</v>
      </c>
      <c r="I266" s="3">
        <v>300</v>
      </c>
      <c r="J266" s="3">
        <v>900</v>
      </c>
    </row>
    <row r="267" spans="1:10">
      <c r="A267" s="3">
        <v>266</v>
      </c>
      <c r="B267" s="121">
        <v>45261</v>
      </c>
      <c r="C267" s="121" t="str">
        <f t="shared" si="52"/>
        <v>Friday</v>
      </c>
      <c r="D267" s="3" t="s">
        <v>390</v>
      </c>
      <c r="E267" s="3" t="s">
        <v>126</v>
      </c>
      <c r="F267" s="3">
        <v>19</v>
      </c>
      <c r="G267" s="3" t="s">
        <v>20</v>
      </c>
      <c r="H267" s="3">
        <v>2</v>
      </c>
      <c r="I267" s="3">
        <v>30</v>
      </c>
      <c r="J267" s="3">
        <v>60</v>
      </c>
    </row>
    <row r="268" spans="1:10">
      <c r="A268" s="3">
        <v>267</v>
      </c>
      <c r="B268" s="121">
        <v>45257</v>
      </c>
      <c r="C268" s="121" t="str">
        <f t="shared" si="52"/>
        <v>Monday</v>
      </c>
      <c r="D268" s="3" t="s">
        <v>391</v>
      </c>
      <c r="E268" s="3" t="s">
        <v>126</v>
      </c>
      <c r="F268" s="3">
        <v>32</v>
      </c>
      <c r="G268" s="3" t="s">
        <v>19</v>
      </c>
      <c r="H268" s="3">
        <v>3</v>
      </c>
      <c r="I268" s="3">
        <v>30</v>
      </c>
      <c r="J268" s="3">
        <v>90</v>
      </c>
    </row>
    <row r="269" spans="1:10">
      <c r="A269" s="3">
        <v>268</v>
      </c>
      <c r="B269" s="121">
        <v>44977</v>
      </c>
      <c r="C269" s="121" t="str">
        <f t="shared" si="52"/>
        <v>Monday</v>
      </c>
      <c r="D269" s="3" t="s">
        <v>392</v>
      </c>
      <c r="E269" s="3" t="s">
        <v>126</v>
      </c>
      <c r="F269" s="3">
        <v>28</v>
      </c>
      <c r="G269" s="3" t="s">
        <v>20</v>
      </c>
      <c r="H269" s="3">
        <v>1</v>
      </c>
      <c r="I269" s="3">
        <v>30</v>
      </c>
      <c r="J269" s="3">
        <v>30</v>
      </c>
    </row>
    <row r="270" spans="1:10">
      <c r="A270" s="3">
        <v>269</v>
      </c>
      <c r="B270" s="121">
        <v>44958</v>
      </c>
      <c r="C270" s="121" t="str">
        <f t="shared" si="52"/>
        <v>Wednesday</v>
      </c>
      <c r="D270" s="3" t="s">
        <v>393</v>
      </c>
      <c r="E270" s="3" t="s">
        <v>124</v>
      </c>
      <c r="F270" s="3">
        <v>25</v>
      </c>
      <c r="G270" s="3" t="s">
        <v>21</v>
      </c>
      <c r="H270" s="3">
        <v>4</v>
      </c>
      <c r="I270" s="3">
        <v>500</v>
      </c>
      <c r="J270" s="3">
        <v>2000</v>
      </c>
    </row>
    <row r="271" spans="1:10">
      <c r="A271" s="3">
        <v>270</v>
      </c>
      <c r="B271" s="121">
        <v>45133</v>
      </c>
      <c r="C271" s="121" t="str">
        <f t="shared" si="52"/>
        <v>Wednesday</v>
      </c>
      <c r="D271" s="3" t="s">
        <v>394</v>
      </c>
      <c r="E271" s="3" t="s">
        <v>124</v>
      </c>
      <c r="F271" s="3">
        <v>43</v>
      </c>
      <c r="G271" s="3" t="s">
        <v>20</v>
      </c>
      <c r="H271" s="3">
        <v>1</v>
      </c>
      <c r="I271" s="3">
        <v>300</v>
      </c>
      <c r="J271" s="3">
        <v>300</v>
      </c>
    </row>
    <row r="272" spans="1:10">
      <c r="A272" s="3">
        <v>271</v>
      </c>
      <c r="B272" s="121">
        <v>45100</v>
      </c>
      <c r="C272" s="121" t="str">
        <f t="shared" si="52"/>
        <v>Friday</v>
      </c>
      <c r="D272" s="3" t="s">
        <v>395</v>
      </c>
      <c r="E272" s="3" t="s">
        <v>126</v>
      </c>
      <c r="F272" s="3">
        <v>62</v>
      </c>
      <c r="G272" s="3" t="s">
        <v>19</v>
      </c>
      <c r="H272" s="3">
        <v>4</v>
      </c>
      <c r="I272" s="3">
        <v>30</v>
      </c>
      <c r="J272" s="3">
        <v>120</v>
      </c>
    </row>
    <row r="273" spans="1:10">
      <c r="A273" s="3">
        <v>272</v>
      </c>
      <c r="B273" s="121">
        <v>44982</v>
      </c>
      <c r="C273" s="121" t="str">
        <f t="shared" si="52"/>
        <v>Saturday</v>
      </c>
      <c r="D273" s="3" t="s">
        <v>396</v>
      </c>
      <c r="E273" s="3" t="s">
        <v>126</v>
      </c>
      <c r="F273" s="3">
        <v>61</v>
      </c>
      <c r="G273" s="3" t="s">
        <v>20</v>
      </c>
      <c r="H273" s="3">
        <v>2</v>
      </c>
      <c r="I273" s="3">
        <v>50</v>
      </c>
      <c r="J273" s="3">
        <v>100</v>
      </c>
    </row>
    <row r="274" spans="1:10">
      <c r="A274" s="3">
        <v>273</v>
      </c>
      <c r="B274" s="121">
        <v>45054</v>
      </c>
      <c r="C274" s="121" t="str">
        <f t="shared" si="52"/>
        <v>Monday</v>
      </c>
      <c r="D274" s="3" t="s">
        <v>397</v>
      </c>
      <c r="E274" s="3" t="s">
        <v>126</v>
      </c>
      <c r="F274" s="3">
        <v>22</v>
      </c>
      <c r="G274" s="3" t="s">
        <v>19</v>
      </c>
      <c r="H274" s="3">
        <v>1</v>
      </c>
      <c r="I274" s="3">
        <v>50</v>
      </c>
      <c r="J274" s="3">
        <v>50</v>
      </c>
    </row>
    <row r="275" spans="1:10">
      <c r="A275" s="3">
        <v>274</v>
      </c>
      <c r="B275" s="121">
        <v>45025</v>
      </c>
      <c r="C275" s="121" t="str">
        <f t="shared" si="52"/>
        <v>Sunday</v>
      </c>
      <c r="D275" s="3" t="s">
        <v>398</v>
      </c>
      <c r="E275" s="3" t="s">
        <v>126</v>
      </c>
      <c r="F275" s="3">
        <v>23</v>
      </c>
      <c r="G275" s="3" t="s">
        <v>21</v>
      </c>
      <c r="H275" s="3">
        <v>2</v>
      </c>
      <c r="I275" s="3">
        <v>500</v>
      </c>
      <c r="J275" s="3">
        <v>1000</v>
      </c>
    </row>
    <row r="276" spans="1:10">
      <c r="A276" s="3">
        <v>275</v>
      </c>
      <c r="B276" s="121">
        <v>45024</v>
      </c>
      <c r="C276" s="121" t="str">
        <f t="shared" si="52"/>
        <v>Saturday</v>
      </c>
      <c r="D276" s="3" t="s">
        <v>399</v>
      </c>
      <c r="E276" s="3" t="s">
        <v>124</v>
      </c>
      <c r="F276" s="3">
        <v>43</v>
      </c>
      <c r="G276" s="3" t="s">
        <v>21</v>
      </c>
      <c r="H276" s="3">
        <v>2</v>
      </c>
      <c r="I276" s="3">
        <v>500</v>
      </c>
      <c r="J276" s="3">
        <v>1000</v>
      </c>
    </row>
    <row r="277" spans="1:10">
      <c r="A277" s="3">
        <v>276</v>
      </c>
      <c r="B277" s="121">
        <v>45201</v>
      </c>
      <c r="C277" s="121" t="str">
        <f t="shared" si="52"/>
        <v>Monday</v>
      </c>
      <c r="D277" s="3" t="s">
        <v>400</v>
      </c>
      <c r="E277" s="3" t="s">
        <v>126</v>
      </c>
      <c r="F277" s="3">
        <v>21</v>
      </c>
      <c r="G277" s="3" t="s">
        <v>19</v>
      </c>
      <c r="H277" s="3">
        <v>4</v>
      </c>
      <c r="I277" s="3">
        <v>25</v>
      </c>
      <c r="J277" s="3">
        <v>100</v>
      </c>
    </row>
    <row r="278" spans="1:10">
      <c r="A278" s="3">
        <v>277</v>
      </c>
      <c r="B278" s="121">
        <v>45156</v>
      </c>
      <c r="C278" s="121" t="str">
        <f t="shared" si="52"/>
        <v>Friday</v>
      </c>
      <c r="D278" s="3" t="s">
        <v>401</v>
      </c>
      <c r="E278" s="3" t="s">
        <v>124</v>
      </c>
      <c r="F278" s="3">
        <v>36</v>
      </c>
      <c r="G278" s="3" t="s">
        <v>21</v>
      </c>
      <c r="H278" s="3">
        <v>4</v>
      </c>
      <c r="I278" s="3">
        <v>25</v>
      </c>
      <c r="J278" s="3">
        <v>100</v>
      </c>
    </row>
    <row r="279" spans="1:10">
      <c r="A279" s="3">
        <v>278</v>
      </c>
      <c r="B279" s="121">
        <v>44998</v>
      </c>
      <c r="C279" s="121" t="str">
        <f t="shared" si="52"/>
        <v>Monday</v>
      </c>
      <c r="D279" s="3" t="s">
        <v>402</v>
      </c>
      <c r="E279" s="3" t="s">
        <v>126</v>
      </c>
      <c r="F279" s="3">
        <v>37</v>
      </c>
      <c r="G279" s="3" t="s">
        <v>21</v>
      </c>
      <c r="H279" s="3">
        <v>4</v>
      </c>
      <c r="I279" s="3">
        <v>25</v>
      </c>
      <c r="J279" s="3">
        <v>100</v>
      </c>
    </row>
    <row r="280" spans="1:10">
      <c r="A280" s="3">
        <v>279</v>
      </c>
      <c r="B280" s="121">
        <v>45143</v>
      </c>
      <c r="C280" s="121" t="str">
        <f t="shared" si="52"/>
        <v>Saturday</v>
      </c>
      <c r="D280" s="3" t="s">
        <v>403</v>
      </c>
      <c r="E280" s="3" t="s">
        <v>124</v>
      </c>
      <c r="F280" s="3">
        <v>50</v>
      </c>
      <c r="G280" s="3" t="s">
        <v>21</v>
      </c>
      <c r="H280" s="3">
        <v>1</v>
      </c>
      <c r="I280" s="3">
        <v>500</v>
      </c>
      <c r="J280" s="3">
        <v>500</v>
      </c>
    </row>
    <row r="281" spans="1:10">
      <c r="A281" s="3">
        <v>280</v>
      </c>
      <c r="B281" s="121">
        <v>45020</v>
      </c>
      <c r="C281" s="121" t="str">
        <f t="shared" si="52"/>
        <v>Tuesday</v>
      </c>
      <c r="D281" s="3" t="s">
        <v>404</v>
      </c>
      <c r="E281" s="3" t="s">
        <v>126</v>
      </c>
      <c r="F281" s="3">
        <v>37</v>
      </c>
      <c r="G281" s="3" t="s">
        <v>21</v>
      </c>
      <c r="H281" s="3">
        <v>3</v>
      </c>
      <c r="I281" s="3">
        <v>500</v>
      </c>
      <c r="J281" s="3">
        <v>1500</v>
      </c>
    </row>
    <row r="282" spans="1:10">
      <c r="A282" s="3">
        <v>281</v>
      </c>
      <c r="B282" s="121">
        <v>45069</v>
      </c>
      <c r="C282" s="121" t="str">
        <f t="shared" si="52"/>
        <v>Tuesday</v>
      </c>
      <c r="D282" s="3" t="s">
        <v>405</v>
      </c>
      <c r="E282" s="3" t="s">
        <v>126</v>
      </c>
      <c r="F282" s="3">
        <v>29</v>
      </c>
      <c r="G282" s="3" t="s">
        <v>19</v>
      </c>
      <c r="H282" s="3">
        <v>4</v>
      </c>
      <c r="I282" s="3">
        <v>500</v>
      </c>
      <c r="J282" s="3">
        <v>2000</v>
      </c>
    </row>
    <row r="283" spans="1:10">
      <c r="A283" s="3">
        <v>282</v>
      </c>
      <c r="B283" s="121">
        <v>45163</v>
      </c>
      <c r="C283" s="121" t="str">
        <f t="shared" si="52"/>
        <v>Friday</v>
      </c>
      <c r="D283" s="3" t="s">
        <v>406</v>
      </c>
      <c r="E283" s="3" t="s">
        <v>126</v>
      </c>
      <c r="F283" s="3">
        <v>64</v>
      </c>
      <c r="G283" s="3" t="s">
        <v>20</v>
      </c>
      <c r="H283" s="3">
        <v>4</v>
      </c>
      <c r="I283" s="3">
        <v>50</v>
      </c>
      <c r="J283" s="3">
        <v>200</v>
      </c>
    </row>
    <row r="284" spans="1:10">
      <c r="A284" s="3">
        <v>283</v>
      </c>
      <c r="B284" s="121">
        <v>45054</v>
      </c>
      <c r="C284" s="121" t="str">
        <f t="shared" si="52"/>
        <v>Monday</v>
      </c>
      <c r="D284" s="3" t="s">
        <v>407</v>
      </c>
      <c r="E284" s="3" t="s">
        <v>126</v>
      </c>
      <c r="F284" s="3">
        <v>18</v>
      </c>
      <c r="G284" s="3" t="s">
        <v>20</v>
      </c>
      <c r="H284" s="3">
        <v>1</v>
      </c>
      <c r="I284" s="3">
        <v>500</v>
      </c>
      <c r="J284" s="3">
        <v>500</v>
      </c>
    </row>
    <row r="285" spans="1:10">
      <c r="A285" s="3">
        <v>284</v>
      </c>
      <c r="B285" s="121">
        <v>44965</v>
      </c>
      <c r="C285" s="121" t="str">
        <f t="shared" si="52"/>
        <v>Wednesday</v>
      </c>
      <c r="D285" s="3" t="s">
        <v>408</v>
      </c>
      <c r="E285" s="3" t="s">
        <v>124</v>
      </c>
      <c r="F285" s="3">
        <v>43</v>
      </c>
      <c r="G285" s="3" t="s">
        <v>21</v>
      </c>
      <c r="H285" s="3">
        <v>4</v>
      </c>
      <c r="I285" s="3">
        <v>50</v>
      </c>
      <c r="J285" s="3">
        <v>200</v>
      </c>
    </row>
    <row r="286" spans="1:10">
      <c r="A286" s="3">
        <v>285</v>
      </c>
      <c r="B286" s="121">
        <v>45153</v>
      </c>
      <c r="C286" s="121" t="str">
        <f t="shared" si="52"/>
        <v>Tuesday</v>
      </c>
      <c r="D286" s="3" t="s">
        <v>409</v>
      </c>
      <c r="E286" s="3" t="s">
        <v>126</v>
      </c>
      <c r="F286" s="3">
        <v>31</v>
      </c>
      <c r="G286" s="3" t="s">
        <v>20</v>
      </c>
      <c r="H286" s="3">
        <v>1</v>
      </c>
      <c r="I286" s="3">
        <v>25</v>
      </c>
      <c r="J286" s="3">
        <v>25</v>
      </c>
    </row>
    <row r="287" spans="1:10">
      <c r="A287" s="3">
        <v>286</v>
      </c>
      <c r="B287" s="121">
        <v>45208</v>
      </c>
      <c r="C287" s="121" t="str">
        <f t="shared" si="52"/>
        <v>Monday</v>
      </c>
      <c r="D287" s="3" t="s">
        <v>410</v>
      </c>
      <c r="E287" s="3" t="s">
        <v>124</v>
      </c>
      <c r="F287" s="3">
        <v>55</v>
      </c>
      <c r="G287" s="3" t="s">
        <v>20</v>
      </c>
      <c r="H287" s="3">
        <v>2</v>
      </c>
      <c r="I287" s="3">
        <v>25</v>
      </c>
      <c r="J287" s="3">
        <v>50</v>
      </c>
    </row>
    <row r="288" spans="1:10">
      <c r="A288" s="3">
        <v>287</v>
      </c>
      <c r="B288" s="121">
        <v>44977</v>
      </c>
      <c r="C288" s="121" t="str">
        <f t="shared" si="52"/>
        <v>Monday</v>
      </c>
      <c r="D288" s="3" t="s">
        <v>411</v>
      </c>
      <c r="E288" s="3" t="s">
        <v>124</v>
      </c>
      <c r="F288" s="3">
        <v>54</v>
      </c>
      <c r="G288" s="3" t="s">
        <v>21</v>
      </c>
      <c r="H288" s="3">
        <v>4</v>
      </c>
      <c r="I288" s="3">
        <v>25</v>
      </c>
      <c r="J288" s="3">
        <v>100</v>
      </c>
    </row>
    <row r="289" spans="1:10">
      <c r="A289" s="3">
        <v>288</v>
      </c>
      <c r="B289" s="121">
        <v>44952</v>
      </c>
      <c r="C289" s="121" t="str">
        <f t="shared" si="52"/>
        <v>Thursday</v>
      </c>
      <c r="D289" s="3" t="s">
        <v>412</v>
      </c>
      <c r="E289" s="3" t="s">
        <v>124</v>
      </c>
      <c r="F289" s="3">
        <v>28</v>
      </c>
      <c r="G289" s="3" t="s">
        <v>21</v>
      </c>
      <c r="H289" s="3">
        <v>4</v>
      </c>
      <c r="I289" s="3">
        <v>30</v>
      </c>
      <c r="J289" s="3">
        <v>120</v>
      </c>
    </row>
    <row r="290" spans="1:10">
      <c r="A290" s="3">
        <v>289</v>
      </c>
      <c r="B290" s="121">
        <v>45260</v>
      </c>
      <c r="C290" s="121" t="str">
        <f t="shared" si="52"/>
        <v>Thursday</v>
      </c>
      <c r="D290" s="3" t="s">
        <v>413</v>
      </c>
      <c r="E290" s="3" t="s">
        <v>124</v>
      </c>
      <c r="F290" s="3">
        <v>53</v>
      </c>
      <c r="G290" s="3" t="s">
        <v>20</v>
      </c>
      <c r="H290" s="3">
        <v>2</v>
      </c>
      <c r="I290" s="3">
        <v>30</v>
      </c>
      <c r="J290" s="3">
        <v>60</v>
      </c>
    </row>
    <row r="291" spans="1:10">
      <c r="A291" s="3">
        <v>290</v>
      </c>
      <c r="B291" s="121">
        <v>45203</v>
      </c>
      <c r="C291" s="121" t="str">
        <f t="shared" si="52"/>
        <v>Wednesday</v>
      </c>
      <c r="D291" s="3" t="s">
        <v>414</v>
      </c>
      <c r="E291" s="3" t="s">
        <v>126</v>
      </c>
      <c r="F291" s="3">
        <v>30</v>
      </c>
      <c r="G291" s="3" t="s">
        <v>19</v>
      </c>
      <c r="H291" s="3">
        <v>2</v>
      </c>
      <c r="I291" s="3">
        <v>300</v>
      </c>
      <c r="J291" s="3">
        <v>600</v>
      </c>
    </row>
    <row r="292" spans="1:10">
      <c r="A292" s="3">
        <v>291</v>
      </c>
      <c r="B292" s="121">
        <v>44934</v>
      </c>
      <c r="C292" s="121" t="str">
        <f t="shared" si="52"/>
        <v>Sunday</v>
      </c>
      <c r="D292" s="3" t="s">
        <v>415</v>
      </c>
      <c r="E292" s="3" t="s">
        <v>124</v>
      </c>
      <c r="F292" s="3">
        <v>60</v>
      </c>
      <c r="G292" s="3" t="s">
        <v>21</v>
      </c>
      <c r="H292" s="3">
        <v>2</v>
      </c>
      <c r="I292" s="3">
        <v>300</v>
      </c>
      <c r="J292" s="3">
        <v>600</v>
      </c>
    </row>
    <row r="293" spans="1:10">
      <c r="A293" s="3">
        <v>292</v>
      </c>
      <c r="B293" s="121">
        <v>44974</v>
      </c>
      <c r="C293" s="121" t="str">
        <f t="shared" si="52"/>
        <v>Friday</v>
      </c>
      <c r="D293" s="3" t="s">
        <v>416</v>
      </c>
      <c r="E293" s="3" t="s">
        <v>124</v>
      </c>
      <c r="F293" s="3">
        <v>20</v>
      </c>
      <c r="G293" s="3" t="s">
        <v>19</v>
      </c>
      <c r="H293" s="3">
        <v>4</v>
      </c>
      <c r="I293" s="3">
        <v>300</v>
      </c>
      <c r="J293" s="3">
        <v>1200</v>
      </c>
    </row>
    <row r="294" spans="1:10">
      <c r="A294" s="3">
        <v>293</v>
      </c>
      <c r="B294" s="121">
        <v>45048</v>
      </c>
      <c r="C294" s="121" t="str">
        <f t="shared" si="52"/>
        <v>Tuesday</v>
      </c>
      <c r="D294" s="3" t="s">
        <v>417</v>
      </c>
      <c r="E294" s="3" t="s">
        <v>124</v>
      </c>
      <c r="F294" s="3">
        <v>50</v>
      </c>
      <c r="G294" s="3" t="s">
        <v>20</v>
      </c>
      <c r="H294" s="3">
        <v>3</v>
      </c>
      <c r="I294" s="3">
        <v>30</v>
      </c>
      <c r="J294" s="3">
        <v>90</v>
      </c>
    </row>
    <row r="295" spans="1:10">
      <c r="A295" s="3">
        <v>294</v>
      </c>
      <c r="B295" s="121">
        <v>45012</v>
      </c>
      <c r="C295" s="121" t="str">
        <f t="shared" si="52"/>
        <v>Monday</v>
      </c>
      <c r="D295" s="3" t="s">
        <v>418</v>
      </c>
      <c r="E295" s="3" t="s">
        <v>126</v>
      </c>
      <c r="F295" s="3">
        <v>23</v>
      </c>
      <c r="G295" s="3" t="s">
        <v>21</v>
      </c>
      <c r="H295" s="3">
        <v>3</v>
      </c>
      <c r="I295" s="3">
        <v>30</v>
      </c>
      <c r="J295" s="3">
        <v>90</v>
      </c>
    </row>
    <row r="296" spans="1:10">
      <c r="A296" s="3">
        <v>295</v>
      </c>
      <c r="B296" s="121">
        <v>45135</v>
      </c>
      <c r="C296" s="121" t="str">
        <f t="shared" si="52"/>
        <v>Friday</v>
      </c>
      <c r="D296" s="3" t="s">
        <v>419</v>
      </c>
      <c r="E296" s="3" t="s">
        <v>126</v>
      </c>
      <c r="F296" s="3">
        <v>27</v>
      </c>
      <c r="G296" s="3" t="s">
        <v>19</v>
      </c>
      <c r="H296" s="3">
        <v>3</v>
      </c>
      <c r="I296" s="3">
        <v>300</v>
      </c>
      <c r="J296" s="3">
        <v>900</v>
      </c>
    </row>
    <row r="297" spans="1:10">
      <c r="A297" s="3">
        <v>296</v>
      </c>
      <c r="B297" s="121">
        <v>45175</v>
      </c>
      <c r="C297" s="121" t="str">
        <f t="shared" si="52"/>
        <v>Wednesday</v>
      </c>
      <c r="D297" s="3" t="s">
        <v>420</v>
      </c>
      <c r="E297" s="3" t="s">
        <v>126</v>
      </c>
      <c r="F297" s="3">
        <v>22</v>
      </c>
      <c r="G297" s="3" t="s">
        <v>21</v>
      </c>
      <c r="H297" s="3">
        <v>4</v>
      </c>
      <c r="I297" s="3">
        <v>300</v>
      </c>
      <c r="J297" s="3">
        <v>1200</v>
      </c>
    </row>
    <row r="298" spans="1:10">
      <c r="A298" s="3">
        <v>297</v>
      </c>
      <c r="B298" s="121">
        <v>45173</v>
      </c>
      <c r="C298" s="121" t="str">
        <f t="shared" si="52"/>
        <v>Monday</v>
      </c>
      <c r="D298" s="3" t="s">
        <v>421</v>
      </c>
      <c r="E298" s="3" t="s">
        <v>126</v>
      </c>
      <c r="F298" s="3">
        <v>40</v>
      </c>
      <c r="G298" s="3" t="s">
        <v>20</v>
      </c>
      <c r="H298" s="3">
        <v>2</v>
      </c>
      <c r="I298" s="3">
        <v>500</v>
      </c>
      <c r="J298" s="3">
        <v>1000</v>
      </c>
    </row>
    <row r="299" spans="1:10">
      <c r="A299" s="3">
        <v>298</v>
      </c>
      <c r="B299" s="121">
        <v>45036</v>
      </c>
      <c r="C299" s="121" t="str">
        <f t="shared" si="52"/>
        <v>Thursday</v>
      </c>
      <c r="D299" s="3" t="s">
        <v>422</v>
      </c>
      <c r="E299" s="3" t="s">
        <v>124</v>
      </c>
      <c r="F299" s="3">
        <v>27</v>
      </c>
      <c r="G299" s="3" t="s">
        <v>19</v>
      </c>
      <c r="H299" s="3">
        <v>4</v>
      </c>
      <c r="I299" s="3">
        <v>300</v>
      </c>
      <c r="J299" s="3">
        <v>1200</v>
      </c>
    </row>
    <row r="300" spans="1:10">
      <c r="A300" s="3">
        <v>299</v>
      </c>
      <c r="B300" s="121">
        <v>45132</v>
      </c>
      <c r="C300" s="121" t="str">
        <f t="shared" si="52"/>
        <v>Tuesday</v>
      </c>
      <c r="D300" s="3" t="s">
        <v>423</v>
      </c>
      <c r="E300" s="3" t="s">
        <v>124</v>
      </c>
      <c r="F300" s="3">
        <v>61</v>
      </c>
      <c r="G300" s="3" t="s">
        <v>20</v>
      </c>
      <c r="H300" s="3">
        <v>2</v>
      </c>
      <c r="I300" s="3">
        <v>500</v>
      </c>
      <c r="J300" s="3">
        <v>1000</v>
      </c>
    </row>
    <row r="301" spans="1:10">
      <c r="A301" s="3">
        <v>300</v>
      </c>
      <c r="B301" s="121">
        <v>44957</v>
      </c>
      <c r="C301" s="121" t="str">
        <f t="shared" si="52"/>
        <v>Tuesday</v>
      </c>
      <c r="D301" s="3" t="s">
        <v>424</v>
      </c>
      <c r="E301" s="3" t="s">
        <v>126</v>
      </c>
      <c r="F301" s="3">
        <v>19</v>
      </c>
      <c r="G301" s="3" t="s">
        <v>20</v>
      </c>
      <c r="H301" s="3">
        <v>4</v>
      </c>
      <c r="I301" s="3">
        <v>50</v>
      </c>
      <c r="J301" s="3">
        <v>200</v>
      </c>
    </row>
    <row r="302" spans="1:10">
      <c r="A302" s="3">
        <v>301</v>
      </c>
      <c r="B302" s="121">
        <v>45011</v>
      </c>
      <c r="C302" s="121" t="str">
        <f t="shared" si="52"/>
        <v>Sunday</v>
      </c>
      <c r="D302" s="3" t="s">
        <v>425</v>
      </c>
      <c r="E302" s="3" t="s">
        <v>124</v>
      </c>
      <c r="F302" s="3">
        <v>30</v>
      </c>
      <c r="G302" s="3" t="s">
        <v>21</v>
      </c>
      <c r="H302" s="3">
        <v>4</v>
      </c>
      <c r="I302" s="3">
        <v>30</v>
      </c>
      <c r="J302" s="3">
        <v>120</v>
      </c>
    </row>
    <row r="303" spans="1:10">
      <c r="A303" s="3">
        <v>302</v>
      </c>
      <c r="B303" s="121">
        <v>45121</v>
      </c>
      <c r="C303" s="121" t="str">
        <f t="shared" si="52"/>
        <v>Friday</v>
      </c>
      <c r="D303" s="3" t="s">
        <v>426</v>
      </c>
      <c r="E303" s="3" t="s">
        <v>124</v>
      </c>
      <c r="F303" s="3">
        <v>57</v>
      </c>
      <c r="G303" s="3" t="s">
        <v>19</v>
      </c>
      <c r="H303" s="3">
        <v>2</v>
      </c>
      <c r="I303" s="3">
        <v>300</v>
      </c>
      <c r="J303" s="3">
        <v>600</v>
      </c>
    </row>
    <row r="304" spans="1:10">
      <c r="A304" s="3">
        <v>303</v>
      </c>
      <c r="B304" s="121">
        <v>44928</v>
      </c>
      <c r="C304" s="121" t="str">
        <f t="shared" si="52"/>
        <v>Monday</v>
      </c>
      <c r="D304" s="3" t="s">
        <v>427</v>
      </c>
      <c r="E304" s="3" t="s">
        <v>124</v>
      </c>
      <c r="F304" s="3">
        <v>19</v>
      </c>
      <c r="G304" s="3" t="s">
        <v>20</v>
      </c>
      <c r="H304" s="3">
        <v>3</v>
      </c>
      <c r="I304" s="3">
        <v>30</v>
      </c>
      <c r="J304" s="3">
        <v>90</v>
      </c>
    </row>
    <row r="305" spans="1:10">
      <c r="A305" s="3">
        <v>304</v>
      </c>
      <c r="B305" s="121">
        <v>45126</v>
      </c>
      <c r="C305" s="121" t="str">
        <f t="shared" si="52"/>
        <v>Wednesday</v>
      </c>
      <c r="D305" s="3" t="s">
        <v>428</v>
      </c>
      <c r="E305" s="3" t="s">
        <v>126</v>
      </c>
      <c r="F305" s="3">
        <v>37</v>
      </c>
      <c r="G305" s="3" t="s">
        <v>20</v>
      </c>
      <c r="H305" s="3">
        <v>2</v>
      </c>
      <c r="I305" s="3">
        <v>30</v>
      </c>
      <c r="J305" s="3">
        <v>60</v>
      </c>
    </row>
    <row r="306" spans="1:10">
      <c r="A306" s="3">
        <v>305</v>
      </c>
      <c r="B306" s="121">
        <v>45062</v>
      </c>
      <c r="C306" s="121" t="str">
        <f t="shared" si="52"/>
        <v>Tuesday</v>
      </c>
      <c r="D306" s="3" t="s">
        <v>429</v>
      </c>
      <c r="E306" s="3" t="s">
        <v>126</v>
      </c>
      <c r="F306" s="3">
        <v>18</v>
      </c>
      <c r="G306" s="3" t="s">
        <v>19</v>
      </c>
      <c r="H306" s="3">
        <v>1</v>
      </c>
      <c r="I306" s="3">
        <v>30</v>
      </c>
      <c r="J306" s="3">
        <v>30</v>
      </c>
    </row>
    <row r="307" spans="1:10">
      <c r="A307" s="3">
        <v>306</v>
      </c>
      <c r="B307" s="121">
        <v>45159</v>
      </c>
      <c r="C307" s="121" t="str">
        <f t="shared" si="52"/>
        <v>Monday</v>
      </c>
      <c r="D307" s="3" t="s">
        <v>430</v>
      </c>
      <c r="E307" s="3" t="s">
        <v>124</v>
      </c>
      <c r="F307" s="3">
        <v>54</v>
      </c>
      <c r="G307" s="3" t="s">
        <v>20</v>
      </c>
      <c r="H307" s="3">
        <v>1</v>
      </c>
      <c r="I307" s="3">
        <v>50</v>
      </c>
      <c r="J307" s="3">
        <v>50</v>
      </c>
    </row>
    <row r="308" spans="1:10">
      <c r="A308" s="3">
        <v>307</v>
      </c>
      <c r="B308" s="121">
        <v>45073</v>
      </c>
      <c r="C308" s="121" t="str">
        <f t="shared" si="52"/>
        <v>Saturday</v>
      </c>
      <c r="D308" s="3" t="s">
        <v>431</v>
      </c>
      <c r="E308" s="3" t="s">
        <v>126</v>
      </c>
      <c r="F308" s="3">
        <v>26</v>
      </c>
      <c r="G308" s="3" t="s">
        <v>20</v>
      </c>
      <c r="H308" s="3">
        <v>2</v>
      </c>
      <c r="I308" s="3">
        <v>25</v>
      </c>
      <c r="J308" s="3">
        <v>50</v>
      </c>
    </row>
    <row r="309" spans="1:10">
      <c r="A309" s="3">
        <v>308</v>
      </c>
      <c r="B309" s="121">
        <v>45143</v>
      </c>
      <c r="C309" s="121" t="str">
        <f t="shared" si="52"/>
        <v>Saturday</v>
      </c>
      <c r="D309" s="3" t="s">
        <v>432</v>
      </c>
      <c r="E309" s="3" t="s">
        <v>126</v>
      </c>
      <c r="F309" s="3">
        <v>34</v>
      </c>
      <c r="G309" s="3" t="s">
        <v>19</v>
      </c>
      <c r="H309" s="3">
        <v>4</v>
      </c>
      <c r="I309" s="3">
        <v>300</v>
      </c>
      <c r="J309" s="3">
        <v>1200</v>
      </c>
    </row>
    <row r="310" spans="1:10">
      <c r="A310" s="3">
        <v>309</v>
      </c>
      <c r="B310" s="121">
        <v>45283</v>
      </c>
      <c r="C310" s="121" t="str">
        <f t="shared" si="52"/>
        <v>Saturday</v>
      </c>
      <c r="D310" s="3" t="s">
        <v>433</v>
      </c>
      <c r="E310" s="3" t="s">
        <v>126</v>
      </c>
      <c r="F310" s="3">
        <v>26</v>
      </c>
      <c r="G310" s="3" t="s">
        <v>19</v>
      </c>
      <c r="H310" s="3">
        <v>1</v>
      </c>
      <c r="I310" s="3">
        <v>25</v>
      </c>
      <c r="J310" s="3">
        <v>25</v>
      </c>
    </row>
    <row r="311" spans="1:10">
      <c r="A311" s="3">
        <v>310</v>
      </c>
      <c r="B311" s="121">
        <v>45211</v>
      </c>
      <c r="C311" s="121" t="str">
        <f t="shared" si="52"/>
        <v>Thursday</v>
      </c>
      <c r="D311" s="3" t="s">
        <v>434</v>
      </c>
      <c r="E311" s="3" t="s">
        <v>126</v>
      </c>
      <c r="F311" s="3">
        <v>28</v>
      </c>
      <c r="G311" s="3" t="s">
        <v>19</v>
      </c>
      <c r="H311" s="3">
        <v>1</v>
      </c>
      <c r="I311" s="3">
        <v>25</v>
      </c>
      <c r="J311" s="3">
        <v>25</v>
      </c>
    </row>
    <row r="312" spans="1:10">
      <c r="A312" s="3">
        <v>311</v>
      </c>
      <c r="B312" s="121">
        <v>45265</v>
      </c>
      <c r="C312" s="121" t="str">
        <f t="shared" si="52"/>
        <v>Tuesday</v>
      </c>
      <c r="D312" s="3" t="s">
        <v>435</v>
      </c>
      <c r="E312" s="3" t="s">
        <v>126</v>
      </c>
      <c r="F312" s="3">
        <v>32</v>
      </c>
      <c r="G312" s="3" t="s">
        <v>19</v>
      </c>
      <c r="H312" s="3">
        <v>4</v>
      </c>
      <c r="I312" s="3">
        <v>25</v>
      </c>
      <c r="J312" s="3">
        <v>100</v>
      </c>
    </row>
    <row r="313" spans="1:10">
      <c r="A313" s="3">
        <v>312</v>
      </c>
      <c r="B313" s="121">
        <v>45176</v>
      </c>
      <c r="C313" s="121" t="str">
        <f t="shared" si="52"/>
        <v>Thursday</v>
      </c>
      <c r="D313" s="3" t="s">
        <v>436</v>
      </c>
      <c r="E313" s="3" t="s">
        <v>124</v>
      </c>
      <c r="F313" s="3">
        <v>41</v>
      </c>
      <c r="G313" s="3" t="s">
        <v>21</v>
      </c>
      <c r="H313" s="3">
        <v>4</v>
      </c>
      <c r="I313" s="3">
        <v>30</v>
      </c>
      <c r="J313" s="3">
        <v>120</v>
      </c>
    </row>
    <row r="314" spans="1:10">
      <c r="A314" s="3">
        <v>313</v>
      </c>
      <c r="B314" s="121">
        <v>45006</v>
      </c>
      <c r="C314" s="121" t="str">
        <f t="shared" si="52"/>
        <v>Tuesday</v>
      </c>
      <c r="D314" s="3" t="s">
        <v>437</v>
      </c>
      <c r="E314" s="3" t="s">
        <v>126</v>
      </c>
      <c r="F314" s="3">
        <v>55</v>
      </c>
      <c r="G314" s="3" t="s">
        <v>19</v>
      </c>
      <c r="H314" s="3">
        <v>3</v>
      </c>
      <c r="I314" s="3">
        <v>500</v>
      </c>
      <c r="J314" s="3">
        <v>1500</v>
      </c>
    </row>
    <row r="315" spans="1:10">
      <c r="A315" s="3">
        <v>314</v>
      </c>
      <c r="B315" s="121">
        <v>45024</v>
      </c>
      <c r="C315" s="121" t="str">
        <f t="shared" si="52"/>
        <v>Saturday</v>
      </c>
      <c r="D315" s="3" t="s">
        <v>438</v>
      </c>
      <c r="E315" s="3" t="s">
        <v>124</v>
      </c>
      <c r="F315" s="3">
        <v>52</v>
      </c>
      <c r="G315" s="3" t="s">
        <v>21</v>
      </c>
      <c r="H315" s="3">
        <v>4</v>
      </c>
      <c r="I315" s="3">
        <v>30</v>
      </c>
      <c r="J315" s="3">
        <v>120</v>
      </c>
    </row>
    <row r="316" spans="1:10">
      <c r="A316" s="3">
        <v>315</v>
      </c>
      <c r="B316" s="121">
        <v>45078</v>
      </c>
      <c r="C316" s="121" t="str">
        <f t="shared" si="52"/>
        <v>Thursday</v>
      </c>
      <c r="D316" s="3" t="s">
        <v>439</v>
      </c>
      <c r="E316" s="3" t="s">
        <v>124</v>
      </c>
      <c r="F316" s="3">
        <v>47</v>
      </c>
      <c r="G316" s="3" t="s">
        <v>21</v>
      </c>
      <c r="H316" s="3">
        <v>2</v>
      </c>
      <c r="I316" s="3">
        <v>30</v>
      </c>
      <c r="J316" s="3">
        <v>60</v>
      </c>
    </row>
    <row r="317" spans="1:10">
      <c r="A317" s="3">
        <v>316</v>
      </c>
      <c r="B317" s="121">
        <v>45038</v>
      </c>
      <c r="C317" s="121" t="str">
        <f t="shared" si="52"/>
        <v>Saturday</v>
      </c>
      <c r="D317" s="3" t="s">
        <v>440</v>
      </c>
      <c r="E317" s="3" t="s">
        <v>126</v>
      </c>
      <c r="F317" s="3">
        <v>48</v>
      </c>
      <c r="G317" s="3" t="s">
        <v>21</v>
      </c>
      <c r="H317" s="3">
        <v>2</v>
      </c>
      <c r="I317" s="3">
        <v>25</v>
      </c>
      <c r="J317" s="3">
        <v>50</v>
      </c>
    </row>
    <row r="318" spans="1:10">
      <c r="A318" s="3">
        <v>317</v>
      </c>
      <c r="B318" s="121">
        <v>44956</v>
      </c>
      <c r="C318" s="121" t="str">
        <f t="shared" si="52"/>
        <v>Monday</v>
      </c>
      <c r="D318" s="3" t="s">
        <v>441</v>
      </c>
      <c r="E318" s="3" t="s">
        <v>124</v>
      </c>
      <c r="F318" s="3">
        <v>22</v>
      </c>
      <c r="G318" s="3" t="s">
        <v>20</v>
      </c>
      <c r="H318" s="3">
        <v>3</v>
      </c>
      <c r="I318" s="3">
        <v>30</v>
      </c>
      <c r="J318" s="3">
        <v>90</v>
      </c>
    </row>
    <row r="319" spans="1:10">
      <c r="A319" s="3">
        <v>318</v>
      </c>
      <c r="B319" s="121">
        <v>45223</v>
      </c>
      <c r="C319" s="121" t="str">
        <f t="shared" si="52"/>
        <v>Tuesday</v>
      </c>
      <c r="D319" s="3" t="s">
        <v>442</v>
      </c>
      <c r="E319" s="3" t="s">
        <v>124</v>
      </c>
      <c r="F319" s="3">
        <v>61</v>
      </c>
      <c r="G319" s="3" t="s">
        <v>21</v>
      </c>
      <c r="H319" s="3">
        <v>1</v>
      </c>
      <c r="I319" s="3">
        <v>25</v>
      </c>
      <c r="J319" s="3">
        <v>25</v>
      </c>
    </row>
    <row r="320" spans="1:10">
      <c r="A320" s="3">
        <v>319</v>
      </c>
      <c r="B320" s="121">
        <v>45204</v>
      </c>
      <c r="C320" s="121" t="str">
        <f t="shared" si="52"/>
        <v>Thursday</v>
      </c>
      <c r="D320" s="3" t="s">
        <v>443</v>
      </c>
      <c r="E320" s="3" t="s">
        <v>124</v>
      </c>
      <c r="F320" s="3">
        <v>31</v>
      </c>
      <c r="G320" s="3" t="s">
        <v>21</v>
      </c>
      <c r="H320" s="3">
        <v>1</v>
      </c>
      <c r="I320" s="3">
        <v>500</v>
      </c>
      <c r="J320" s="3">
        <v>500</v>
      </c>
    </row>
    <row r="321" spans="1:10">
      <c r="A321" s="3">
        <v>320</v>
      </c>
      <c r="B321" s="121">
        <v>44958</v>
      </c>
      <c r="C321" s="121" t="str">
        <f t="shared" si="52"/>
        <v>Wednesday</v>
      </c>
      <c r="D321" s="3" t="s">
        <v>444</v>
      </c>
      <c r="E321" s="3" t="s">
        <v>126</v>
      </c>
      <c r="F321" s="3">
        <v>28</v>
      </c>
      <c r="G321" s="3" t="s">
        <v>20</v>
      </c>
      <c r="H321" s="3">
        <v>4</v>
      </c>
      <c r="I321" s="3">
        <v>300</v>
      </c>
      <c r="J321" s="3">
        <v>1200</v>
      </c>
    </row>
    <row r="322" spans="1:10">
      <c r="A322" s="3">
        <v>321</v>
      </c>
      <c r="B322" s="121">
        <v>45087</v>
      </c>
      <c r="C322" s="121" t="str">
        <f t="shared" si="52"/>
        <v>Saturday</v>
      </c>
      <c r="D322" s="3" t="s">
        <v>445</v>
      </c>
      <c r="E322" s="3" t="s">
        <v>126</v>
      </c>
      <c r="F322" s="3">
        <v>26</v>
      </c>
      <c r="G322" s="3" t="s">
        <v>20</v>
      </c>
      <c r="H322" s="3">
        <v>2</v>
      </c>
      <c r="I322" s="3">
        <v>25</v>
      </c>
      <c r="J322" s="3">
        <v>50</v>
      </c>
    </row>
    <row r="323" spans="1:10">
      <c r="A323" s="3">
        <v>322</v>
      </c>
      <c r="B323" s="121">
        <v>44956</v>
      </c>
      <c r="C323" s="121" t="str">
        <f t="shared" ref="C323:C386" si="53">TEXT(B323,"dddd")</f>
        <v>Monday</v>
      </c>
      <c r="D323" s="3" t="s">
        <v>446</v>
      </c>
      <c r="E323" s="3" t="s">
        <v>124</v>
      </c>
      <c r="F323" s="3">
        <v>51</v>
      </c>
      <c r="G323" s="3" t="s">
        <v>20</v>
      </c>
      <c r="H323" s="3">
        <v>1</v>
      </c>
      <c r="I323" s="3">
        <v>500</v>
      </c>
      <c r="J323" s="3">
        <v>500</v>
      </c>
    </row>
    <row r="324" spans="1:10">
      <c r="A324" s="3">
        <v>323</v>
      </c>
      <c r="B324" s="121">
        <v>44952</v>
      </c>
      <c r="C324" s="121" t="str">
        <f t="shared" si="53"/>
        <v>Thursday</v>
      </c>
      <c r="D324" s="3" t="s">
        <v>447</v>
      </c>
      <c r="E324" s="3" t="s">
        <v>126</v>
      </c>
      <c r="F324" s="3">
        <v>29</v>
      </c>
      <c r="G324" s="3" t="s">
        <v>19</v>
      </c>
      <c r="H324" s="3">
        <v>3</v>
      </c>
      <c r="I324" s="3">
        <v>300</v>
      </c>
      <c r="J324" s="3">
        <v>900</v>
      </c>
    </row>
    <row r="325" spans="1:10">
      <c r="A325" s="3">
        <v>324</v>
      </c>
      <c r="B325" s="121">
        <v>45226</v>
      </c>
      <c r="C325" s="121" t="str">
        <f t="shared" si="53"/>
        <v>Friday</v>
      </c>
      <c r="D325" s="3" t="s">
        <v>448</v>
      </c>
      <c r="E325" s="3" t="s">
        <v>126</v>
      </c>
      <c r="F325" s="3">
        <v>52</v>
      </c>
      <c r="G325" s="3" t="s">
        <v>20</v>
      </c>
      <c r="H325" s="3">
        <v>3</v>
      </c>
      <c r="I325" s="3">
        <v>50</v>
      </c>
      <c r="J325" s="3">
        <v>150</v>
      </c>
    </row>
    <row r="326" spans="1:10">
      <c r="A326" s="3">
        <v>325</v>
      </c>
      <c r="B326" s="121">
        <v>45171</v>
      </c>
      <c r="C326" s="121" t="str">
        <f t="shared" si="53"/>
        <v>Saturday</v>
      </c>
      <c r="D326" s="3" t="s">
        <v>449</v>
      </c>
      <c r="E326" s="3" t="s">
        <v>126</v>
      </c>
      <c r="F326" s="3">
        <v>52</v>
      </c>
      <c r="G326" s="3" t="s">
        <v>20</v>
      </c>
      <c r="H326" s="3">
        <v>2</v>
      </c>
      <c r="I326" s="3">
        <v>25</v>
      </c>
      <c r="J326" s="3">
        <v>50</v>
      </c>
    </row>
    <row r="327" spans="1:10">
      <c r="A327" s="3">
        <v>326</v>
      </c>
      <c r="B327" s="121">
        <v>45184</v>
      </c>
      <c r="C327" s="121" t="str">
        <f t="shared" si="53"/>
        <v>Friday</v>
      </c>
      <c r="D327" s="3" t="s">
        <v>450</v>
      </c>
      <c r="E327" s="3" t="s">
        <v>126</v>
      </c>
      <c r="F327" s="3">
        <v>18</v>
      </c>
      <c r="G327" s="3" t="s">
        <v>21</v>
      </c>
      <c r="H327" s="3">
        <v>3</v>
      </c>
      <c r="I327" s="3">
        <v>25</v>
      </c>
      <c r="J327" s="3">
        <v>75</v>
      </c>
    </row>
    <row r="328" spans="1:10">
      <c r="A328" s="3">
        <v>327</v>
      </c>
      <c r="B328" s="121">
        <v>45198</v>
      </c>
      <c r="C328" s="121" t="str">
        <f t="shared" si="53"/>
        <v>Friday</v>
      </c>
      <c r="D328" s="3" t="s">
        <v>451</v>
      </c>
      <c r="E328" s="3" t="s">
        <v>124</v>
      </c>
      <c r="F328" s="3">
        <v>57</v>
      </c>
      <c r="G328" s="3" t="s">
        <v>20</v>
      </c>
      <c r="H328" s="3">
        <v>3</v>
      </c>
      <c r="I328" s="3">
        <v>50</v>
      </c>
      <c r="J328" s="3">
        <v>150</v>
      </c>
    </row>
    <row r="329" spans="1:10">
      <c r="A329" s="3">
        <v>328</v>
      </c>
      <c r="B329" s="121">
        <v>45007</v>
      </c>
      <c r="C329" s="121" t="str">
        <f t="shared" si="53"/>
        <v>Wednesday</v>
      </c>
      <c r="D329" s="3" t="s">
        <v>452</v>
      </c>
      <c r="E329" s="3" t="s">
        <v>124</v>
      </c>
      <c r="F329" s="3">
        <v>39</v>
      </c>
      <c r="G329" s="3" t="s">
        <v>19</v>
      </c>
      <c r="H329" s="3">
        <v>2</v>
      </c>
      <c r="I329" s="3">
        <v>50</v>
      </c>
      <c r="J329" s="3">
        <v>100</v>
      </c>
    </row>
    <row r="330" spans="1:10">
      <c r="A330" s="3">
        <v>329</v>
      </c>
      <c r="B330" s="121">
        <v>44956</v>
      </c>
      <c r="C330" s="121" t="str">
        <f t="shared" si="53"/>
        <v>Monday</v>
      </c>
      <c r="D330" s="3" t="s">
        <v>453</v>
      </c>
      <c r="E330" s="3" t="s">
        <v>126</v>
      </c>
      <c r="F330" s="3">
        <v>46</v>
      </c>
      <c r="G330" s="3" t="s">
        <v>20</v>
      </c>
      <c r="H330" s="3">
        <v>4</v>
      </c>
      <c r="I330" s="3">
        <v>25</v>
      </c>
      <c r="J330" s="3">
        <v>100</v>
      </c>
    </row>
    <row r="331" spans="1:10">
      <c r="A331" s="3">
        <v>330</v>
      </c>
      <c r="B331" s="121">
        <v>45187</v>
      </c>
      <c r="C331" s="121" t="str">
        <f t="shared" si="53"/>
        <v>Monday</v>
      </c>
      <c r="D331" s="3" t="s">
        <v>454</v>
      </c>
      <c r="E331" s="3" t="s">
        <v>126</v>
      </c>
      <c r="F331" s="3">
        <v>25</v>
      </c>
      <c r="G331" s="3" t="s">
        <v>19</v>
      </c>
      <c r="H331" s="3">
        <v>4</v>
      </c>
      <c r="I331" s="3">
        <v>50</v>
      </c>
      <c r="J331" s="3">
        <v>200</v>
      </c>
    </row>
    <row r="332" spans="1:10">
      <c r="A332" s="3">
        <v>331</v>
      </c>
      <c r="B332" s="121">
        <v>44968</v>
      </c>
      <c r="C332" s="121" t="str">
        <f t="shared" si="53"/>
        <v>Saturday</v>
      </c>
      <c r="D332" s="3" t="s">
        <v>455</v>
      </c>
      <c r="E332" s="3" t="s">
        <v>124</v>
      </c>
      <c r="F332" s="3">
        <v>28</v>
      </c>
      <c r="G332" s="3" t="s">
        <v>20</v>
      </c>
      <c r="H332" s="3">
        <v>3</v>
      </c>
      <c r="I332" s="3">
        <v>30</v>
      </c>
      <c r="J332" s="3">
        <v>90</v>
      </c>
    </row>
    <row r="333" spans="1:10">
      <c r="A333" s="3">
        <v>332</v>
      </c>
      <c r="B333" s="121">
        <v>45022</v>
      </c>
      <c r="C333" s="121" t="str">
        <f t="shared" si="53"/>
        <v>Thursday</v>
      </c>
      <c r="D333" s="3" t="s">
        <v>456</v>
      </c>
      <c r="E333" s="3" t="s">
        <v>124</v>
      </c>
      <c r="F333" s="3">
        <v>58</v>
      </c>
      <c r="G333" s="3" t="s">
        <v>20</v>
      </c>
      <c r="H333" s="3">
        <v>4</v>
      </c>
      <c r="I333" s="3">
        <v>300</v>
      </c>
      <c r="J333" s="3">
        <v>1200</v>
      </c>
    </row>
    <row r="334" spans="1:10">
      <c r="A334" s="3">
        <v>333</v>
      </c>
      <c r="B334" s="121">
        <v>44962</v>
      </c>
      <c r="C334" s="121" t="str">
        <f t="shared" si="53"/>
        <v>Sunday</v>
      </c>
      <c r="D334" s="3" t="s">
        <v>457</v>
      </c>
      <c r="E334" s="3" t="s">
        <v>126</v>
      </c>
      <c r="F334" s="3">
        <v>54</v>
      </c>
      <c r="G334" s="3" t="s">
        <v>20</v>
      </c>
      <c r="H334" s="3">
        <v>4</v>
      </c>
      <c r="I334" s="3">
        <v>300</v>
      </c>
      <c r="J334" s="3">
        <v>1200</v>
      </c>
    </row>
    <row r="335" spans="1:10">
      <c r="A335" s="3">
        <v>334</v>
      </c>
      <c r="B335" s="121">
        <v>45231</v>
      </c>
      <c r="C335" s="121" t="str">
        <f t="shared" si="53"/>
        <v>Wednesday</v>
      </c>
      <c r="D335" s="3" t="s">
        <v>458</v>
      </c>
      <c r="E335" s="3" t="s">
        <v>124</v>
      </c>
      <c r="F335" s="3">
        <v>31</v>
      </c>
      <c r="G335" s="3" t="s">
        <v>20</v>
      </c>
      <c r="H335" s="3">
        <v>3</v>
      </c>
      <c r="I335" s="3">
        <v>300</v>
      </c>
      <c r="J335" s="3">
        <v>900</v>
      </c>
    </row>
    <row r="336" spans="1:10">
      <c r="A336" s="3">
        <v>335</v>
      </c>
      <c r="B336" s="121">
        <v>44961</v>
      </c>
      <c r="C336" s="121" t="str">
        <f t="shared" si="53"/>
        <v>Saturday</v>
      </c>
      <c r="D336" s="3" t="s">
        <v>459</v>
      </c>
      <c r="E336" s="3" t="s">
        <v>126</v>
      </c>
      <c r="F336" s="3">
        <v>47</v>
      </c>
      <c r="G336" s="3" t="s">
        <v>19</v>
      </c>
      <c r="H336" s="3">
        <v>4</v>
      </c>
      <c r="I336" s="3">
        <v>30</v>
      </c>
      <c r="J336" s="3">
        <v>120</v>
      </c>
    </row>
    <row r="337" spans="1:10">
      <c r="A337" s="3">
        <v>336</v>
      </c>
      <c r="B337" s="121">
        <v>45272</v>
      </c>
      <c r="C337" s="121" t="str">
        <f t="shared" si="53"/>
        <v>Tuesday</v>
      </c>
      <c r="D337" s="3" t="s">
        <v>460</v>
      </c>
      <c r="E337" s="3" t="s">
        <v>126</v>
      </c>
      <c r="F337" s="3">
        <v>52</v>
      </c>
      <c r="G337" s="3" t="s">
        <v>19</v>
      </c>
      <c r="H337" s="3">
        <v>3</v>
      </c>
      <c r="I337" s="3">
        <v>50</v>
      </c>
      <c r="J337" s="3">
        <v>150</v>
      </c>
    </row>
    <row r="338" spans="1:10">
      <c r="A338" s="3">
        <v>337</v>
      </c>
      <c r="B338" s="121">
        <v>45047</v>
      </c>
      <c r="C338" s="121" t="str">
        <f t="shared" si="53"/>
        <v>Monday</v>
      </c>
      <c r="D338" s="3" t="s">
        <v>461</v>
      </c>
      <c r="E338" s="3" t="s">
        <v>124</v>
      </c>
      <c r="F338" s="3">
        <v>38</v>
      </c>
      <c r="G338" s="3" t="s">
        <v>21</v>
      </c>
      <c r="H338" s="3">
        <v>1</v>
      </c>
      <c r="I338" s="3">
        <v>500</v>
      </c>
      <c r="J338" s="3">
        <v>500</v>
      </c>
    </row>
    <row r="339" spans="1:10">
      <c r="A339" s="3">
        <v>338</v>
      </c>
      <c r="B339" s="121">
        <v>45133</v>
      </c>
      <c r="C339" s="121" t="str">
        <f t="shared" si="53"/>
        <v>Wednesday</v>
      </c>
      <c r="D339" s="3" t="s">
        <v>462</v>
      </c>
      <c r="E339" s="3" t="s">
        <v>124</v>
      </c>
      <c r="F339" s="3">
        <v>54</v>
      </c>
      <c r="G339" s="3" t="s">
        <v>19</v>
      </c>
      <c r="H339" s="3">
        <v>2</v>
      </c>
      <c r="I339" s="3">
        <v>50</v>
      </c>
      <c r="J339" s="3">
        <v>100</v>
      </c>
    </row>
    <row r="340" spans="1:10">
      <c r="A340" s="3">
        <v>339</v>
      </c>
      <c r="B340" s="121">
        <v>44988</v>
      </c>
      <c r="C340" s="121" t="str">
        <f t="shared" si="53"/>
        <v>Friday</v>
      </c>
      <c r="D340" s="3" t="s">
        <v>463</v>
      </c>
      <c r="E340" s="3" t="s">
        <v>126</v>
      </c>
      <c r="F340" s="3">
        <v>22</v>
      </c>
      <c r="G340" s="3" t="s">
        <v>20</v>
      </c>
      <c r="H340" s="3">
        <v>2</v>
      </c>
      <c r="I340" s="3">
        <v>25</v>
      </c>
      <c r="J340" s="3">
        <v>50</v>
      </c>
    </row>
    <row r="341" spans="1:10">
      <c r="A341" s="3">
        <v>340</v>
      </c>
      <c r="B341" s="121">
        <v>45218</v>
      </c>
      <c r="C341" s="121" t="str">
        <f t="shared" si="53"/>
        <v>Thursday</v>
      </c>
      <c r="D341" s="3" t="s">
        <v>464</v>
      </c>
      <c r="E341" s="3" t="s">
        <v>126</v>
      </c>
      <c r="F341" s="3">
        <v>36</v>
      </c>
      <c r="G341" s="3" t="s">
        <v>21</v>
      </c>
      <c r="H341" s="3">
        <v>4</v>
      </c>
      <c r="I341" s="3">
        <v>300</v>
      </c>
      <c r="J341" s="3">
        <v>1200</v>
      </c>
    </row>
    <row r="342" spans="1:10">
      <c r="A342" s="3">
        <v>341</v>
      </c>
      <c r="B342" s="121">
        <v>45053</v>
      </c>
      <c r="C342" s="121" t="str">
        <f t="shared" si="53"/>
        <v>Sunday</v>
      </c>
      <c r="D342" s="3" t="s">
        <v>465</v>
      </c>
      <c r="E342" s="3" t="s">
        <v>124</v>
      </c>
      <c r="F342" s="3">
        <v>31</v>
      </c>
      <c r="G342" s="3" t="s">
        <v>21</v>
      </c>
      <c r="H342" s="3">
        <v>4</v>
      </c>
      <c r="I342" s="3">
        <v>50</v>
      </c>
      <c r="J342" s="3">
        <v>200</v>
      </c>
    </row>
    <row r="343" spans="1:10">
      <c r="A343" s="3">
        <v>342</v>
      </c>
      <c r="B343" s="121">
        <v>45223</v>
      </c>
      <c r="C343" s="121" t="str">
        <f t="shared" si="53"/>
        <v>Tuesday</v>
      </c>
      <c r="D343" s="3" t="s">
        <v>466</v>
      </c>
      <c r="E343" s="3" t="s">
        <v>126</v>
      </c>
      <c r="F343" s="3">
        <v>43</v>
      </c>
      <c r="G343" s="3" t="s">
        <v>21</v>
      </c>
      <c r="H343" s="3">
        <v>4</v>
      </c>
      <c r="I343" s="3">
        <v>500</v>
      </c>
      <c r="J343" s="3">
        <v>2000</v>
      </c>
    </row>
    <row r="344" spans="1:10">
      <c r="A344" s="3">
        <v>343</v>
      </c>
      <c r="B344" s="121">
        <v>45231</v>
      </c>
      <c r="C344" s="121" t="str">
        <f t="shared" si="53"/>
        <v>Wednesday</v>
      </c>
      <c r="D344" s="3" t="s">
        <v>467</v>
      </c>
      <c r="E344" s="3" t="s">
        <v>124</v>
      </c>
      <c r="F344" s="3">
        <v>21</v>
      </c>
      <c r="G344" s="3" t="s">
        <v>20</v>
      </c>
      <c r="H344" s="3">
        <v>2</v>
      </c>
      <c r="I344" s="3">
        <v>25</v>
      </c>
      <c r="J344" s="3">
        <v>50</v>
      </c>
    </row>
    <row r="345" spans="1:10">
      <c r="A345" s="3">
        <v>344</v>
      </c>
      <c r="B345" s="121">
        <v>44947</v>
      </c>
      <c r="C345" s="121" t="str">
        <f t="shared" si="53"/>
        <v>Saturday</v>
      </c>
      <c r="D345" s="3" t="s">
        <v>468</v>
      </c>
      <c r="E345" s="3" t="s">
        <v>126</v>
      </c>
      <c r="F345" s="3">
        <v>42</v>
      </c>
      <c r="G345" s="3" t="s">
        <v>19</v>
      </c>
      <c r="H345" s="3">
        <v>1</v>
      </c>
      <c r="I345" s="3">
        <v>30</v>
      </c>
      <c r="J345" s="3">
        <v>30</v>
      </c>
    </row>
    <row r="346" spans="1:10">
      <c r="A346" s="3">
        <v>345</v>
      </c>
      <c r="B346" s="121">
        <v>45244</v>
      </c>
      <c r="C346" s="121" t="str">
        <f t="shared" si="53"/>
        <v>Tuesday</v>
      </c>
      <c r="D346" s="3" t="s">
        <v>469</v>
      </c>
      <c r="E346" s="3" t="s">
        <v>124</v>
      </c>
      <c r="F346" s="3">
        <v>62</v>
      </c>
      <c r="G346" s="3" t="s">
        <v>20</v>
      </c>
      <c r="H346" s="3">
        <v>1</v>
      </c>
      <c r="I346" s="3">
        <v>30</v>
      </c>
      <c r="J346" s="3">
        <v>30</v>
      </c>
    </row>
    <row r="347" spans="1:10">
      <c r="A347" s="3">
        <v>346</v>
      </c>
      <c r="B347" s="121">
        <v>44968</v>
      </c>
      <c r="C347" s="121" t="str">
        <f t="shared" si="53"/>
        <v>Saturday</v>
      </c>
      <c r="D347" s="3" t="s">
        <v>470</v>
      </c>
      <c r="E347" s="3" t="s">
        <v>124</v>
      </c>
      <c r="F347" s="3">
        <v>59</v>
      </c>
      <c r="G347" s="3" t="s">
        <v>21</v>
      </c>
      <c r="H347" s="3">
        <v>2</v>
      </c>
      <c r="I347" s="3">
        <v>500</v>
      </c>
      <c r="J347" s="3">
        <v>1000</v>
      </c>
    </row>
    <row r="348" spans="1:10">
      <c r="A348" s="3">
        <v>347</v>
      </c>
      <c r="B348" s="121">
        <v>45141</v>
      </c>
      <c r="C348" s="121" t="str">
        <f t="shared" si="53"/>
        <v>Thursday</v>
      </c>
      <c r="D348" s="3" t="s">
        <v>471</v>
      </c>
      <c r="E348" s="3" t="s">
        <v>124</v>
      </c>
      <c r="F348" s="3">
        <v>42</v>
      </c>
      <c r="G348" s="3" t="s">
        <v>20</v>
      </c>
      <c r="H348" s="3">
        <v>1</v>
      </c>
      <c r="I348" s="3">
        <v>25</v>
      </c>
      <c r="J348" s="3">
        <v>25</v>
      </c>
    </row>
    <row r="349" spans="1:10">
      <c r="A349" s="3">
        <v>348</v>
      </c>
      <c r="B349" s="121">
        <v>45263</v>
      </c>
      <c r="C349" s="121" t="str">
        <f t="shared" si="53"/>
        <v>Sunday</v>
      </c>
      <c r="D349" s="3" t="s">
        <v>472</v>
      </c>
      <c r="E349" s="3" t="s">
        <v>126</v>
      </c>
      <c r="F349" s="3">
        <v>35</v>
      </c>
      <c r="G349" s="3" t="s">
        <v>20</v>
      </c>
      <c r="H349" s="3">
        <v>2</v>
      </c>
      <c r="I349" s="3">
        <v>300</v>
      </c>
      <c r="J349" s="3">
        <v>600</v>
      </c>
    </row>
    <row r="350" spans="1:10">
      <c r="A350" s="3">
        <v>349</v>
      </c>
      <c r="B350" s="121">
        <v>45225</v>
      </c>
      <c r="C350" s="121" t="str">
        <f t="shared" si="53"/>
        <v>Thursday</v>
      </c>
      <c r="D350" s="3" t="s">
        <v>473</v>
      </c>
      <c r="E350" s="3" t="s">
        <v>126</v>
      </c>
      <c r="F350" s="3">
        <v>57</v>
      </c>
      <c r="G350" s="3" t="s">
        <v>19</v>
      </c>
      <c r="H350" s="3">
        <v>1</v>
      </c>
      <c r="I350" s="3">
        <v>50</v>
      </c>
      <c r="J350" s="3">
        <v>50</v>
      </c>
    </row>
    <row r="351" spans="1:10">
      <c r="A351" s="3">
        <v>350</v>
      </c>
      <c r="B351" s="121">
        <v>45216</v>
      </c>
      <c r="C351" s="121" t="str">
        <f t="shared" si="53"/>
        <v>Tuesday</v>
      </c>
      <c r="D351" s="3" t="s">
        <v>474</v>
      </c>
      <c r="E351" s="3" t="s">
        <v>124</v>
      </c>
      <c r="F351" s="3">
        <v>25</v>
      </c>
      <c r="G351" s="3" t="s">
        <v>19</v>
      </c>
      <c r="H351" s="3">
        <v>3</v>
      </c>
      <c r="I351" s="3">
        <v>25</v>
      </c>
      <c r="J351" s="3">
        <v>75</v>
      </c>
    </row>
    <row r="352" spans="1:10">
      <c r="A352" s="3">
        <v>351</v>
      </c>
      <c r="B352" s="121">
        <v>45194</v>
      </c>
      <c r="C352" s="121" t="str">
        <f t="shared" si="53"/>
        <v>Monday</v>
      </c>
      <c r="D352" s="3" t="s">
        <v>475</v>
      </c>
      <c r="E352" s="3" t="s">
        <v>126</v>
      </c>
      <c r="F352" s="3">
        <v>56</v>
      </c>
      <c r="G352" s="3" t="s">
        <v>21</v>
      </c>
      <c r="H352" s="3">
        <v>3</v>
      </c>
      <c r="I352" s="3">
        <v>30</v>
      </c>
      <c r="J352" s="3">
        <v>90</v>
      </c>
    </row>
    <row r="353" spans="1:10">
      <c r="A353" s="3">
        <v>352</v>
      </c>
      <c r="B353" s="121">
        <v>45088</v>
      </c>
      <c r="C353" s="121" t="str">
        <f t="shared" si="53"/>
        <v>Sunday</v>
      </c>
      <c r="D353" s="3" t="s">
        <v>476</v>
      </c>
      <c r="E353" s="3" t="s">
        <v>124</v>
      </c>
      <c r="F353" s="3">
        <v>57</v>
      </c>
      <c r="G353" s="3" t="s">
        <v>20</v>
      </c>
      <c r="H353" s="3">
        <v>2</v>
      </c>
      <c r="I353" s="3">
        <v>500</v>
      </c>
      <c r="J353" s="3">
        <v>1000</v>
      </c>
    </row>
    <row r="354" spans="1:10">
      <c r="A354" s="3">
        <v>353</v>
      </c>
      <c r="B354" s="121">
        <v>45060</v>
      </c>
      <c r="C354" s="121" t="str">
        <f t="shared" si="53"/>
        <v>Sunday</v>
      </c>
      <c r="D354" s="3" t="s">
        <v>477</v>
      </c>
      <c r="E354" s="3" t="s">
        <v>124</v>
      </c>
      <c r="F354" s="3">
        <v>31</v>
      </c>
      <c r="G354" s="3" t="s">
        <v>20</v>
      </c>
      <c r="H354" s="3">
        <v>1</v>
      </c>
      <c r="I354" s="3">
        <v>500</v>
      </c>
      <c r="J354" s="3">
        <v>500</v>
      </c>
    </row>
    <row r="355" spans="1:10">
      <c r="A355" s="3">
        <v>354</v>
      </c>
      <c r="B355" s="121">
        <v>45031</v>
      </c>
      <c r="C355" s="121" t="str">
        <f t="shared" si="53"/>
        <v>Saturday</v>
      </c>
      <c r="D355" s="3" t="s">
        <v>478</v>
      </c>
      <c r="E355" s="3" t="s">
        <v>126</v>
      </c>
      <c r="F355" s="3">
        <v>49</v>
      </c>
      <c r="G355" s="3" t="s">
        <v>19</v>
      </c>
      <c r="H355" s="3">
        <v>4</v>
      </c>
      <c r="I355" s="3">
        <v>50</v>
      </c>
      <c r="J355" s="3">
        <v>200</v>
      </c>
    </row>
    <row r="356" spans="1:10">
      <c r="A356" s="3">
        <v>355</v>
      </c>
      <c r="B356" s="121">
        <v>45269</v>
      </c>
      <c r="C356" s="121" t="str">
        <f t="shared" si="53"/>
        <v>Saturday</v>
      </c>
      <c r="D356" s="3" t="s">
        <v>479</v>
      </c>
      <c r="E356" s="3" t="s">
        <v>126</v>
      </c>
      <c r="F356" s="3">
        <v>55</v>
      </c>
      <c r="G356" s="3" t="s">
        <v>20</v>
      </c>
      <c r="H356" s="3">
        <v>1</v>
      </c>
      <c r="I356" s="3">
        <v>500</v>
      </c>
      <c r="J356" s="3">
        <v>500</v>
      </c>
    </row>
    <row r="357" spans="1:10">
      <c r="A357" s="3">
        <v>356</v>
      </c>
      <c r="B357" s="121">
        <v>45087</v>
      </c>
      <c r="C357" s="121" t="str">
        <f t="shared" si="53"/>
        <v>Saturday</v>
      </c>
      <c r="D357" s="3" t="s">
        <v>480</v>
      </c>
      <c r="E357" s="3" t="s">
        <v>124</v>
      </c>
      <c r="F357" s="3">
        <v>50</v>
      </c>
      <c r="G357" s="3" t="s">
        <v>20</v>
      </c>
      <c r="H357" s="3">
        <v>3</v>
      </c>
      <c r="I357" s="3">
        <v>500</v>
      </c>
      <c r="J357" s="3">
        <v>1500</v>
      </c>
    </row>
    <row r="358" spans="1:10">
      <c r="A358" s="3">
        <v>357</v>
      </c>
      <c r="B358" s="121">
        <v>45049</v>
      </c>
      <c r="C358" s="121" t="str">
        <f t="shared" si="53"/>
        <v>Wednesday</v>
      </c>
      <c r="D358" s="3" t="s">
        <v>481</v>
      </c>
      <c r="E358" s="3" t="s">
        <v>126</v>
      </c>
      <c r="F358" s="3">
        <v>40</v>
      </c>
      <c r="G358" s="3" t="s">
        <v>20</v>
      </c>
      <c r="H358" s="3">
        <v>3</v>
      </c>
      <c r="I358" s="3">
        <v>25</v>
      </c>
      <c r="J358" s="3">
        <v>75</v>
      </c>
    </row>
    <row r="359" spans="1:10">
      <c r="A359" s="3">
        <v>358</v>
      </c>
      <c r="B359" s="121">
        <v>45062</v>
      </c>
      <c r="C359" s="121" t="str">
        <f t="shared" si="53"/>
        <v>Tuesday</v>
      </c>
      <c r="D359" s="3" t="s">
        <v>482</v>
      </c>
      <c r="E359" s="3" t="s">
        <v>126</v>
      </c>
      <c r="F359" s="3">
        <v>32</v>
      </c>
      <c r="G359" s="3" t="s">
        <v>19</v>
      </c>
      <c r="H359" s="3">
        <v>1</v>
      </c>
      <c r="I359" s="3">
        <v>300</v>
      </c>
      <c r="J359" s="3">
        <v>300</v>
      </c>
    </row>
    <row r="360" spans="1:10">
      <c r="A360" s="3">
        <v>359</v>
      </c>
      <c r="B360" s="121">
        <v>45129</v>
      </c>
      <c r="C360" s="121" t="str">
        <f t="shared" si="53"/>
        <v>Saturday</v>
      </c>
      <c r="D360" s="3" t="s">
        <v>483</v>
      </c>
      <c r="E360" s="3" t="s">
        <v>124</v>
      </c>
      <c r="F360" s="3">
        <v>50</v>
      </c>
      <c r="G360" s="3" t="s">
        <v>21</v>
      </c>
      <c r="H360" s="3">
        <v>1</v>
      </c>
      <c r="I360" s="3">
        <v>50</v>
      </c>
      <c r="J360" s="3">
        <v>50</v>
      </c>
    </row>
    <row r="361" spans="1:10">
      <c r="A361" s="3">
        <v>360</v>
      </c>
      <c r="B361" s="121">
        <v>44994</v>
      </c>
      <c r="C361" s="121" t="str">
        <f t="shared" si="53"/>
        <v>Thursday</v>
      </c>
      <c r="D361" s="3" t="s">
        <v>484</v>
      </c>
      <c r="E361" s="3" t="s">
        <v>124</v>
      </c>
      <c r="F361" s="3">
        <v>42</v>
      </c>
      <c r="G361" s="3" t="s">
        <v>21</v>
      </c>
      <c r="H361" s="3">
        <v>4</v>
      </c>
      <c r="I361" s="3">
        <v>25</v>
      </c>
      <c r="J361" s="3">
        <v>100</v>
      </c>
    </row>
    <row r="362" spans="1:10">
      <c r="A362" s="3">
        <v>361</v>
      </c>
      <c r="B362" s="121">
        <v>45270</v>
      </c>
      <c r="C362" s="121" t="str">
        <f t="shared" si="53"/>
        <v>Sunday</v>
      </c>
      <c r="D362" s="3" t="s">
        <v>485</v>
      </c>
      <c r="E362" s="3" t="s">
        <v>126</v>
      </c>
      <c r="F362" s="3">
        <v>34</v>
      </c>
      <c r="G362" s="3" t="s">
        <v>20</v>
      </c>
      <c r="H362" s="3">
        <v>4</v>
      </c>
      <c r="I362" s="3">
        <v>300</v>
      </c>
      <c r="J362" s="3">
        <v>1200</v>
      </c>
    </row>
    <row r="363" spans="1:10">
      <c r="A363" s="3">
        <v>362</v>
      </c>
      <c r="B363" s="121">
        <v>45257</v>
      </c>
      <c r="C363" s="121" t="str">
        <f t="shared" si="53"/>
        <v>Monday</v>
      </c>
      <c r="D363" s="3" t="s">
        <v>486</v>
      </c>
      <c r="E363" s="3" t="s">
        <v>124</v>
      </c>
      <c r="F363" s="3">
        <v>50</v>
      </c>
      <c r="G363" s="3" t="s">
        <v>21</v>
      </c>
      <c r="H363" s="3">
        <v>1</v>
      </c>
      <c r="I363" s="3">
        <v>25</v>
      </c>
      <c r="J363" s="3">
        <v>25</v>
      </c>
    </row>
    <row r="364" spans="1:10">
      <c r="A364" s="3">
        <v>363</v>
      </c>
      <c r="B364" s="121">
        <v>45080</v>
      </c>
      <c r="C364" s="121" t="str">
        <f t="shared" si="53"/>
        <v>Saturday</v>
      </c>
      <c r="D364" s="3" t="s">
        <v>487</v>
      </c>
      <c r="E364" s="3" t="s">
        <v>124</v>
      </c>
      <c r="F364" s="3">
        <v>64</v>
      </c>
      <c r="G364" s="3" t="s">
        <v>19</v>
      </c>
      <c r="H364" s="3">
        <v>1</v>
      </c>
      <c r="I364" s="3">
        <v>25</v>
      </c>
      <c r="J364" s="3">
        <v>25</v>
      </c>
    </row>
    <row r="365" spans="1:10">
      <c r="A365" s="3">
        <v>364</v>
      </c>
      <c r="B365" s="121">
        <v>45161</v>
      </c>
      <c r="C365" s="121" t="str">
        <f t="shared" si="53"/>
        <v>Wednesday</v>
      </c>
      <c r="D365" s="3" t="s">
        <v>488</v>
      </c>
      <c r="E365" s="3" t="s">
        <v>126</v>
      </c>
      <c r="F365" s="3">
        <v>19</v>
      </c>
      <c r="G365" s="3" t="s">
        <v>19</v>
      </c>
      <c r="H365" s="3">
        <v>1</v>
      </c>
      <c r="I365" s="3">
        <v>500</v>
      </c>
      <c r="J365" s="3">
        <v>500</v>
      </c>
    </row>
    <row r="366" spans="1:10">
      <c r="A366" s="3">
        <v>365</v>
      </c>
      <c r="B366" s="121">
        <v>45088</v>
      </c>
      <c r="C366" s="121" t="str">
        <f t="shared" si="53"/>
        <v>Sunday</v>
      </c>
      <c r="D366" s="3" t="s">
        <v>489</v>
      </c>
      <c r="E366" s="3" t="s">
        <v>124</v>
      </c>
      <c r="F366" s="3">
        <v>31</v>
      </c>
      <c r="G366" s="3" t="s">
        <v>21</v>
      </c>
      <c r="H366" s="3">
        <v>1</v>
      </c>
      <c r="I366" s="3">
        <v>300</v>
      </c>
      <c r="J366" s="3">
        <v>300</v>
      </c>
    </row>
    <row r="367" spans="1:10">
      <c r="A367" s="3">
        <v>366</v>
      </c>
      <c r="B367" s="121">
        <v>44964</v>
      </c>
      <c r="C367" s="121" t="str">
        <f t="shared" si="53"/>
        <v>Tuesday</v>
      </c>
      <c r="D367" s="3" t="s">
        <v>490</v>
      </c>
      <c r="E367" s="3" t="s">
        <v>124</v>
      </c>
      <c r="F367" s="3">
        <v>57</v>
      </c>
      <c r="G367" s="3" t="s">
        <v>21</v>
      </c>
      <c r="H367" s="3">
        <v>2</v>
      </c>
      <c r="I367" s="3">
        <v>50</v>
      </c>
      <c r="J367" s="3">
        <v>100</v>
      </c>
    </row>
    <row r="368" spans="1:10">
      <c r="A368" s="3">
        <v>367</v>
      </c>
      <c r="B368" s="121">
        <v>44931</v>
      </c>
      <c r="C368" s="121" t="str">
        <f t="shared" si="53"/>
        <v>Thursday</v>
      </c>
      <c r="D368" s="3" t="s">
        <v>491</v>
      </c>
      <c r="E368" s="3" t="s">
        <v>126</v>
      </c>
      <c r="F368" s="3">
        <v>57</v>
      </c>
      <c r="G368" s="3" t="s">
        <v>20</v>
      </c>
      <c r="H368" s="3">
        <v>1</v>
      </c>
      <c r="I368" s="3">
        <v>50</v>
      </c>
      <c r="J368" s="3">
        <v>50</v>
      </c>
    </row>
    <row r="369" spans="1:10">
      <c r="A369" s="3">
        <v>368</v>
      </c>
      <c r="B369" s="121">
        <v>45161</v>
      </c>
      <c r="C369" s="121" t="str">
        <f t="shared" si="53"/>
        <v>Wednesday</v>
      </c>
      <c r="D369" s="3" t="s">
        <v>492</v>
      </c>
      <c r="E369" s="3" t="s">
        <v>126</v>
      </c>
      <c r="F369" s="3">
        <v>56</v>
      </c>
      <c r="G369" s="3" t="s">
        <v>21</v>
      </c>
      <c r="H369" s="3">
        <v>4</v>
      </c>
      <c r="I369" s="3">
        <v>300</v>
      </c>
      <c r="J369" s="3">
        <v>1200</v>
      </c>
    </row>
    <row r="370" spans="1:10">
      <c r="A370" s="3">
        <v>369</v>
      </c>
      <c r="B370" s="121">
        <v>45245</v>
      </c>
      <c r="C370" s="121" t="str">
        <f t="shared" si="53"/>
        <v>Wednesday</v>
      </c>
      <c r="D370" s="3" t="s">
        <v>493</v>
      </c>
      <c r="E370" s="3" t="s">
        <v>124</v>
      </c>
      <c r="F370" s="3">
        <v>23</v>
      </c>
      <c r="G370" s="3" t="s">
        <v>20</v>
      </c>
      <c r="H370" s="3">
        <v>3</v>
      </c>
      <c r="I370" s="3">
        <v>500</v>
      </c>
      <c r="J370" s="3">
        <v>1500</v>
      </c>
    </row>
    <row r="371" spans="1:10">
      <c r="A371" s="3">
        <v>370</v>
      </c>
      <c r="B371" s="121">
        <v>45215</v>
      </c>
      <c r="C371" s="121" t="str">
        <f t="shared" si="53"/>
        <v>Monday</v>
      </c>
      <c r="D371" s="3" t="s">
        <v>494</v>
      </c>
      <c r="E371" s="3" t="s">
        <v>124</v>
      </c>
      <c r="F371" s="3">
        <v>23</v>
      </c>
      <c r="G371" s="3" t="s">
        <v>20</v>
      </c>
      <c r="H371" s="3">
        <v>2</v>
      </c>
      <c r="I371" s="3">
        <v>30</v>
      </c>
      <c r="J371" s="3">
        <v>60</v>
      </c>
    </row>
    <row r="372" spans="1:10">
      <c r="A372" s="3">
        <v>371</v>
      </c>
      <c r="B372" s="121">
        <v>44978</v>
      </c>
      <c r="C372" s="121" t="str">
        <f t="shared" si="53"/>
        <v>Tuesday</v>
      </c>
      <c r="D372" s="3" t="s">
        <v>495</v>
      </c>
      <c r="E372" s="3" t="s">
        <v>126</v>
      </c>
      <c r="F372" s="3">
        <v>20</v>
      </c>
      <c r="G372" s="3" t="s">
        <v>19</v>
      </c>
      <c r="H372" s="3">
        <v>1</v>
      </c>
      <c r="I372" s="3">
        <v>25</v>
      </c>
      <c r="J372" s="3">
        <v>25</v>
      </c>
    </row>
    <row r="373" spans="1:10">
      <c r="A373" s="3">
        <v>372</v>
      </c>
      <c r="B373" s="121">
        <v>44964</v>
      </c>
      <c r="C373" s="121" t="str">
        <f t="shared" si="53"/>
        <v>Tuesday</v>
      </c>
      <c r="D373" s="3" t="s">
        <v>496</v>
      </c>
      <c r="E373" s="3" t="s">
        <v>126</v>
      </c>
      <c r="F373" s="3">
        <v>24</v>
      </c>
      <c r="G373" s="3" t="s">
        <v>19</v>
      </c>
      <c r="H373" s="3">
        <v>3</v>
      </c>
      <c r="I373" s="3">
        <v>500</v>
      </c>
      <c r="J373" s="3">
        <v>1500</v>
      </c>
    </row>
    <row r="374" spans="1:10">
      <c r="A374" s="3">
        <v>373</v>
      </c>
      <c r="B374" s="121">
        <v>45202</v>
      </c>
      <c r="C374" s="121" t="str">
        <f t="shared" si="53"/>
        <v>Tuesday</v>
      </c>
      <c r="D374" s="3" t="s">
        <v>497</v>
      </c>
      <c r="E374" s="3" t="s">
        <v>126</v>
      </c>
      <c r="F374" s="3">
        <v>25</v>
      </c>
      <c r="G374" s="3" t="s">
        <v>19</v>
      </c>
      <c r="H374" s="3">
        <v>2</v>
      </c>
      <c r="I374" s="3">
        <v>300</v>
      </c>
      <c r="J374" s="3">
        <v>600</v>
      </c>
    </row>
    <row r="375" spans="1:10">
      <c r="A375" s="3">
        <v>374</v>
      </c>
      <c r="B375" s="121">
        <v>45036</v>
      </c>
      <c r="C375" s="121" t="str">
        <f t="shared" si="53"/>
        <v>Thursday</v>
      </c>
      <c r="D375" s="3" t="s">
        <v>498</v>
      </c>
      <c r="E375" s="3" t="s">
        <v>126</v>
      </c>
      <c r="F375" s="3">
        <v>59</v>
      </c>
      <c r="G375" s="3" t="s">
        <v>19</v>
      </c>
      <c r="H375" s="3">
        <v>3</v>
      </c>
      <c r="I375" s="3">
        <v>25</v>
      </c>
      <c r="J375" s="3">
        <v>75</v>
      </c>
    </row>
    <row r="376" spans="1:10">
      <c r="A376" s="3">
        <v>375</v>
      </c>
      <c r="B376" s="121">
        <v>45186</v>
      </c>
      <c r="C376" s="121" t="str">
        <f t="shared" si="53"/>
        <v>Sunday</v>
      </c>
      <c r="D376" s="3" t="s">
        <v>499</v>
      </c>
      <c r="E376" s="3" t="s">
        <v>124</v>
      </c>
      <c r="F376" s="3">
        <v>32</v>
      </c>
      <c r="G376" s="3" t="s">
        <v>21</v>
      </c>
      <c r="H376" s="3">
        <v>1</v>
      </c>
      <c r="I376" s="3">
        <v>50</v>
      </c>
      <c r="J376" s="3">
        <v>50</v>
      </c>
    </row>
    <row r="377" spans="1:10">
      <c r="A377" s="3">
        <v>376</v>
      </c>
      <c r="B377" s="121">
        <v>45062</v>
      </c>
      <c r="C377" s="121" t="str">
        <f t="shared" si="53"/>
        <v>Tuesday</v>
      </c>
      <c r="D377" s="3" t="s">
        <v>500</v>
      </c>
      <c r="E377" s="3" t="s">
        <v>126</v>
      </c>
      <c r="F377" s="3">
        <v>64</v>
      </c>
      <c r="G377" s="3" t="s">
        <v>19</v>
      </c>
      <c r="H377" s="3">
        <v>1</v>
      </c>
      <c r="I377" s="3">
        <v>30</v>
      </c>
      <c r="J377" s="3">
        <v>30</v>
      </c>
    </row>
    <row r="378" spans="1:10">
      <c r="A378" s="3">
        <v>377</v>
      </c>
      <c r="B378" s="121">
        <v>44994</v>
      </c>
      <c r="C378" s="121" t="str">
        <f t="shared" si="53"/>
        <v>Thursday</v>
      </c>
      <c r="D378" s="3" t="s">
        <v>501</v>
      </c>
      <c r="E378" s="3" t="s">
        <v>126</v>
      </c>
      <c r="F378" s="3">
        <v>46</v>
      </c>
      <c r="G378" s="3" t="s">
        <v>21</v>
      </c>
      <c r="H378" s="3">
        <v>4</v>
      </c>
      <c r="I378" s="3">
        <v>50</v>
      </c>
      <c r="J378" s="3">
        <v>200</v>
      </c>
    </row>
    <row r="379" spans="1:10">
      <c r="A379" s="3">
        <v>378</v>
      </c>
      <c r="B379" s="121">
        <v>45105</v>
      </c>
      <c r="C379" s="121" t="str">
        <f t="shared" si="53"/>
        <v>Wednesday</v>
      </c>
      <c r="D379" s="3" t="s">
        <v>502</v>
      </c>
      <c r="E379" s="3" t="s">
        <v>124</v>
      </c>
      <c r="F379" s="3">
        <v>50</v>
      </c>
      <c r="G379" s="3" t="s">
        <v>19</v>
      </c>
      <c r="H379" s="3">
        <v>1</v>
      </c>
      <c r="I379" s="3">
        <v>300</v>
      </c>
      <c r="J379" s="3">
        <v>300</v>
      </c>
    </row>
    <row r="380" spans="1:10">
      <c r="A380" s="3">
        <v>379</v>
      </c>
      <c r="B380" s="121">
        <v>44962</v>
      </c>
      <c r="C380" s="121" t="str">
        <f t="shared" si="53"/>
        <v>Sunday</v>
      </c>
      <c r="D380" s="3" t="s">
        <v>503</v>
      </c>
      <c r="E380" s="3" t="s">
        <v>126</v>
      </c>
      <c r="F380" s="3">
        <v>47</v>
      </c>
      <c r="G380" s="3" t="s">
        <v>21</v>
      </c>
      <c r="H380" s="3">
        <v>1</v>
      </c>
      <c r="I380" s="3">
        <v>25</v>
      </c>
      <c r="J380" s="3">
        <v>25</v>
      </c>
    </row>
    <row r="381" spans="1:10">
      <c r="A381" s="3">
        <v>380</v>
      </c>
      <c r="B381" s="121">
        <v>45052</v>
      </c>
      <c r="C381" s="121" t="str">
        <f t="shared" si="53"/>
        <v>Saturday</v>
      </c>
      <c r="D381" s="3" t="s">
        <v>504</v>
      </c>
      <c r="E381" s="3" t="s">
        <v>124</v>
      </c>
      <c r="F381" s="3">
        <v>56</v>
      </c>
      <c r="G381" s="3" t="s">
        <v>20</v>
      </c>
      <c r="H381" s="3">
        <v>2</v>
      </c>
      <c r="I381" s="3">
        <v>300</v>
      </c>
      <c r="J381" s="3">
        <v>600</v>
      </c>
    </row>
    <row r="382" spans="1:10">
      <c r="A382" s="3">
        <v>381</v>
      </c>
      <c r="B382" s="121">
        <v>45116</v>
      </c>
      <c r="C382" s="121" t="str">
        <f t="shared" si="53"/>
        <v>Sunday</v>
      </c>
      <c r="D382" s="3" t="s">
        <v>505</v>
      </c>
      <c r="E382" s="3" t="s">
        <v>126</v>
      </c>
      <c r="F382" s="3">
        <v>44</v>
      </c>
      <c r="G382" s="3" t="s">
        <v>21</v>
      </c>
      <c r="H382" s="3">
        <v>4</v>
      </c>
      <c r="I382" s="3">
        <v>25</v>
      </c>
      <c r="J382" s="3">
        <v>100</v>
      </c>
    </row>
    <row r="383" spans="1:10">
      <c r="A383" s="3">
        <v>382</v>
      </c>
      <c r="B383" s="121">
        <v>45072</v>
      </c>
      <c r="C383" s="121" t="str">
        <f t="shared" si="53"/>
        <v>Friday</v>
      </c>
      <c r="D383" s="3" t="s">
        <v>506</v>
      </c>
      <c r="E383" s="3" t="s">
        <v>126</v>
      </c>
      <c r="F383" s="3">
        <v>53</v>
      </c>
      <c r="G383" s="3" t="s">
        <v>21</v>
      </c>
      <c r="H383" s="3">
        <v>2</v>
      </c>
      <c r="I383" s="3">
        <v>500</v>
      </c>
      <c r="J383" s="3">
        <v>1000</v>
      </c>
    </row>
    <row r="384" spans="1:10">
      <c r="A384" s="3">
        <v>383</v>
      </c>
      <c r="B384" s="121">
        <v>45007</v>
      </c>
      <c r="C384" s="121" t="str">
        <f t="shared" si="53"/>
        <v>Wednesday</v>
      </c>
      <c r="D384" s="3" t="s">
        <v>507</v>
      </c>
      <c r="E384" s="3" t="s">
        <v>126</v>
      </c>
      <c r="F384" s="3">
        <v>46</v>
      </c>
      <c r="G384" s="3" t="s">
        <v>19</v>
      </c>
      <c r="H384" s="3">
        <v>3</v>
      </c>
      <c r="I384" s="3">
        <v>30</v>
      </c>
      <c r="J384" s="3">
        <v>90</v>
      </c>
    </row>
    <row r="385" spans="1:10">
      <c r="A385" s="3">
        <v>384</v>
      </c>
      <c r="B385" s="121">
        <v>45151</v>
      </c>
      <c r="C385" s="121" t="str">
        <f t="shared" si="53"/>
        <v>Sunday</v>
      </c>
      <c r="D385" s="3" t="s">
        <v>508</v>
      </c>
      <c r="E385" s="3" t="s">
        <v>124</v>
      </c>
      <c r="F385" s="3">
        <v>55</v>
      </c>
      <c r="G385" s="3" t="s">
        <v>21</v>
      </c>
      <c r="H385" s="3">
        <v>1</v>
      </c>
      <c r="I385" s="3">
        <v>500</v>
      </c>
      <c r="J385" s="3">
        <v>500</v>
      </c>
    </row>
    <row r="386" spans="1:10">
      <c r="A386" s="3">
        <v>385</v>
      </c>
      <c r="B386" s="121">
        <v>45205</v>
      </c>
      <c r="C386" s="121" t="str">
        <f t="shared" si="53"/>
        <v>Friday</v>
      </c>
      <c r="D386" s="3" t="s">
        <v>509</v>
      </c>
      <c r="E386" s="3" t="s">
        <v>124</v>
      </c>
      <c r="F386" s="3">
        <v>50</v>
      </c>
      <c r="G386" s="3" t="s">
        <v>20</v>
      </c>
      <c r="H386" s="3">
        <v>3</v>
      </c>
      <c r="I386" s="3">
        <v>500</v>
      </c>
      <c r="J386" s="3">
        <v>1500</v>
      </c>
    </row>
    <row r="387" spans="1:10">
      <c r="A387" s="3">
        <v>386</v>
      </c>
      <c r="B387" s="121">
        <v>45287</v>
      </c>
      <c r="C387" s="121" t="str">
        <f t="shared" ref="C387:C450" si="54">TEXT(B387,"dddd")</f>
        <v>Wednesday</v>
      </c>
      <c r="D387" s="3" t="s">
        <v>510</v>
      </c>
      <c r="E387" s="3" t="s">
        <v>126</v>
      </c>
      <c r="F387" s="3">
        <v>54</v>
      </c>
      <c r="G387" s="3" t="s">
        <v>20</v>
      </c>
      <c r="H387" s="3">
        <v>2</v>
      </c>
      <c r="I387" s="3">
        <v>300</v>
      </c>
      <c r="J387" s="3">
        <v>600</v>
      </c>
    </row>
    <row r="388" spans="1:10">
      <c r="A388" s="3">
        <v>387</v>
      </c>
      <c r="B388" s="121">
        <v>45081</v>
      </c>
      <c r="C388" s="121" t="str">
        <f t="shared" si="54"/>
        <v>Sunday</v>
      </c>
      <c r="D388" s="3" t="s">
        <v>511</v>
      </c>
      <c r="E388" s="3" t="s">
        <v>124</v>
      </c>
      <c r="F388" s="3">
        <v>44</v>
      </c>
      <c r="G388" s="3" t="s">
        <v>19</v>
      </c>
      <c r="H388" s="3">
        <v>1</v>
      </c>
      <c r="I388" s="3">
        <v>30</v>
      </c>
      <c r="J388" s="3">
        <v>30</v>
      </c>
    </row>
    <row r="389" spans="1:10">
      <c r="A389" s="3">
        <v>388</v>
      </c>
      <c r="B389" s="121">
        <v>45240</v>
      </c>
      <c r="C389" s="121" t="str">
        <f t="shared" si="54"/>
        <v>Friday</v>
      </c>
      <c r="D389" s="3" t="s">
        <v>512</v>
      </c>
      <c r="E389" s="3" t="s">
        <v>124</v>
      </c>
      <c r="F389" s="3">
        <v>50</v>
      </c>
      <c r="G389" s="3" t="s">
        <v>20</v>
      </c>
      <c r="H389" s="3">
        <v>1</v>
      </c>
      <c r="I389" s="3">
        <v>25</v>
      </c>
      <c r="J389" s="3">
        <v>25</v>
      </c>
    </row>
    <row r="390" spans="1:10">
      <c r="A390" s="3">
        <v>389</v>
      </c>
      <c r="B390" s="121">
        <v>45261</v>
      </c>
      <c r="C390" s="121" t="str">
        <f t="shared" si="54"/>
        <v>Friday</v>
      </c>
      <c r="D390" s="3" t="s">
        <v>513</v>
      </c>
      <c r="E390" s="3" t="s">
        <v>124</v>
      </c>
      <c r="F390" s="3">
        <v>21</v>
      </c>
      <c r="G390" s="3" t="s">
        <v>21</v>
      </c>
      <c r="H390" s="3">
        <v>2</v>
      </c>
      <c r="I390" s="3">
        <v>25</v>
      </c>
      <c r="J390" s="3">
        <v>50</v>
      </c>
    </row>
    <row r="391" spans="1:10">
      <c r="A391" s="3">
        <v>390</v>
      </c>
      <c r="B391" s="121">
        <v>45197</v>
      </c>
      <c r="C391" s="121" t="str">
        <f t="shared" si="54"/>
        <v>Thursday</v>
      </c>
      <c r="D391" s="3" t="s">
        <v>514</v>
      </c>
      <c r="E391" s="3" t="s">
        <v>124</v>
      </c>
      <c r="F391" s="3">
        <v>39</v>
      </c>
      <c r="G391" s="3" t="s">
        <v>20</v>
      </c>
      <c r="H391" s="3">
        <v>2</v>
      </c>
      <c r="I391" s="3">
        <v>50</v>
      </c>
      <c r="J391" s="3">
        <v>100</v>
      </c>
    </row>
    <row r="392" spans="1:10">
      <c r="A392" s="3">
        <v>391</v>
      </c>
      <c r="B392" s="121">
        <v>44931</v>
      </c>
      <c r="C392" s="121" t="str">
        <f t="shared" si="54"/>
        <v>Thursday</v>
      </c>
      <c r="D392" s="3" t="s">
        <v>515</v>
      </c>
      <c r="E392" s="3" t="s">
        <v>124</v>
      </c>
      <c r="F392" s="3">
        <v>19</v>
      </c>
      <c r="G392" s="3" t="s">
        <v>19</v>
      </c>
      <c r="H392" s="3">
        <v>2</v>
      </c>
      <c r="I392" s="3">
        <v>25</v>
      </c>
      <c r="J392" s="3">
        <v>50</v>
      </c>
    </row>
    <row r="393" spans="1:10">
      <c r="A393" s="3">
        <v>392</v>
      </c>
      <c r="B393" s="121">
        <v>45268</v>
      </c>
      <c r="C393" s="121" t="str">
        <f t="shared" si="54"/>
        <v>Friday</v>
      </c>
      <c r="D393" s="3" t="s">
        <v>516</v>
      </c>
      <c r="E393" s="3" t="s">
        <v>124</v>
      </c>
      <c r="F393" s="3">
        <v>27</v>
      </c>
      <c r="G393" s="3" t="s">
        <v>21</v>
      </c>
      <c r="H393" s="3">
        <v>2</v>
      </c>
      <c r="I393" s="3">
        <v>300</v>
      </c>
      <c r="J393" s="3">
        <v>600</v>
      </c>
    </row>
    <row r="394" spans="1:10">
      <c r="A394" s="3">
        <v>393</v>
      </c>
      <c r="B394" s="121">
        <v>45210</v>
      </c>
      <c r="C394" s="121" t="str">
        <f t="shared" si="54"/>
        <v>Wednesday</v>
      </c>
      <c r="D394" s="3" t="s">
        <v>517</v>
      </c>
      <c r="E394" s="3" t="s">
        <v>126</v>
      </c>
      <c r="F394" s="3">
        <v>22</v>
      </c>
      <c r="G394" s="3" t="s">
        <v>19</v>
      </c>
      <c r="H394" s="3">
        <v>2</v>
      </c>
      <c r="I394" s="3">
        <v>500</v>
      </c>
      <c r="J394" s="3">
        <v>1000</v>
      </c>
    </row>
    <row r="395" spans="1:10">
      <c r="A395" s="3">
        <v>394</v>
      </c>
      <c r="B395" s="121">
        <v>45080</v>
      </c>
      <c r="C395" s="121" t="str">
        <f t="shared" si="54"/>
        <v>Saturday</v>
      </c>
      <c r="D395" s="3" t="s">
        <v>518</v>
      </c>
      <c r="E395" s="3" t="s">
        <v>126</v>
      </c>
      <c r="F395" s="3">
        <v>27</v>
      </c>
      <c r="G395" s="3" t="s">
        <v>21</v>
      </c>
      <c r="H395" s="3">
        <v>1</v>
      </c>
      <c r="I395" s="3">
        <v>500</v>
      </c>
      <c r="J395" s="3">
        <v>500</v>
      </c>
    </row>
    <row r="396" spans="1:10">
      <c r="A396" s="3">
        <v>395</v>
      </c>
      <c r="B396" s="121">
        <v>45266</v>
      </c>
      <c r="C396" s="121" t="str">
        <f t="shared" si="54"/>
        <v>Wednesday</v>
      </c>
      <c r="D396" s="3" t="s">
        <v>519</v>
      </c>
      <c r="E396" s="3" t="s">
        <v>124</v>
      </c>
      <c r="F396" s="3">
        <v>50</v>
      </c>
      <c r="G396" s="3" t="s">
        <v>20</v>
      </c>
      <c r="H396" s="3">
        <v>2</v>
      </c>
      <c r="I396" s="3">
        <v>500</v>
      </c>
      <c r="J396" s="3">
        <v>1000</v>
      </c>
    </row>
    <row r="397" spans="1:10">
      <c r="A397" s="3">
        <v>396</v>
      </c>
      <c r="B397" s="121">
        <v>44980</v>
      </c>
      <c r="C397" s="121" t="str">
        <f t="shared" si="54"/>
        <v>Thursday</v>
      </c>
      <c r="D397" s="3" t="s">
        <v>520</v>
      </c>
      <c r="E397" s="3" t="s">
        <v>126</v>
      </c>
      <c r="F397" s="3">
        <v>55</v>
      </c>
      <c r="G397" s="3" t="s">
        <v>19</v>
      </c>
      <c r="H397" s="3">
        <v>1</v>
      </c>
      <c r="I397" s="3">
        <v>30</v>
      </c>
      <c r="J397" s="3">
        <v>30</v>
      </c>
    </row>
    <row r="398" spans="1:10">
      <c r="A398" s="3">
        <v>397</v>
      </c>
      <c r="B398" s="121">
        <v>44995</v>
      </c>
      <c r="C398" s="121" t="str">
        <f t="shared" si="54"/>
        <v>Friday</v>
      </c>
      <c r="D398" s="3" t="s">
        <v>521</v>
      </c>
      <c r="E398" s="3" t="s">
        <v>126</v>
      </c>
      <c r="F398" s="3">
        <v>30</v>
      </c>
      <c r="G398" s="3" t="s">
        <v>19</v>
      </c>
      <c r="H398" s="3">
        <v>1</v>
      </c>
      <c r="I398" s="3">
        <v>25</v>
      </c>
      <c r="J398" s="3">
        <v>25</v>
      </c>
    </row>
    <row r="399" spans="1:10">
      <c r="A399" s="3">
        <v>398</v>
      </c>
      <c r="B399" s="121">
        <v>45062</v>
      </c>
      <c r="C399" s="121" t="str">
        <f t="shared" si="54"/>
        <v>Tuesday</v>
      </c>
      <c r="D399" s="3" t="s">
        <v>522</v>
      </c>
      <c r="E399" s="3" t="s">
        <v>126</v>
      </c>
      <c r="F399" s="3">
        <v>48</v>
      </c>
      <c r="G399" s="3" t="s">
        <v>21</v>
      </c>
      <c r="H399" s="3">
        <v>2</v>
      </c>
      <c r="I399" s="3">
        <v>300</v>
      </c>
      <c r="J399" s="3">
        <v>600</v>
      </c>
    </row>
    <row r="400" spans="1:10">
      <c r="A400" s="3">
        <v>399</v>
      </c>
      <c r="B400" s="121">
        <v>44986</v>
      </c>
      <c r="C400" s="121" t="str">
        <f t="shared" si="54"/>
        <v>Wednesday</v>
      </c>
      <c r="D400" s="3" t="s">
        <v>523</v>
      </c>
      <c r="E400" s="3" t="s">
        <v>126</v>
      </c>
      <c r="F400" s="3">
        <v>64</v>
      </c>
      <c r="G400" s="3" t="s">
        <v>19</v>
      </c>
      <c r="H400" s="3">
        <v>2</v>
      </c>
      <c r="I400" s="3">
        <v>30</v>
      </c>
      <c r="J400" s="3">
        <v>60</v>
      </c>
    </row>
    <row r="401" spans="1:10">
      <c r="A401" s="3">
        <v>400</v>
      </c>
      <c r="B401" s="121">
        <v>44981</v>
      </c>
      <c r="C401" s="121" t="str">
        <f t="shared" si="54"/>
        <v>Friday</v>
      </c>
      <c r="D401" s="3" t="s">
        <v>524</v>
      </c>
      <c r="E401" s="3" t="s">
        <v>124</v>
      </c>
      <c r="F401" s="3">
        <v>53</v>
      </c>
      <c r="G401" s="3" t="s">
        <v>21</v>
      </c>
      <c r="H401" s="3">
        <v>4</v>
      </c>
      <c r="I401" s="3">
        <v>50</v>
      </c>
      <c r="J401" s="3">
        <v>200</v>
      </c>
    </row>
    <row r="402" spans="1:10">
      <c r="A402" s="3">
        <v>401</v>
      </c>
      <c r="B402" s="121">
        <v>45210</v>
      </c>
      <c r="C402" s="121" t="str">
        <f t="shared" si="54"/>
        <v>Wednesday</v>
      </c>
      <c r="D402" s="3" t="s">
        <v>525</v>
      </c>
      <c r="E402" s="3" t="s">
        <v>126</v>
      </c>
      <c r="F402" s="3">
        <v>62</v>
      </c>
      <c r="G402" s="3" t="s">
        <v>21</v>
      </c>
      <c r="H402" s="3">
        <v>1</v>
      </c>
      <c r="I402" s="3">
        <v>300</v>
      </c>
      <c r="J402" s="3">
        <v>300</v>
      </c>
    </row>
    <row r="403" spans="1:10">
      <c r="A403" s="3">
        <v>402</v>
      </c>
      <c r="B403" s="121">
        <v>45006</v>
      </c>
      <c r="C403" s="121" t="str">
        <f t="shared" si="54"/>
        <v>Tuesday</v>
      </c>
      <c r="D403" s="3" t="s">
        <v>526</v>
      </c>
      <c r="E403" s="3" t="s">
        <v>126</v>
      </c>
      <c r="F403" s="3">
        <v>41</v>
      </c>
      <c r="G403" s="3" t="s">
        <v>21</v>
      </c>
      <c r="H403" s="3">
        <v>2</v>
      </c>
      <c r="I403" s="3">
        <v>300</v>
      </c>
      <c r="J403" s="3">
        <v>600</v>
      </c>
    </row>
    <row r="404" spans="1:10">
      <c r="A404" s="3">
        <v>403</v>
      </c>
      <c r="B404" s="121">
        <v>45066</v>
      </c>
      <c r="C404" s="121" t="str">
        <f t="shared" si="54"/>
        <v>Saturday</v>
      </c>
      <c r="D404" s="3" t="s">
        <v>527</v>
      </c>
      <c r="E404" s="3" t="s">
        <v>124</v>
      </c>
      <c r="F404" s="3">
        <v>32</v>
      </c>
      <c r="G404" s="3" t="s">
        <v>21</v>
      </c>
      <c r="H404" s="3">
        <v>2</v>
      </c>
      <c r="I404" s="3">
        <v>300</v>
      </c>
      <c r="J404" s="3">
        <v>600</v>
      </c>
    </row>
    <row r="405" spans="1:10">
      <c r="A405" s="3">
        <v>404</v>
      </c>
      <c r="B405" s="121">
        <v>45071</v>
      </c>
      <c r="C405" s="121" t="str">
        <f t="shared" si="54"/>
        <v>Thursday</v>
      </c>
      <c r="D405" s="3" t="s">
        <v>528</v>
      </c>
      <c r="E405" s="3" t="s">
        <v>124</v>
      </c>
      <c r="F405" s="3">
        <v>46</v>
      </c>
      <c r="G405" s="3" t="s">
        <v>20</v>
      </c>
      <c r="H405" s="3">
        <v>2</v>
      </c>
      <c r="I405" s="3">
        <v>500</v>
      </c>
      <c r="J405" s="3">
        <v>1000</v>
      </c>
    </row>
    <row r="406" spans="1:10">
      <c r="A406" s="3">
        <v>405</v>
      </c>
      <c r="B406" s="121">
        <v>45236</v>
      </c>
      <c r="C406" s="121" t="str">
        <f t="shared" si="54"/>
        <v>Monday</v>
      </c>
      <c r="D406" s="3" t="s">
        <v>529</v>
      </c>
      <c r="E406" s="3" t="s">
        <v>126</v>
      </c>
      <c r="F406" s="3">
        <v>25</v>
      </c>
      <c r="G406" s="3" t="s">
        <v>21</v>
      </c>
      <c r="H406" s="3">
        <v>4</v>
      </c>
      <c r="I406" s="3">
        <v>300</v>
      </c>
      <c r="J406" s="3">
        <v>1200</v>
      </c>
    </row>
    <row r="407" spans="1:10">
      <c r="A407" s="3">
        <v>406</v>
      </c>
      <c r="B407" s="121">
        <v>45034</v>
      </c>
      <c r="C407" s="121" t="str">
        <f t="shared" si="54"/>
        <v>Tuesday</v>
      </c>
      <c r="D407" s="3" t="s">
        <v>530</v>
      </c>
      <c r="E407" s="3" t="s">
        <v>126</v>
      </c>
      <c r="F407" s="3">
        <v>22</v>
      </c>
      <c r="G407" s="3" t="s">
        <v>19</v>
      </c>
      <c r="H407" s="3">
        <v>4</v>
      </c>
      <c r="I407" s="3">
        <v>25</v>
      </c>
      <c r="J407" s="3">
        <v>100</v>
      </c>
    </row>
    <row r="408" spans="1:10">
      <c r="A408" s="3">
        <v>407</v>
      </c>
      <c r="B408" s="121">
        <v>45102</v>
      </c>
      <c r="C408" s="121" t="str">
        <f t="shared" si="54"/>
        <v>Sunday</v>
      </c>
      <c r="D408" s="3" t="s">
        <v>531</v>
      </c>
      <c r="E408" s="3" t="s">
        <v>126</v>
      </c>
      <c r="F408" s="3">
        <v>46</v>
      </c>
      <c r="G408" s="3" t="s">
        <v>20</v>
      </c>
      <c r="H408" s="3">
        <v>3</v>
      </c>
      <c r="I408" s="3">
        <v>300</v>
      </c>
      <c r="J408" s="3">
        <v>900</v>
      </c>
    </row>
    <row r="409" spans="1:10">
      <c r="A409" s="3">
        <v>408</v>
      </c>
      <c r="B409" s="121">
        <v>45031</v>
      </c>
      <c r="C409" s="121" t="str">
        <f t="shared" si="54"/>
        <v>Saturday</v>
      </c>
      <c r="D409" s="3" t="s">
        <v>532</v>
      </c>
      <c r="E409" s="3" t="s">
        <v>126</v>
      </c>
      <c r="F409" s="3">
        <v>64</v>
      </c>
      <c r="G409" s="3" t="s">
        <v>19</v>
      </c>
      <c r="H409" s="3">
        <v>1</v>
      </c>
      <c r="I409" s="3">
        <v>500</v>
      </c>
      <c r="J409" s="3">
        <v>500</v>
      </c>
    </row>
    <row r="410" spans="1:10">
      <c r="A410" s="3">
        <v>409</v>
      </c>
      <c r="B410" s="121">
        <v>45278</v>
      </c>
      <c r="C410" s="121" t="str">
        <f t="shared" si="54"/>
        <v>Monday</v>
      </c>
      <c r="D410" s="3" t="s">
        <v>533</v>
      </c>
      <c r="E410" s="3" t="s">
        <v>126</v>
      </c>
      <c r="F410" s="3">
        <v>21</v>
      </c>
      <c r="G410" s="3" t="s">
        <v>20</v>
      </c>
      <c r="H410" s="3">
        <v>3</v>
      </c>
      <c r="I410" s="3">
        <v>300</v>
      </c>
      <c r="J410" s="3">
        <v>900</v>
      </c>
    </row>
    <row r="411" spans="1:10">
      <c r="A411" s="3">
        <v>410</v>
      </c>
      <c r="B411" s="121">
        <v>45251</v>
      </c>
      <c r="C411" s="121" t="str">
        <f t="shared" si="54"/>
        <v>Tuesday</v>
      </c>
      <c r="D411" s="3" t="s">
        <v>534</v>
      </c>
      <c r="E411" s="3" t="s">
        <v>126</v>
      </c>
      <c r="F411" s="3">
        <v>29</v>
      </c>
      <c r="G411" s="3" t="s">
        <v>21</v>
      </c>
      <c r="H411" s="3">
        <v>2</v>
      </c>
      <c r="I411" s="3">
        <v>50</v>
      </c>
      <c r="J411" s="3">
        <v>100</v>
      </c>
    </row>
    <row r="412" spans="1:10">
      <c r="A412" s="3">
        <v>411</v>
      </c>
      <c r="B412" s="121">
        <v>45062</v>
      </c>
      <c r="C412" s="121" t="str">
        <f t="shared" si="54"/>
        <v>Tuesday</v>
      </c>
      <c r="D412" s="3" t="s">
        <v>535</v>
      </c>
      <c r="E412" s="3" t="s">
        <v>124</v>
      </c>
      <c r="F412" s="3">
        <v>62</v>
      </c>
      <c r="G412" s="3" t="s">
        <v>20</v>
      </c>
      <c r="H412" s="3">
        <v>4</v>
      </c>
      <c r="I412" s="3">
        <v>50</v>
      </c>
      <c r="J412" s="3">
        <v>200</v>
      </c>
    </row>
    <row r="413" spans="1:10">
      <c r="A413" s="3">
        <v>412</v>
      </c>
      <c r="B413" s="121">
        <v>45185</v>
      </c>
      <c r="C413" s="121" t="str">
        <f t="shared" si="54"/>
        <v>Saturday</v>
      </c>
      <c r="D413" s="3" t="s">
        <v>536</v>
      </c>
      <c r="E413" s="3" t="s">
        <v>126</v>
      </c>
      <c r="F413" s="3">
        <v>19</v>
      </c>
      <c r="G413" s="3" t="s">
        <v>20</v>
      </c>
      <c r="H413" s="3">
        <v>4</v>
      </c>
      <c r="I413" s="3">
        <v>500</v>
      </c>
      <c r="J413" s="3">
        <v>2000</v>
      </c>
    </row>
    <row r="414" spans="1:10">
      <c r="A414" s="3">
        <v>413</v>
      </c>
      <c r="B414" s="121">
        <v>45177</v>
      </c>
      <c r="C414" s="121" t="str">
        <f t="shared" si="54"/>
        <v>Friday</v>
      </c>
      <c r="D414" s="3" t="s">
        <v>537</v>
      </c>
      <c r="E414" s="3" t="s">
        <v>126</v>
      </c>
      <c r="F414" s="3">
        <v>44</v>
      </c>
      <c r="G414" s="3" t="s">
        <v>19</v>
      </c>
      <c r="H414" s="3">
        <v>3</v>
      </c>
      <c r="I414" s="3">
        <v>25</v>
      </c>
      <c r="J414" s="3">
        <v>75</v>
      </c>
    </row>
    <row r="415" spans="1:10">
      <c r="A415" s="3">
        <v>414</v>
      </c>
      <c r="B415" s="121">
        <v>45055</v>
      </c>
      <c r="C415" s="121" t="str">
        <f t="shared" si="54"/>
        <v>Tuesday</v>
      </c>
      <c r="D415" s="3" t="s">
        <v>538</v>
      </c>
      <c r="E415" s="3" t="s">
        <v>124</v>
      </c>
      <c r="F415" s="3">
        <v>48</v>
      </c>
      <c r="G415" s="3" t="s">
        <v>19</v>
      </c>
      <c r="H415" s="3">
        <v>4</v>
      </c>
      <c r="I415" s="3">
        <v>25</v>
      </c>
      <c r="J415" s="3">
        <v>100</v>
      </c>
    </row>
    <row r="416" spans="1:10">
      <c r="A416" s="3">
        <v>415</v>
      </c>
      <c r="B416" s="121">
        <v>44953</v>
      </c>
      <c r="C416" s="121" t="str">
        <f t="shared" si="54"/>
        <v>Friday</v>
      </c>
      <c r="D416" s="3" t="s">
        <v>539</v>
      </c>
      <c r="E416" s="3" t="s">
        <v>124</v>
      </c>
      <c r="F416" s="3">
        <v>53</v>
      </c>
      <c r="G416" s="3" t="s">
        <v>21</v>
      </c>
      <c r="H416" s="3">
        <v>2</v>
      </c>
      <c r="I416" s="3">
        <v>30</v>
      </c>
      <c r="J416" s="3">
        <v>60</v>
      </c>
    </row>
    <row r="417" spans="1:10">
      <c r="A417" s="3">
        <v>416</v>
      </c>
      <c r="B417" s="121">
        <v>44974</v>
      </c>
      <c r="C417" s="121" t="str">
        <f t="shared" si="54"/>
        <v>Friday</v>
      </c>
      <c r="D417" s="3" t="s">
        <v>540</v>
      </c>
      <c r="E417" s="3" t="s">
        <v>124</v>
      </c>
      <c r="F417" s="3">
        <v>53</v>
      </c>
      <c r="G417" s="3" t="s">
        <v>20</v>
      </c>
      <c r="H417" s="3">
        <v>4</v>
      </c>
      <c r="I417" s="3">
        <v>500</v>
      </c>
      <c r="J417" s="3">
        <v>2000</v>
      </c>
    </row>
    <row r="418" spans="1:10">
      <c r="A418" s="3">
        <v>417</v>
      </c>
      <c r="B418" s="121">
        <v>45251</v>
      </c>
      <c r="C418" s="121" t="str">
        <f t="shared" si="54"/>
        <v>Tuesday</v>
      </c>
      <c r="D418" s="3" t="s">
        <v>541</v>
      </c>
      <c r="E418" s="3" t="s">
        <v>124</v>
      </c>
      <c r="F418" s="3">
        <v>43</v>
      </c>
      <c r="G418" s="3" t="s">
        <v>20</v>
      </c>
      <c r="H418" s="3">
        <v>3</v>
      </c>
      <c r="I418" s="3">
        <v>300</v>
      </c>
      <c r="J418" s="3">
        <v>900</v>
      </c>
    </row>
    <row r="419" spans="1:10">
      <c r="A419" s="3">
        <v>418</v>
      </c>
      <c r="B419" s="121">
        <v>45143</v>
      </c>
      <c r="C419" s="121" t="str">
        <f t="shared" si="54"/>
        <v>Saturday</v>
      </c>
      <c r="D419" s="3" t="s">
        <v>542</v>
      </c>
      <c r="E419" s="3" t="s">
        <v>126</v>
      </c>
      <c r="F419" s="3">
        <v>60</v>
      </c>
      <c r="G419" s="3" t="s">
        <v>20</v>
      </c>
      <c r="H419" s="3">
        <v>2</v>
      </c>
      <c r="I419" s="3">
        <v>500</v>
      </c>
      <c r="J419" s="3">
        <v>1000</v>
      </c>
    </row>
    <row r="420" spans="1:10">
      <c r="A420" s="3">
        <v>419</v>
      </c>
      <c r="B420" s="121">
        <v>45068</v>
      </c>
      <c r="C420" s="121" t="str">
        <f t="shared" si="54"/>
        <v>Monday</v>
      </c>
      <c r="D420" s="3" t="s">
        <v>543</v>
      </c>
      <c r="E420" s="3" t="s">
        <v>126</v>
      </c>
      <c r="F420" s="3">
        <v>44</v>
      </c>
      <c r="G420" s="3" t="s">
        <v>21</v>
      </c>
      <c r="H420" s="3">
        <v>3</v>
      </c>
      <c r="I420" s="3">
        <v>30</v>
      </c>
      <c r="J420" s="3">
        <v>90</v>
      </c>
    </row>
    <row r="421" spans="1:10">
      <c r="A421" s="3">
        <v>420</v>
      </c>
      <c r="B421" s="121">
        <v>44949</v>
      </c>
      <c r="C421" s="121" t="str">
        <f t="shared" si="54"/>
        <v>Monday</v>
      </c>
      <c r="D421" s="3" t="s">
        <v>544</v>
      </c>
      <c r="E421" s="3" t="s">
        <v>126</v>
      </c>
      <c r="F421" s="3">
        <v>22</v>
      </c>
      <c r="G421" s="3" t="s">
        <v>21</v>
      </c>
      <c r="H421" s="3">
        <v>4</v>
      </c>
      <c r="I421" s="3">
        <v>500</v>
      </c>
      <c r="J421" s="3">
        <v>2000</v>
      </c>
    </row>
    <row r="422" spans="1:10">
      <c r="A422" s="3">
        <v>421</v>
      </c>
      <c r="B422" s="121">
        <v>44928</v>
      </c>
      <c r="C422" s="121" t="str">
        <f t="shared" si="54"/>
        <v>Monday</v>
      </c>
      <c r="D422" s="3" t="s">
        <v>545</v>
      </c>
      <c r="E422" s="3" t="s">
        <v>126</v>
      </c>
      <c r="F422" s="3">
        <v>37</v>
      </c>
      <c r="G422" s="3" t="s">
        <v>21</v>
      </c>
      <c r="H422" s="3">
        <v>3</v>
      </c>
      <c r="I422" s="3">
        <v>500</v>
      </c>
      <c r="J422" s="3">
        <v>1500</v>
      </c>
    </row>
    <row r="423" spans="1:10">
      <c r="A423" s="3">
        <v>422</v>
      </c>
      <c r="B423" s="121">
        <v>45097</v>
      </c>
      <c r="C423" s="121" t="str">
        <f t="shared" si="54"/>
        <v>Tuesday</v>
      </c>
      <c r="D423" s="3" t="s">
        <v>546</v>
      </c>
      <c r="E423" s="3" t="s">
        <v>126</v>
      </c>
      <c r="F423" s="3">
        <v>28</v>
      </c>
      <c r="G423" s="3" t="s">
        <v>21</v>
      </c>
      <c r="H423" s="3">
        <v>3</v>
      </c>
      <c r="I423" s="3">
        <v>30</v>
      </c>
      <c r="J423" s="3">
        <v>90</v>
      </c>
    </row>
    <row r="424" spans="1:10">
      <c r="A424" s="3">
        <v>423</v>
      </c>
      <c r="B424" s="121">
        <v>44993</v>
      </c>
      <c r="C424" s="121" t="str">
        <f t="shared" si="54"/>
        <v>Wednesday</v>
      </c>
      <c r="D424" s="3" t="s">
        <v>547</v>
      </c>
      <c r="E424" s="3" t="s">
        <v>126</v>
      </c>
      <c r="F424" s="3">
        <v>27</v>
      </c>
      <c r="G424" s="3" t="s">
        <v>21</v>
      </c>
      <c r="H424" s="3">
        <v>1</v>
      </c>
      <c r="I424" s="3">
        <v>25</v>
      </c>
      <c r="J424" s="3">
        <v>25</v>
      </c>
    </row>
    <row r="425" spans="1:10">
      <c r="A425" s="3">
        <v>424</v>
      </c>
      <c r="B425" s="121">
        <v>45253</v>
      </c>
      <c r="C425" s="121" t="str">
        <f t="shared" si="54"/>
        <v>Thursday</v>
      </c>
      <c r="D425" s="3" t="s">
        <v>548</v>
      </c>
      <c r="E425" s="3" t="s">
        <v>124</v>
      </c>
      <c r="F425" s="3">
        <v>57</v>
      </c>
      <c r="G425" s="3" t="s">
        <v>19</v>
      </c>
      <c r="H425" s="3">
        <v>4</v>
      </c>
      <c r="I425" s="3">
        <v>300</v>
      </c>
      <c r="J425" s="3">
        <v>1200</v>
      </c>
    </row>
    <row r="426" spans="1:10">
      <c r="A426" s="3">
        <v>425</v>
      </c>
      <c r="B426" s="121">
        <v>45061</v>
      </c>
      <c r="C426" s="121" t="str">
        <f t="shared" si="54"/>
        <v>Monday</v>
      </c>
      <c r="D426" s="3" t="s">
        <v>549</v>
      </c>
      <c r="E426" s="3" t="s">
        <v>126</v>
      </c>
      <c r="F426" s="3">
        <v>55</v>
      </c>
      <c r="G426" s="3" t="s">
        <v>20</v>
      </c>
      <c r="H426" s="3">
        <v>4</v>
      </c>
      <c r="I426" s="3">
        <v>30</v>
      </c>
      <c r="J426" s="3">
        <v>120</v>
      </c>
    </row>
    <row r="427" spans="1:10">
      <c r="A427" s="3">
        <v>426</v>
      </c>
      <c r="B427" s="121">
        <v>45009</v>
      </c>
      <c r="C427" s="121" t="str">
        <f t="shared" si="54"/>
        <v>Friday</v>
      </c>
      <c r="D427" s="3" t="s">
        <v>550</v>
      </c>
      <c r="E427" s="3" t="s">
        <v>124</v>
      </c>
      <c r="F427" s="3">
        <v>23</v>
      </c>
      <c r="G427" s="3" t="s">
        <v>20</v>
      </c>
      <c r="H427" s="3">
        <v>3</v>
      </c>
      <c r="I427" s="3">
        <v>50</v>
      </c>
      <c r="J427" s="3">
        <v>150</v>
      </c>
    </row>
    <row r="428" spans="1:10">
      <c r="A428" s="3">
        <v>427</v>
      </c>
      <c r="B428" s="121">
        <v>45153</v>
      </c>
      <c r="C428" s="121" t="str">
        <f t="shared" si="54"/>
        <v>Tuesday</v>
      </c>
      <c r="D428" s="3" t="s">
        <v>551</v>
      </c>
      <c r="E428" s="3" t="s">
        <v>124</v>
      </c>
      <c r="F428" s="3">
        <v>25</v>
      </c>
      <c r="G428" s="3" t="s">
        <v>20</v>
      </c>
      <c r="H428" s="3">
        <v>1</v>
      </c>
      <c r="I428" s="3">
        <v>25</v>
      </c>
      <c r="J428" s="3">
        <v>25</v>
      </c>
    </row>
    <row r="429" spans="1:10">
      <c r="A429" s="3">
        <v>428</v>
      </c>
      <c r="B429" s="121">
        <v>45209</v>
      </c>
      <c r="C429" s="121" t="str">
        <f t="shared" si="54"/>
        <v>Tuesday</v>
      </c>
      <c r="D429" s="3" t="s">
        <v>552</v>
      </c>
      <c r="E429" s="3" t="s">
        <v>126</v>
      </c>
      <c r="F429" s="3">
        <v>40</v>
      </c>
      <c r="G429" s="3" t="s">
        <v>20</v>
      </c>
      <c r="H429" s="3">
        <v>4</v>
      </c>
      <c r="I429" s="3">
        <v>50</v>
      </c>
      <c r="J429" s="3">
        <v>200</v>
      </c>
    </row>
    <row r="430" spans="1:10">
      <c r="A430" s="3">
        <v>429</v>
      </c>
      <c r="B430" s="121">
        <v>45288</v>
      </c>
      <c r="C430" s="121" t="str">
        <f t="shared" si="54"/>
        <v>Thursday</v>
      </c>
      <c r="D430" s="3" t="s">
        <v>553</v>
      </c>
      <c r="E430" s="3" t="s">
        <v>124</v>
      </c>
      <c r="F430" s="3">
        <v>64</v>
      </c>
      <c r="G430" s="3" t="s">
        <v>20</v>
      </c>
      <c r="H430" s="3">
        <v>2</v>
      </c>
      <c r="I430" s="3">
        <v>25</v>
      </c>
      <c r="J430" s="3">
        <v>50</v>
      </c>
    </row>
    <row r="431" spans="1:10">
      <c r="A431" s="3">
        <v>430</v>
      </c>
      <c r="B431" s="121">
        <v>45145</v>
      </c>
      <c r="C431" s="121" t="str">
        <f t="shared" si="54"/>
        <v>Monday</v>
      </c>
      <c r="D431" s="3" t="s">
        <v>554</v>
      </c>
      <c r="E431" s="3" t="s">
        <v>126</v>
      </c>
      <c r="F431" s="3">
        <v>43</v>
      </c>
      <c r="G431" s="3" t="s">
        <v>20</v>
      </c>
      <c r="H431" s="3">
        <v>3</v>
      </c>
      <c r="I431" s="3">
        <v>300</v>
      </c>
      <c r="J431" s="3">
        <v>900</v>
      </c>
    </row>
    <row r="432" spans="1:10">
      <c r="A432" s="3">
        <v>431</v>
      </c>
      <c r="B432" s="121">
        <v>45214</v>
      </c>
      <c r="C432" s="121" t="str">
        <f t="shared" si="54"/>
        <v>Sunday</v>
      </c>
      <c r="D432" s="3" t="s">
        <v>555</v>
      </c>
      <c r="E432" s="3" t="s">
        <v>124</v>
      </c>
      <c r="F432" s="3">
        <v>63</v>
      </c>
      <c r="G432" s="3" t="s">
        <v>20</v>
      </c>
      <c r="H432" s="3">
        <v>4</v>
      </c>
      <c r="I432" s="3">
        <v>300</v>
      </c>
      <c r="J432" s="3">
        <v>1200</v>
      </c>
    </row>
    <row r="433" spans="1:10">
      <c r="A433" s="3">
        <v>432</v>
      </c>
      <c r="B433" s="121">
        <v>44931</v>
      </c>
      <c r="C433" s="121" t="str">
        <f t="shared" si="54"/>
        <v>Thursday</v>
      </c>
      <c r="D433" s="3" t="s">
        <v>556</v>
      </c>
      <c r="E433" s="3" t="s">
        <v>126</v>
      </c>
      <c r="F433" s="3">
        <v>60</v>
      </c>
      <c r="G433" s="3" t="s">
        <v>20</v>
      </c>
      <c r="H433" s="3">
        <v>2</v>
      </c>
      <c r="I433" s="3">
        <v>500</v>
      </c>
      <c r="J433" s="3">
        <v>1000</v>
      </c>
    </row>
    <row r="434" spans="1:10">
      <c r="A434" s="3">
        <v>433</v>
      </c>
      <c r="B434" s="121">
        <v>44984</v>
      </c>
      <c r="C434" s="121" t="str">
        <f t="shared" si="54"/>
        <v>Monday</v>
      </c>
      <c r="D434" s="3" t="s">
        <v>557</v>
      </c>
      <c r="E434" s="3" t="s">
        <v>124</v>
      </c>
      <c r="F434" s="3">
        <v>29</v>
      </c>
      <c r="G434" s="3" t="s">
        <v>19</v>
      </c>
      <c r="H434" s="3">
        <v>4</v>
      </c>
      <c r="I434" s="3">
        <v>50</v>
      </c>
      <c r="J434" s="3">
        <v>200</v>
      </c>
    </row>
    <row r="435" spans="1:10">
      <c r="A435" s="3">
        <v>434</v>
      </c>
      <c r="B435" s="121">
        <v>44965</v>
      </c>
      <c r="C435" s="121" t="str">
        <f t="shared" si="54"/>
        <v>Wednesday</v>
      </c>
      <c r="D435" s="3" t="s">
        <v>558</v>
      </c>
      <c r="E435" s="3" t="s">
        <v>126</v>
      </c>
      <c r="F435" s="3">
        <v>43</v>
      </c>
      <c r="G435" s="3" t="s">
        <v>20</v>
      </c>
      <c r="H435" s="3">
        <v>2</v>
      </c>
      <c r="I435" s="3">
        <v>25</v>
      </c>
      <c r="J435" s="3">
        <v>50</v>
      </c>
    </row>
    <row r="436" spans="1:10">
      <c r="A436" s="3">
        <v>435</v>
      </c>
      <c r="B436" s="121">
        <v>45280</v>
      </c>
      <c r="C436" s="121" t="str">
        <f t="shared" si="54"/>
        <v>Wednesday</v>
      </c>
      <c r="D436" s="3" t="s">
        <v>559</v>
      </c>
      <c r="E436" s="3" t="s">
        <v>126</v>
      </c>
      <c r="F436" s="3">
        <v>30</v>
      </c>
      <c r="G436" s="3" t="s">
        <v>19</v>
      </c>
      <c r="H436" s="3">
        <v>3</v>
      </c>
      <c r="I436" s="3">
        <v>300</v>
      </c>
      <c r="J436" s="3">
        <v>900</v>
      </c>
    </row>
    <row r="437" spans="1:10">
      <c r="A437" s="3">
        <v>436</v>
      </c>
      <c r="B437" s="121">
        <v>45003</v>
      </c>
      <c r="C437" s="121" t="str">
        <f t="shared" si="54"/>
        <v>Saturday</v>
      </c>
      <c r="D437" s="3" t="s">
        <v>560</v>
      </c>
      <c r="E437" s="3" t="s">
        <v>126</v>
      </c>
      <c r="F437" s="3">
        <v>57</v>
      </c>
      <c r="G437" s="3" t="s">
        <v>21</v>
      </c>
      <c r="H437" s="3">
        <v>4</v>
      </c>
      <c r="I437" s="3">
        <v>30</v>
      </c>
      <c r="J437" s="3">
        <v>120</v>
      </c>
    </row>
    <row r="438" spans="1:10">
      <c r="A438" s="3">
        <v>437</v>
      </c>
      <c r="B438" s="121">
        <v>45206</v>
      </c>
      <c r="C438" s="121" t="str">
        <f t="shared" si="54"/>
        <v>Saturday</v>
      </c>
      <c r="D438" s="3" t="s">
        <v>561</v>
      </c>
      <c r="E438" s="3" t="s">
        <v>126</v>
      </c>
      <c r="F438" s="3">
        <v>35</v>
      </c>
      <c r="G438" s="3" t="s">
        <v>20</v>
      </c>
      <c r="H438" s="3">
        <v>4</v>
      </c>
      <c r="I438" s="3">
        <v>300</v>
      </c>
      <c r="J438" s="3">
        <v>1200</v>
      </c>
    </row>
    <row r="439" spans="1:10">
      <c r="A439" s="3">
        <v>438</v>
      </c>
      <c r="B439" s="121">
        <v>44945</v>
      </c>
      <c r="C439" s="121" t="str">
        <f t="shared" si="54"/>
        <v>Thursday</v>
      </c>
      <c r="D439" s="3" t="s">
        <v>562</v>
      </c>
      <c r="E439" s="3" t="s">
        <v>126</v>
      </c>
      <c r="F439" s="3">
        <v>42</v>
      </c>
      <c r="G439" s="3" t="s">
        <v>21</v>
      </c>
      <c r="H439" s="3">
        <v>1</v>
      </c>
      <c r="I439" s="3">
        <v>30</v>
      </c>
      <c r="J439" s="3">
        <v>30</v>
      </c>
    </row>
    <row r="440" spans="1:10">
      <c r="A440" s="3">
        <v>439</v>
      </c>
      <c r="B440" s="121">
        <v>45116</v>
      </c>
      <c r="C440" s="121" t="str">
        <f t="shared" si="54"/>
        <v>Sunday</v>
      </c>
      <c r="D440" s="3" t="s">
        <v>563</v>
      </c>
      <c r="E440" s="3" t="s">
        <v>124</v>
      </c>
      <c r="F440" s="3">
        <v>50</v>
      </c>
      <c r="G440" s="3" t="s">
        <v>21</v>
      </c>
      <c r="H440" s="3">
        <v>3</v>
      </c>
      <c r="I440" s="3">
        <v>25</v>
      </c>
      <c r="J440" s="3">
        <v>75</v>
      </c>
    </row>
    <row r="441" spans="1:10">
      <c r="A441" s="3">
        <v>440</v>
      </c>
      <c r="B441" s="121">
        <v>45225</v>
      </c>
      <c r="C441" s="121" t="str">
        <f t="shared" si="54"/>
        <v>Thursday</v>
      </c>
      <c r="D441" s="3" t="s">
        <v>564</v>
      </c>
      <c r="E441" s="3" t="s">
        <v>124</v>
      </c>
      <c r="F441" s="3">
        <v>64</v>
      </c>
      <c r="G441" s="3" t="s">
        <v>21</v>
      </c>
      <c r="H441" s="3">
        <v>2</v>
      </c>
      <c r="I441" s="3">
        <v>300</v>
      </c>
      <c r="J441" s="3">
        <v>600</v>
      </c>
    </row>
    <row r="442" spans="1:10">
      <c r="A442" s="3">
        <v>441</v>
      </c>
      <c r="B442" s="121">
        <v>45209</v>
      </c>
      <c r="C442" s="121" t="str">
        <f t="shared" si="54"/>
        <v>Tuesday</v>
      </c>
      <c r="D442" s="3" t="s">
        <v>565</v>
      </c>
      <c r="E442" s="3" t="s">
        <v>124</v>
      </c>
      <c r="F442" s="3">
        <v>57</v>
      </c>
      <c r="G442" s="3" t="s">
        <v>19</v>
      </c>
      <c r="H442" s="3">
        <v>4</v>
      </c>
      <c r="I442" s="3">
        <v>300</v>
      </c>
      <c r="J442" s="3">
        <v>1200</v>
      </c>
    </row>
    <row r="443" spans="1:10">
      <c r="A443" s="3">
        <v>442</v>
      </c>
      <c r="B443" s="121">
        <v>45002</v>
      </c>
      <c r="C443" s="121" t="str">
        <f t="shared" si="54"/>
        <v>Friday</v>
      </c>
      <c r="D443" s="3" t="s">
        <v>566</v>
      </c>
      <c r="E443" s="3" t="s">
        <v>126</v>
      </c>
      <c r="F443" s="3">
        <v>60</v>
      </c>
      <c r="G443" s="3" t="s">
        <v>21</v>
      </c>
      <c r="H443" s="3">
        <v>4</v>
      </c>
      <c r="I443" s="3">
        <v>25</v>
      </c>
      <c r="J443" s="3">
        <v>100</v>
      </c>
    </row>
    <row r="444" spans="1:10">
      <c r="A444" s="3">
        <v>443</v>
      </c>
      <c r="B444" s="121">
        <v>45147</v>
      </c>
      <c r="C444" s="121" t="str">
        <f t="shared" si="54"/>
        <v>Wednesday</v>
      </c>
      <c r="D444" s="3" t="s">
        <v>567</v>
      </c>
      <c r="E444" s="3" t="s">
        <v>124</v>
      </c>
      <c r="F444" s="3">
        <v>29</v>
      </c>
      <c r="G444" s="3" t="s">
        <v>21</v>
      </c>
      <c r="H444" s="3">
        <v>2</v>
      </c>
      <c r="I444" s="3">
        <v>300</v>
      </c>
      <c r="J444" s="3">
        <v>600</v>
      </c>
    </row>
    <row r="445" spans="1:10">
      <c r="A445" s="3">
        <v>444</v>
      </c>
      <c r="B445" s="121">
        <v>44992</v>
      </c>
      <c r="C445" s="121" t="str">
        <f t="shared" si="54"/>
        <v>Tuesday</v>
      </c>
      <c r="D445" s="3" t="s">
        <v>568</v>
      </c>
      <c r="E445" s="3" t="s">
        <v>126</v>
      </c>
      <c r="F445" s="3">
        <v>61</v>
      </c>
      <c r="G445" s="3" t="s">
        <v>21</v>
      </c>
      <c r="H445" s="3">
        <v>3</v>
      </c>
      <c r="I445" s="3">
        <v>30</v>
      </c>
      <c r="J445" s="3">
        <v>90</v>
      </c>
    </row>
    <row r="446" spans="1:10">
      <c r="A446" s="3">
        <v>445</v>
      </c>
      <c r="B446" s="121">
        <v>44948</v>
      </c>
      <c r="C446" s="121" t="str">
        <f t="shared" si="54"/>
        <v>Sunday</v>
      </c>
      <c r="D446" s="3" t="s">
        <v>569</v>
      </c>
      <c r="E446" s="3" t="s">
        <v>126</v>
      </c>
      <c r="F446" s="3">
        <v>53</v>
      </c>
      <c r="G446" s="3" t="s">
        <v>20</v>
      </c>
      <c r="H446" s="3">
        <v>1</v>
      </c>
      <c r="I446" s="3">
        <v>300</v>
      </c>
      <c r="J446" s="3">
        <v>300</v>
      </c>
    </row>
    <row r="447" spans="1:10">
      <c r="A447" s="3">
        <v>446</v>
      </c>
      <c r="B447" s="121">
        <v>45084</v>
      </c>
      <c r="C447" s="121" t="str">
        <f t="shared" si="54"/>
        <v>Wednesday</v>
      </c>
      <c r="D447" s="3" t="s">
        <v>570</v>
      </c>
      <c r="E447" s="3" t="s">
        <v>124</v>
      </c>
      <c r="F447" s="3">
        <v>21</v>
      </c>
      <c r="G447" s="3" t="s">
        <v>20</v>
      </c>
      <c r="H447" s="3">
        <v>1</v>
      </c>
      <c r="I447" s="3">
        <v>50</v>
      </c>
      <c r="J447" s="3">
        <v>50</v>
      </c>
    </row>
    <row r="448" spans="1:10">
      <c r="A448" s="3">
        <v>447</v>
      </c>
      <c r="B448" s="121">
        <v>45113</v>
      </c>
      <c r="C448" s="121" t="str">
        <f t="shared" si="54"/>
        <v>Thursday</v>
      </c>
      <c r="D448" s="3" t="s">
        <v>571</v>
      </c>
      <c r="E448" s="3" t="s">
        <v>124</v>
      </c>
      <c r="F448" s="3">
        <v>22</v>
      </c>
      <c r="G448" s="3" t="s">
        <v>19</v>
      </c>
      <c r="H448" s="3">
        <v>4</v>
      </c>
      <c r="I448" s="3">
        <v>500</v>
      </c>
      <c r="J448" s="3">
        <v>2000</v>
      </c>
    </row>
    <row r="449" spans="1:10">
      <c r="A449" s="3">
        <v>448</v>
      </c>
      <c r="B449" s="121">
        <v>44947</v>
      </c>
      <c r="C449" s="121" t="str">
        <f t="shared" si="54"/>
        <v>Saturday</v>
      </c>
      <c r="D449" s="3" t="s">
        <v>572</v>
      </c>
      <c r="E449" s="3" t="s">
        <v>126</v>
      </c>
      <c r="F449" s="3">
        <v>54</v>
      </c>
      <c r="G449" s="3" t="s">
        <v>19</v>
      </c>
      <c r="H449" s="3">
        <v>2</v>
      </c>
      <c r="I449" s="3">
        <v>30</v>
      </c>
      <c r="J449" s="3">
        <v>60</v>
      </c>
    </row>
    <row r="450" spans="1:10">
      <c r="A450" s="3">
        <v>449</v>
      </c>
      <c r="B450" s="121">
        <v>45110</v>
      </c>
      <c r="C450" s="121" t="str">
        <f t="shared" si="54"/>
        <v>Monday</v>
      </c>
      <c r="D450" s="3" t="s">
        <v>573</v>
      </c>
      <c r="E450" s="3" t="s">
        <v>124</v>
      </c>
      <c r="F450" s="3">
        <v>25</v>
      </c>
      <c r="G450" s="3" t="s">
        <v>20</v>
      </c>
      <c r="H450" s="3">
        <v>4</v>
      </c>
      <c r="I450" s="3">
        <v>50</v>
      </c>
      <c r="J450" s="3">
        <v>200</v>
      </c>
    </row>
    <row r="451" spans="1:10">
      <c r="A451" s="3">
        <v>450</v>
      </c>
      <c r="B451" s="121">
        <v>45034</v>
      </c>
      <c r="C451" s="121" t="str">
        <f t="shared" ref="C451:C514" si="55">TEXT(B451,"dddd")</f>
        <v>Tuesday</v>
      </c>
      <c r="D451" s="3" t="s">
        <v>574</v>
      </c>
      <c r="E451" s="3" t="s">
        <v>126</v>
      </c>
      <c r="F451" s="3">
        <v>59</v>
      </c>
      <c r="G451" s="3" t="s">
        <v>19</v>
      </c>
      <c r="H451" s="3">
        <v>2</v>
      </c>
      <c r="I451" s="3">
        <v>25</v>
      </c>
      <c r="J451" s="3">
        <v>50</v>
      </c>
    </row>
    <row r="452" spans="1:10">
      <c r="A452" s="3">
        <v>451</v>
      </c>
      <c r="B452" s="121">
        <v>45276</v>
      </c>
      <c r="C452" s="121" t="str">
        <f t="shared" si="55"/>
        <v>Saturday</v>
      </c>
      <c r="D452" s="3" t="s">
        <v>575</v>
      </c>
      <c r="E452" s="3" t="s">
        <v>126</v>
      </c>
      <c r="F452" s="3">
        <v>45</v>
      </c>
      <c r="G452" s="3" t="s">
        <v>20</v>
      </c>
      <c r="H452" s="3">
        <v>1</v>
      </c>
      <c r="I452" s="3">
        <v>30</v>
      </c>
      <c r="J452" s="3">
        <v>30</v>
      </c>
    </row>
    <row r="453" spans="1:10">
      <c r="A453" s="3">
        <v>452</v>
      </c>
      <c r="B453" s="121">
        <v>45054</v>
      </c>
      <c r="C453" s="121" t="str">
        <f t="shared" si="55"/>
        <v>Monday</v>
      </c>
      <c r="D453" s="3" t="s">
        <v>576</v>
      </c>
      <c r="E453" s="3" t="s">
        <v>126</v>
      </c>
      <c r="F453" s="3">
        <v>48</v>
      </c>
      <c r="G453" s="3" t="s">
        <v>21</v>
      </c>
      <c r="H453" s="3">
        <v>3</v>
      </c>
      <c r="I453" s="3">
        <v>500</v>
      </c>
      <c r="J453" s="3">
        <v>1500</v>
      </c>
    </row>
    <row r="454" spans="1:10">
      <c r="A454" s="3">
        <v>453</v>
      </c>
      <c r="B454" s="121">
        <v>45268</v>
      </c>
      <c r="C454" s="121" t="str">
        <f t="shared" si="55"/>
        <v>Friday</v>
      </c>
      <c r="D454" s="3" t="s">
        <v>577</v>
      </c>
      <c r="E454" s="3" t="s">
        <v>126</v>
      </c>
      <c r="F454" s="3">
        <v>26</v>
      </c>
      <c r="G454" s="3" t="s">
        <v>21</v>
      </c>
      <c r="H454" s="3">
        <v>2</v>
      </c>
      <c r="I454" s="3">
        <v>500</v>
      </c>
      <c r="J454" s="3">
        <v>1000</v>
      </c>
    </row>
    <row r="455" spans="1:10">
      <c r="A455" s="3">
        <v>454</v>
      </c>
      <c r="B455" s="121">
        <v>44979</v>
      </c>
      <c r="C455" s="121" t="str">
        <f t="shared" si="55"/>
        <v>Wednesday</v>
      </c>
      <c r="D455" s="3" t="s">
        <v>578</v>
      </c>
      <c r="E455" s="3" t="s">
        <v>126</v>
      </c>
      <c r="F455" s="3">
        <v>46</v>
      </c>
      <c r="G455" s="3" t="s">
        <v>19</v>
      </c>
      <c r="H455" s="3">
        <v>1</v>
      </c>
      <c r="I455" s="3">
        <v>25</v>
      </c>
      <c r="J455" s="3">
        <v>25</v>
      </c>
    </row>
    <row r="456" spans="1:10">
      <c r="A456" s="3">
        <v>455</v>
      </c>
      <c r="B456" s="121">
        <v>45108</v>
      </c>
      <c r="C456" s="121" t="str">
        <f t="shared" si="55"/>
        <v>Saturday</v>
      </c>
      <c r="D456" s="3" t="s">
        <v>579</v>
      </c>
      <c r="E456" s="3" t="s">
        <v>124</v>
      </c>
      <c r="F456" s="3">
        <v>31</v>
      </c>
      <c r="G456" s="3" t="s">
        <v>20</v>
      </c>
      <c r="H456" s="3">
        <v>4</v>
      </c>
      <c r="I456" s="3">
        <v>25</v>
      </c>
      <c r="J456" s="3">
        <v>100</v>
      </c>
    </row>
    <row r="457" spans="1:10">
      <c r="A457" s="3">
        <v>456</v>
      </c>
      <c r="B457" s="121">
        <v>45213</v>
      </c>
      <c r="C457" s="121" t="str">
        <f t="shared" si="55"/>
        <v>Saturday</v>
      </c>
      <c r="D457" s="3" t="s">
        <v>580</v>
      </c>
      <c r="E457" s="3" t="s">
        <v>124</v>
      </c>
      <c r="F457" s="3">
        <v>57</v>
      </c>
      <c r="G457" s="3" t="s">
        <v>20</v>
      </c>
      <c r="H457" s="3">
        <v>2</v>
      </c>
      <c r="I457" s="3">
        <v>30</v>
      </c>
      <c r="J457" s="3">
        <v>60</v>
      </c>
    </row>
    <row r="458" spans="1:10">
      <c r="A458" s="3">
        <v>457</v>
      </c>
      <c r="B458" s="121">
        <v>45135</v>
      </c>
      <c r="C458" s="121" t="str">
        <f t="shared" si="55"/>
        <v>Friday</v>
      </c>
      <c r="D458" s="3" t="s">
        <v>581</v>
      </c>
      <c r="E458" s="3" t="s">
        <v>126</v>
      </c>
      <c r="F458" s="3">
        <v>58</v>
      </c>
      <c r="G458" s="3" t="s">
        <v>19</v>
      </c>
      <c r="H458" s="3">
        <v>3</v>
      </c>
      <c r="I458" s="3">
        <v>300</v>
      </c>
      <c r="J458" s="3">
        <v>900</v>
      </c>
    </row>
    <row r="459" spans="1:10">
      <c r="A459" s="3">
        <v>458</v>
      </c>
      <c r="B459" s="121">
        <v>45244</v>
      </c>
      <c r="C459" s="121" t="str">
        <f t="shared" si="55"/>
        <v>Tuesday</v>
      </c>
      <c r="D459" s="3" t="s">
        <v>582</v>
      </c>
      <c r="E459" s="3" t="s">
        <v>126</v>
      </c>
      <c r="F459" s="3">
        <v>39</v>
      </c>
      <c r="G459" s="3" t="s">
        <v>20</v>
      </c>
      <c r="H459" s="3">
        <v>4</v>
      </c>
      <c r="I459" s="3">
        <v>25</v>
      </c>
      <c r="J459" s="3">
        <v>100</v>
      </c>
    </row>
    <row r="460" spans="1:10">
      <c r="A460" s="3">
        <v>459</v>
      </c>
      <c r="B460" s="121">
        <v>45006</v>
      </c>
      <c r="C460" s="121" t="str">
        <f t="shared" si="55"/>
        <v>Tuesday</v>
      </c>
      <c r="D460" s="3" t="s">
        <v>583</v>
      </c>
      <c r="E460" s="3" t="s">
        <v>124</v>
      </c>
      <c r="F460" s="3">
        <v>28</v>
      </c>
      <c r="G460" s="3" t="s">
        <v>21</v>
      </c>
      <c r="H460" s="3">
        <v>4</v>
      </c>
      <c r="I460" s="3">
        <v>300</v>
      </c>
      <c r="J460" s="3">
        <v>1200</v>
      </c>
    </row>
    <row r="461" spans="1:10">
      <c r="A461" s="3">
        <v>460</v>
      </c>
      <c r="B461" s="121">
        <v>45048</v>
      </c>
      <c r="C461" s="121" t="str">
        <f t="shared" si="55"/>
        <v>Tuesday</v>
      </c>
      <c r="D461" s="3" t="s">
        <v>584</v>
      </c>
      <c r="E461" s="3" t="s">
        <v>124</v>
      </c>
      <c r="F461" s="3">
        <v>40</v>
      </c>
      <c r="G461" s="3" t="s">
        <v>19</v>
      </c>
      <c r="H461" s="3">
        <v>1</v>
      </c>
      <c r="I461" s="3">
        <v>50</v>
      </c>
      <c r="J461" s="3">
        <v>50</v>
      </c>
    </row>
    <row r="462" spans="1:10">
      <c r="A462" s="3">
        <v>461</v>
      </c>
      <c r="B462" s="121">
        <v>45010</v>
      </c>
      <c r="C462" s="121" t="str">
        <f t="shared" si="55"/>
        <v>Saturday</v>
      </c>
      <c r="D462" s="3" t="s">
        <v>585</v>
      </c>
      <c r="E462" s="3" t="s">
        <v>126</v>
      </c>
      <c r="F462" s="3">
        <v>18</v>
      </c>
      <c r="G462" s="3" t="s">
        <v>19</v>
      </c>
      <c r="H462" s="3">
        <v>2</v>
      </c>
      <c r="I462" s="3">
        <v>500</v>
      </c>
      <c r="J462" s="3">
        <v>1000</v>
      </c>
    </row>
    <row r="463" spans="1:10">
      <c r="A463" s="3">
        <v>462</v>
      </c>
      <c r="B463" s="121">
        <v>45017</v>
      </c>
      <c r="C463" s="121" t="str">
        <f t="shared" si="55"/>
        <v>Saturday</v>
      </c>
      <c r="D463" s="3" t="s">
        <v>586</v>
      </c>
      <c r="E463" s="3" t="s">
        <v>124</v>
      </c>
      <c r="F463" s="3">
        <v>63</v>
      </c>
      <c r="G463" s="3" t="s">
        <v>20</v>
      </c>
      <c r="H463" s="3">
        <v>4</v>
      </c>
      <c r="I463" s="3">
        <v>300</v>
      </c>
      <c r="J463" s="3">
        <v>1200</v>
      </c>
    </row>
    <row r="464" spans="1:10">
      <c r="A464" s="3">
        <v>463</v>
      </c>
      <c r="B464" s="121">
        <v>45138</v>
      </c>
      <c r="C464" s="121" t="str">
        <f t="shared" si="55"/>
        <v>Monday</v>
      </c>
      <c r="D464" s="3" t="s">
        <v>587</v>
      </c>
      <c r="E464" s="3" t="s">
        <v>126</v>
      </c>
      <c r="F464" s="3">
        <v>54</v>
      </c>
      <c r="G464" s="3" t="s">
        <v>19</v>
      </c>
      <c r="H464" s="3">
        <v>3</v>
      </c>
      <c r="I464" s="3">
        <v>500</v>
      </c>
      <c r="J464" s="3">
        <v>1500</v>
      </c>
    </row>
    <row r="465" spans="1:10">
      <c r="A465" s="3">
        <v>464</v>
      </c>
      <c r="B465" s="121">
        <v>44939</v>
      </c>
      <c r="C465" s="121" t="str">
        <f t="shared" si="55"/>
        <v>Friday</v>
      </c>
      <c r="D465" s="3" t="s">
        <v>588</v>
      </c>
      <c r="E465" s="3" t="s">
        <v>124</v>
      </c>
      <c r="F465" s="3">
        <v>38</v>
      </c>
      <c r="G465" s="3" t="s">
        <v>20</v>
      </c>
      <c r="H465" s="3">
        <v>2</v>
      </c>
      <c r="I465" s="3">
        <v>300</v>
      </c>
      <c r="J465" s="3">
        <v>600</v>
      </c>
    </row>
    <row r="466" spans="1:10">
      <c r="A466" s="3">
        <v>465</v>
      </c>
      <c r="B466" s="121">
        <v>45018</v>
      </c>
      <c r="C466" s="121" t="str">
        <f t="shared" si="55"/>
        <v>Sunday</v>
      </c>
      <c r="D466" s="3" t="s">
        <v>589</v>
      </c>
      <c r="E466" s="3" t="s">
        <v>126</v>
      </c>
      <c r="F466" s="3">
        <v>43</v>
      </c>
      <c r="G466" s="3" t="s">
        <v>20</v>
      </c>
      <c r="H466" s="3">
        <v>3</v>
      </c>
      <c r="I466" s="3">
        <v>50</v>
      </c>
      <c r="J466" s="3">
        <v>150</v>
      </c>
    </row>
    <row r="467" spans="1:10">
      <c r="A467" s="3">
        <v>466</v>
      </c>
      <c r="B467" s="121">
        <v>45097</v>
      </c>
      <c r="C467" s="121" t="str">
        <f t="shared" si="55"/>
        <v>Tuesday</v>
      </c>
      <c r="D467" s="3" t="s">
        <v>590</v>
      </c>
      <c r="E467" s="3" t="s">
        <v>124</v>
      </c>
      <c r="F467" s="3">
        <v>63</v>
      </c>
      <c r="G467" s="3" t="s">
        <v>20</v>
      </c>
      <c r="H467" s="3">
        <v>4</v>
      </c>
      <c r="I467" s="3">
        <v>25</v>
      </c>
      <c r="J467" s="3">
        <v>100</v>
      </c>
    </row>
    <row r="468" spans="1:10">
      <c r="A468" s="3">
        <v>467</v>
      </c>
      <c r="B468" s="121">
        <v>45137</v>
      </c>
      <c r="C468" s="121" t="str">
        <f t="shared" si="55"/>
        <v>Sunday</v>
      </c>
      <c r="D468" s="3" t="s">
        <v>591</v>
      </c>
      <c r="E468" s="3" t="s">
        <v>126</v>
      </c>
      <c r="F468" s="3">
        <v>53</v>
      </c>
      <c r="G468" s="3" t="s">
        <v>20</v>
      </c>
      <c r="H468" s="3">
        <v>3</v>
      </c>
      <c r="I468" s="3">
        <v>50</v>
      </c>
      <c r="J468" s="3">
        <v>150</v>
      </c>
    </row>
    <row r="469" spans="1:10">
      <c r="A469" s="3">
        <v>468</v>
      </c>
      <c r="B469" s="121">
        <v>45269</v>
      </c>
      <c r="C469" s="121" t="str">
        <f t="shared" si="55"/>
        <v>Saturday</v>
      </c>
      <c r="D469" s="3" t="s">
        <v>592</v>
      </c>
      <c r="E469" s="3" t="s">
        <v>124</v>
      </c>
      <c r="F469" s="3">
        <v>40</v>
      </c>
      <c r="G469" s="3" t="s">
        <v>20</v>
      </c>
      <c r="H469" s="3">
        <v>1</v>
      </c>
      <c r="I469" s="3">
        <v>25</v>
      </c>
      <c r="J469" s="3">
        <v>25</v>
      </c>
    </row>
    <row r="470" spans="1:10">
      <c r="A470" s="3">
        <v>469</v>
      </c>
      <c r="B470" s="121">
        <v>45054</v>
      </c>
      <c r="C470" s="121" t="str">
        <f t="shared" si="55"/>
        <v>Monday</v>
      </c>
      <c r="D470" s="3" t="s">
        <v>593</v>
      </c>
      <c r="E470" s="3" t="s">
        <v>124</v>
      </c>
      <c r="F470" s="3">
        <v>18</v>
      </c>
      <c r="G470" s="3" t="s">
        <v>19</v>
      </c>
      <c r="H470" s="3">
        <v>3</v>
      </c>
      <c r="I470" s="3">
        <v>25</v>
      </c>
      <c r="J470" s="3">
        <v>75</v>
      </c>
    </row>
    <row r="471" spans="1:10">
      <c r="A471" s="3">
        <v>470</v>
      </c>
      <c r="B471" s="121">
        <v>45063</v>
      </c>
      <c r="C471" s="121" t="str">
        <f t="shared" si="55"/>
        <v>Wednesday</v>
      </c>
      <c r="D471" s="3" t="s">
        <v>594</v>
      </c>
      <c r="E471" s="3" t="s">
        <v>126</v>
      </c>
      <c r="F471" s="3">
        <v>57</v>
      </c>
      <c r="G471" s="3" t="s">
        <v>21</v>
      </c>
      <c r="H471" s="3">
        <v>2</v>
      </c>
      <c r="I471" s="3">
        <v>500</v>
      </c>
      <c r="J471" s="3">
        <v>1000</v>
      </c>
    </row>
    <row r="472" spans="1:10">
      <c r="A472" s="3">
        <v>471</v>
      </c>
      <c r="B472" s="121">
        <v>45008</v>
      </c>
      <c r="C472" s="121" t="str">
        <f t="shared" si="55"/>
        <v>Thursday</v>
      </c>
      <c r="D472" s="3" t="s">
        <v>595</v>
      </c>
      <c r="E472" s="3" t="s">
        <v>124</v>
      </c>
      <c r="F472" s="3">
        <v>32</v>
      </c>
      <c r="G472" s="3" t="s">
        <v>21</v>
      </c>
      <c r="H472" s="3">
        <v>3</v>
      </c>
      <c r="I472" s="3">
        <v>50</v>
      </c>
      <c r="J472" s="3">
        <v>150</v>
      </c>
    </row>
    <row r="473" spans="1:10">
      <c r="A473" s="3">
        <v>472</v>
      </c>
      <c r="B473" s="121">
        <v>45286</v>
      </c>
      <c r="C473" s="121" t="str">
        <f t="shared" si="55"/>
        <v>Tuesday</v>
      </c>
      <c r="D473" s="3" t="s">
        <v>596</v>
      </c>
      <c r="E473" s="3" t="s">
        <v>126</v>
      </c>
      <c r="F473" s="3">
        <v>38</v>
      </c>
      <c r="G473" s="3" t="s">
        <v>19</v>
      </c>
      <c r="H473" s="3">
        <v>3</v>
      </c>
      <c r="I473" s="3">
        <v>300</v>
      </c>
      <c r="J473" s="3">
        <v>900</v>
      </c>
    </row>
    <row r="474" spans="1:10">
      <c r="A474" s="3">
        <v>473</v>
      </c>
      <c r="B474" s="121">
        <v>44982</v>
      </c>
      <c r="C474" s="121" t="str">
        <f t="shared" si="55"/>
        <v>Saturday</v>
      </c>
      <c r="D474" s="3" t="s">
        <v>597</v>
      </c>
      <c r="E474" s="3" t="s">
        <v>124</v>
      </c>
      <c r="F474" s="3">
        <v>64</v>
      </c>
      <c r="G474" s="3" t="s">
        <v>19</v>
      </c>
      <c r="H474" s="3">
        <v>1</v>
      </c>
      <c r="I474" s="3">
        <v>50</v>
      </c>
      <c r="J474" s="3">
        <v>50</v>
      </c>
    </row>
    <row r="475" spans="1:10">
      <c r="A475" s="3">
        <v>474</v>
      </c>
      <c r="B475" s="121">
        <v>45122</v>
      </c>
      <c r="C475" s="121" t="str">
        <f t="shared" si="55"/>
        <v>Saturday</v>
      </c>
      <c r="D475" s="3" t="s">
        <v>598</v>
      </c>
      <c r="E475" s="3" t="s">
        <v>126</v>
      </c>
      <c r="F475" s="3">
        <v>26</v>
      </c>
      <c r="G475" s="3" t="s">
        <v>21</v>
      </c>
      <c r="H475" s="3">
        <v>3</v>
      </c>
      <c r="I475" s="3">
        <v>500</v>
      </c>
      <c r="J475" s="3">
        <v>1500</v>
      </c>
    </row>
    <row r="476" spans="1:10">
      <c r="A476" s="3">
        <v>475</v>
      </c>
      <c r="B476" s="121">
        <v>44946</v>
      </c>
      <c r="C476" s="121" t="str">
        <f t="shared" si="55"/>
        <v>Friday</v>
      </c>
      <c r="D476" s="3" t="s">
        <v>599</v>
      </c>
      <c r="E476" s="3" t="s">
        <v>124</v>
      </c>
      <c r="F476" s="3">
        <v>26</v>
      </c>
      <c r="G476" s="3" t="s">
        <v>21</v>
      </c>
      <c r="H476" s="3">
        <v>3</v>
      </c>
      <c r="I476" s="3">
        <v>25</v>
      </c>
      <c r="J476" s="3">
        <v>75</v>
      </c>
    </row>
    <row r="477" spans="1:10">
      <c r="A477" s="3">
        <v>476</v>
      </c>
      <c r="B477" s="121">
        <v>45167</v>
      </c>
      <c r="C477" s="121" t="str">
        <f t="shared" si="55"/>
        <v>Tuesday</v>
      </c>
      <c r="D477" s="3" t="s">
        <v>600</v>
      </c>
      <c r="E477" s="3" t="s">
        <v>126</v>
      </c>
      <c r="F477" s="3">
        <v>27</v>
      </c>
      <c r="G477" s="3" t="s">
        <v>21</v>
      </c>
      <c r="H477" s="3">
        <v>4</v>
      </c>
      <c r="I477" s="3">
        <v>500</v>
      </c>
      <c r="J477" s="3">
        <v>2000</v>
      </c>
    </row>
    <row r="478" spans="1:10">
      <c r="A478" s="3">
        <v>477</v>
      </c>
      <c r="B478" s="121">
        <v>45040</v>
      </c>
      <c r="C478" s="121" t="str">
        <f t="shared" si="55"/>
        <v>Monday</v>
      </c>
      <c r="D478" s="3" t="s">
        <v>601</v>
      </c>
      <c r="E478" s="3" t="s">
        <v>124</v>
      </c>
      <c r="F478" s="3">
        <v>43</v>
      </c>
      <c r="G478" s="3" t="s">
        <v>21</v>
      </c>
      <c r="H478" s="3">
        <v>4</v>
      </c>
      <c r="I478" s="3">
        <v>30</v>
      </c>
      <c r="J478" s="3">
        <v>120</v>
      </c>
    </row>
    <row r="479" spans="1:10">
      <c r="A479" s="3">
        <v>478</v>
      </c>
      <c r="B479" s="121">
        <v>45029</v>
      </c>
      <c r="C479" s="121" t="str">
        <f t="shared" si="55"/>
        <v>Thursday</v>
      </c>
      <c r="D479" s="3" t="s">
        <v>602</v>
      </c>
      <c r="E479" s="3" t="s">
        <v>126</v>
      </c>
      <c r="F479" s="3">
        <v>58</v>
      </c>
      <c r="G479" s="3" t="s">
        <v>21</v>
      </c>
      <c r="H479" s="3">
        <v>2</v>
      </c>
      <c r="I479" s="3">
        <v>30</v>
      </c>
      <c r="J479" s="3">
        <v>60</v>
      </c>
    </row>
    <row r="480" spans="1:10">
      <c r="A480" s="3">
        <v>479</v>
      </c>
      <c r="B480" s="121">
        <v>45162</v>
      </c>
      <c r="C480" s="121" t="str">
        <f t="shared" si="55"/>
        <v>Thursday</v>
      </c>
      <c r="D480" s="3" t="s">
        <v>603</v>
      </c>
      <c r="E480" s="3" t="s">
        <v>124</v>
      </c>
      <c r="F480" s="3">
        <v>52</v>
      </c>
      <c r="G480" s="3" t="s">
        <v>20</v>
      </c>
      <c r="H480" s="3">
        <v>4</v>
      </c>
      <c r="I480" s="3">
        <v>300</v>
      </c>
      <c r="J480" s="3">
        <v>1200</v>
      </c>
    </row>
    <row r="481" spans="1:10">
      <c r="A481" s="3">
        <v>480</v>
      </c>
      <c r="B481" s="121">
        <v>45106</v>
      </c>
      <c r="C481" s="121" t="str">
        <f t="shared" si="55"/>
        <v>Thursday</v>
      </c>
      <c r="D481" s="3" t="s">
        <v>604</v>
      </c>
      <c r="E481" s="3" t="s">
        <v>126</v>
      </c>
      <c r="F481" s="3">
        <v>42</v>
      </c>
      <c r="G481" s="3" t="s">
        <v>19</v>
      </c>
      <c r="H481" s="3">
        <v>4</v>
      </c>
      <c r="I481" s="3">
        <v>500</v>
      </c>
      <c r="J481" s="3">
        <v>2000</v>
      </c>
    </row>
    <row r="482" spans="1:10">
      <c r="A482" s="3">
        <v>481</v>
      </c>
      <c r="B482" s="121">
        <v>45083</v>
      </c>
      <c r="C482" s="121" t="str">
        <f t="shared" si="55"/>
        <v>Tuesday</v>
      </c>
      <c r="D482" s="3" t="s">
        <v>605</v>
      </c>
      <c r="E482" s="3" t="s">
        <v>126</v>
      </c>
      <c r="F482" s="3">
        <v>43</v>
      </c>
      <c r="G482" s="3" t="s">
        <v>20</v>
      </c>
      <c r="H482" s="3">
        <v>4</v>
      </c>
      <c r="I482" s="3">
        <v>300</v>
      </c>
      <c r="J482" s="3">
        <v>1200</v>
      </c>
    </row>
    <row r="483" spans="1:10">
      <c r="A483" s="3">
        <v>482</v>
      </c>
      <c r="B483" s="121">
        <v>45043</v>
      </c>
      <c r="C483" s="121" t="str">
        <f t="shared" si="55"/>
        <v>Thursday</v>
      </c>
      <c r="D483" s="3" t="s">
        <v>606</v>
      </c>
      <c r="E483" s="3" t="s">
        <v>126</v>
      </c>
      <c r="F483" s="3">
        <v>28</v>
      </c>
      <c r="G483" s="3" t="s">
        <v>21</v>
      </c>
      <c r="H483" s="3">
        <v>4</v>
      </c>
      <c r="I483" s="3">
        <v>300</v>
      </c>
      <c r="J483" s="3">
        <v>1200</v>
      </c>
    </row>
    <row r="484" spans="1:10">
      <c r="A484" s="3">
        <v>483</v>
      </c>
      <c r="B484" s="121">
        <v>45041</v>
      </c>
      <c r="C484" s="121" t="str">
        <f t="shared" si="55"/>
        <v>Tuesday</v>
      </c>
      <c r="D484" s="3" t="s">
        <v>607</v>
      </c>
      <c r="E484" s="3" t="s">
        <v>124</v>
      </c>
      <c r="F484" s="3">
        <v>55</v>
      </c>
      <c r="G484" s="3" t="s">
        <v>21</v>
      </c>
      <c r="H484" s="3">
        <v>1</v>
      </c>
      <c r="I484" s="3">
        <v>30</v>
      </c>
      <c r="J484" s="3">
        <v>30</v>
      </c>
    </row>
    <row r="485" spans="1:10">
      <c r="A485" s="3">
        <v>484</v>
      </c>
      <c r="B485" s="121">
        <v>44939</v>
      </c>
      <c r="C485" s="121" t="str">
        <f t="shared" si="55"/>
        <v>Friday</v>
      </c>
      <c r="D485" s="3" t="s">
        <v>608</v>
      </c>
      <c r="E485" s="3" t="s">
        <v>126</v>
      </c>
      <c r="F485" s="3">
        <v>19</v>
      </c>
      <c r="G485" s="3" t="s">
        <v>21</v>
      </c>
      <c r="H485" s="3">
        <v>4</v>
      </c>
      <c r="I485" s="3">
        <v>300</v>
      </c>
      <c r="J485" s="3">
        <v>1200</v>
      </c>
    </row>
    <row r="486" spans="1:10">
      <c r="A486" s="3">
        <v>485</v>
      </c>
      <c r="B486" s="121">
        <v>45264</v>
      </c>
      <c r="C486" s="121" t="str">
        <f t="shared" si="55"/>
        <v>Monday</v>
      </c>
      <c r="D486" s="3" t="s">
        <v>609</v>
      </c>
      <c r="E486" s="3" t="s">
        <v>124</v>
      </c>
      <c r="F486" s="3">
        <v>24</v>
      </c>
      <c r="G486" s="3" t="s">
        <v>20</v>
      </c>
      <c r="H486" s="3">
        <v>1</v>
      </c>
      <c r="I486" s="3">
        <v>30</v>
      </c>
      <c r="J486" s="3">
        <v>30</v>
      </c>
    </row>
    <row r="487" spans="1:10">
      <c r="A487" s="3">
        <v>486</v>
      </c>
      <c r="B487" s="121">
        <v>45025</v>
      </c>
      <c r="C487" s="121" t="str">
        <f t="shared" si="55"/>
        <v>Sunday</v>
      </c>
      <c r="D487" s="3" t="s">
        <v>610</v>
      </c>
      <c r="E487" s="3" t="s">
        <v>126</v>
      </c>
      <c r="F487" s="3">
        <v>35</v>
      </c>
      <c r="G487" s="3" t="s">
        <v>20</v>
      </c>
      <c r="H487" s="3">
        <v>1</v>
      </c>
      <c r="I487" s="3">
        <v>25</v>
      </c>
      <c r="J487" s="3">
        <v>25</v>
      </c>
    </row>
    <row r="488" spans="1:10">
      <c r="A488" s="3">
        <v>487</v>
      </c>
      <c r="B488" s="121">
        <v>45131</v>
      </c>
      <c r="C488" s="121" t="str">
        <f t="shared" si="55"/>
        <v>Monday</v>
      </c>
      <c r="D488" s="3" t="s">
        <v>611</v>
      </c>
      <c r="E488" s="3" t="s">
        <v>124</v>
      </c>
      <c r="F488" s="3">
        <v>44</v>
      </c>
      <c r="G488" s="3" t="s">
        <v>21</v>
      </c>
      <c r="H488" s="3">
        <v>4</v>
      </c>
      <c r="I488" s="3">
        <v>500</v>
      </c>
      <c r="J488" s="3">
        <v>2000</v>
      </c>
    </row>
    <row r="489" spans="1:10">
      <c r="A489" s="3">
        <v>488</v>
      </c>
      <c r="B489" s="121">
        <v>45095</v>
      </c>
      <c r="C489" s="121" t="str">
        <f t="shared" si="55"/>
        <v>Sunday</v>
      </c>
      <c r="D489" s="3" t="s">
        <v>612</v>
      </c>
      <c r="E489" s="3" t="s">
        <v>126</v>
      </c>
      <c r="F489" s="3">
        <v>51</v>
      </c>
      <c r="G489" s="3" t="s">
        <v>20</v>
      </c>
      <c r="H489" s="3">
        <v>3</v>
      </c>
      <c r="I489" s="3">
        <v>300</v>
      </c>
      <c r="J489" s="3">
        <v>900</v>
      </c>
    </row>
    <row r="490" spans="1:10">
      <c r="A490" s="3">
        <v>489</v>
      </c>
      <c r="B490" s="121">
        <v>45069</v>
      </c>
      <c r="C490" s="121" t="str">
        <f t="shared" si="55"/>
        <v>Tuesday</v>
      </c>
      <c r="D490" s="3" t="s">
        <v>613</v>
      </c>
      <c r="E490" s="3" t="s">
        <v>124</v>
      </c>
      <c r="F490" s="3">
        <v>44</v>
      </c>
      <c r="G490" s="3" t="s">
        <v>20</v>
      </c>
      <c r="H490" s="3">
        <v>1</v>
      </c>
      <c r="I490" s="3">
        <v>30</v>
      </c>
      <c r="J490" s="3">
        <v>30</v>
      </c>
    </row>
    <row r="491" spans="1:10">
      <c r="A491" s="3">
        <v>490</v>
      </c>
      <c r="B491" s="121">
        <v>44962</v>
      </c>
      <c r="C491" s="121" t="str">
        <f t="shared" si="55"/>
        <v>Sunday</v>
      </c>
      <c r="D491" s="3" t="s">
        <v>614</v>
      </c>
      <c r="E491" s="3" t="s">
        <v>124</v>
      </c>
      <c r="F491" s="3">
        <v>34</v>
      </c>
      <c r="G491" s="3" t="s">
        <v>21</v>
      </c>
      <c r="H491" s="3">
        <v>3</v>
      </c>
      <c r="I491" s="3">
        <v>50</v>
      </c>
      <c r="J491" s="3">
        <v>150</v>
      </c>
    </row>
    <row r="492" spans="1:10">
      <c r="A492" s="3">
        <v>491</v>
      </c>
      <c r="B492" s="121">
        <v>45069</v>
      </c>
      <c r="C492" s="121" t="str">
        <f t="shared" si="55"/>
        <v>Tuesday</v>
      </c>
      <c r="D492" s="3" t="s">
        <v>615</v>
      </c>
      <c r="E492" s="3" t="s">
        <v>126</v>
      </c>
      <c r="F492" s="3">
        <v>60</v>
      </c>
      <c r="G492" s="3" t="s">
        <v>20</v>
      </c>
      <c r="H492" s="3">
        <v>3</v>
      </c>
      <c r="I492" s="3">
        <v>300</v>
      </c>
      <c r="J492" s="3">
        <v>900</v>
      </c>
    </row>
    <row r="493" spans="1:10">
      <c r="A493" s="3">
        <v>492</v>
      </c>
      <c r="B493" s="121">
        <v>45106</v>
      </c>
      <c r="C493" s="121" t="str">
        <f t="shared" si="55"/>
        <v>Thursday</v>
      </c>
      <c r="D493" s="3" t="s">
        <v>616</v>
      </c>
      <c r="E493" s="3" t="s">
        <v>124</v>
      </c>
      <c r="F493" s="3">
        <v>61</v>
      </c>
      <c r="G493" s="3" t="s">
        <v>19</v>
      </c>
      <c r="H493" s="3">
        <v>4</v>
      </c>
      <c r="I493" s="3">
        <v>25</v>
      </c>
      <c r="J493" s="3">
        <v>100</v>
      </c>
    </row>
    <row r="494" spans="1:10">
      <c r="A494" s="3">
        <v>493</v>
      </c>
      <c r="B494" s="121">
        <v>45255</v>
      </c>
      <c r="C494" s="121" t="str">
        <f t="shared" si="55"/>
        <v>Saturday</v>
      </c>
      <c r="D494" s="3" t="s">
        <v>617</v>
      </c>
      <c r="E494" s="3" t="s">
        <v>124</v>
      </c>
      <c r="F494" s="3">
        <v>41</v>
      </c>
      <c r="G494" s="3" t="s">
        <v>19</v>
      </c>
      <c r="H494" s="3">
        <v>2</v>
      </c>
      <c r="I494" s="3">
        <v>25</v>
      </c>
      <c r="J494" s="3">
        <v>50</v>
      </c>
    </row>
    <row r="495" spans="1:10">
      <c r="A495" s="3">
        <v>494</v>
      </c>
      <c r="B495" s="121">
        <v>45187</v>
      </c>
      <c r="C495" s="121" t="str">
        <f t="shared" si="55"/>
        <v>Monday</v>
      </c>
      <c r="D495" s="3" t="s">
        <v>618</v>
      </c>
      <c r="E495" s="3" t="s">
        <v>126</v>
      </c>
      <c r="F495" s="3">
        <v>42</v>
      </c>
      <c r="G495" s="3" t="s">
        <v>19</v>
      </c>
      <c r="H495" s="3">
        <v>4</v>
      </c>
      <c r="I495" s="3">
        <v>50</v>
      </c>
      <c r="J495" s="3">
        <v>200</v>
      </c>
    </row>
    <row r="496" spans="1:10">
      <c r="A496" s="3">
        <v>495</v>
      </c>
      <c r="B496" s="121">
        <v>45131</v>
      </c>
      <c r="C496" s="121" t="str">
        <f t="shared" si="55"/>
        <v>Monday</v>
      </c>
      <c r="D496" s="3" t="s">
        <v>619</v>
      </c>
      <c r="E496" s="3" t="s">
        <v>124</v>
      </c>
      <c r="F496" s="3">
        <v>24</v>
      </c>
      <c r="G496" s="3" t="s">
        <v>19</v>
      </c>
      <c r="H496" s="3">
        <v>2</v>
      </c>
      <c r="I496" s="3">
        <v>30</v>
      </c>
      <c r="J496" s="3">
        <v>60</v>
      </c>
    </row>
    <row r="497" spans="1:10">
      <c r="A497" s="3">
        <v>496</v>
      </c>
      <c r="B497" s="121">
        <v>45274</v>
      </c>
      <c r="C497" s="121" t="str">
        <f t="shared" si="55"/>
        <v>Thursday</v>
      </c>
      <c r="D497" s="3" t="s">
        <v>620</v>
      </c>
      <c r="E497" s="3" t="s">
        <v>124</v>
      </c>
      <c r="F497" s="3">
        <v>23</v>
      </c>
      <c r="G497" s="3" t="s">
        <v>21</v>
      </c>
      <c r="H497" s="3">
        <v>2</v>
      </c>
      <c r="I497" s="3">
        <v>300</v>
      </c>
      <c r="J497" s="3">
        <v>600</v>
      </c>
    </row>
    <row r="498" spans="1:10">
      <c r="A498" s="3">
        <v>497</v>
      </c>
      <c r="B498" s="121">
        <v>45201</v>
      </c>
      <c r="C498" s="121" t="str">
        <f t="shared" si="55"/>
        <v>Monday</v>
      </c>
      <c r="D498" s="3" t="s">
        <v>621</v>
      </c>
      <c r="E498" s="3" t="s">
        <v>124</v>
      </c>
      <c r="F498" s="3">
        <v>41</v>
      </c>
      <c r="G498" s="3" t="s">
        <v>21</v>
      </c>
      <c r="H498" s="3">
        <v>4</v>
      </c>
      <c r="I498" s="3">
        <v>30</v>
      </c>
      <c r="J498" s="3">
        <v>120</v>
      </c>
    </row>
    <row r="499" spans="1:10">
      <c r="A499" s="3">
        <v>498</v>
      </c>
      <c r="B499" s="121">
        <v>45096</v>
      </c>
      <c r="C499" s="121" t="str">
        <f t="shared" si="55"/>
        <v>Monday</v>
      </c>
      <c r="D499" s="3" t="s">
        <v>622</v>
      </c>
      <c r="E499" s="3" t="s">
        <v>126</v>
      </c>
      <c r="F499" s="3">
        <v>50</v>
      </c>
      <c r="G499" s="3" t="s">
        <v>21</v>
      </c>
      <c r="H499" s="3">
        <v>4</v>
      </c>
      <c r="I499" s="3">
        <v>25</v>
      </c>
      <c r="J499" s="3">
        <v>100</v>
      </c>
    </row>
    <row r="500" spans="1:10">
      <c r="A500" s="3">
        <v>499</v>
      </c>
      <c r="B500" s="121">
        <v>44941</v>
      </c>
      <c r="C500" s="121" t="str">
        <f t="shared" si="55"/>
        <v>Sunday</v>
      </c>
      <c r="D500" s="3" t="s">
        <v>623</v>
      </c>
      <c r="E500" s="3" t="s">
        <v>124</v>
      </c>
      <c r="F500" s="3">
        <v>46</v>
      </c>
      <c r="G500" s="3" t="s">
        <v>19</v>
      </c>
      <c r="H500" s="3">
        <v>2</v>
      </c>
      <c r="I500" s="3">
        <v>30</v>
      </c>
      <c r="J500" s="3">
        <v>60</v>
      </c>
    </row>
    <row r="501" spans="1:10">
      <c r="A501" s="3">
        <v>500</v>
      </c>
      <c r="B501" s="121">
        <v>44986</v>
      </c>
      <c r="C501" s="121" t="str">
        <f t="shared" si="55"/>
        <v>Wednesday</v>
      </c>
      <c r="D501" s="3" t="s">
        <v>624</v>
      </c>
      <c r="E501" s="3" t="s">
        <v>126</v>
      </c>
      <c r="F501" s="3">
        <v>60</v>
      </c>
      <c r="G501" s="3" t="s">
        <v>19</v>
      </c>
      <c r="H501" s="3">
        <v>4</v>
      </c>
      <c r="I501" s="3">
        <v>25</v>
      </c>
      <c r="J501" s="3">
        <v>100</v>
      </c>
    </row>
    <row r="502" spans="1:10">
      <c r="A502" s="3">
        <v>501</v>
      </c>
      <c r="B502" s="121">
        <v>45060</v>
      </c>
      <c r="C502" s="121" t="str">
        <f t="shared" si="55"/>
        <v>Sunday</v>
      </c>
      <c r="D502" s="3" t="s">
        <v>625</v>
      </c>
      <c r="E502" s="3" t="s">
        <v>124</v>
      </c>
      <c r="F502" s="3">
        <v>39</v>
      </c>
      <c r="G502" s="3" t="s">
        <v>20</v>
      </c>
      <c r="H502" s="3">
        <v>2</v>
      </c>
      <c r="I502" s="3">
        <v>30</v>
      </c>
      <c r="J502" s="3">
        <v>60</v>
      </c>
    </row>
    <row r="503" spans="1:10">
      <c r="A503" s="3">
        <v>502</v>
      </c>
      <c r="B503" s="121">
        <v>45018</v>
      </c>
      <c r="C503" s="121" t="str">
        <f t="shared" si="55"/>
        <v>Sunday</v>
      </c>
      <c r="D503" s="3" t="s">
        <v>626</v>
      </c>
      <c r="E503" s="3" t="s">
        <v>124</v>
      </c>
      <c r="F503" s="3">
        <v>43</v>
      </c>
      <c r="G503" s="3" t="s">
        <v>20</v>
      </c>
      <c r="H503" s="3">
        <v>3</v>
      </c>
      <c r="I503" s="3">
        <v>50</v>
      </c>
      <c r="J503" s="3">
        <v>150</v>
      </c>
    </row>
    <row r="504" spans="1:10">
      <c r="A504" s="3">
        <v>503</v>
      </c>
      <c r="B504" s="121">
        <v>45224</v>
      </c>
      <c r="C504" s="121" t="str">
        <f t="shared" si="55"/>
        <v>Wednesday</v>
      </c>
      <c r="D504" s="3" t="s">
        <v>627</v>
      </c>
      <c r="E504" s="3" t="s">
        <v>124</v>
      </c>
      <c r="F504" s="3">
        <v>45</v>
      </c>
      <c r="G504" s="3" t="s">
        <v>19</v>
      </c>
      <c r="H504" s="3">
        <v>4</v>
      </c>
      <c r="I504" s="3">
        <v>500</v>
      </c>
      <c r="J504" s="3">
        <v>2000</v>
      </c>
    </row>
    <row r="505" spans="1:10">
      <c r="A505" s="3">
        <v>504</v>
      </c>
      <c r="B505" s="121">
        <v>45062</v>
      </c>
      <c r="C505" s="121" t="str">
        <f t="shared" si="55"/>
        <v>Tuesday</v>
      </c>
      <c r="D505" s="3" t="s">
        <v>628</v>
      </c>
      <c r="E505" s="3" t="s">
        <v>126</v>
      </c>
      <c r="F505" s="3">
        <v>38</v>
      </c>
      <c r="G505" s="3" t="s">
        <v>19</v>
      </c>
      <c r="H505" s="3">
        <v>3</v>
      </c>
      <c r="I505" s="3">
        <v>50</v>
      </c>
      <c r="J505" s="3">
        <v>150</v>
      </c>
    </row>
    <row r="506" spans="1:10">
      <c r="A506" s="3">
        <v>505</v>
      </c>
      <c r="B506" s="121">
        <v>44946</v>
      </c>
      <c r="C506" s="121" t="str">
        <f t="shared" si="55"/>
        <v>Friday</v>
      </c>
      <c r="D506" s="3" t="s">
        <v>629</v>
      </c>
      <c r="E506" s="3" t="s">
        <v>124</v>
      </c>
      <c r="F506" s="3">
        <v>24</v>
      </c>
      <c r="G506" s="3" t="s">
        <v>19</v>
      </c>
      <c r="H506" s="3">
        <v>1</v>
      </c>
      <c r="I506" s="3">
        <v>50</v>
      </c>
      <c r="J506" s="3">
        <v>50</v>
      </c>
    </row>
    <row r="507" spans="1:10">
      <c r="A507" s="3">
        <v>506</v>
      </c>
      <c r="B507" s="121">
        <v>44982</v>
      </c>
      <c r="C507" s="121" t="str">
        <f t="shared" si="55"/>
        <v>Saturday</v>
      </c>
      <c r="D507" s="3" t="s">
        <v>630</v>
      </c>
      <c r="E507" s="3" t="s">
        <v>124</v>
      </c>
      <c r="F507" s="3">
        <v>34</v>
      </c>
      <c r="G507" s="3" t="s">
        <v>19</v>
      </c>
      <c r="H507" s="3">
        <v>3</v>
      </c>
      <c r="I507" s="3">
        <v>500</v>
      </c>
      <c r="J507" s="3">
        <v>1500</v>
      </c>
    </row>
    <row r="508" spans="1:10">
      <c r="A508" s="3">
        <v>507</v>
      </c>
      <c r="B508" s="121">
        <v>45232</v>
      </c>
      <c r="C508" s="121" t="str">
        <f t="shared" si="55"/>
        <v>Thursday</v>
      </c>
      <c r="D508" s="3" t="s">
        <v>631</v>
      </c>
      <c r="E508" s="3" t="s">
        <v>126</v>
      </c>
      <c r="F508" s="3">
        <v>37</v>
      </c>
      <c r="G508" s="3" t="s">
        <v>20</v>
      </c>
      <c r="H508" s="3">
        <v>3</v>
      </c>
      <c r="I508" s="3">
        <v>500</v>
      </c>
      <c r="J508" s="3">
        <v>1500</v>
      </c>
    </row>
    <row r="509" spans="1:10">
      <c r="A509" s="3">
        <v>508</v>
      </c>
      <c r="B509" s="121">
        <v>45149</v>
      </c>
      <c r="C509" s="121" t="str">
        <f t="shared" si="55"/>
        <v>Friday</v>
      </c>
      <c r="D509" s="3" t="s">
        <v>632</v>
      </c>
      <c r="E509" s="3" t="s">
        <v>124</v>
      </c>
      <c r="F509" s="3">
        <v>58</v>
      </c>
      <c r="G509" s="3" t="s">
        <v>19</v>
      </c>
      <c r="H509" s="3">
        <v>2</v>
      </c>
      <c r="I509" s="3">
        <v>300</v>
      </c>
      <c r="J509" s="3">
        <v>600</v>
      </c>
    </row>
    <row r="510" spans="1:10">
      <c r="A510" s="3">
        <v>509</v>
      </c>
      <c r="B510" s="121">
        <v>45103</v>
      </c>
      <c r="C510" s="121" t="str">
        <f t="shared" si="55"/>
        <v>Monday</v>
      </c>
      <c r="D510" s="3" t="s">
        <v>633</v>
      </c>
      <c r="E510" s="3" t="s">
        <v>126</v>
      </c>
      <c r="F510" s="3">
        <v>37</v>
      </c>
      <c r="G510" s="3" t="s">
        <v>20</v>
      </c>
      <c r="H510" s="3">
        <v>3</v>
      </c>
      <c r="I510" s="3">
        <v>300</v>
      </c>
      <c r="J510" s="3">
        <v>900</v>
      </c>
    </row>
    <row r="511" spans="1:10">
      <c r="A511" s="3">
        <v>510</v>
      </c>
      <c r="B511" s="121">
        <v>45087</v>
      </c>
      <c r="C511" s="121" t="str">
        <f t="shared" si="55"/>
        <v>Saturday</v>
      </c>
      <c r="D511" s="3" t="s">
        <v>634</v>
      </c>
      <c r="E511" s="3" t="s">
        <v>126</v>
      </c>
      <c r="F511" s="3">
        <v>39</v>
      </c>
      <c r="G511" s="3" t="s">
        <v>19</v>
      </c>
      <c r="H511" s="3">
        <v>4</v>
      </c>
      <c r="I511" s="3">
        <v>50</v>
      </c>
      <c r="J511" s="3">
        <v>200</v>
      </c>
    </row>
    <row r="512" spans="1:10">
      <c r="A512" s="3">
        <v>511</v>
      </c>
      <c r="B512" s="121">
        <v>45150</v>
      </c>
      <c r="C512" s="121" t="str">
        <f t="shared" si="55"/>
        <v>Saturday</v>
      </c>
      <c r="D512" s="3" t="s">
        <v>635</v>
      </c>
      <c r="E512" s="3" t="s">
        <v>124</v>
      </c>
      <c r="F512" s="3">
        <v>45</v>
      </c>
      <c r="G512" s="3" t="s">
        <v>19</v>
      </c>
      <c r="H512" s="3">
        <v>2</v>
      </c>
      <c r="I512" s="3">
        <v>50</v>
      </c>
      <c r="J512" s="3">
        <v>100</v>
      </c>
    </row>
    <row r="513" spans="1:10">
      <c r="A513" s="3">
        <v>512</v>
      </c>
      <c r="B513" s="121">
        <v>45237</v>
      </c>
      <c r="C513" s="121" t="str">
        <f t="shared" si="55"/>
        <v>Tuesday</v>
      </c>
      <c r="D513" s="3" t="s">
        <v>636</v>
      </c>
      <c r="E513" s="3" t="s">
        <v>126</v>
      </c>
      <c r="F513" s="3">
        <v>57</v>
      </c>
      <c r="G513" s="3" t="s">
        <v>19</v>
      </c>
      <c r="H513" s="3">
        <v>1</v>
      </c>
      <c r="I513" s="3">
        <v>25</v>
      </c>
      <c r="J513" s="3">
        <v>25</v>
      </c>
    </row>
    <row r="514" spans="1:10">
      <c r="A514" s="3">
        <v>513</v>
      </c>
      <c r="B514" s="121">
        <v>45188</v>
      </c>
      <c r="C514" s="121" t="str">
        <f t="shared" si="55"/>
        <v>Tuesday</v>
      </c>
      <c r="D514" s="3" t="s">
        <v>637</v>
      </c>
      <c r="E514" s="3" t="s">
        <v>124</v>
      </c>
      <c r="F514" s="3">
        <v>24</v>
      </c>
      <c r="G514" s="3" t="s">
        <v>20</v>
      </c>
      <c r="H514" s="3">
        <v>4</v>
      </c>
      <c r="I514" s="3">
        <v>25</v>
      </c>
      <c r="J514" s="3">
        <v>100</v>
      </c>
    </row>
    <row r="515" spans="1:10">
      <c r="A515" s="3">
        <v>514</v>
      </c>
      <c r="B515" s="121">
        <v>44986</v>
      </c>
      <c r="C515" s="121" t="str">
        <f t="shared" ref="C515:C578" si="56">TEXT(B515,"dddd")</f>
        <v>Wednesday</v>
      </c>
      <c r="D515" s="3" t="s">
        <v>638</v>
      </c>
      <c r="E515" s="3" t="s">
        <v>126</v>
      </c>
      <c r="F515" s="3">
        <v>18</v>
      </c>
      <c r="G515" s="3" t="s">
        <v>20</v>
      </c>
      <c r="H515" s="3">
        <v>1</v>
      </c>
      <c r="I515" s="3">
        <v>300</v>
      </c>
      <c r="J515" s="3">
        <v>300</v>
      </c>
    </row>
    <row r="516" spans="1:10">
      <c r="A516" s="3">
        <v>515</v>
      </c>
      <c r="B516" s="121">
        <v>45124</v>
      </c>
      <c r="C516" s="121" t="str">
        <f t="shared" si="56"/>
        <v>Monday</v>
      </c>
      <c r="D516" s="3" t="s">
        <v>639</v>
      </c>
      <c r="E516" s="3" t="s">
        <v>126</v>
      </c>
      <c r="F516" s="3">
        <v>49</v>
      </c>
      <c r="G516" s="3" t="s">
        <v>21</v>
      </c>
      <c r="H516" s="3">
        <v>3</v>
      </c>
      <c r="I516" s="3">
        <v>300</v>
      </c>
      <c r="J516" s="3">
        <v>900</v>
      </c>
    </row>
    <row r="517" spans="1:10">
      <c r="A517" s="3">
        <v>516</v>
      </c>
      <c r="B517" s="121">
        <v>45222</v>
      </c>
      <c r="C517" s="121" t="str">
        <f t="shared" si="56"/>
        <v>Monday</v>
      </c>
      <c r="D517" s="3" t="s">
        <v>640</v>
      </c>
      <c r="E517" s="3" t="s">
        <v>124</v>
      </c>
      <c r="F517" s="3">
        <v>30</v>
      </c>
      <c r="G517" s="3" t="s">
        <v>19</v>
      </c>
      <c r="H517" s="3">
        <v>4</v>
      </c>
      <c r="I517" s="3">
        <v>25</v>
      </c>
      <c r="J517" s="3">
        <v>100</v>
      </c>
    </row>
    <row r="518" spans="1:10">
      <c r="A518" s="3">
        <v>517</v>
      </c>
      <c r="B518" s="121">
        <v>45024</v>
      </c>
      <c r="C518" s="121" t="str">
        <f t="shared" si="56"/>
        <v>Saturday</v>
      </c>
      <c r="D518" s="3" t="s">
        <v>641</v>
      </c>
      <c r="E518" s="3" t="s">
        <v>126</v>
      </c>
      <c r="F518" s="3">
        <v>47</v>
      </c>
      <c r="G518" s="3" t="s">
        <v>21</v>
      </c>
      <c r="H518" s="3">
        <v>4</v>
      </c>
      <c r="I518" s="3">
        <v>25</v>
      </c>
      <c r="J518" s="3">
        <v>100</v>
      </c>
    </row>
    <row r="519" spans="1:10">
      <c r="A519" s="3">
        <v>518</v>
      </c>
      <c r="B519" s="121">
        <v>45057</v>
      </c>
      <c r="C519" s="121" t="str">
        <f t="shared" si="56"/>
        <v>Thursday</v>
      </c>
      <c r="D519" s="3" t="s">
        <v>642</v>
      </c>
      <c r="E519" s="3" t="s">
        <v>126</v>
      </c>
      <c r="F519" s="3">
        <v>40</v>
      </c>
      <c r="G519" s="3" t="s">
        <v>21</v>
      </c>
      <c r="H519" s="3">
        <v>1</v>
      </c>
      <c r="I519" s="3">
        <v>30</v>
      </c>
      <c r="J519" s="3">
        <v>30</v>
      </c>
    </row>
    <row r="520" spans="1:10">
      <c r="A520" s="3">
        <v>519</v>
      </c>
      <c r="B520" s="121">
        <v>44949</v>
      </c>
      <c r="C520" s="121" t="str">
        <f t="shared" si="56"/>
        <v>Monday</v>
      </c>
      <c r="D520" s="3" t="s">
        <v>643</v>
      </c>
      <c r="E520" s="3" t="s">
        <v>126</v>
      </c>
      <c r="F520" s="3">
        <v>36</v>
      </c>
      <c r="G520" s="3" t="s">
        <v>20</v>
      </c>
      <c r="H520" s="3">
        <v>4</v>
      </c>
      <c r="I520" s="3">
        <v>30</v>
      </c>
      <c r="J520" s="3">
        <v>120</v>
      </c>
    </row>
    <row r="521" spans="1:10">
      <c r="A521" s="3">
        <v>520</v>
      </c>
      <c r="B521" s="121">
        <v>45289</v>
      </c>
      <c r="C521" s="121" t="str">
        <f t="shared" si="56"/>
        <v>Friday</v>
      </c>
      <c r="D521" s="3" t="s">
        <v>644</v>
      </c>
      <c r="E521" s="3" t="s">
        <v>126</v>
      </c>
      <c r="F521" s="3">
        <v>49</v>
      </c>
      <c r="G521" s="3" t="s">
        <v>20</v>
      </c>
      <c r="H521" s="3">
        <v>4</v>
      </c>
      <c r="I521" s="3">
        <v>25</v>
      </c>
      <c r="J521" s="3">
        <v>100</v>
      </c>
    </row>
    <row r="522" spans="1:10">
      <c r="A522" s="3">
        <v>521</v>
      </c>
      <c r="B522" s="121">
        <v>45150</v>
      </c>
      <c r="C522" s="121" t="str">
        <f t="shared" si="56"/>
        <v>Saturday</v>
      </c>
      <c r="D522" s="3" t="s">
        <v>645</v>
      </c>
      <c r="E522" s="3" t="s">
        <v>126</v>
      </c>
      <c r="F522" s="3">
        <v>47</v>
      </c>
      <c r="G522" s="3" t="s">
        <v>21</v>
      </c>
      <c r="H522" s="3">
        <v>4</v>
      </c>
      <c r="I522" s="3">
        <v>30</v>
      </c>
      <c r="J522" s="3">
        <v>120</v>
      </c>
    </row>
    <row r="523" spans="1:10">
      <c r="A523" s="3">
        <v>522</v>
      </c>
      <c r="B523" s="121">
        <v>44927</v>
      </c>
      <c r="C523" s="121" t="str">
        <f t="shared" si="56"/>
        <v>Sunday</v>
      </c>
      <c r="D523" s="3" t="s">
        <v>646</v>
      </c>
      <c r="E523" s="3" t="s">
        <v>124</v>
      </c>
      <c r="F523" s="3">
        <v>46</v>
      </c>
      <c r="G523" s="3" t="s">
        <v>19</v>
      </c>
      <c r="H523" s="3">
        <v>3</v>
      </c>
      <c r="I523" s="3">
        <v>500</v>
      </c>
      <c r="J523" s="3">
        <v>1500</v>
      </c>
    </row>
    <row r="524" spans="1:10">
      <c r="A524" s="3">
        <v>523</v>
      </c>
      <c r="B524" s="121">
        <v>45193</v>
      </c>
      <c r="C524" s="121" t="str">
        <f t="shared" si="56"/>
        <v>Sunday</v>
      </c>
      <c r="D524" s="3" t="s">
        <v>647</v>
      </c>
      <c r="E524" s="3" t="s">
        <v>126</v>
      </c>
      <c r="F524" s="3">
        <v>62</v>
      </c>
      <c r="G524" s="3" t="s">
        <v>20</v>
      </c>
      <c r="H524" s="3">
        <v>1</v>
      </c>
      <c r="I524" s="3">
        <v>300</v>
      </c>
      <c r="J524" s="3">
        <v>300</v>
      </c>
    </row>
    <row r="525" spans="1:10">
      <c r="A525" s="3">
        <v>524</v>
      </c>
      <c r="B525" s="121">
        <v>45202</v>
      </c>
      <c r="C525" s="121" t="str">
        <f t="shared" si="56"/>
        <v>Tuesday</v>
      </c>
      <c r="D525" s="3" t="s">
        <v>648</v>
      </c>
      <c r="E525" s="3" t="s">
        <v>124</v>
      </c>
      <c r="F525" s="3">
        <v>46</v>
      </c>
      <c r="G525" s="3" t="s">
        <v>19</v>
      </c>
      <c r="H525" s="3">
        <v>4</v>
      </c>
      <c r="I525" s="3">
        <v>300</v>
      </c>
      <c r="J525" s="3">
        <v>1200</v>
      </c>
    </row>
    <row r="526" spans="1:10">
      <c r="A526" s="3">
        <v>525</v>
      </c>
      <c r="B526" s="121">
        <v>45278</v>
      </c>
      <c r="C526" s="121" t="str">
        <f t="shared" si="56"/>
        <v>Monday</v>
      </c>
      <c r="D526" s="3" t="s">
        <v>649</v>
      </c>
      <c r="E526" s="3" t="s">
        <v>126</v>
      </c>
      <c r="F526" s="3">
        <v>47</v>
      </c>
      <c r="G526" s="3" t="s">
        <v>19</v>
      </c>
      <c r="H526" s="3">
        <v>2</v>
      </c>
      <c r="I526" s="3">
        <v>25</v>
      </c>
      <c r="J526" s="3">
        <v>50</v>
      </c>
    </row>
    <row r="527" spans="1:10">
      <c r="A527" s="3">
        <v>526</v>
      </c>
      <c r="B527" s="121">
        <v>45270</v>
      </c>
      <c r="C527" s="121" t="str">
        <f t="shared" si="56"/>
        <v>Sunday</v>
      </c>
      <c r="D527" s="3" t="s">
        <v>650</v>
      </c>
      <c r="E527" s="3" t="s">
        <v>124</v>
      </c>
      <c r="F527" s="3">
        <v>33</v>
      </c>
      <c r="G527" s="3" t="s">
        <v>21</v>
      </c>
      <c r="H527" s="3">
        <v>2</v>
      </c>
      <c r="I527" s="3">
        <v>50</v>
      </c>
      <c r="J527" s="3">
        <v>100</v>
      </c>
    </row>
    <row r="528" spans="1:10">
      <c r="A528" s="3">
        <v>527</v>
      </c>
      <c r="B528" s="121">
        <v>45027</v>
      </c>
      <c r="C528" s="121" t="str">
        <f t="shared" si="56"/>
        <v>Tuesday</v>
      </c>
      <c r="D528" s="3" t="s">
        <v>651</v>
      </c>
      <c r="E528" s="3" t="s">
        <v>124</v>
      </c>
      <c r="F528" s="3">
        <v>57</v>
      </c>
      <c r="G528" s="3" t="s">
        <v>21</v>
      </c>
      <c r="H528" s="3">
        <v>2</v>
      </c>
      <c r="I528" s="3">
        <v>25</v>
      </c>
      <c r="J528" s="3">
        <v>50</v>
      </c>
    </row>
    <row r="529" spans="1:10">
      <c r="A529" s="3">
        <v>528</v>
      </c>
      <c r="B529" s="121">
        <v>45113</v>
      </c>
      <c r="C529" s="121" t="str">
        <f t="shared" si="56"/>
        <v>Thursday</v>
      </c>
      <c r="D529" s="3" t="s">
        <v>652</v>
      </c>
      <c r="E529" s="3" t="s">
        <v>126</v>
      </c>
      <c r="F529" s="3">
        <v>36</v>
      </c>
      <c r="G529" s="3" t="s">
        <v>21</v>
      </c>
      <c r="H529" s="3">
        <v>2</v>
      </c>
      <c r="I529" s="3">
        <v>30</v>
      </c>
      <c r="J529" s="3">
        <v>60</v>
      </c>
    </row>
    <row r="530" spans="1:10">
      <c r="A530" s="3">
        <v>529</v>
      </c>
      <c r="B530" s="121">
        <v>45147</v>
      </c>
      <c r="C530" s="121" t="str">
        <f t="shared" si="56"/>
        <v>Wednesday</v>
      </c>
      <c r="D530" s="3" t="s">
        <v>653</v>
      </c>
      <c r="E530" s="3" t="s">
        <v>126</v>
      </c>
      <c r="F530" s="3">
        <v>35</v>
      </c>
      <c r="G530" s="3" t="s">
        <v>21</v>
      </c>
      <c r="H530" s="3">
        <v>3</v>
      </c>
      <c r="I530" s="3">
        <v>50</v>
      </c>
      <c r="J530" s="3">
        <v>150</v>
      </c>
    </row>
    <row r="531" spans="1:10">
      <c r="A531" s="3">
        <v>530</v>
      </c>
      <c r="B531" s="121">
        <v>44962</v>
      </c>
      <c r="C531" s="121" t="str">
        <f t="shared" si="56"/>
        <v>Sunday</v>
      </c>
      <c r="D531" s="3" t="s">
        <v>654</v>
      </c>
      <c r="E531" s="3" t="s">
        <v>126</v>
      </c>
      <c r="F531" s="3">
        <v>18</v>
      </c>
      <c r="G531" s="3" t="s">
        <v>20</v>
      </c>
      <c r="H531" s="3">
        <v>4</v>
      </c>
      <c r="I531" s="3">
        <v>30</v>
      </c>
      <c r="J531" s="3">
        <v>120</v>
      </c>
    </row>
    <row r="532" spans="1:10">
      <c r="A532" s="3">
        <v>531</v>
      </c>
      <c r="B532" s="121">
        <v>45267</v>
      </c>
      <c r="C532" s="121" t="str">
        <f t="shared" si="56"/>
        <v>Thursday</v>
      </c>
      <c r="D532" s="3" t="s">
        <v>655</v>
      </c>
      <c r="E532" s="3" t="s">
        <v>124</v>
      </c>
      <c r="F532" s="3">
        <v>31</v>
      </c>
      <c r="G532" s="3" t="s">
        <v>20</v>
      </c>
      <c r="H532" s="3">
        <v>1</v>
      </c>
      <c r="I532" s="3">
        <v>500</v>
      </c>
      <c r="J532" s="3">
        <v>500</v>
      </c>
    </row>
    <row r="533" spans="1:10">
      <c r="A533" s="3">
        <v>532</v>
      </c>
      <c r="B533" s="121">
        <v>45096</v>
      </c>
      <c r="C533" s="121" t="str">
        <f t="shared" si="56"/>
        <v>Monday</v>
      </c>
      <c r="D533" s="3" t="s">
        <v>656</v>
      </c>
      <c r="E533" s="3" t="s">
        <v>126</v>
      </c>
      <c r="F533" s="3">
        <v>64</v>
      </c>
      <c r="G533" s="3" t="s">
        <v>21</v>
      </c>
      <c r="H533" s="3">
        <v>4</v>
      </c>
      <c r="I533" s="3">
        <v>30</v>
      </c>
      <c r="J533" s="3">
        <v>120</v>
      </c>
    </row>
    <row r="534" spans="1:10">
      <c r="A534" s="3">
        <v>533</v>
      </c>
      <c r="B534" s="121">
        <v>45246</v>
      </c>
      <c r="C534" s="121" t="str">
        <f t="shared" si="56"/>
        <v>Thursday</v>
      </c>
      <c r="D534" s="3" t="s">
        <v>657</v>
      </c>
      <c r="E534" s="3" t="s">
        <v>124</v>
      </c>
      <c r="F534" s="3">
        <v>19</v>
      </c>
      <c r="G534" s="3" t="s">
        <v>20</v>
      </c>
      <c r="H534" s="3">
        <v>3</v>
      </c>
      <c r="I534" s="3">
        <v>500</v>
      </c>
      <c r="J534" s="3">
        <v>1500</v>
      </c>
    </row>
    <row r="535" spans="1:10">
      <c r="A535" s="3">
        <v>534</v>
      </c>
      <c r="B535" s="121">
        <v>45087</v>
      </c>
      <c r="C535" s="121" t="str">
        <f t="shared" si="56"/>
        <v>Saturday</v>
      </c>
      <c r="D535" s="3" t="s">
        <v>658</v>
      </c>
      <c r="E535" s="3" t="s">
        <v>124</v>
      </c>
      <c r="F535" s="3">
        <v>45</v>
      </c>
      <c r="G535" s="3" t="s">
        <v>21</v>
      </c>
      <c r="H535" s="3">
        <v>2</v>
      </c>
      <c r="I535" s="3">
        <v>500</v>
      </c>
      <c r="J535" s="3">
        <v>1000</v>
      </c>
    </row>
    <row r="536" spans="1:10">
      <c r="A536" s="3">
        <v>535</v>
      </c>
      <c r="B536" s="121">
        <v>45266</v>
      </c>
      <c r="C536" s="121" t="str">
        <f t="shared" si="56"/>
        <v>Wednesday</v>
      </c>
      <c r="D536" s="3" t="s">
        <v>659</v>
      </c>
      <c r="E536" s="3" t="s">
        <v>124</v>
      </c>
      <c r="F536" s="3">
        <v>47</v>
      </c>
      <c r="G536" s="3" t="s">
        <v>19</v>
      </c>
      <c r="H536" s="3">
        <v>3</v>
      </c>
      <c r="I536" s="3">
        <v>30</v>
      </c>
      <c r="J536" s="3">
        <v>90</v>
      </c>
    </row>
    <row r="537" spans="1:10">
      <c r="A537" s="3">
        <v>536</v>
      </c>
      <c r="B537" s="121">
        <v>44990</v>
      </c>
      <c r="C537" s="121" t="str">
        <f t="shared" si="56"/>
        <v>Sunday</v>
      </c>
      <c r="D537" s="3" t="s">
        <v>660</v>
      </c>
      <c r="E537" s="3" t="s">
        <v>126</v>
      </c>
      <c r="F537" s="3">
        <v>55</v>
      </c>
      <c r="G537" s="3" t="s">
        <v>19</v>
      </c>
      <c r="H537" s="3">
        <v>4</v>
      </c>
      <c r="I537" s="3">
        <v>30</v>
      </c>
      <c r="J537" s="3">
        <v>120</v>
      </c>
    </row>
    <row r="538" spans="1:10">
      <c r="A538" s="3">
        <v>537</v>
      </c>
      <c r="B538" s="121">
        <v>45080</v>
      </c>
      <c r="C538" s="121" t="str">
        <f t="shared" si="56"/>
        <v>Saturday</v>
      </c>
      <c r="D538" s="3" t="s">
        <v>661</v>
      </c>
      <c r="E538" s="3" t="s">
        <v>126</v>
      </c>
      <c r="F538" s="3">
        <v>21</v>
      </c>
      <c r="G538" s="3" t="s">
        <v>19</v>
      </c>
      <c r="H538" s="3">
        <v>1</v>
      </c>
      <c r="I538" s="3">
        <v>500</v>
      </c>
      <c r="J538" s="3">
        <v>500</v>
      </c>
    </row>
    <row r="539" spans="1:10">
      <c r="A539" s="3">
        <v>538</v>
      </c>
      <c r="B539" s="121">
        <v>45186</v>
      </c>
      <c r="C539" s="121" t="str">
        <f t="shared" si="56"/>
        <v>Sunday</v>
      </c>
      <c r="D539" s="3" t="s">
        <v>662</v>
      </c>
      <c r="E539" s="3" t="s">
        <v>124</v>
      </c>
      <c r="F539" s="3">
        <v>18</v>
      </c>
      <c r="G539" s="3" t="s">
        <v>21</v>
      </c>
      <c r="H539" s="3">
        <v>3</v>
      </c>
      <c r="I539" s="3">
        <v>50</v>
      </c>
      <c r="J539" s="3">
        <v>150</v>
      </c>
    </row>
    <row r="540" spans="1:10">
      <c r="A540" s="3">
        <v>539</v>
      </c>
      <c r="B540" s="121">
        <v>45085</v>
      </c>
      <c r="C540" s="121" t="str">
        <f t="shared" si="56"/>
        <v>Thursday</v>
      </c>
      <c r="D540" s="3" t="s">
        <v>663</v>
      </c>
      <c r="E540" s="3" t="s">
        <v>124</v>
      </c>
      <c r="F540" s="3">
        <v>25</v>
      </c>
      <c r="G540" s="3" t="s">
        <v>19</v>
      </c>
      <c r="H540" s="3">
        <v>1</v>
      </c>
      <c r="I540" s="3">
        <v>500</v>
      </c>
      <c r="J540" s="3">
        <v>500</v>
      </c>
    </row>
    <row r="541" spans="1:10">
      <c r="A541" s="3">
        <v>540</v>
      </c>
      <c r="B541" s="121">
        <v>45268</v>
      </c>
      <c r="C541" s="121" t="str">
        <f t="shared" si="56"/>
        <v>Friday</v>
      </c>
      <c r="D541" s="3" t="s">
        <v>664</v>
      </c>
      <c r="E541" s="3" t="s">
        <v>126</v>
      </c>
      <c r="F541" s="3">
        <v>46</v>
      </c>
      <c r="G541" s="3" t="s">
        <v>20</v>
      </c>
      <c r="H541" s="3">
        <v>3</v>
      </c>
      <c r="I541" s="3">
        <v>300</v>
      </c>
      <c r="J541" s="3">
        <v>900</v>
      </c>
    </row>
    <row r="542" spans="1:10">
      <c r="A542" s="3">
        <v>541</v>
      </c>
      <c r="B542" s="121">
        <v>45136</v>
      </c>
      <c r="C542" s="121" t="str">
        <f t="shared" si="56"/>
        <v>Saturday</v>
      </c>
      <c r="D542" s="3" t="s">
        <v>665</v>
      </c>
      <c r="E542" s="3" t="s">
        <v>124</v>
      </c>
      <c r="F542" s="3">
        <v>56</v>
      </c>
      <c r="G542" s="3" t="s">
        <v>19</v>
      </c>
      <c r="H542" s="3">
        <v>1</v>
      </c>
      <c r="I542" s="3">
        <v>500</v>
      </c>
      <c r="J542" s="3">
        <v>500</v>
      </c>
    </row>
    <row r="543" spans="1:10">
      <c r="A543" s="3">
        <v>542</v>
      </c>
      <c r="B543" s="121">
        <v>45094</v>
      </c>
      <c r="C543" s="121" t="str">
        <f t="shared" si="56"/>
        <v>Saturday</v>
      </c>
      <c r="D543" s="3" t="s">
        <v>666</v>
      </c>
      <c r="E543" s="3" t="s">
        <v>126</v>
      </c>
      <c r="F543" s="3">
        <v>20</v>
      </c>
      <c r="G543" s="3" t="s">
        <v>19</v>
      </c>
      <c r="H543" s="3">
        <v>1</v>
      </c>
      <c r="I543" s="3">
        <v>50</v>
      </c>
      <c r="J543" s="3">
        <v>50</v>
      </c>
    </row>
    <row r="544" spans="1:10">
      <c r="A544" s="3">
        <v>543</v>
      </c>
      <c r="B544" s="121">
        <v>45133</v>
      </c>
      <c r="C544" s="121" t="str">
        <f t="shared" si="56"/>
        <v>Wednesday</v>
      </c>
      <c r="D544" s="3" t="s">
        <v>667</v>
      </c>
      <c r="E544" s="3" t="s">
        <v>124</v>
      </c>
      <c r="F544" s="3">
        <v>49</v>
      </c>
      <c r="G544" s="3" t="s">
        <v>19</v>
      </c>
      <c r="H544" s="3">
        <v>2</v>
      </c>
      <c r="I544" s="3">
        <v>300</v>
      </c>
      <c r="J544" s="3">
        <v>600</v>
      </c>
    </row>
    <row r="545" spans="1:10">
      <c r="A545" s="3">
        <v>544</v>
      </c>
      <c r="B545" s="121">
        <v>45283</v>
      </c>
      <c r="C545" s="121" t="str">
        <f t="shared" si="56"/>
        <v>Saturday</v>
      </c>
      <c r="D545" s="3" t="s">
        <v>668</v>
      </c>
      <c r="E545" s="3" t="s">
        <v>126</v>
      </c>
      <c r="F545" s="3">
        <v>27</v>
      </c>
      <c r="G545" s="3" t="s">
        <v>20</v>
      </c>
      <c r="H545" s="3">
        <v>1</v>
      </c>
      <c r="I545" s="3">
        <v>25</v>
      </c>
      <c r="J545" s="3">
        <v>25</v>
      </c>
    </row>
    <row r="546" spans="1:10">
      <c r="A546" s="3">
        <v>545</v>
      </c>
      <c r="B546" s="121">
        <v>45078</v>
      </c>
      <c r="C546" s="121" t="str">
        <f t="shared" si="56"/>
        <v>Thursday</v>
      </c>
      <c r="D546" s="3" t="s">
        <v>669</v>
      </c>
      <c r="E546" s="3" t="s">
        <v>124</v>
      </c>
      <c r="F546" s="3">
        <v>27</v>
      </c>
      <c r="G546" s="3" t="s">
        <v>21</v>
      </c>
      <c r="H546" s="3">
        <v>2</v>
      </c>
      <c r="I546" s="3">
        <v>25</v>
      </c>
      <c r="J546" s="3">
        <v>50</v>
      </c>
    </row>
    <row r="547" spans="1:10">
      <c r="A547" s="3">
        <v>546</v>
      </c>
      <c r="B547" s="121">
        <v>45210</v>
      </c>
      <c r="C547" s="121" t="str">
        <f t="shared" si="56"/>
        <v>Wednesday</v>
      </c>
      <c r="D547" s="3" t="s">
        <v>670</v>
      </c>
      <c r="E547" s="3" t="s">
        <v>126</v>
      </c>
      <c r="F547" s="3">
        <v>36</v>
      </c>
      <c r="G547" s="3" t="s">
        <v>20</v>
      </c>
      <c r="H547" s="3">
        <v>4</v>
      </c>
      <c r="I547" s="3">
        <v>50</v>
      </c>
      <c r="J547" s="3">
        <v>200</v>
      </c>
    </row>
    <row r="548" spans="1:10">
      <c r="A548" s="3">
        <v>547</v>
      </c>
      <c r="B548" s="121">
        <v>44992</v>
      </c>
      <c r="C548" s="121" t="str">
        <f t="shared" si="56"/>
        <v>Tuesday</v>
      </c>
      <c r="D548" s="3" t="s">
        <v>671</v>
      </c>
      <c r="E548" s="3" t="s">
        <v>124</v>
      </c>
      <c r="F548" s="3">
        <v>63</v>
      </c>
      <c r="G548" s="3" t="s">
        <v>21</v>
      </c>
      <c r="H548" s="3">
        <v>4</v>
      </c>
      <c r="I548" s="3">
        <v>500</v>
      </c>
      <c r="J548" s="3">
        <v>2000</v>
      </c>
    </row>
    <row r="549" spans="1:10">
      <c r="A549" s="3">
        <v>548</v>
      </c>
      <c r="B549" s="121">
        <v>45025</v>
      </c>
      <c r="C549" s="121" t="str">
        <f t="shared" si="56"/>
        <v>Sunday</v>
      </c>
      <c r="D549" s="3" t="s">
        <v>672</v>
      </c>
      <c r="E549" s="3" t="s">
        <v>126</v>
      </c>
      <c r="F549" s="3">
        <v>51</v>
      </c>
      <c r="G549" s="3" t="s">
        <v>21</v>
      </c>
      <c r="H549" s="3">
        <v>2</v>
      </c>
      <c r="I549" s="3">
        <v>30</v>
      </c>
      <c r="J549" s="3">
        <v>60</v>
      </c>
    </row>
    <row r="550" spans="1:10">
      <c r="A550" s="3">
        <v>549</v>
      </c>
      <c r="B550" s="121">
        <v>45142</v>
      </c>
      <c r="C550" s="121" t="str">
        <f t="shared" si="56"/>
        <v>Friday</v>
      </c>
      <c r="D550" s="3" t="s">
        <v>673</v>
      </c>
      <c r="E550" s="3" t="s">
        <v>126</v>
      </c>
      <c r="F550" s="3">
        <v>50</v>
      </c>
      <c r="G550" s="3" t="s">
        <v>19</v>
      </c>
      <c r="H550" s="3">
        <v>2</v>
      </c>
      <c r="I550" s="3">
        <v>50</v>
      </c>
      <c r="J550" s="3">
        <v>100</v>
      </c>
    </row>
    <row r="551" spans="1:10">
      <c r="A551" s="3">
        <v>550</v>
      </c>
      <c r="B551" s="121">
        <v>45267</v>
      </c>
      <c r="C551" s="121" t="str">
        <f t="shared" si="56"/>
        <v>Thursday</v>
      </c>
      <c r="D551" s="3" t="s">
        <v>674</v>
      </c>
      <c r="E551" s="3" t="s">
        <v>124</v>
      </c>
      <c r="F551" s="3">
        <v>40</v>
      </c>
      <c r="G551" s="3" t="s">
        <v>21</v>
      </c>
      <c r="H551" s="3">
        <v>3</v>
      </c>
      <c r="I551" s="3">
        <v>300</v>
      </c>
      <c r="J551" s="3">
        <v>900</v>
      </c>
    </row>
    <row r="552" spans="1:10">
      <c r="A552" s="3">
        <v>551</v>
      </c>
      <c r="B552" s="121">
        <v>45121</v>
      </c>
      <c r="C552" s="121" t="str">
        <f t="shared" si="56"/>
        <v>Friday</v>
      </c>
      <c r="D552" s="3" t="s">
        <v>675</v>
      </c>
      <c r="E552" s="3" t="s">
        <v>124</v>
      </c>
      <c r="F552" s="3">
        <v>45</v>
      </c>
      <c r="G552" s="3" t="s">
        <v>20</v>
      </c>
      <c r="H552" s="3">
        <v>3</v>
      </c>
      <c r="I552" s="3">
        <v>300</v>
      </c>
      <c r="J552" s="3">
        <v>900</v>
      </c>
    </row>
    <row r="553" spans="1:10">
      <c r="A553" s="3">
        <v>552</v>
      </c>
      <c r="B553" s="121">
        <v>45273</v>
      </c>
      <c r="C553" s="121" t="str">
        <f t="shared" si="56"/>
        <v>Wednesday</v>
      </c>
      <c r="D553" s="3" t="s">
        <v>676</v>
      </c>
      <c r="E553" s="3" t="s">
        <v>126</v>
      </c>
      <c r="F553" s="3">
        <v>49</v>
      </c>
      <c r="G553" s="3" t="s">
        <v>20</v>
      </c>
      <c r="H553" s="3">
        <v>3</v>
      </c>
      <c r="I553" s="3">
        <v>25</v>
      </c>
      <c r="J553" s="3">
        <v>75</v>
      </c>
    </row>
    <row r="554" spans="1:10">
      <c r="A554" s="3">
        <v>553</v>
      </c>
      <c r="B554" s="121">
        <v>45016</v>
      </c>
      <c r="C554" s="121" t="str">
        <f t="shared" si="56"/>
        <v>Friday</v>
      </c>
      <c r="D554" s="3" t="s">
        <v>677</v>
      </c>
      <c r="E554" s="3" t="s">
        <v>124</v>
      </c>
      <c r="F554" s="3">
        <v>24</v>
      </c>
      <c r="G554" s="3" t="s">
        <v>21</v>
      </c>
      <c r="H554" s="3">
        <v>4</v>
      </c>
      <c r="I554" s="3">
        <v>300</v>
      </c>
      <c r="J554" s="3">
        <v>1200</v>
      </c>
    </row>
    <row r="555" spans="1:10">
      <c r="A555" s="3">
        <v>554</v>
      </c>
      <c r="B555" s="121">
        <v>45242</v>
      </c>
      <c r="C555" s="121" t="str">
        <f t="shared" si="56"/>
        <v>Sunday</v>
      </c>
      <c r="D555" s="3" t="s">
        <v>678</v>
      </c>
      <c r="E555" s="3" t="s">
        <v>126</v>
      </c>
      <c r="F555" s="3">
        <v>46</v>
      </c>
      <c r="G555" s="3" t="s">
        <v>19</v>
      </c>
      <c r="H555" s="3">
        <v>3</v>
      </c>
      <c r="I555" s="3">
        <v>50</v>
      </c>
      <c r="J555" s="3">
        <v>150</v>
      </c>
    </row>
    <row r="556" spans="1:10">
      <c r="A556" s="3">
        <v>555</v>
      </c>
      <c r="B556" s="121">
        <v>45218</v>
      </c>
      <c r="C556" s="121" t="str">
        <f t="shared" si="56"/>
        <v>Thursday</v>
      </c>
      <c r="D556" s="3" t="s">
        <v>679</v>
      </c>
      <c r="E556" s="3" t="s">
        <v>124</v>
      </c>
      <c r="F556" s="3">
        <v>25</v>
      </c>
      <c r="G556" s="3" t="s">
        <v>19</v>
      </c>
      <c r="H556" s="3">
        <v>1</v>
      </c>
      <c r="I556" s="3">
        <v>300</v>
      </c>
      <c r="J556" s="3">
        <v>300</v>
      </c>
    </row>
    <row r="557" spans="1:10">
      <c r="A557" s="3">
        <v>556</v>
      </c>
      <c r="B557" s="121">
        <v>45081</v>
      </c>
      <c r="C557" s="121" t="str">
        <f t="shared" si="56"/>
        <v>Sunday</v>
      </c>
      <c r="D557" s="3" t="s">
        <v>680</v>
      </c>
      <c r="E557" s="3" t="s">
        <v>126</v>
      </c>
      <c r="F557" s="3">
        <v>18</v>
      </c>
      <c r="G557" s="3" t="s">
        <v>20</v>
      </c>
      <c r="H557" s="3">
        <v>1</v>
      </c>
      <c r="I557" s="3">
        <v>50</v>
      </c>
      <c r="J557" s="3">
        <v>50</v>
      </c>
    </row>
    <row r="558" spans="1:10">
      <c r="A558" s="3">
        <v>557</v>
      </c>
      <c r="B558" s="121">
        <v>45134</v>
      </c>
      <c r="C558" s="121" t="str">
        <f t="shared" si="56"/>
        <v>Thursday</v>
      </c>
      <c r="D558" s="3" t="s">
        <v>681</v>
      </c>
      <c r="E558" s="3" t="s">
        <v>126</v>
      </c>
      <c r="F558" s="3">
        <v>20</v>
      </c>
      <c r="G558" s="3" t="s">
        <v>19</v>
      </c>
      <c r="H558" s="3">
        <v>3</v>
      </c>
      <c r="I558" s="3">
        <v>30</v>
      </c>
      <c r="J558" s="3">
        <v>90</v>
      </c>
    </row>
    <row r="559" spans="1:10">
      <c r="A559" s="3">
        <v>558</v>
      </c>
      <c r="B559" s="121">
        <v>45207</v>
      </c>
      <c r="C559" s="121" t="str">
        <f t="shared" si="56"/>
        <v>Sunday</v>
      </c>
      <c r="D559" s="3" t="s">
        <v>682</v>
      </c>
      <c r="E559" s="3" t="s">
        <v>126</v>
      </c>
      <c r="F559" s="3">
        <v>41</v>
      </c>
      <c r="G559" s="3" t="s">
        <v>21</v>
      </c>
      <c r="H559" s="3">
        <v>1</v>
      </c>
      <c r="I559" s="3">
        <v>25</v>
      </c>
      <c r="J559" s="3">
        <v>25</v>
      </c>
    </row>
    <row r="560" spans="1:10">
      <c r="A560" s="3">
        <v>559</v>
      </c>
      <c r="B560" s="121">
        <v>44927</v>
      </c>
      <c r="C560" s="121" t="str">
        <f t="shared" si="56"/>
        <v>Sunday</v>
      </c>
      <c r="D560" s="3" t="s">
        <v>683</v>
      </c>
      <c r="E560" s="3" t="s">
        <v>126</v>
      </c>
      <c r="F560" s="3">
        <v>40</v>
      </c>
      <c r="G560" s="3" t="s">
        <v>21</v>
      </c>
      <c r="H560" s="3">
        <v>4</v>
      </c>
      <c r="I560" s="3">
        <v>300</v>
      </c>
      <c r="J560" s="3">
        <v>1200</v>
      </c>
    </row>
    <row r="561" spans="1:10">
      <c r="A561" s="3">
        <v>560</v>
      </c>
      <c r="B561" s="121">
        <v>45082</v>
      </c>
      <c r="C561" s="121" t="str">
        <f t="shared" si="56"/>
        <v>Monday</v>
      </c>
      <c r="D561" s="3" t="s">
        <v>684</v>
      </c>
      <c r="E561" s="3" t="s">
        <v>126</v>
      </c>
      <c r="F561" s="3">
        <v>25</v>
      </c>
      <c r="G561" s="3" t="s">
        <v>20</v>
      </c>
      <c r="H561" s="3">
        <v>1</v>
      </c>
      <c r="I561" s="3">
        <v>50</v>
      </c>
      <c r="J561" s="3">
        <v>50</v>
      </c>
    </row>
    <row r="562" spans="1:10">
      <c r="A562" s="3">
        <v>561</v>
      </c>
      <c r="B562" s="121">
        <v>45073</v>
      </c>
      <c r="C562" s="121" t="str">
        <f t="shared" si="56"/>
        <v>Saturday</v>
      </c>
      <c r="D562" s="3" t="s">
        <v>685</v>
      </c>
      <c r="E562" s="3" t="s">
        <v>126</v>
      </c>
      <c r="F562" s="3">
        <v>64</v>
      </c>
      <c r="G562" s="3" t="s">
        <v>21</v>
      </c>
      <c r="H562" s="3">
        <v>4</v>
      </c>
      <c r="I562" s="3">
        <v>500</v>
      </c>
      <c r="J562" s="3">
        <v>2000</v>
      </c>
    </row>
    <row r="563" spans="1:10">
      <c r="A563" s="3">
        <v>562</v>
      </c>
      <c r="B563" s="121">
        <v>45034</v>
      </c>
      <c r="C563" s="121" t="str">
        <f t="shared" si="56"/>
        <v>Tuesday</v>
      </c>
      <c r="D563" s="3" t="s">
        <v>686</v>
      </c>
      <c r="E563" s="3" t="s">
        <v>124</v>
      </c>
      <c r="F563" s="3">
        <v>54</v>
      </c>
      <c r="G563" s="3" t="s">
        <v>20</v>
      </c>
      <c r="H563" s="3">
        <v>2</v>
      </c>
      <c r="I563" s="3">
        <v>25</v>
      </c>
      <c r="J563" s="3">
        <v>50</v>
      </c>
    </row>
    <row r="564" spans="1:10">
      <c r="A564" s="3">
        <v>563</v>
      </c>
      <c r="B564" s="121">
        <v>45147</v>
      </c>
      <c r="C564" s="121" t="str">
        <f t="shared" si="56"/>
        <v>Wednesday</v>
      </c>
      <c r="D564" s="3" t="s">
        <v>687</v>
      </c>
      <c r="E564" s="3" t="s">
        <v>124</v>
      </c>
      <c r="F564" s="3">
        <v>20</v>
      </c>
      <c r="G564" s="3" t="s">
        <v>21</v>
      </c>
      <c r="H564" s="3">
        <v>2</v>
      </c>
      <c r="I564" s="3">
        <v>30</v>
      </c>
      <c r="J564" s="3">
        <v>60</v>
      </c>
    </row>
    <row r="565" spans="1:10">
      <c r="A565" s="3">
        <v>564</v>
      </c>
      <c r="B565" s="121">
        <v>45223</v>
      </c>
      <c r="C565" s="121" t="str">
        <f t="shared" si="56"/>
        <v>Tuesday</v>
      </c>
      <c r="D565" s="3" t="s">
        <v>688</v>
      </c>
      <c r="E565" s="3" t="s">
        <v>124</v>
      </c>
      <c r="F565" s="3">
        <v>50</v>
      </c>
      <c r="G565" s="3" t="s">
        <v>20</v>
      </c>
      <c r="H565" s="3">
        <v>2</v>
      </c>
      <c r="I565" s="3">
        <v>50</v>
      </c>
      <c r="J565" s="3">
        <v>100</v>
      </c>
    </row>
    <row r="566" spans="1:10">
      <c r="A566" s="3">
        <v>565</v>
      </c>
      <c r="B566" s="121">
        <v>45237</v>
      </c>
      <c r="C566" s="121" t="str">
        <f t="shared" si="56"/>
        <v>Tuesday</v>
      </c>
      <c r="D566" s="3" t="s">
        <v>689</v>
      </c>
      <c r="E566" s="3" t="s">
        <v>126</v>
      </c>
      <c r="F566" s="3">
        <v>45</v>
      </c>
      <c r="G566" s="3" t="s">
        <v>19</v>
      </c>
      <c r="H566" s="3">
        <v>2</v>
      </c>
      <c r="I566" s="3">
        <v>30</v>
      </c>
      <c r="J566" s="3">
        <v>60</v>
      </c>
    </row>
    <row r="567" spans="1:10">
      <c r="A567" s="3">
        <v>566</v>
      </c>
      <c r="B567" s="121">
        <v>45262</v>
      </c>
      <c r="C567" s="121" t="str">
        <f t="shared" si="56"/>
        <v>Saturday</v>
      </c>
      <c r="D567" s="3" t="s">
        <v>690</v>
      </c>
      <c r="E567" s="3" t="s">
        <v>126</v>
      </c>
      <c r="F567" s="3">
        <v>64</v>
      </c>
      <c r="G567" s="3" t="s">
        <v>21</v>
      </c>
      <c r="H567" s="3">
        <v>1</v>
      </c>
      <c r="I567" s="3">
        <v>30</v>
      </c>
      <c r="J567" s="3">
        <v>30</v>
      </c>
    </row>
    <row r="568" spans="1:10">
      <c r="A568" s="3">
        <v>567</v>
      </c>
      <c r="B568" s="121">
        <v>45091</v>
      </c>
      <c r="C568" s="121" t="str">
        <f t="shared" si="56"/>
        <v>Wednesday</v>
      </c>
      <c r="D568" s="3" t="s">
        <v>691</v>
      </c>
      <c r="E568" s="3" t="s">
        <v>126</v>
      </c>
      <c r="F568" s="3">
        <v>25</v>
      </c>
      <c r="G568" s="3" t="s">
        <v>21</v>
      </c>
      <c r="H568" s="3">
        <v>3</v>
      </c>
      <c r="I568" s="3">
        <v>300</v>
      </c>
      <c r="J568" s="3">
        <v>900</v>
      </c>
    </row>
    <row r="569" spans="1:10">
      <c r="A569" s="3">
        <v>568</v>
      </c>
      <c r="B569" s="121">
        <v>45165</v>
      </c>
      <c r="C569" s="121" t="str">
        <f t="shared" si="56"/>
        <v>Sunday</v>
      </c>
      <c r="D569" s="3" t="s">
        <v>692</v>
      </c>
      <c r="E569" s="3" t="s">
        <v>126</v>
      </c>
      <c r="F569" s="3">
        <v>51</v>
      </c>
      <c r="G569" s="3" t="s">
        <v>20</v>
      </c>
      <c r="H569" s="3">
        <v>1</v>
      </c>
      <c r="I569" s="3">
        <v>300</v>
      </c>
      <c r="J569" s="3">
        <v>300</v>
      </c>
    </row>
    <row r="570" spans="1:10">
      <c r="A570" s="3">
        <v>569</v>
      </c>
      <c r="B570" s="121">
        <v>45153</v>
      </c>
      <c r="C570" s="121" t="str">
        <f t="shared" si="56"/>
        <v>Tuesday</v>
      </c>
      <c r="D570" s="3" t="s">
        <v>693</v>
      </c>
      <c r="E570" s="3" t="s">
        <v>124</v>
      </c>
      <c r="F570" s="3">
        <v>52</v>
      </c>
      <c r="G570" s="3" t="s">
        <v>20</v>
      </c>
      <c r="H570" s="3">
        <v>4</v>
      </c>
      <c r="I570" s="3">
        <v>50</v>
      </c>
      <c r="J570" s="3">
        <v>200</v>
      </c>
    </row>
    <row r="571" spans="1:10">
      <c r="A571" s="3">
        <v>570</v>
      </c>
      <c r="B571" s="121">
        <v>45153</v>
      </c>
      <c r="C571" s="121" t="str">
        <f t="shared" si="56"/>
        <v>Tuesday</v>
      </c>
      <c r="D571" s="3" t="s">
        <v>694</v>
      </c>
      <c r="E571" s="3" t="s">
        <v>124</v>
      </c>
      <c r="F571" s="3">
        <v>49</v>
      </c>
      <c r="G571" s="3" t="s">
        <v>21</v>
      </c>
      <c r="H571" s="3">
        <v>1</v>
      </c>
      <c r="I571" s="3">
        <v>500</v>
      </c>
      <c r="J571" s="3">
        <v>500</v>
      </c>
    </row>
    <row r="572" spans="1:10">
      <c r="A572" s="3">
        <v>571</v>
      </c>
      <c r="B572" s="121">
        <v>45272</v>
      </c>
      <c r="C572" s="121" t="str">
        <f t="shared" si="56"/>
        <v>Tuesday</v>
      </c>
      <c r="D572" s="3" t="s">
        <v>695</v>
      </c>
      <c r="E572" s="3" t="s">
        <v>126</v>
      </c>
      <c r="F572" s="3">
        <v>41</v>
      </c>
      <c r="G572" s="3" t="s">
        <v>20</v>
      </c>
      <c r="H572" s="3">
        <v>1</v>
      </c>
      <c r="I572" s="3">
        <v>50</v>
      </c>
      <c r="J572" s="3">
        <v>50</v>
      </c>
    </row>
    <row r="573" spans="1:10">
      <c r="A573" s="3">
        <v>572</v>
      </c>
      <c r="B573" s="121">
        <v>45036</v>
      </c>
      <c r="C573" s="121" t="str">
        <f t="shared" si="56"/>
        <v>Thursday</v>
      </c>
      <c r="D573" s="3" t="s">
        <v>696</v>
      </c>
      <c r="E573" s="3" t="s">
        <v>124</v>
      </c>
      <c r="F573" s="3">
        <v>31</v>
      </c>
      <c r="G573" s="3" t="s">
        <v>21</v>
      </c>
      <c r="H573" s="3">
        <v>4</v>
      </c>
      <c r="I573" s="3">
        <v>500</v>
      </c>
      <c r="J573" s="3">
        <v>2000</v>
      </c>
    </row>
    <row r="574" spans="1:10">
      <c r="A574" s="3">
        <v>573</v>
      </c>
      <c r="B574" s="121">
        <v>45188</v>
      </c>
      <c r="C574" s="121" t="str">
        <f t="shared" si="56"/>
        <v>Tuesday</v>
      </c>
      <c r="D574" s="3" t="s">
        <v>697</v>
      </c>
      <c r="E574" s="3" t="s">
        <v>124</v>
      </c>
      <c r="F574" s="3">
        <v>49</v>
      </c>
      <c r="G574" s="3" t="s">
        <v>19</v>
      </c>
      <c r="H574" s="3">
        <v>2</v>
      </c>
      <c r="I574" s="3">
        <v>30</v>
      </c>
      <c r="J574" s="3">
        <v>60</v>
      </c>
    </row>
    <row r="575" spans="1:10">
      <c r="A575" s="3">
        <v>574</v>
      </c>
      <c r="B575" s="121">
        <v>45169</v>
      </c>
      <c r="C575" s="121" t="str">
        <f t="shared" si="56"/>
        <v>Thursday</v>
      </c>
      <c r="D575" s="3" t="s">
        <v>698</v>
      </c>
      <c r="E575" s="3" t="s">
        <v>126</v>
      </c>
      <c r="F575" s="3">
        <v>63</v>
      </c>
      <c r="G575" s="3" t="s">
        <v>20</v>
      </c>
      <c r="H575" s="3">
        <v>2</v>
      </c>
      <c r="I575" s="3">
        <v>25</v>
      </c>
      <c r="J575" s="3">
        <v>50</v>
      </c>
    </row>
    <row r="576" spans="1:10">
      <c r="A576" s="3">
        <v>575</v>
      </c>
      <c r="B576" s="121">
        <v>45013</v>
      </c>
      <c r="C576" s="121" t="str">
        <f t="shared" si="56"/>
        <v>Tuesday</v>
      </c>
      <c r="D576" s="3" t="s">
        <v>699</v>
      </c>
      <c r="E576" s="3" t="s">
        <v>124</v>
      </c>
      <c r="F576" s="3">
        <v>60</v>
      </c>
      <c r="G576" s="3" t="s">
        <v>21</v>
      </c>
      <c r="H576" s="3">
        <v>2</v>
      </c>
      <c r="I576" s="3">
        <v>50</v>
      </c>
      <c r="J576" s="3">
        <v>100</v>
      </c>
    </row>
    <row r="577" spans="1:10">
      <c r="A577" s="3">
        <v>576</v>
      </c>
      <c r="B577" s="121">
        <v>45264</v>
      </c>
      <c r="C577" s="121" t="str">
        <f t="shared" si="56"/>
        <v>Monday</v>
      </c>
      <c r="D577" s="3" t="s">
        <v>700</v>
      </c>
      <c r="E577" s="3" t="s">
        <v>126</v>
      </c>
      <c r="F577" s="3">
        <v>33</v>
      </c>
      <c r="G577" s="3" t="s">
        <v>19</v>
      </c>
      <c r="H577" s="3">
        <v>3</v>
      </c>
      <c r="I577" s="3">
        <v>50</v>
      </c>
      <c r="J577" s="3">
        <v>150</v>
      </c>
    </row>
    <row r="578" spans="1:10">
      <c r="A578" s="3">
        <v>577</v>
      </c>
      <c r="B578" s="121">
        <v>44970</v>
      </c>
      <c r="C578" s="121" t="str">
        <f t="shared" si="56"/>
        <v>Monday</v>
      </c>
      <c r="D578" s="3" t="s">
        <v>701</v>
      </c>
      <c r="E578" s="3" t="s">
        <v>124</v>
      </c>
      <c r="F578" s="3">
        <v>21</v>
      </c>
      <c r="G578" s="3" t="s">
        <v>19</v>
      </c>
      <c r="H578" s="3">
        <v>4</v>
      </c>
      <c r="I578" s="3">
        <v>500</v>
      </c>
      <c r="J578" s="3">
        <v>2000</v>
      </c>
    </row>
    <row r="579" spans="1:10">
      <c r="A579" s="3">
        <v>578</v>
      </c>
      <c r="B579" s="121">
        <v>45072</v>
      </c>
      <c r="C579" s="121" t="str">
        <f t="shared" ref="C579:C642" si="57">TEXT(B579,"dddd")</f>
        <v>Friday</v>
      </c>
      <c r="D579" s="3" t="s">
        <v>702</v>
      </c>
      <c r="E579" s="3" t="s">
        <v>126</v>
      </c>
      <c r="F579" s="3">
        <v>54</v>
      </c>
      <c r="G579" s="3" t="s">
        <v>21</v>
      </c>
      <c r="H579" s="3">
        <v>4</v>
      </c>
      <c r="I579" s="3">
        <v>30</v>
      </c>
      <c r="J579" s="3">
        <v>120</v>
      </c>
    </row>
    <row r="580" spans="1:10">
      <c r="A580" s="3">
        <v>579</v>
      </c>
      <c r="B580" s="121">
        <v>45190</v>
      </c>
      <c r="C580" s="121" t="str">
        <f t="shared" si="57"/>
        <v>Thursday</v>
      </c>
      <c r="D580" s="3" t="s">
        <v>703</v>
      </c>
      <c r="E580" s="3" t="s">
        <v>126</v>
      </c>
      <c r="F580" s="3">
        <v>38</v>
      </c>
      <c r="G580" s="3" t="s">
        <v>20</v>
      </c>
      <c r="H580" s="3">
        <v>1</v>
      </c>
      <c r="I580" s="3">
        <v>30</v>
      </c>
      <c r="J580" s="3">
        <v>30</v>
      </c>
    </row>
    <row r="581" spans="1:10">
      <c r="A581" s="3">
        <v>580</v>
      </c>
      <c r="B581" s="121">
        <v>45266</v>
      </c>
      <c r="C581" s="121" t="str">
        <f t="shared" si="57"/>
        <v>Wednesday</v>
      </c>
      <c r="D581" s="3" t="s">
        <v>704</v>
      </c>
      <c r="E581" s="3" t="s">
        <v>126</v>
      </c>
      <c r="F581" s="3">
        <v>31</v>
      </c>
      <c r="G581" s="3" t="s">
        <v>21</v>
      </c>
      <c r="H581" s="3">
        <v>3</v>
      </c>
      <c r="I581" s="3">
        <v>500</v>
      </c>
      <c r="J581" s="3">
        <v>1500</v>
      </c>
    </row>
    <row r="582" spans="1:10">
      <c r="A582" s="3">
        <v>581</v>
      </c>
      <c r="B582" s="121">
        <v>45251</v>
      </c>
      <c r="C582" s="121" t="str">
        <f t="shared" si="57"/>
        <v>Tuesday</v>
      </c>
      <c r="D582" s="3" t="s">
        <v>705</v>
      </c>
      <c r="E582" s="3" t="s">
        <v>126</v>
      </c>
      <c r="F582" s="3">
        <v>48</v>
      </c>
      <c r="G582" s="3" t="s">
        <v>19</v>
      </c>
      <c r="H582" s="3">
        <v>2</v>
      </c>
      <c r="I582" s="3">
        <v>30</v>
      </c>
      <c r="J582" s="3">
        <v>60</v>
      </c>
    </row>
    <row r="583" spans="1:10">
      <c r="A583" s="3">
        <v>582</v>
      </c>
      <c r="B583" s="121">
        <v>45244</v>
      </c>
      <c r="C583" s="121" t="str">
        <f t="shared" si="57"/>
        <v>Tuesday</v>
      </c>
      <c r="D583" s="3" t="s">
        <v>706</v>
      </c>
      <c r="E583" s="3" t="s">
        <v>124</v>
      </c>
      <c r="F583" s="3">
        <v>35</v>
      </c>
      <c r="G583" s="3" t="s">
        <v>21</v>
      </c>
      <c r="H583" s="3">
        <v>3</v>
      </c>
      <c r="I583" s="3">
        <v>300</v>
      </c>
      <c r="J583" s="3">
        <v>900</v>
      </c>
    </row>
    <row r="584" spans="1:10">
      <c r="A584" s="3">
        <v>583</v>
      </c>
      <c r="B584" s="121">
        <v>45098</v>
      </c>
      <c r="C584" s="121" t="str">
        <f t="shared" si="57"/>
        <v>Wednesday</v>
      </c>
      <c r="D584" s="3" t="s">
        <v>707</v>
      </c>
      <c r="E584" s="3" t="s">
        <v>126</v>
      </c>
      <c r="F584" s="3">
        <v>24</v>
      </c>
      <c r="G584" s="3" t="s">
        <v>20</v>
      </c>
      <c r="H584" s="3">
        <v>4</v>
      </c>
      <c r="I584" s="3">
        <v>25</v>
      </c>
      <c r="J584" s="3">
        <v>100</v>
      </c>
    </row>
    <row r="585" spans="1:10">
      <c r="A585" s="3">
        <v>584</v>
      </c>
      <c r="B585" s="121">
        <v>44974</v>
      </c>
      <c r="C585" s="121" t="str">
        <f t="shared" si="57"/>
        <v>Friday</v>
      </c>
      <c r="D585" s="3" t="s">
        <v>708</v>
      </c>
      <c r="E585" s="3" t="s">
        <v>126</v>
      </c>
      <c r="F585" s="3">
        <v>27</v>
      </c>
      <c r="G585" s="3" t="s">
        <v>19</v>
      </c>
      <c r="H585" s="3">
        <v>4</v>
      </c>
      <c r="I585" s="3">
        <v>50</v>
      </c>
      <c r="J585" s="3">
        <v>200</v>
      </c>
    </row>
    <row r="586" spans="1:10">
      <c r="A586" s="3">
        <v>585</v>
      </c>
      <c r="B586" s="121">
        <v>45047</v>
      </c>
      <c r="C586" s="121" t="str">
        <f t="shared" si="57"/>
        <v>Monday</v>
      </c>
      <c r="D586" s="3" t="s">
        <v>709</v>
      </c>
      <c r="E586" s="3" t="s">
        <v>126</v>
      </c>
      <c r="F586" s="3">
        <v>24</v>
      </c>
      <c r="G586" s="3" t="s">
        <v>21</v>
      </c>
      <c r="H586" s="3">
        <v>1</v>
      </c>
      <c r="I586" s="3">
        <v>25</v>
      </c>
      <c r="J586" s="3">
        <v>25</v>
      </c>
    </row>
    <row r="587" spans="1:10">
      <c r="A587" s="3">
        <v>586</v>
      </c>
      <c r="B587" s="121">
        <v>45271</v>
      </c>
      <c r="C587" s="121" t="str">
        <f t="shared" si="57"/>
        <v>Monday</v>
      </c>
      <c r="D587" s="3" t="s">
        <v>710</v>
      </c>
      <c r="E587" s="3" t="s">
        <v>124</v>
      </c>
      <c r="F587" s="3">
        <v>50</v>
      </c>
      <c r="G587" s="3" t="s">
        <v>20</v>
      </c>
      <c r="H587" s="3">
        <v>1</v>
      </c>
      <c r="I587" s="3">
        <v>50</v>
      </c>
      <c r="J587" s="3">
        <v>50</v>
      </c>
    </row>
    <row r="588" spans="1:10">
      <c r="A588" s="3">
        <v>587</v>
      </c>
      <c r="B588" s="121">
        <v>45085</v>
      </c>
      <c r="C588" s="121" t="str">
        <f t="shared" si="57"/>
        <v>Thursday</v>
      </c>
      <c r="D588" s="3" t="s">
        <v>711</v>
      </c>
      <c r="E588" s="3" t="s">
        <v>126</v>
      </c>
      <c r="F588" s="3">
        <v>40</v>
      </c>
      <c r="G588" s="3" t="s">
        <v>19</v>
      </c>
      <c r="H588" s="3">
        <v>4</v>
      </c>
      <c r="I588" s="3">
        <v>300</v>
      </c>
      <c r="J588" s="3">
        <v>1200</v>
      </c>
    </row>
    <row r="589" spans="1:10">
      <c r="A589" s="3">
        <v>588</v>
      </c>
      <c r="B589" s="121">
        <v>45042</v>
      </c>
      <c r="C589" s="121" t="str">
        <f t="shared" si="57"/>
        <v>Wednesday</v>
      </c>
      <c r="D589" s="3" t="s">
        <v>712</v>
      </c>
      <c r="E589" s="3" t="s">
        <v>124</v>
      </c>
      <c r="F589" s="3">
        <v>38</v>
      </c>
      <c r="G589" s="3" t="s">
        <v>20</v>
      </c>
      <c r="H589" s="3">
        <v>2</v>
      </c>
      <c r="I589" s="3">
        <v>30</v>
      </c>
      <c r="J589" s="3">
        <v>60</v>
      </c>
    </row>
    <row r="590" spans="1:10">
      <c r="A590" s="3">
        <v>589</v>
      </c>
      <c r="B590" s="121">
        <v>45028</v>
      </c>
      <c r="C590" s="121" t="str">
        <f t="shared" si="57"/>
        <v>Wednesday</v>
      </c>
      <c r="D590" s="3" t="s">
        <v>713</v>
      </c>
      <c r="E590" s="3" t="s">
        <v>126</v>
      </c>
      <c r="F590" s="3">
        <v>36</v>
      </c>
      <c r="G590" s="3" t="s">
        <v>19</v>
      </c>
      <c r="H590" s="3">
        <v>2</v>
      </c>
      <c r="I590" s="3">
        <v>500</v>
      </c>
      <c r="J590" s="3">
        <v>1000</v>
      </c>
    </row>
    <row r="591" spans="1:10">
      <c r="A591" s="3">
        <v>590</v>
      </c>
      <c r="B591" s="121">
        <v>45002</v>
      </c>
      <c r="C591" s="121" t="str">
        <f t="shared" si="57"/>
        <v>Friday</v>
      </c>
      <c r="D591" s="3" t="s">
        <v>714</v>
      </c>
      <c r="E591" s="3" t="s">
        <v>124</v>
      </c>
      <c r="F591" s="3">
        <v>36</v>
      </c>
      <c r="G591" s="3" t="s">
        <v>21</v>
      </c>
      <c r="H591" s="3">
        <v>3</v>
      </c>
      <c r="I591" s="3">
        <v>300</v>
      </c>
      <c r="J591" s="3">
        <v>900</v>
      </c>
    </row>
    <row r="592" spans="1:10">
      <c r="A592" s="3">
        <v>591</v>
      </c>
      <c r="B592" s="121">
        <v>44939</v>
      </c>
      <c r="C592" s="121" t="str">
        <f t="shared" si="57"/>
        <v>Friday</v>
      </c>
      <c r="D592" s="3" t="s">
        <v>715</v>
      </c>
      <c r="E592" s="3" t="s">
        <v>124</v>
      </c>
      <c r="F592" s="3">
        <v>53</v>
      </c>
      <c r="G592" s="3" t="s">
        <v>20</v>
      </c>
      <c r="H592" s="3">
        <v>4</v>
      </c>
      <c r="I592" s="3">
        <v>25</v>
      </c>
      <c r="J592" s="3">
        <v>100</v>
      </c>
    </row>
    <row r="593" spans="1:10">
      <c r="A593" s="3">
        <v>592</v>
      </c>
      <c r="B593" s="121">
        <v>44950</v>
      </c>
      <c r="C593" s="121" t="str">
        <f t="shared" si="57"/>
        <v>Tuesday</v>
      </c>
      <c r="D593" s="3" t="s">
        <v>716</v>
      </c>
      <c r="E593" s="3" t="s">
        <v>126</v>
      </c>
      <c r="F593" s="3">
        <v>46</v>
      </c>
      <c r="G593" s="3" t="s">
        <v>19</v>
      </c>
      <c r="H593" s="3">
        <v>4</v>
      </c>
      <c r="I593" s="3">
        <v>500</v>
      </c>
      <c r="J593" s="3">
        <v>2000</v>
      </c>
    </row>
    <row r="594" spans="1:10">
      <c r="A594" s="3">
        <v>593</v>
      </c>
      <c r="B594" s="121">
        <v>45052</v>
      </c>
      <c r="C594" s="121" t="str">
        <f t="shared" si="57"/>
        <v>Saturday</v>
      </c>
      <c r="D594" s="3" t="s">
        <v>717</v>
      </c>
      <c r="E594" s="3" t="s">
        <v>124</v>
      </c>
      <c r="F594" s="3">
        <v>35</v>
      </c>
      <c r="G594" s="3" t="s">
        <v>20</v>
      </c>
      <c r="H594" s="3">
        <v>2</v>
      </c>
      <c r="I594" s="3">
        <v>30</v>
      </c>
      <c r="J594" s="3">
        <v>60</v>
      </c>
    </row>
    <row r="595" spans="1:10">
      <c r="A595" s="3">
        <v>594</v>
      </c>
      <c r="B595" s="121">
        <v>45170</v>
      </c>
      <c r="C595" s="121" t="str">
        <f t="shared" si="57"/>
        <v>Friday</v>
      </c>
      <c r="D595" s="3" t="s">
        <v>718</v>
      </c>
      <c r="E595" s="3" t="s">
        <v>126</v>
      </c>
      <c r="F595" s="3">
        <v>19</v>
      </c>
      <c r="G595" s="3" t="s">
        <v>20</v>
      </c>
      <c r="H595" s="3">
        <v>2</v>
      </c>
      <c r="I595" s="3">
        <v>300</v>
      </c>
      <c r="J595" s="3">
        <v>600</v>
      </c>
    </row>
    <row r="596" spans="1:10">
      <c r="A596" s="3">
        <v>595</v>
      </c>
      <c r="B596" s="121">
        <v>45239</v>
      </c>
      <c r="C596" s="121" t="str">
        <f t="shared" si="57"/>
        <v>Thursday</v>
      </c>
      <c r="D596" s="3" t="s">
        <v>719</v>
      </c>
      <c r="E596" s="3" t="s">
        <v>126</v>
      </c>
      <c r="F596" s="3">
        <v>18</v>
      </c>
      <c r="G596" s="3" t="s">
        <v>21</v>
      </c>
      <c r="H596" s="3">
        <v>4</v>
      </c>
      <c r="I596" s="3">
        <v>500</v>
      </c>
      <c r="J596" s="3">
        <v>2000</v>
      </c>
    </row>
    <row r="597" spans="1:10">
      <c r="A597" s="3">
        <v>596</v>
      </c>
      <c r="B597" s="121">
        <v>44964</v>
      </c>
      <c r="C597" s="121" t="str">
        <f t="shared" si="57"/>
        <v>Tuesday</v>
      </c>
      <c r="D597" s="3" t="s">
        <v>720</v>
      </c>
      <c r="E597" s="3" t="s">
        <v>126</v>
      </c>
      <c r="F597" s="3">
        <v>64</v>
      </c>
      <c r="G597" s="3" t="s">
        <v>20</v>
      </c>
      <c r="H597" s="3">
        <v>1</v>
      </c>
      <c r="I597" s="3">
        <v>300</v>
      </c>
      <c r="J597" s="3">
        <v>300</v>
      </c>
    </row>
    <row r="598" spans="1:10">
      <c r="A598" s="3">
        <v>597</v>
      </c>
      <c r="B598" s="121">
        <v>45160</v>
      </c>
      <c r="C598" s="121" t="str">
        <f t="shared" si="57"/>
        <v>Tuesday</v>
      </c>
      <c r="D598" s="3" t="s">
        <v>721</v>
      </c>
      <c r="E598" s="3" t="s">
        <v>124</v>
      </c>
      <c r="F598" s="3">
        <v>22</v>
      </c>
      <c r="G598" s="3" t="s">
        <v>19</v>
      </c>
      <c r="H598" s="3">
        <v>4</v>
      </c>
      <c r="I598" s="3">
        <v>300</v>
      </c>
      <c r="J598" s="3">
        <v>1200</v>
      </c>
    </row>
    <row r="599" spans="1:10">
      <c r="A599" s="3">
        <v>598</v>
      </c>
      <c r="B599" s="121">
        <v>45139</v>
      </c>
      <c r="C599" s="121" t="str">
        <f t="shared" si="57"/>
        <v>Tuesday</v>
      </c>
      <c r="D599" s="3" t="s">
        <v>722</v>
      </c>
      <c r="E599" s="3" t="s">
        <v>124</v>
      </c>
      <c r="F599" s="3">
        <v>37</v>
      </c>
      <c r="G599" s="3" t="s">
        <v>19</v>
      </c>
      <c r="H599" s="3">
        <v>4</v>
      </c>
      <c r="I599" s="3">
        <v>30</v>
      </c>
      <c r="J599" s="3">
        <v>120</v>
      </c>
    </row>
    <row r="600" spans="1:10">
      <c r="A600" s="3">
        <v>599</v>
      </c>
      <c r="B600" s="121">
        <v>45249</v>
      </c>
      <c r="C600" s="121" t="str">
        <f t="shared" si="57"/>
        <v>Sunday</v>
      </c>
      <c r="D600" s="3" t="s">
        <v>723</v>
      </c>
      <c r="E600" s="3" t="s">
        <v>126</v>
      </c>
      <c r="F600" s="3">
        <v>28</v>
      </c>
      <c r="G600" s="3" t="s">
        <v>19</v>
      </c>
      <c r="H600" s="3">
        <v>2</v>
      </c>
      <c r="I600" s="3">
        <v>50</v>
      </c>
      <c r="J600" s="3">
        <v>100</v>
      </c>
    </row>
    <row r="601" spans="1:10">
      <c r="A601" s="3">
        <v>600</v>
      </c>
      <c r="B601" s="121">
        <v>45221</v>
      </c>
      <c r="C601" s="121" t="str">
        <f t="shared" si="57"/>
        <v>Sunday</v>
      </c>
      <c r="D601" s="3" t="s">
        <v>724</v>
      </c>
      <c r="E601" s="3" t="s">
        <v>126</v>
      </c>
      <c r="F601" s="3">
        <v>59</v>
      </c>
      <c r="G601" s="3" t="s">
        <v>19</v>
      </c>
      <c r="H601" s="3">
        <v>2</v>
      </c>
      <c r="I601" s="3">
        <v>500</v>
      </c>
      <c r="J601" s="3">
        <v>1000</v>
      </c>
    </row>
    <row r="602" spans="1:10">
      <c r="A602" s="3">
        <v>601</v>
      </c>
      <c r="B602" s="121">
        <v>45026</v>
      </c>
      <c r="C602" s="121" t="str">
        <f t="shared" si="57"/>
        <v>Monday</v>
      </c>
      <c r="D602" s="3" t="s">
        <v>725</v>
      </c>
      <c r="E602" s="3" t="s">
        <v>124</v>
      </c>
      <c r="F602" s="3">
        <v>19</v>
      </c>
      <c r="G602" s="3" t="s">
        <v>21</v>
      </c>
      <c r="H602" s="3">
        <v>1</v>
      </c>
      <c r="I602" s="3">
        <v>30</v>
      </c>
      <c r="J602" s="3">
        <v>30</v>
      </c>
    </row>
    <row r="603" spans="1:10">
      <c r="A603" s="3">
        <v>602</v>
      </c>
      <c r="B603" s="121">
        <v>45283</v>
      </c>
      <c r="C603" s="121" t="str">
        <f t="shared" si="57"/>
        <v>Saturday</v>
      </c>
      <c r="D603" s="3" t="s">
        <v>726</v>
      </c>
      <c r="E603" s="3" t="s">
        <v>126</v>
      </c>
      <c r="F603" s="3">
        <v>20</v>
      </c>
      <c r="G603" s="3" t="s">
        <v>20</v>
      </c>
      <c r="H603" s="3">
        <v>1</v>
      </c>
      <c r="I603" s="3">
        <v>300</v>
      </c>
      <c r="J603" s="3">
        <v>300</v>
      </c>
    </row>
    <row r="604" spans="1:10">
      <c r="A604" s="3">
        <v>603</v>
      </c>
      <c r="B604" s="121">
        <v>45123</v>
      </c>
      <c r="C604" s="121" t="str">
        <f t="shared" si="57"/>
        <v>Sunday</v>
      </c>
      <c r="D604" s="3" t="s">
        <v>727</v>
      </c>
      <c r="E604" s="3" t="s">
        <v>126</v>
      </c>
      <c r="F604" s="3">
        <v>40</v>
      </c>
      <c r="G604" s="3" t="s">
        <v>21</v>
      </c>
      <c r="H604" s="3">
        <v>3</v>
      </c>
      <c r="I604" s="3">
        <v>30</v>
      </c>
      <c r="J604" s="3">
        <v>90</v>
      </c>
    </row>
    <row r="605" spans="1:10">
      <c r="A605" s="3">
        <v>604</v>
      </c>
      <c r="B605" s="121">
        <v>45180</v>
      </c>
      <c r="C605" s="121" t="str">
        <f t="shared" si="57"/>
        <v>Monday</v>
      </c>
      <c r="D605" s="3" t="s">
        <v>728</v>
      </c>
      <c r="E605" s="3" t="s">
        <v>126</v>
      </c>
      <c r="F605" s="3">
        <v>29</v>
      </c>
      <c r="G605" s="3" t="s">
        <v>20</v>
      </c>
      <c r="H605" s="3">
        <v>4</v>
      </c>
      <c r="I605" s="3">
        <v>50</v>
      </c>
      <c r="J605" s="3">
        <v>200</v>
      </c>
    </row>
    <row r="606" spans="1:10">
      <c r="A606" s="3">
        <v>605</v>
      </c>
      <c r="B606" s="121">
        <v>45131</v>
      </c>
      <c r="C606" s="121" t="str">
        <f t="shared" si="57"/>
        <v>Monday</v>
      </c>
      <c r="D606" s="3" t="s">
        <v>729</v>
      </c>
      <c r="E606" s="3" t="s">
        <v>124</v>
      </c>
      <c r="F606" s="3">
        <v>37</v>
      </c>
      <c r="G606" s="3" t="s">
        <v>20</v>
      </c>
      <c r="H606" s="3">
        <v>2</v>
      </c>
      <c r="I606" s="3">
        <v>500</v>
      </c>
      <c r="J606" s="3">
        <v>1000</v>
      </c>
    </row>
    <row r="607" spans="1:10">
      <c r="A607" s="3">
        <v>606</v>
      </c>
      <c r="B607" s="121">
        <v>45051</v>
      </c>
      <c r="C607" s="121" t="str">
        <f t="shared" si="57"/>
        <v>Friday</v>
      </c>
      <c r="D607" s="3" t="s">
        <v>730</v>
      </c>
      <c r="E607" s="3" t="s">
        <v>124</v>
      </c>
      <c r="F607" s="3">
        <v>22</v>
      </c>
      <c r="G607" s="3" t="s">
        <v>20</v>
      </c>
      <c r="H607" s="3">
        <v>1</v>
      </c>
      <c r="I607" s="3">
        <v>50</v>
      </c>
      <c r="J607" s="3">
        <v>50</v>
      </c>
    </row>
    <row r="608" spans="1:10">
      <c r="A608" s="3">
        <v>607</v>
      </c>
      <c r="B608" s="121">
        <v>45002</v>
      </c>
      <c r="C608" s="121" t="str">
        <f t="shared" si="57"/>
        <v>Friday</v>
      </c>
      <c r="D608" s="3" t="s">
        <v>731</v>
      </c>
      <c r="E608" s="3" t="s">
        <v>124</v>
      </c>
      <c r="F608" s="3">
        <v>54</v>
      </c>
      <c r="G608" s="3" t="s">
        <v>21</v>
      </c>
      <c r="H608" s="3">
        <v>3</v>
      </c>
      <c r="I608" s="3">
        <v>25</v>
      </c>
      <c r="J608" s="3">
        <v>75</v>
      </c>
    </row>
    <row r="609" spans="1:10">
      <c r="A609" s="3">
        <v>608</v>
      </c>
      <c r="B609" s="121">
        <v>45262</v>
      </c>
      <c r="C609" s="121" t="str">
        <f t="shared" si="57"/>
        <v>Saturday</v>
      </c>
      <c r="D609" s="3" t="s">
        <v>732</v>
      </c>
      <c r="E609" s="3" t="s">
        <v>126</v>
      </c>
      <c r="F609" s="3">
        <v>55</v>
      </c>
      <c r="G609" s="3" t="s">
        <v>20</v>
      </c>
      <c r="H609" s="3">
        <v>3</v>
      </c>
      <c r="I609" s="3">
        <v>500</v>
      </c>
      <c r="J609" s="3">
        <v>1500</v>
      </c>
    </row>
    <row r="610" spans="1:10">
      <c r="A610" s="3">
        <v>609</v>
      </c>
      <c r="B610" s="121">
        <v>45279</v>
      </c>
      <c r="C610" s="121" t="str">
        <f t="shared" si="57"/>
        <v>Tuesday</v>
      </c>
      <c r="D610" s="3" t="s">
        <v>733</v>
      </c>
      <c r="E610" s="3" t="s">
        <v>126</v>
      </c>
      <c r="F610" s="3">
        <v>47</v>
      </c>
      <c r="G610" s="3" t="s">
        <v>21</v>
      </c>
      <c r="H610" s="3">
        <v>2</v>
      </c>
      <c r="I610" s="3">
        <v>50</v>
      </c>
      <c r="J610" s="3">
        <v>100</v>
      </c>
    </row>
    <row r="611" spans="1:10">
      <c r="A611" s="3">
        <v>610</v>
      </c>
      <c r="B611" s="121">
        <v>44929</v>
      </c>
      <c r="C611" s="121" t="str">
        <f t="shared" si="57"/>
        <v>Tuesday</v>
      </c>
      <c r="D611" s="3" t="s">
        <v>734</v>
      </c>
      <c r="E611" s="3" t="s">
        <v>126</v>
      </c>
      <c r="F611" s="3">
        <v>26</v>
      </c>
      <c r="G611" s="3" t="s">
        <v>19</v>
      </c>
      <c r="H611" s="3">
        <v>2</v>
      </c>
      <c r="I611" s="3">
        <v>300</v>
      </c>
      <c r="J611" s="3">
        <v>600</v>
      </c>
    </row>
    <row r="612" spans="1:10">
      <c r="A612" s="3">
        <v>611</v>
      </c>
      <c r="B612" s="121">
        <v>44981</v>
      </c>
      <c r="C612" s="121" t="str">
        <f t="shared" si="57"/>
        <v>Friday</v>
      </c>
      <c r="D612" s="3" t="s">
        <v>735</v>
      </c>
      <c r="E612" s="3" t="s">
        <v>124</v>
      </c>
      <c r="F612" s="3">
        <v>51</v>
      </c>
      <c r="G612" s="3" t="s">
        <v>19</v>
      </c>
      <c r="H612" s="3">
        <v>3</v>
      </c>
      <c r="I612" s="3">
        <v>500</v>
      </c>
      <c r="J612" s="3">
        <v>1500</v>
      </c>
    </row>
    <row r="613" spans="1:10">
      <c r="A613" s="3">
        <v>612</v>
      </c>
      <c r="B613" s="121">
        <v>45144</v>
      </c>
      <c r="C613" s="121" t="str">
        <f t="shared" si="57"/>
        <v>Sunday</v>
      </c>
      <c r="D613" s="3" t="s">
        <v>736</v>
      </c>
      <c r="E613" s="3" t="s">
        <v>126</v>
      </c>
      <c r="F613" s="3">
        <v>61</v>
      </c>
      <c r="G613" s="3" t="s">
        <v>20</v>
      </c>
      <c r="H613" s="3">
        <v>1</v>
      </c>
      <c r="I613" s="3">
        <v>500</v>
      </c>
      <c r="J613" s="3">
        <v>500</v>
      </c>
    </row>
    <row r="614" spans="1:10">
      <c r="A614" s="3">
        <v>613</v>
      </c>
      <c r="B614" s="121">
        <v>45039</v>
      </c>
      <c r="C614" s="121" t="str">
        <f t="shared" si="57"/>
        <v>Sunday</v>
      </c>
      <c r="D614" s="3" t="s">
        <v>737</v>
      </c>
      <c r="E614" s="3" t="s">
        <v>126</v>
      </c>
      <c r="F614" s="3">
        <v>52</v>
      </c>
      <c r="G614" s="3" t="s">
        <v>21</v>
      </c>
      <c r="H614" s="3">
        <v>3</v>
      </c>
      <c r="I614" s="3">
        <v>30</v>
      </c>
      <c r="J614" s="3">
        <v>90</v>
      </c>
    </row>
    <row r="615" spans="1:10">
      <c r="A615" s="3">
        <v>614</v>
      </c>
      <c r="B615" s="121">
        <v>45017</v>
      </c>
      <c r="C615" s="121" t="str">
        <f t="shared" si="57"/>
        <v>Saturday</v>
      </c>
      <c r="D615" s="3" t="s">
        <v>738</v>
      </c>
      <c r="E615" s="3" t="s">
        <v>126</v>
      </c>
      <c r="F615" s="3">
        <v>39</v>
      </c>
      <c r="G615" s="3" t="s">
        <v>19</v>
      </c>
      <c r="H615" s="3">
        <v>4</v>
      </c>
      <c r="I615" s="3">
        <v>300</v>
      </c>
      <c r="J615" s="3">
        <v>1200</v>
      </c>
    </row>
    <row r="616" spans="1:10">
      <c r="A616" s="3">
        <v>615</v>
      </c>
      <c r="B616" s="121">
        <v>45283</v>
      </c>
      <c r="C616" s="121" t="str">
        <f t="shared" si="57"/>
        <v>Saturday</v>
      </c>
      <c r="D616" s="3" t="s">
        <v>739</v>
      </c>
      <c r="E616" s="3" t="s">
        <v>126</v>
      </c>
      <c r="F616" s="3">
        <v>61</v>
      </c>
      <c r="G616" s="3" t="s">
        <v>21</v>
      </c>
      <c r="H616" s="3">
        <v>4</v>
      </c>
      <c r="I616" s="3">
        <v>25</v>
      </c>
      <c r="J616" s="3">
        <v>100</v>
      </c>
    </row>
    <row r="617" spans="1:10">
      <c r="A617" s="3">
        <v>616</v>
      </c>
      <c r="B617" s="121">
        <v>45192</v>
      </c>
      <c r="C617" s="121" t="str">
        <f t="shared" si="57"/>
        <v>Saturday</v>
      </c>
      <c r="D617" s="3" t="s">
        <v>740</v>
      </c>
      <c r="E617" s="3" t="s">
        <v>124</v>
      </c>
      <c r="F617" s="3">
        <v>41</v>
      </c>
      <c r="G617" s="3" t="s">
        <v>21</v>
      </c>
      <c r="H617" s="3">
        <v>2</v>
      </c>
      <c r="I617" s="3">
        <v>50</v>
      </c>
      <c r="J617" s="3">
        <v>100</v>
      </c>
    </row>
    <row r="618" spans="1:10">
      <c r="A618" s="3">
        <v>617</v>
      </c>
      <c r="B618" s="121">
        <v>45164</v>
      </c>
      <c r="C618" s="121" t="str">
        <f t="shared" si="57"/>
        <v>Saturday</v>
      </c>
      <c r="D618" s="3" t="s">
        <v>741</v>
      </c>
      <c r="E618" s="3" t="s">
        <v>124</v>
      </c>
      <c r="F618" s="3">
        <v>34</v>
      </c>
      <c r="G618" s="3" t="s">
        <v>20</v>
      </c>
      <c r="H618" s="3">
        <v>1</v>
      </c>
      <c r="I618" s="3">
        <v>30</v>
      </c>
      <c r="J618" s="3">
        <v>30</v>
      </c>
    </row>
    <row r="619" spans="1:10">
      <c r="A619" s="3">
        <v>618</v>
      </c>
      <c r="B619" s="121">
        <v>44952</v>
      </c>
      <c r="C619" s="121" t="str">
        <f t="shared" si="57"/>
        <v>Thursday</v>
      </c>
      <c r="D619" s="3" t="s">
        <v>742</v>
      </c>
      <c r="E619" s="3" t="s">
        <v>126</v>
      </c>
      <c r="F619" s="3">
        <v>27</v>
      </c>
      <c r="G619" s="3" t="s">
        <v>19</v>
      </c>
      <c r="H619" s="3">
        <v>1</v>
      </c>
      <c r="I619" s="3">
        <v>50</v>
      </c>
      <c r="J619" s="3">
        <v>50</v>
      </c>
    </row>
    <row r="620" spans="1:10">
      <c r="A620" s="3">
        <v>619</v>
      </c>
      <c r="B620" s="121">
        <v>45212</v>
      </c>
      <c r="C620" s="121" t="str">
        <f t="shared" si="57"/>
        <v>Friday</v>
      </c>
      <c r="D620" s="3" t="s">
        <v>743</v>
      </c>
      <c r="E620" s="3" t="s">
        <v>124</v>
      </c>
      <c r="F620" s="3">
        <v>47</v>
      </c>
      <c r="G620" s="3" t="s">
        <v>20</v>
      </c>
      <c r="H620" s="3">
        <v>4</v>
      </c>
      <c r="I620" s="3">
        <v>25</v>
      </c>
      <c r="J620" s="3">
        <v>100</v>
      </c>
    </row>
    <row r="621" spans="1:10">
      <c r="A621" s="3">
        <v>620</v>
      </c>
      <c r="B621" s="121">
        <v>45054</v>
      </c>
      <c r="C621" s="121" t="str">
        <f t="shared" si="57"/>
        <v>Monday</v>
      </c>
      <c r="D621" s="3" t="s">
        <v>744</v>
      </c>
      <c r="E621" s="3" t="s">
        <v>124</v>
      </c>
      <c r="F621" s="3">
        <v>63</v>
      </c>
      <c r="G621" s="3" t="s">
        <v>20</v>
      </c>
      <c r="H621" s="3">
        <v>3</v>
      </c>
      <c r="I621" s="3">
        <v>25</v>
      </c>
      <c r="J621" s="3">
        <v>75</v>
      </c>
    </row>
    <row r="622" spans="1:10">
      <c r="A622" s="3">
        <v>621</v>
      </c>
      <c r="B622" s="121">
        <v>44989</v>
      </c>
      <c r="C622" s="121" t="str">
        <f t="shared" si="57"/>
        <v>Saturday</v>
      </c>
      <c r="D622" s="3" t="s">
        <v>745</v>
      </c>
      <c r="E622" s="3" t="s">
        <v>126</v>
      </c>
      <c r="F622" s="3">
        <v>40</v>
      </c>
      <c r="G622" s="3" t="s">
        <v>19</v>
      </c>
      <c r="H622" s="3">
        <v>2</v>
      </c>
      <c r="I622" s="3">
        <v>500</v>
      </c>
      <c r="J622" s="3">
        <v>1000</v>
      </c>
    </row>
    <row r="623" spans="1:10">
      <c r="A623" s="3">
        <v>622</v>
      </c>
      <c r="B623" s="121">
        <v>45160</v>
      </c>
      <c r="C623" s="121" t="str">
        <f t="shared" si="57"/>
        <v>Tuesday</v>
      </c>
      <c r="D623" s="3" t="s">
        <v>746</v>
      </c>
      <c r="E623" s="3" t="s">
        <v>126</v>
      </c>
      <c r="F623" s="3">
        <v>49</v>
      </c>
      <c r="G623" s="3" t="s">
        <v>19</v>
      </c>
      <c r="H623" s="3">
        <v>3</v>
      </c>
      <c r="I623" s="3">
        <v>25</v>
      </c>
      <c r="J623" s="3">
        <v>75</v>
      </c>
    </row>
    <row r="624" spans="1:10">
      <c r="A624" s="3">
        <v>623</v>
      </c>
      <c r="B624" s="121">
        <v>44995</v>
      </c>
      <c r="C624" s="121" t="str">
        <f t="shared" si="57"/>
        <v>Friday</v>
      </c>
      <c r="D624" s="3" t="s">
        <v>747</v>
      </c>
      <c r="E624" s="3" t="s">
        <v>124</v>
      </c>
      <c r="F624" s="3">
        <v>34</v>
      </c>
      <c r="G624" s="3" t="s">
        <v>21</v>
      </c>
      <c r="H624" s="3">
        <v>3</v>
      </c>
      <c r="I624" s="3">
        <v>50</v>
      </c>
      <c r="J624" s="3">
        <v>150</v>
      </c>
    </row>
    <row r="625" spans="1:10">
      <c r="A625" s="3">
        <v>624</v>
      </c>
      <c r="B625" s="121">
        <v>45164</v>
      </c>
      <c r="C625" s="121" t="str">
        <f t="shared" si="57"/>
        <v>Saturday</v>
      </c>
      <c r="D625" s="3" t="s">
        <v>748</v>
      </c>
      <c r="E625" s="3" t="s">
        <v>126</v>
      </c>
      <c r="F625" s="3">
        <v>34</v>
      </c>
      <c r="G625" s="3" t="s">
        <v>19</v>
      </c>
      <c r="H625" s="3">
        <v>3</v>
      </c>
      <c r="I625" s="3">
        <v>300</v>
      </c>
      <c r="J625" s="3">
        <v>900</v>
      </c>
    </row>
    <row r="626" spans="1:10">
      <c r="A626" s="3">
        <v>625</v>
      </c>
      <c r="B626" s="121">
        <v>45268</v>
      </c>
      <c r="C626" s="121" t="str">
        <f t="shared" si="57"/>
        <v>Friday</v>
      </c>
      <c r="D626" s="3" t="s">
        <v>749</v>
      </c>
      <c r="E626" s="3" t="s">
        <v>124</v>
      </c>
      <c r="F626" s="3">
        <v>31</v>
      </c>
      <c r="G626" s="3" t="s">
        <v>21</v>
      </c>
      <c r="H626" s="3">
        <v>1</v>
      </c>
      <c r="I626" s="3">
        <v>300</v>
      </c>
      <c r="J626" s="3">
        <v>300</v>
      </c>
    </row>
    <row r="627" spans="1:10">
      <c r="A627" s="3">
        <v>626</v>
      </c>
      <c r="B627" s="121">
        <v>45198</v>
      </c>
      <c r="C627" s="121" t="str">
        <f t="shared" si="57"/>
        <v>Friday</v>
      </c>
      <c r="D627" s="3" t="s">
        <v>750</v>
      </c>
      <c r="E627" s="3" t="s">
        <v>126</v>
      </c>
      <c r="F627" s="3">
        <v>26</v>
      </c>
      <c r="G627" s="3" t="s">
        <v>21</v>
      </c>
      <c r="H627" s="3">
        <v>4</v>
      </c>
      <c r="I627" s="3">
        <v>500</v>
      </c>
      <c r="J627" s="3">
        <v>2000</v>
      </c>
    </row>
    <row r="628" spans="1:10">
      <c r="A628" s="3">
        <v>627</v>
      </c>
      <c r="B628" s="121">
        <v>45213</v>
      </c>
      <c r="C628" s="121" t="str">
        <f t="shared" si="57"/>
        <v>Saturday</v>
      </c>
      <c r="D628" s="3" t="s">
        <v>751</v>
      </c>
      <c r="E628" s="3" t="s">
        <v>124</v>
      </c>
      <c r="F628" s="3">
        <v>57</v>
      </c>
      <c r="G628" s="3" t="s">
        <v>21</v>
      </c>
      <c r="H628" s="3">
        <v>1</v>
      </c>
      <c r="I628" s="3">
        <v>50</v>
      </c>
      <c r="J628" s="3">
        <v>50</v>
      </c>
    </row>
    <row r="629" spans="1:10">
      <c r="A629" s="3">
        <v>628</v>
      </c>
      <c r="B629" s="121">
        <v>45231</v>
      </c>
      <c r="C629" s="121" t="str">
        <f t="shared" si="57"/>
        <v>Wednesday</v>
      </c>
      <c r="D629" s="3" t="s">
        <v>752</v>
      </c>
      <c r="E629" s="3" t="s">
        <v>126</v>
      </c>
      <c r="F629" s="3">
        <v>19</v>
      </c>
      <c r="G629" s="3" t="s">
        <v>19</v>
      </c>
      <c r="H629" s="3">
        <v>4</v>
      </c>
      <c r="I629" s="3">
        <v>50</v>
      </c>
      <c r="J629" s="3">
        <v>200</v>
      </c>
    </row>
    <row r="630" spans="1:10">
      <c r="A630" s="3">
        <v>629</v>
      </c>
      <c r="B630" s="121">
        <v>45089</v>
      </c>
      <c r="C630" s="121" t="str">
        <f t="shared" si="57"/>
        <v>Monday</v>
      </c>
      <c r="D630" s="3" t="s">
        <v>753</v>
      </c>
      <c r="E630" s="3" t="s">
        <v>124</v>
      </c>
      <c r="F630" s="3">
        <v>62</v>
      </c>
      <c r="G630" s="3" t="s">
        <v>20</v>
      </c>
      <c r="H630" s="3">
        <v>2</v>
      </c>
      <c r="I630" s="3">
        <v>25</v>
      </c>
      <c r="J630" s="3">
        <v>50</v>
      </c>
    </row>
    <row r="631" spans="1:10">
      <c r="A631" s="3">
        <v>630</v>
      </c>
      <c r="B631" s="121">
        <v>45153</v>
      </c>
      <c r="C631" s="121" t="str">
        <f t="shared" si="57"/>
        <v>Tuesday</v>
      </c>
      <c r="D631" s="3" t="s">
        <v>754</v>
      </c>
      <c r="E631" s="3" t="s">
        <v>124</v>
      </c>
      <c r="F631" s="3">
        <v>42</v>
      </c>
      <c r="G631" s="3" t="s">
        <v>21</v>
      </c>
      <c r="H631" s="3">
        <v>2</v>
      </c>
      <c r="I631" s="3">
        <v>50</v>
      </c>
      <c r="J631" s="3">
        <v>100</v>
      </c>
    </row>
    <row r="632" spans="1:10">
      <c r="A632" s="3">
        <v>631</v>
      </c>
      <c r="B632" s="121">
        <v>45240</v>
      </c>
      <c r="C632" s="121" t="str">
        <f t="shared" si="57"/>
        <v>Friday</v>
      </c>
      <c r="D632" s="3" t="s">
        <v>755</v>
      </c>
      <c r="E632" s="3" t="s">
        <v>124</v>
      </c>
      <c r="F632" s="3">
        <v>56</v>
      </c>
      <c r="G632" s="3" t="s">
        <v>20</v>
      </c>
      <c r="H632" s="3">
        <v>3</v>
      </c>
      <c r="I632" s="3">
        <v>30</v>
      </c>
      <c r="J632" s="3">
        <v>90</v>
      </c>
    </row>
    <row r="633" spans="1:10">
      <c r="A633" s="3">
        <v>632</v>
      </c>
      <c r="B633" s="121">
        <v>45185</v>
      </c>
      <c r="C633" s="121" t="str">
        <f t="shared" si="57"/>
        <v>Saturday</v>
      </c>
      <c r="D633" s="3" t="s">
        <v>756</v>
      </c>
      <c r="E633" s="3" t="s">
        <v>126</v>
      </c>
      <c r="F633" s="3">
        <v>26</v>
      </c>
      <c r="G633" s="3" t="s">
        <v>20</v>
      </c>
      <c r="H633" s="3">
        <v>4</v>
      </c>
      <c r="I633" s="3">
        <v>25</v>
      </c>
      <c r="J633" s="3">
        <v>100</v>
      </c>
    </row>
    <row r="634" spans="1:10">
      <c r="A634" s="3">
        <v>633</v>
      </c>
      <c r="B634" s="121">
        <v>45145</v>
      </c>
      <c r="C634" s="121" t="str">
        <f t="shared" si="57"/>
        <v>Monday</v>
      </c>
      <c r="D634" s="3" t="s">
        <v>757</v>
      </c>
      <c r="E634" s="3" t="s">
        <v>124</v>
      </c>
      <c r="F634" s="3">
        <v>39</v>
      </c>
      <c r="G634" s="3" t="s">
        <v>19</v>
      </c>
      <c r="H634" s="3">
        <v>4</v>
      </c>
      <c r="I634" s="3">
        <v>30</v>
      </c>
      <c r="J634" s="3">
        <v>120</v>
      </c>
    </row>
    <row r="635" spans="1:10">
      <c r="A635" s="3">
        <v>634</v>
      </c>
      <c r="B635" s="121">
        <v>45207</v>
      </c>
      <c r="C635" s="121" t="str">
        <f t="shared" si="57"/>
        <v>Sunday</v>
      </c>
      <c r="D635" s="3" t="s">
        <v>758</v>
      </c>
      <c r="E635" s="3" t="s">
        <v>124</v>
      </c>
      <c r="F635" s="3">
        <v>60</v>
      </c>
      <c r="G635" s="3" t="s">
        <v>20</v>
      </c>
      <c r="H635" s="3">
        <v>4</v>
      </c>
      <c r="I635" s="3">
        <v>500</v>
      </c>
      <c r="J635" s="3">
        <v>2000</v>
      </c>
    </row>
    <row r="636" spans="1:10">
      <c r="A636" s="3">
        <v>635</v>
      </c>
      <c r="B636" s="121">
        <v>45155</v>
      </c>
      <c r="C636" s="121" t="str">
        <f t="shared" si="57"/>
        <v>Thursday</v>
      </c>
      <c r="D636" s="3" t="s">
        <v>759</v>
      </c>
      <c r="E636" s="3" t="s">
        <v>126</v>
      </c>
      <c r="F636" s="3">
        <v>63</v>
      </c>
      <c r="G636" s="3" t="s">
        <v>20</v>
      </c>
      <c r="H636" s="3">
        <v>3</v>
      </c>
      <c r="I636" s="3">
        <v>300</v>
      </c>
      <c r="J636" s="3">
        <v>900</v>
      </c>
    </row>
    <row r="637" spans="1:10">
      <c r="A637" s="3">
        <v>636</v>
      </c>
      <c r="B637" s="121">
        <v>45008</v>
      </c>
      <c r="C637" s="121" t="str">
        <f t="shared" si="57"/>
        <v>Thursday</v>
      </c>
      <c r="D637" s="3" t="s">
        <v>760</v>
      </c>
      <c r="E637" s="3" t="s">
        <v>126</v>
      </c>
      <c r="F637" s="3">
        <v>21</v>
      </c>
      <c r="G637" s="3" t="s">
        <v>19</v>
      </c>
      <c r="H637" s="3">
        <v>3</v>
      </c>
      <c r="I637" s="3">
        <v>500</v>
      </c>
      <c r="J637" s="3">
        <v>1500</v>
      </c>
    </row>
    <row r="638" spans="1:10">
      <c r="A638" s="3">
        <v>637</v>
      </c>
      <c r="B638" s="121">
        <v>45170</v>
      </c>
      <c r="C638" s="121" t="str">
        <f t="shared" si="57"/>
        <v>Friday</v>
      </c>
      <c r="D638" s="3" t="s">
        <v>761</v>
      </c>
      <c r="E638" s="3" t="s">
        <v>124</v>
      </c>
      <c r="F638" s="3">
        <v>43</v>
      </c>
      <c r="G638" s="3" t="s">
        <v>21</v>
      </c>
      <c r="H638" s="3">
        <v>2</v>
      </c>
      <c r="I638" s="3">
        <v>300</v>
      </c>
      <c r="J638" s="3">
        <v>600</v>
      </c>
    </row>
    <row r="639" spans="1:10">
      <c r="A639" s="3">
        <v>638</v>
      </c>
      <c r="B639" s="121">
        <v>45157</v>
      </c>
      <c r="C639" s="121" t="str">
        <f t="shared" si="57"/>
        <v>Saturday</v>
      </c>
      <c r="D639" s="3" t="s">
        <v>762</v>
      </c>
      <c r="E639" s="3" t="s">
        <v>124</v>
      </c>
      <c r="F639" s="3">
        <v>46</v>
      </c>
      <c r="G639" s="3" t="s">
        <v>20</v>
      </c>
      <c r="H639" s="3">
        <v>1</v>
      </c>
      <c r="I639" s="3">
        <v>500</v>
      </c>
      <c r="J639" s="3">
        <v>500</v>
      </c>
    </row>
    <row r="640" spans="1:10">
      <c r="A640" s="3">
        <v>639</v>
      </c>
      <c r="B640" s="121">
        <v>45059</v>
      </c>
      <c r="C640" s="121" t="str">
        <f t="shared" si="57"/>
        <v>Saturday</v>
      </c>
      <c r="D640" s="3" t="s">
        <v>763</v>
      </c>
      <c r="E640" s="3" t="s">
        <v>126</v>
      </c>
      <c r="F640" s="3">
        <v>62</v>
      </c>
      <c r="G640" s="3" t="s">
        <v>19</v>
      </c>
      <c r="H640" s="3">
        <v>4</v>
      </c>
      <c r="I640" s="3">
        <v>50</v>
      </c>
      <c r="J640" s="3">
        <v>200</v>
      </c>
    </row>
    <row r="641" spans="1:10">
      <c r="A641" s="3">
        <v>640</v>
      </c>
      <c r="B641" s="121">
        <v>45053</v>
      </c>
      <c r="C641" s="121" t="str">
        <f t="shared" si="57"/>
        <v>Sunday</v>
      </c>
      <c r="D641" s="3" t="s">
        <v>764</v>
      </c>
      <c r="E641" s="3" t="s">
        <v>126</v>
      </c>
      <c r="F641" s="3">
        <v>51</v>
      </c>
      <c r="G641" s="3" t="s">
        <v>20</v>
      </c>
      <c r="H641" s="3">
        <v>4</v>
      </c>
      <c r="I641" s="3">
        <v>30</v>
      </c>
      <c r="J641" s="3">
        <v>120</v>
      </c>
    </row>
    <row r="642" spans="1:10">
      <c r="A642" s="3">
        <v>641</v>
      </c>
      <c r="B642" s="121">
        <v>45253</v>
      </c>
      <c r="C642" s="121" t="str">
        <f t="shared" si="57"/>
        <v>Thursday</v>
      </c>
      <c r="D642" s="3" t="s">
        <v>765</v>
      </c>
      <c r="E642" s="3" t="s">
        <v>126</v>
      </c>
      <c r="F642" s="3">
        <v>40</v>
      </c>
      <c r="G642" s="3" t="s">
        <v>20</v>
      </c>
      <c r="H642" s="3">
        <v>1</v>
      </c>
      <c r="I642" s="3">
        <v>300</v>
      </c>
      <c r="J642" s="3">
        <v>300</v>
      </c>
    </row>
    <row r="643" spans="1:10">
      <c r="A643" s="3">
        <v>642</v>
      </c>
      <c r="B643" s="121">
        <v>45068</v>
      </c>
      <c r="C643" s="121" t="str">
        <f t="shared" ref="C643:C706" si="58">TEXT(B643,"dddd")</f>
        <v>Monday</v>
      </c>
      <c r="D643" s="3" t="s">
        <v>766</v>
      </c>
      <c r="E643" s="3" t="s">
        <v>126</v>
      </c>
      <c r="F643" s="3">
        <v>54</v>
      </c>
      <c r="G643" s="3" t="s">
        <v>21</v>
      </c>
      <c r="H643" s="3">
        <v>4</v>
      </c>
      <c r="I643" s="3">
        <v>25</v>
      </c>
      <c r="J643" s="3">
        <v>100</v>
      </c>
    </row>
    <row r="644" spans="1:10">
      <c r="A644" s="3">
        <v>643</v>
      </c>
      <c r="B644" s="121">
        <v>45193</v>
      </c>
      <c r="C644" s="121" t="str">
        <f t="shared" si="58"/>
        <v>Sunday</v>
      </c>
      <c r="D644" s="3" t="s">
        <v>767</v>
      </c>
      <c r="E644" s="3" t="s">
        <v>126</v>
      </c>
      <c r="F644" s="3">
        <v>28</v>
      </c>
      <c r="G644" s="3" t="s">
        <v>20</v>
      </c>
      <c r="H644" s="3">
        <v>3</v>
      </c>
      <c r="I644" s="3">
        <v>30</v>
      </c>
      <c r="J644" s="3">
        <v>90</v>
      </c>
    </row>
    <row r="645" spans="1:10">
      <c r="A645" s="3">
        <v>644</v>
      </c>
      <c r="B645" s="121">
        <v>45175</v>
      </c>
      <c r="C645" s="121" t="str">
        <f t="shared" si="58"/>
        <v>Wednesday</v>
      </c>
      <c r="D645" s="3" t="s">
        <v>768</v>
      </c>
      <c r="E645" s="3" t="s">
        <v>124</v>
      </c>
      <c r="F645" s="3">
        <v>23</v>
      </c>
      <c r="G645" s="3" t="s">
        <v>19</v>
      </c>
      <c r="H645" s="3">
        <v>3</v>
      </c>
      <c r="I645" s="3">
        <v>25</v>
      </c>
      <c r="J645" s="3">
        <v>75</v>
      </c>
    </row>
    <row r="646" spans="1:10">
      <c r="A646" s="3">
        <v>645</v>
      </c>
      <c r="B646" s="121">
        <v>45247</v>
      </c>
      <c r="C646" s="121" t="str">
        <f t="shared" si="58"/>
        <v>Friday</v>
      </c>
      <c r="D646" s="3" t="s">
        <v>769</v>
      </c>
      <c r="E646" s="3" t="s">
        <v>126</v>
      </c>
      <c r="F646" s="3">
        <v>35</v>
      </c>
      <c r="G646" s="3" t="s">
        <v>20</v>
      </c>
      <c r="H646" s="3">
        <v>4</v>
      </c>
      <c r="I646" s="3">
        <v>30</v>
      </c>
      <c r="J646" s="3">
        <v>120</v>
      </c>
    </row>
    <row r="647" spans="1:10">
      <c r="A647" s="3">
        <v>646</v>
      </c>
      <c r="B647" s="121">
        <v>45049</v>
      </c>
      <c r="C647" s="121" t="str">
        <f t="shared" si="58"/>
        <v>Wednesday</v>
      </c>
      <c r="D647" s="3" t="s">
        <v>770</v>
      </c>
      <c r="E647" s="3" t="s">
        <v>124</v>
      </c>
      <c r="F647" s="3">
        <v>38</v>
      </c>
      <c r="G647" s="3" t="s">
        <v>21</v>
      </c>
      <c r="H647" s="3">
        <v>3</v>
      </c>
      <c r="I647" s="3">
        <v>30</v>
      </c>
      <c r="J647" s="3">
        <v>90</v>
      </c>
    </row>
    <row r="648" spans="1:10">
      <c r="A648" s="3">
        <v>647</v>
      </c>
      <c r="B648" s="121">
        <v>45067</v>
      </c>
      <c r="C648" s="121" t="str">
        <f t="shared" si="58"/>
        <v>Sunday</v>
      </c>
      <c r="D648" s="3" t="s">
        <v>771</v>
      </c>
      <c r="E648" s="3" t="s">
        <v>124</v>
      </c>
      <c r="F648" s="3">
        <v>59</v>
      </c>
      <c r="G648" s="3" t="s">
        <v>21</v>
      </c>
      <c r="H648" s="3">
        <v>3</v>
      </c>
      <c r="I648" s="3">
        <v>500</v>
      </c>
      <c r="J648" s="3">
        <v>1500</v>
      </c>
    </row>
    <row r="649" spans="1:10">
      <c r="A649" s="3">
        <v>648</v>
      </c>
      <c r="B649" s="121">
        <v>45152</v>
      </c>
      <c r="C649" s="121" t="str">
        <f t="shared" si="58"/>
        <v>Monday</v>
      </c>
      <c r="D649" s="3" t="s">
        <v>772</v>
      </c>
      <c r="E649" s="3" t="s">
        <v>124</v>
      </c>
      <c r="F649" s="3">
        <v>53</v>
      </c>
      <c r="G649" s="3" t="s">
        <v>19</v>
      </c>
      <c r="H649" s="3">
        <v>4</v>
      </c>
      <c r="I649" s="3">
        <v>300</v>
      </c>
      <c r="J649" s="3">
        <v>1200</v>
      </c>
    </row>
    <row r="650" spans="1:10">
      <c r="A650" s="3">
        <v>649</v>
      </c>
      <c r="B650" s="121">
        <v>44966</v>
      </c>
      <c r="C650" s="121" t="str">
        <f t="shared" si="58"/>
        <v>Thursday</v>
      </c>
      <c r="D650" s="3" t="s">
        <v>773</v>
      </c>
      <c r="E650" s="3" t="s">
        <v>126</v>
      </c>
      <c r="F650" s="3">
        <v>58</v>
      </c>
      <c r="G650" s="3" t="s">
        <v>21</v>
      </c>
      <c r="H650" s="3">
        <v>2</v>
      </c>
      <c r="I650" s="3">
        <v>300</v>
      </c>
      <c r="J650" s="3">
        <v>600</v>
      </c>
    </row>
    <row r="651" spans="1:10">
      <c r="A651" s="3">
        <v>650</v>
      </c>
      <c r="B651" s="121">
        <v>45292</v>
      </c>
      <c r="C651" s="121" t="str">
        <f t="shared" si="58"/>
        <v>Monday</v>
      </c>
      <c r="D651" s="3" t="s">
        <v>774</v>
      </c>
      <c r="E651" s="3" t="s">
        <v>124</v>
      </c>
      <c r="F651" s="3">
        <v>55</v>
      </c>
      <c r="G651" s="3" t="s">
        <v>20</v>
      </c>
      <c r="H651" s="3">
        <v>1</v>
      </c>
      <c r="I651" s="3">
        <v>30</v>
      </c>
      <c r="J651" s="3">
        <v>30</v>
      </c>
    </row>
    <row r="652" spans="1:10">
      <c r="A652" s="3">
        <v>651</v>
      </c>
      <c r="B652" s="121">
        <v>45073</v>
      </c>
      <c r="C652" s="121" t="str">
        <f t="shared" si="58"/>
        <v>Saturday</v>
      </c>
      <c r="D652" s="3" t="s">
        <v>775</v>
      </c>
      <c r="E652" s="3" t="s">
        <v>124</v>
      </c>
      <c r="F652" s="3">
        <v>51</v>
      </c>
      <c r="G652" s="3" t="s">
        <v>21</v>
      </c>
      <c r="H652" s="3">
        <v>3</v>
      </c>
      <c r="I652" s="3">
        <v>50</v>
      </c>
      <c r="J652" s="3">
        <v>150</v>
      </c>
    </row>
    <row r="653" spans="1:10">
      <c r="A653" s="3">
        <v>652</v>
      </c>
      <c r="B653" s="121">
        <v>45047</v>
      </c>
      <c r="C653" s="121" t="str">
        <f t="shared" si="58"/>
        <v>Monday</v>
      </c>
      <c r="D653" s="3" t="s">
        <v>776</v>
      </c>
      <c r="E653" s="3" t="s">
        <v>126</v>
      </c>
      <c r="F653" s="3">
        <v>34</v>
      </c>
      <c r="G653" s="3" t="s">
        <v>19</v>
      </c>
      <c r="H653" s="3">
        <v>2</v>
      </c>
      <c r="I653" s="3">
        <v>50</v>
      </c>
      <c r="J653" s="3">
        <v>100</v>
      </c>
    </row>
    <row r="654" spans="1:10">
      <c r="A654" s="3">
        <v>653</v>
      </c>
      <c r="B654" s="121">
        <v>45066</v>
      </c>
      <c r="C654" s="121" t="str">
        <f t="shared" si="58"/>
        <v>Saturday</v>
      </c>
      <c r="D654" s="3" t="s">
        <v>777</v>
      </c>
      <c r="E654" s="3" t="s">
        <v>124</v>
      </c>
      <c r="F654" s="3">
        <v>54</v>
      </c>
      <c r="G654" s="3" t="s">
        <v>21</v>
      </c>
      <c r="H654" s="3">
        <v>3</v>
      </c>
      <c r="I654" s="3">
        <v>25</v>
      </c>
      <c r="J654" s="3">
        <v>75</v>
      </c>
    </row>
    <row r="655" spans="1:10">
      <c r="A655" s="3">
        <v>654</v>
      </c>
      <c r="B655" s="121">
        <v>45098</v>
      </c>
      <c r="C655" s="121" t="str">
        <f t="shared" si="58"/>
        <v>Wednesday</v>
      </c>
      <c r="D655" s="3" t="s">
        <v>778</v>
      </c>
      <c r="E655" s="3" t="s">
        <v>124</v>
      </c>
      <c r="F655" s="3">
        <v>42</v>
      </c>
      <c r="G655" s="3" t="s">
        <v>21</v>
      </c>
      <c r="H655" s="3">
        <v>3</v>
      </c>
      <c r="I655" s="3">
        <v>25</v>
      </c>
      <c r="J655" s="3">
        <v>75</v>
      </c>
    </row>
    <row r="656" spans="1:10">
      <c r="A656" s="3">
        <v>655</v>
      </c>
      <c r="B656" s="121">
        <v>45090</v>
      </c>
      <c r="C656" s="121" t="str">
        <f t="shared" si="58"/>
        <v>Tuesday</v>
      </c>
      <c r="D656" s="3" t="s">
        <v>779</v>
      </c>
      <c r="E656" s="3" t="s">
        <v>126</v>
      </c>
      <c r="F656" s="3">
        <v>55</v>
      </c>
      <c r="G656" s="3" t="s">
        <v>21</v>
      </c>
      <c r="H656" s="3">
        <v>1</v>
      </c>
      <c r="I656" s="3">
        <v>500</v>
      </c>
      <c r="J656" s="3">
        <v>500</v>
      </c>
    </row>
    <row r="657" spans="1:10">
      <c r="A657" s="3">
        <v>656</v>
      </c>
      <c r="B657" s="121">
        <v>45203</v>
      </c>
      <c r="C657" s="121" t="str">
        <f t="shared" si="58"/>
        <v>Wednesday</v>
      </c>
      <c r="D657" s="3" t="s">
        <v>780</v>
      </c>
      <c r="E657" s="3" t="s">
        <v>124</v>
      </c>
      <c r="F657" s="3">
        <v>29</v>
      </c>
      <c r="G657" s="3" t="s">
        <v>19</v>
      </c>
      <c r="H657" s="3">
        <v>3</v>
      </c>
      <c r="I657" s="3">
        <v>30</v>
      </c>
      <c r="J657" s="3">
        <v>90</v>
      </c>
    </row>
    <row r="658" spans="1:10">
      <c r="A658" s="3">
        <v>657</v>
      </c>
      <c r="B658" s="121">
        <v>44968</v>
      </c>
      <c r="C658" s="121" t="str">
        <f t="shared" si="58"/>
        <v>Saturday</v>
      </c>
      <c r="D658" s="3" t="s">
        <v>781</v>
      </c>
      <c r="E658" s="3" t="s">
        <v>124</v>
      </c>
      <c r="F658" s="3">
        <v>40</v>
      </c>
      <c r="G658" s="3" t="s">
        <v>21</v>
      </c>
      <c r="H658" s="3">
        <v>1</v>
      </c>
      <c r="I658" s="3">
        <v>25</v>
      </c>
      <c r="J658" s="3">
        <v>25</v>
      </c>
    </row>
    <row r="659" spans="1:10">
      <c r="A659" s="3">
        <v>658</v>
      </c>
      <c r="B659" s="121">
        <v>44997</v>
      </c>
      <c r="C659" s="121" t="str">
        <f t="shared" si="58"/>
        <v>Sunday</v>
      </c>
      <c r="D659" s="3" t="s">
        <v>782</v>
      </c>
      <c r="E659" s="3" t="s">
        <v>124</v>
      </c>
      <c r="F659" s="3">
        <v>59</v>
      </c>
      <c r="G659" s="3" t="s">
        <v>21</v>
      </c>
      <c r="H659" s="3">
        <v>1</v>
      </c>
      <c r="I659" s="3">
        <v>25</v>
      </c>
      <c r="J659" s="3">
        <v>25</v>
      </c>
    </row>
    <row r="660" spans="1:10">
      <c r="A660" s="3">
        <v>659</v>
      </c>
      <c r="B660" s="121">
        <v>45004</v>
      </c>
      <c r="C660" s="121" t="str">
        <f t="shared" si="58"/>
        <v>Sunday</v>
      </c>
      <c r="D660" s="3" t="s">
        <v>783</v>
      </c>
      <c r="E660" s="3" t="s">
        <v>126</v>
      </c>
      <c r="F660" s="3">
        <v>39</v>
      </c>
      <c r="G660" s="3" t="s">
        <v>20</v>
      </c>
      <c r="H660" s="3">
        <v>1</v>
      </c>
      <c r="I660" s="3">
        <v>30</v>
      </c>
      <c r="J660" s="3">
        <v>30</v>
      </c>
    </row>
    <row r="661" spans="1:10">
      <c r="A661" s="3">
        <v>660</v>
      </c>
      <c r="B661" s="121">
        <v>45045</v>
      </c>
      <c r="C661" s="121" t="str">
        <f t="shared" si="58"/>
        <v>Saturday</v>
      </c>
      <c r="D661" s="3" t="s">
        <v>784</v>
      </c>
      <c r="E661" s="3" t="s">
        <v>126</v>
      </c>
      <c r="F661" s="3">
        <v>38</v>
      </c>
      <c r="G661" s="3" t="s">
        <v>19</v>
      </c>
      <c r="H661" s="3">
        <v>2</v>
      </c>
      <c r="I661" s="3">
        <v>500</v>
      </c>
      <c r="J661" s="3">
        <v>1000</v>
      </c>
    </row>
    <row r="662" spans="1:10">
      <c r="A662" s="3">
        <v>661</v>
      </c>
      <c r="B662" s="121">
        <v>45123</v>
      </c>
      <c r="C662" s="121" t="str">
        <f t="shared" si="58"/>
        <v>Sunday</v>
      </c>
      <c r="D662" s="3" t="s">
        <v>785</v>
      </c>
      <c r="E662" s="3" t="s">
        <v>126</v>
      </c>
      <c r="F662" s="3">
        <v>44</v>
      </c>
      <c r="G662" s="3" t="s">
        <v>21</v>
      </c>
      <c r="H662" s="3">
        <v>4</v>
      </c>
      <c r="I662" s="3">
        <v>25</v>
      </c>
      <c r="J662" s="3">
        <v>100</v>
      </c>
    </row>
    <row r="663" spans="1:10">
      <c r="A663" s="3">
        <v>662</v>
      </c>
      <c r="B663" s="121">
        <v>45282</v>
      </c>
      <c r="C663" s="121" t="str">
        <f t="shared" si="58"/>
        <v>Friday</v>
      </c>
      <c r="D663" s="3" t="s">
        <v>786</v>
      </c>
      <c r="E663" s="3" t="s">
        <v>124</v>
      </c>
      <c r="F663" s="3">
        <v>48</v>
      </c>
      <c r="G663" s="3" t="s">
        <v>19</v>
      </c>
      <c r="H663" s="3">
        <v>2</v>
      </c>
      <c r="I663" s="3">
        <v>500</v>
      </c>
      <c r="J663" s="3">
        <v>1000</v>
      </c>
    </row>
    <row r="664" spans="1:10">
      <c r="A664" s="3">
        <v>663</v>
      </c>
      <c r="B664" s="121">
        <v>45005</v>
      </c>
      <c r="C664" s="121" t="str">
        <f t="shared" si="58"/>
        <v>Monday</v>
      </c>
      <c r="D664" s="3" t="s">
        <v>787</v>
      </c>
      <c r="E664" s="3" t="s">
        <v>124</v>
      </c>
      <c r="F664" s="3">
        <v>23</v>
      </c>
      <c r="G664" s="3" t="s">
        <v>21</v>
      </c>
      <c r="H664" s="3">
        <v>4</v>
      </c>
      <c r="I664" s="3">
        <v>300</v>
      </c>
      <c r="J664" s="3">
        <v>1200</v>
      </c>
    </row>
    <row r="665" spans="1:10">
      <c r="A665" s="3">
        <v>664</v>
      </c>
      <c r="B665" s="121">
        <v>45288</v>
      </c>
      <c r="C665" s="121" t="str">
        <f t="shared" si="58"/>
        <v>Thursday</v>
      </c>
      <c r="D665" s="3" t="s">
        <v>788</v>
      </c>
      <c r="E665" s="3" t="s">
        <v>126</v>
      </c>
      <c r="F665" s="3">
        <v>44</v>
      </c>
      <c r="G665" s="3" t="s">
        <v>21</v>
      </c>
      <c r="H665" s="3">
        <v>4</v>
      </c>
      <c r="I665" s="3">
        <v>500</v>
      </c>
      <c r="J665" s="3">
        <v>2000</v>
      </c>
    </row>
    <row r="666" spans="1:10">
      <c r="A666" s="3">
        <v>665</v>
      </c>
      <c r="B666" s="121">
        <v>45036</v>
      </c>
      <c r="C666" s="121" t="str">
        <f t="shared" si="58"/>
        <v>Thursday</v>
      </c>
      <c r="D666" s="3" t="s">
        <v>789</v>
      </c>
      <c r="E666" s="3" t="s">
        <v>124</v>
      </c>
      <c r="F666" s="3">
        <v>57</v>
      </c>
      <c r="G666" s="3" t="s">
        <v>21</v>
      </c>
      <c r="H666" s="3">
        <v>1</v>
      </c>
      <c r="I666" s="3">
        <v>50</v>
      </c>
      <c r="J666" s="3">
        <v>50</v>
      </c>
    </row>
    <row r="667" spans="1:10">
      <c r="A667" s="3">
        <v>666</v>
      </c>
      <c r="B667" s="121">
        <v>44959</v>
      </c>
      <c r="C667" s="121" t="str">
        <f t="shared" si="58"/>
        <v>Thursday</v>
      </c>
      <c r="D667" s="3" t="s">
        <v>790</v>
      </c>
      <c r="E667" s="3" t="s">
        <v>124</v>
      </c>
      <c r="F667" s="3">
        <v>51</v>
      </c>
      <c r="G667" s="3" t="s">
        <v>20</v>
      </c>
      <c r="H667" s="3">
        <v>3</v>
      </c>
      <c r="I667" s="3">
        <v>50</v>
      </c>
      <c r="J667" s="3">
        <v>150</v>
      </c>
    </row>
    <row r="668" spans="1:10">
      <c r="A668" s="3">
        <v>667</v>
      </c>
      <c r="B668" s="121">
        <v>45139</v>
      </c>
      <c r="C668" s="121" t="str">
        <f t="shared" si="58"/>
        <v>Tuesday</v>
      </c>
      <c r="D668" s="3" t="s">
        <v>791</v>
      </c>
      <c r="E668" s="3" t="s">
        <v>126</v>
      </c>
      <c r="F668" s="3">
        <v>29</v>
      </c>
      <c r="G668" s="3" t="s">
        <v>20</v>
      </c>
      <c r="H668" s="3">
        <v>1</v>
      </c>
      <c r="I668" s="3">
        <v>500</v>
      </c>
      <c r="J668" s="3">
        <v>500</v>
      </c>
    </row>
    <row r="669" spans="1:10">
      <c r="A669" s="3">
        <v>668</v>
      </c>
      <c r="B669" s="121">
        <v>45135</v>
      </c>
      <c r="C669" s="121" t="str">
        <f t="shared" si="58"/>
        <v>Friday</v>
      </c>
      <c r="D669" s="3" t="s">
        <v>792</v>
      </c>
      <c r="E669" s="3" t="s">
        <v>126</v>
      </c>
      <c r="F669" s="3">
        <v>62</v>
      </c>
      <c r="G669" s="3" t="s">
        <v>20</v>
      </c>
      <c r="H669" s="3">
        <v>3</v>
      </c>
      <c r="I669" s="3">
        <v>50</v>
      </c>
      <c r="J669" s="3">
        <v>150</v>
      </c>
    </row>
    <row r="670" spans="1:10">
      <c r="A670" s="3">
        <v>669</v>
      </c>
      <c r="B670" s="121">
        <v>45096</v>
      </c>
      <c r="C670" s="121" t="str">
        <f t="shared" si="58"/>
        <v>Monday</v>
      </c>
      <c r="D670" s="3" t="s">
        <v>793</v>
      </c>
      <c r="E670" s="3" t="s">
        <v>124</v>
      </c>
      <c r="F670" s="3">
        <v>24</v>
      </c>
      <c r="G670" s="3" t="s">
        <v>19</v>
      </c>
      <c r="H670" s="3">
        <v>4</v>
      </c>
      <c r="I670" s="3">
        <v>300</v>
      </c>
      <c r="J670" s="3">
        <v>1200</v>
      </c>
    </row>
    <row r="671" spans="1:10">
      <c r="A671" s="3">
        <v>670</v>
      </c>
      <c r="B671" s="121">
        <v>45204</v>
      </c>
      <c r="C671" s="121" t="str">
        <f t="shared" si="58"/>
        <v>Thursday</v>
      </c>
      <c r="D671" s="3" t="s">
        <v>794</v>
      </c>
      <c r="E671" s="3" t="s">
        <v>124</v>
      </c>
      <c r="F671" s="3">
        <v>27</v>
      </c>
      <c r="G671" s="3" t="s">
        <v>19</v>
      </c>
      <c r="H671" s="3">
        <v>1</v>
      </c>
      <c r="I671" s="3">
        <v>30</v>
      </c>
      <c r="J671" s="3">
        <v>30</v>
      </c>
    </row>
    <row r="672" spans="1:10">
      <c r="A672" s="3">
        <v>671</v>
      </c>
      <c r="B672" s="121">
        <v>45165</v>
      </c>
      <c r="C672" s="121" t="str">
        <f t="shared" si="58"/>
        <v>Sunday</v>
      </c>
      <c r="D672" s="3" t="s">
        <v>795</v>
      </c>
      <c r="E672" s="3" t="s">
        <v>124</v>
      </c>
      <c r="F672" s="3">
        <v>62</v>
      </c>
      <c r="G672" s="3" t="s">
        <v>20</v>
      </c>
      <c r="H672" s="3">
        <v>3</v>
      </c>
      <c r="I672" s="3">
        <v>50</v>
      </c>
      <c r="J672" s="3">
        <v>150</v>
      </c>
    </row>
    <row r="673" spans="1:10">
      <c r="A673" s="3">
        <v>672</v>
      </c>
      <c r="B673" s="121">
        <v>45139</v>
      </c>
      <c r="C673" s="121" t="str">
        <f t="shared" si="58"/>
        <v>Tuesday</v>
      </c>
      <c r="D673" s="3" t="s">
        <v>796</v>
      </c>
      <c r="E673" s="3" t="s">
        <v>126</v>
      </c>
      <c r="F673" s="3">
        <v>34</v>
      </c>
      <c r="G673" s="3" t="s">
        <v>19</v>
      </c>
      <c r="H673" s="3">
        <v>2</v>
      </c>
      <c r="I673" s="3">
        <v>50</v>
      </c>
      <c r="J673" s="3">
        <v>100</v>
      </c>
    </row>
    <row r="674" spans="1:10">
      <c r="A674" s="3">
        <v>673</v>
      </c>
      <c r="B674" s="121">
        <v>44958</v>
      </c>
      <c r="C674" s="121" t="str">
        <f t="shared" si="58"/>
        <v>Wednesday</v>
      </c>
      <c r="D674" s="3" t="s">
        <v>797</v>
      </c>
      <c r="E674" s="3" t="s">
        <v>126</v>
      </c>
      <c r="F674" s="3">
        <v>43</v>
      </c>
      <c r="G674" s="3" t="s">
        <v>21</v>
      </c>
      <c r="H674" s="3">
        <v>3</v>
      </c>
      <c r="I674" s="3">
        <v>500</v>
      </c>
      <c r="J674" s="3">
        <v>1500</v>
      </c>
    </row>
    <row r="675" spans="1:10">
      <c r="A675" s="3">
        <v>674</v>
      </c>
      <c r="B675" s="121">
        <v>45032</v>
      </c>
      <c r="C675" s="121" t="str">
        <f t="shared" si="58"/>
        <v>Sunday</v>
      </c>
      <c r="D675" s="3" t="s">
        <v>798</v>
      </c>
      <c r="E675" s="3" t="s">
        <v>126</v>
      </c>
      <c r="F675" s="3">
        <v>38</v>
      </c>
      <c r="G675" s="3" t="s">
        <v>21</v>
      </c>
      <c r="H675" s="3">
        <v>1</v>
      </c>
      <c r="I675" s="3">
        <v>300</v>
      </c>
      <c r="J675" s="3">
        <v>300</v>
      </c>
    </row>
    <row r="676" spans="1:10">
      <c r="A676" s="3">
        <v>675</v>
      </c>
      <c r="B676" s="121">
        <v>45142</v>
      </c>
      <c r="C676" s="121" t="str">
        <f t="shared" si="58"/>
        <v>Friday</v>
      </c>
      <c r="D676" s="3" t="s">
        <v>799</v>
      </c>
      <c r="E676" s="3" t="s">
        <v>126</v>
      </c>
      <c r="F676" s="3">
        <v>45</v>
      </c>
      <c r="G676" s="3" t="s">
        <v>21</v>
      </c>
      <c r="H676" s="3">
        <v>2</v>
      </c>
      <c r="I676" s="3">
        <v>30</v>
      </c>
      <c r="J676" s="3">
        <v>60</v>
      </c>
    </row>
    <row r="677" spans="1:10">
      <c r="A677" s="3">
        <v>676</v>
      </c>
      <c r="B677" s="121">
        <v>45126</v>
      </c>
      <c r="C677" s="121" t="str">
        <f t="shared" si="58"/>
        <v>Wednesday</v>
      </c>
      <c r="D677" s="3" t="s">
        <v>800</v>
      </c>
      <c r="E677" s="3" t="s">
        <v>124</v>
      </c>
      <c r="F677" s="3">
        <v>63</v>
      </c>
      <c r="G677" s="3" t="s">
        <v>20</v>
      </c>
      <c r="H677" s="3">
        <v>3</v>
      </c>
      <c r="I677" s="3">
        <v>500</v>
      </c>
      <c r="J677" s="3">
        <v>1500</v>
      </c>
    </row>
    <row r="678" spans="1:10">
      <c r="A678" s="3">
        <v>677</v>
      </c>
      <c r="B678" s="121">
        <v>45226</v>
      </c>
      <c r="C678" s="121" t="str">
        <f t="shared" si="58"/>
        <v>Friday</v>
      </c>
      <c r="D678" s="3" t="s">
        <v>801</v>
      </c>
      <c r="E678" s="3" t="s">
        <v>126</v>
      </c>
      <c r="F678" s="3">
        <v>19</v>
      </c>
      <c r="G678" s="3" t="s">
        <v>19</v>
      </c>
      <c r="H678" s="3">
        <v>3</v>
      </c>
      <c r="I678" s="3">
        <v>500</v>
      </c>
      <c r="J678" s="3">
        <v>1500</v>
      </c>
    </row>
    <row r="679" spans="1:10">
      <c r="A679" s="3">
        <v>678</v>
      </c>
      <c r="B679" s="121">
        <v>45283</v>
      </c>
      <c r="C679" s="121" t="str">
        <f t="shared" si="58"/>
        <v>Saturday</v>
      </c>
      <c r="D679" s="3" t="s">
        <v>802</v>
      </c>
      <c r="E679" s="3" t="s">
        <v>126</v>
      </c>
      <c r="F679" s="3">
        <v>60</v>
      </c>
      <c r="G679" s="3" t="s">
        <v>20</v>
      </c>
      <c r="H679" s="3">
        <v>3</v>
      </c>
      <c r="I679" s="3">
        <v>300</v>
      </c>
      <c r="J679" s="3">
        <v>900</v>
      </c>
    </row>
    <row r="680" spans="1:10">
      <c r="A680" s="3">
        <v>679</v>
      </c>
      <c r="B680" s="121">
        <v>44937</v>
      </c>
      <c r="C680" s="121" t="str">
        <f t="shared" si="58"/>
        <v>Wednesday</v>
      </c>
      <c r="D680" s="3" t="s">
        <v>803</v>
      </c>
      <c r="E680" s="3" t="s">
        <v>126</v>
      </c>
      <c r="F680" s="3">
        <v>18</v>
      </c>
      <c r="G680" s="3" t="s">
        <v>19</v>
      </c>
      <c r="H680" s="3">
        <v>3</v>
      </c>
      <c r="I680" s="3">
        <v>30</v>
      </c>
      <c r="J680" s="3">
        <v>90</v>
      </c>
    </row>
    <row r="681" spans="1:10">
      <c r="A681" s="3">
        <v>680</v>
      </c>
      <c r="B681" s="121">
        <v>45221</v>
      </c>
      <c r="C681" s="121" t="str">
        <f t="shared" si="58"/>
        <v>Sunday</v>
      </c>
      <c r="D681" s="3" t="s">
        <v>804</v>
      </c>
      <c r="E681" s="3" t="s">
        <v>126</v>
      </c>
      <c r="F681" s="3">
        <v>53</v>
      </c>
      <c r="G681" s="3" t="s">
        <v>21</v>
      </c>
      <c r="H681" s="3">
        <v>3</v>
      </c>
      <c r="I681" s="3">
        <v>300</v>
      </c>
      <c r="J681" s="3">
        <v>900</v>
      </c>
    </row>
    <row r="682" spans="1:10">
      <c r="A682" s="3">
        <v>681</v>
      </c>
      <c r="B682" s="121">
        <v>45121</v>
      </c>
      <c r="C682" s="121" t="str">
        <f t="shared" si="58"/>
        <v>Friday</v>
      </c>
      <c r="D682" s="3" t="s">
        <v>805</v>
      </c>
      <c r="E682" s="3" t="s">
        <v>126</v>
      </c>
      <c r="F682" s="3">
        <v>43</v>
      </c>
      <c r="G682" s="3" t="s">
        <v>20</v>
      </c>
      <c r="H682" s="3">
        <v>2</v>
      </c>
      <c r="I682" s="3">
        <v>30</v>
      </c>
      <c r="J682" s="3">
        <v>60</v>
      </c>
    </row>
    <row r="683" spans="1:10">
      <c r="A683" s="3">
        <v>682</v>
      </c>
      <c r="B683" s="121">
        <v>45171</v>
      </c>
      <c r="C683" s="121" t="str">
        <f t="shared" si="58"/>
        <v>Saturday</v>
      </c>
      <c r="D683" s="3" t="s">
        <v>806</v>
      </c>
      <c r="E683" s="3" t="s">
        <v>124</v>
      </c>
      <c r="F683" s="3">
        <v>46</v>
      </c>
      <c r="G683" s="3" t="s">
        <v>19</v>
      </c>
      <c r="H683" s="3">
        <v>4</v>
      </c>
      <c r="I683" s="3">
        <v>300</v>
      </c>
      <c r="J683" s="3">
        <v>1200</v>
      </c>
    </row>
    <row r="684" spans="1:10">
      <c r="A684" s="3">
        <v>683</v>
      </c>
      <c r="B684" s="121">
        <v>44930</v>
      </c>
      <c r="C684" s="121" t="str">
        <f t="shared" si="58"/>
        <v>Wednesday</v>
      </c>
      <c r="D684" s="3" t="s">
        <v>807</v>
      </c>
      <c r="E684" s="3" t="s">
        <v>124</v>
      </c>
      <c r="F684" s="3">
        <v>38</v>
      </c>
      <c r="G684" s="3" t="s">
        <v>19</v>
      </c>
      <c r="H684" s="3">
        <v>2</v>
      </c>
      <c r="I684" s="3">
        <v>500</v>
      </c>
      <c r="J684" s="3">
        <v>1000</v>
      </c>
    </row>
    <row r="685" spans="1:10">
      <c r="A685" s="3">
        <v>684</v>
      </c>
      <c r="B685" s="121">
        <v>45107</v>
      </c>
      <c r="C685" s="121" t="str">
        <f t="shared" si="58"/>
        <v>Friday</v>
      </c>
      <c r="D685" s="3" t="s">
        <v>808</v>
      </c>
      <c r="E685" s="3" t="s">
        <v>126</v>
      </c>
      <c r="F685" s="3">
        <v>28</v>
      </c>
      <c r="G685" s="3" t="s">
        <v>21</v>
      </c>
      <c r="H685" s="3">
        <v>2</v>
      </c>
      <c r="I685" s="3">
        <v>500</v>
      </c>
      <c r="J685" s="3">
        <v>1000</v>
      </c>
    </row>
    <row r="686" spans="1:10">
      <c r="A686" s="3">
        <v>685</v>
      </c>
      <c r="B686" s="121">
        <v>45079</v>
      </c>
      <c r="C686" s="121" t="str">
        <f t="shared" si="58"/>
        <v>Friday</v>
      </c>
      <c r="D686" s="3" t="s">
        <v>809</v>
      </c>
      <c r="E686" s="3" t="s">
        <v>124</v>
      </c>
      <c r="F686" s="3">
        <v>57</v>
      </c>
      <c r="G686" s="3" t="s">
        <v>20</v>
      </c>
      <c r="H686" s="3">
        <v>2</v>
      </c>
      <c r="I686" s="3">
        <v>25</v>
      </c>
      <c r="J686" s="3">
        <v>50</v>
      </c>
    </row>
    <row r="687" spans="1:10">
      <c r="A687" s="3">
        <v>686</v>
      </c>
      <c r="B687" s="121">
        <v>45126</v>
      </c>
      <c r="C687" s="121" t="str">
        <f t="shared" si="58"/>
        <v>Wednesday</v>
      </c>
      <c r="D687" s="3" t="s">
        <v>810</v>
      </c>
      <c r="E687" s="3" t="s">
        <v>126</v>
      </c>
      <c r="F687" s="3">
        <v>28</v>
      </c>
      <c r="G687" s="3" t="s">
        <v>20</v>
      </c>
      <c r="H687" s="3">
        <v>4</v>
      </c>
      <c r="I687" s="3">
        <v>50</v>
      </c>
      <c r="J687" s="3">
        <v>200</v>
      </c>
    </row>
    <row r="688" spans="1:10">
      <c r="A688" s="3">
        <v>687</v>
      </c>
      <c r="B688" s="121">
        <v>45141</v>
      </c>
      <c r="C688" s="121" t="str">
        <f t="shared" si="58"/>
        <v>Thursday</v>
      </c>
      <c r="D688" s="3" t="s">
        <v>811</v>
      </c>
      <c r="E688" s="3" t="s">
        <v>126</v>
      </c>
      <c r="F688" s="3">
        <v>53</v>
      </c>
      <c r="G688" s="3" t="s">
        <v>20</v>
      </c>
      <c r="H688" s="3">
        <v>1</v>
      </c>
      <c r="I688" s="3">
        <v>300</v>
      </c>
      <c r="J688" s="3">
        <v>300</v>
      </c>
    </row>
    <row r="689" spans="1:10">
      <c r="A689" s="3">
        <v>688</v>
      </c>
      <c r="B689" s="121">
        <v>45202</v>
      </c>
      <c r="C689" s="121" t="str">
        <f t="shared" si="58"/>
        <v>Tuesday</v>
      </c>
      <c r="D689" s="3" t="s">
        <v>812</v>
      </c>
      <c r="E689" s="3" t="s">
        <v>124</v>
      </c>
      <c r="F689" s="3">
        <v>56</v>
      </c>
      <c r="G689" s="3" t="s">
        <v>21</v>
      </c>
      <c r="H689" s="3">
        <v>4</v>
      </c>
      <c r="I689" s="3">
        <v>25</v>
      </c>
      <c r="J689" s="3">
        <v>100</v>
      </c>
    </row>
    <row r="690" spans="1:10">
      <c r="A690" s="3">
        <v>689</v>
      </c>
      <c r="B690" s="121">
        <v>45206</v>
      </c>
      <c r="C690" s="121" t="str">
        <f t="shared" si="58"/>
        <v>Saturday</v>
      </c>
      <c r="D690" s="3" t="s">
        <v>813</v>
      </c>
      <c r="E690" s="3" t="s">
        <v>124</v>
      </c>
      <c r="F690" s="3">
        <v>57</v>
      </c>
      <c r="G690" s="3" t="s">
        <v>20</v>
      </c>
      <c r="H690" s="3">
        <v>2</v>
      </c>
      <c r="I690" s="3">
        <v>50</v>
      </c>
      <c r="J690" s="3">
        <v>100</v>
      </c>
    </row>
    <row r="691" spans="1:10">
      <c r="A691" s="3">
        <v>690</v>
      </c>
      <c r="B691" s="121">
        <v>45235</v>
      </c>
      <c r="C691" s="121" t="str">
        <f t="shared" si="58"/>
        <v>Sunday</v>
      </c>
      <c r="D691" s="3" t="s">
        <v>814</v>
      </c>
      <c r="E691" s="3" t="s">
        <v>126</v>
      </c>
      <c r="F691" s="3">
        <v>52</v>
      </c>
      <c r="G691" s="3" t="s">
        <v>21</v>
      </c>
      <c r="H691" s="3">
        <v>3</v>
      </c>
      <c r="I691" s="3">
        <v>300</v>
      </c>
      <c r="J691" s="3">
        <v>900</v>
      </c>
    </row>
    <row r="692" spans="1:10">
      <c r="A692" s="3">
        <v>691</v>
      </c>
      <c r="B692" s="121">
        <v>45039</v>
      </c>
      <c r="C692" s="121" t="str">
        <f t="shared" si="58"/>
        <v>Sunday</v>
      </c>
      <c r="D692" s="3" t="s">
        <v>815</v>
      </c>
      <c r="E692" s="3" t="s">
        <v>126</v>
      </c>
      <c r="F692" s="3">
        <v>51</v>
      </c>
      <c r="G692" s="3" t="s">
        <v>21</v>
      </c>
      <c r="H692" s="3">
        <v>3</v>
      </c>
      <c r="I692" s="3">
        <v>30</v>
      </c>
      <c r="J692" s="3">
        <v>90</v>
      </c>
    </row>
    <row r="693" spans="1:10">
      <c r="A693" s="3">
        <v>692</v>
      </c>
      <c r="B693" s="121">
        <v>45176</v>
      </c>
      <c r="C693" s="121" t="str">
        <f t="shared" si="58"/>
        <v>Thursday</v>
      </c>
      <c r="D693" s="3" t="s">
        <v>816</v>
      </c>
      <c r="E693" s="3" t="s">
        <v>126</v>
      </c>
      <c r="F693" s="3">
        <v>64</v>
      </c>
      <c r="G693" s="3" t="s">
        <v>21</v>
      </c>
      <c r="H693" s="3">
        <v>2</v>
      </c>
      <c r="I693" s="3">
        <v>50</v>
      </c>
      <c r="J693" s="3">
        <v>100</v>
      </c>
    </row>
    <row r="694" spans="1:10">
      <c r="A694" s="3">
        <v>693</v>
      </c>
      <c r="B694" s="121">
        <v>45039</v>
      </c>
      <c r="C694" s="121" t="str">
        <f t="shared" si="58"/>
        <v>Sunday</v>
      </c>
      <c r="D694" s="3" t="s">
        <v>817</v>
      </c>
      <c r="E694" s="3" t="s">
        <v>124</v>
      </c>
      <c r="F694" s="3">
        <v>41</v>
      </c>
      <c r="G694" s="3" t="s">
        <v>19</v>
      </c>
      <c r="H694" s="3">
        <v>3</v>
      </c>
      <c r="I694" s="3">
        <v>500</v>
      </c>
      <c r="J694" s="3">
        <v>1500</v>
      </c>
    </row>
    <row r="695" spans="1:10">
      <c r="A695" s="3">
        <v>694</v>
      </c>
      <c r="B695" s="121">
        <v>45066</v>
      </c>
      <c r="C695" s="121" t="str">
        <f t="shared" si="58"/>
        <v>Saturday</v>
      </c>
      <c r="D695" s="3" t="s">
        <v>818</v>
      </c>
      <c r="E695" s="3" t="s">
        <v>126</v>
      </c>
      <c r="F695" s="3">
        <v>39</v>
      </c>
      <c r="G695" s="3" t="s">
        <v>20</v>
      </c>
      <c r="H695" s="3">
        <v>2</v>
      </c>
      <c r="I695" s="3">
        <v>25</v>
      </c>
      <c r="J695" s="3">
        <v>50</v>
      </c>
    </row>
    <row r="696" spans="1:10">
      <c r="A696" s="3">
        <v>695</v>
      </c>
      <c r="B696" s="121">
        <v>45150</v>
      </c>
      <c r="C696" s="121" t="str">
        <f t="shared" si="58"/>
        <v>Saturday</v>
      </c>
      <c r="D696" s="3" t="s">
        <v>819</v>
      </c>
      <c r="E696" s="3" t="s">
        <v>126</v>
      </c>
      <c r="F696" s="3">
        <v>22</v>
      </c>
      <c r="G696" s="3" t="s">
        <v>20</v>
      </c>
      <c r="H696" s="3">
        <v>3</v>
      </c>
      <c r="I696" s="3">
        <v>50</v>
      </c>
      <c r="J696" s="3">
        <v>150</v>
      </c>
    </row>
    <row r="697" spans="1:10">
      <c r="A697" s="3">
        <v>696</v>
      </c>
      <c r="B697" s="121">
        <v>45175</v>
      </c>
      <c r="C697" s="121" t="str">
        <f t="shared" si="58"/>
        <v>Wednesday</v>
      </c>
      <c r="D697" s="3" t="s">
        <v>820</v>
      </c>
      <c r="E697" s="3" t="s">
        <v>126</v>
      </c>
      <c r="F697" s="3">
        <v>50</v>
      </c>
      <c r="G697" s="3" t="s">
        <v>21</v>
      </c>
      <c r="H697" s="3">
        <v>4</v>
      </c>
      <c r="I697" s="3">
        <v>50</v>
      </c>
      <c r="J697" s="3">
        <v>200</v>
      </c>
    </row>
    <row r="698" spans="1:10">
      <c r="A698" s="3">
        <v>697</v>
      </c>
      <c r="B698" s="121">
        <v>44941</v>
      </c>
      <c r="C698" s="121" t="str">
        <f t="shared" si="58"/>
        <v>Sunday</v>
      </c>
      <c r="D698" s="3" t="s">
        <v>821</v>
      </c>
      <c r="E698" s="3" t="s">
        <v>124</v>
      </c>
      <c r="F698" s="3">
        <v>53</v>
      </c>
      <c r="G698" s="3" t="s">
        <v>21</v>
      </c>
      <c r="H698" s="3">
        <v>1</v>
      </c>
      <c r="I698" s="3">
        <v>500</v>
      </c>
      <c r="J698" s="3">
        <v>500</v>
      </c>
    </row>
    <row r="699" spans="1:10">
      <c r="A699" s="3">
        <v>698</v>
      </c>
      <c r="B699" s="121">
        <v>45126</v>
      </c>
      <c r="C699" s="121" t="str">
        <f t="shared" si="58"/>
        <v>Wednesday</v>
      </c>
      <c r="D699" s="3" t="s">
        <v>822</v>
      </c>
      <c r="E699" s="3" t="s">
        <v>126</v>
      </c>
      <c r="F699" s="3">
        <v>64</v>
      </c>
      <c r="G699" s="3" t="s">
        <v>20</v>
      </c>
      <c r="H699" s="3">
        <v>1</v>
      </c>
      <c r="I699" s="3">
        <v>300</v>
      </c>
      <c r="J699" s="3">
        <v>300</v>
      </c>
    </row>
    <row r="700" spans="1:10">
      <c r="A700" s="3">
        <v>699</v>
      </c>
      <c r="B700" s="121">
        <v>45099</v>
      </c>
      <c r="C700" s="121" t="str">
        <f t="shared" si="58"/>
        <v>Thursday</v>
      </c>
      <c r="D700" s="3" t="s">
        <v>823</v>
      </c>
      <c r="E700" s="3" t="s">
        <v>126</v>
      </c>
      <c r="F700" s="3">
        <v>37</v>
      </c>
      <c r="G700" s="3" t="s">
        <v>21</v>
      </c>
      <c r="H700" s="3">
        <v>4</v>
      </c>
      <c r="I700" s="3">
        <v>30</v>
      </c>
      <c r="J700" s="3">
        <v>120</v>
      </c>
    </row>
    <row r="701" spans="1:10">
      <c r="A701" s="3">
        <v>700</v>
      </c>
      <c r="B701" s="121">
        <v>45269</v>
      </c>
      <c r="C701" s="121" t="str">
        <f t="shared" si="58"/>
        <v>Saturday</v>
      </c>
      <c r="D701" s="3" t="s">
        <v>824</v>
      </c>
      <c r="E701" s="3" t="s">
        <v>124</v>
      </c>
      <c r="F701" s="3">
        <v>36</v>
      </c>
      <c r="G701" s="3" t="s">
        <v>20</v>
      </c>
      <c r="H701" s="3">
        <v>4</v>
      </c>
      <c r="I701" s="3">
        <v>500</v>
      </c>
      <c r="J701" s="3">
        <v>2000</v>
      </c>
    </row>
    <row r="702" spans="1:10">
      <c r="A702" s="3">
        <v>701</v>
      </c>
      <c r="B702" s="121">
        <v>45274</v>
      </c>
      <c r="C702" s="121" t="str">
        <f t="shared" si="58"/>
        <v>Thursday</v>
      </c>
      <c r="D702" s="3" t="s">
        <v>825</v>
      </c>
      <c r="E702" s="3" t="s">
        <v>126</v>
      </c>
      <c r="F702" s="3">
        <v>52</v>
      </c>
      <c r="G702" s="3" t="s">
        <v>19</v>
      </c>
      <c r="H702" s="3">
        <v>2</v>
      </c>
      <c r="I702" s="3">
        <v>30</v>
      </c>
      <c r="J702" s="3">
        <v>60</v>
      </c>
    </row>
    <row r="703" spans="1:10">
      <c r="A703" s="3">
        <v>702</v>
      </c>
      <c r="B703" s="121">
        <v>45134</v>
      </c>
      <c r="C703" s="121" t="str">
        <f t="shared" si="58"/>
        <v>Thursday</v>
      </c>
      <c r="D703" s="3" t="s">
        <v>826</v>
      </c>
      <c r="E703" s="3" t="s">
        <v>126</v>
      </c>
      <c r="F703" s="3">
        <v>60</v>
      </c>
      <c r="G703" s="3" t="s">
        <v>21</v>
      </c>
      <c r="H703" s="3">
        <v>2</v>
      </c>
      <c r="I703" s="3">
        <v>300</v>
      </c>
      <c r="J703" s="3">
        <v>600</v>
      </c>
    </row>
    <row r="704" spans="1:10">
      <c r="A704" s="3">
        <v>703</v>
      </c>
      <c r="B704" s="121">
        <v>45011</v>
      </c>
      <c r="C704" s="121" t="str">
        <f t="shared" si="58"/>
        <v>Sunday</v>
      </c>
      <c r="D704" s="3" t="s">
        <v>827</v>
      </c>
      <c r="E704" s="3" t="s">
        <v>124</v>
      </c>
      <c r="F704" s="3">
        <v>34</v>
      </c>
      <c r="G704" s="3" t="s">
        <v>20</v>
      </c>
      <c r="H704" s="3">
        <v>2</v>
      </c>
      <c r="I704" s="3">
        <v>50</v>
      </c>
      <c r="J704" s="3">
        <v>100</v>
      </c>
    </row>
    <row r="705" spans="1:10">
      <c r="A705" s="3">
        <v>704</v>
      </c>
      <c r="B705" s="121">
        <v>45166</v>
      </c>
      <c r="C705" s="121" t="str">
        <f t="shared" si="58"/>
        <v>Monday</v>
      </c>
      <c r="D705" s="3" t="s">
        <v>828</v>
      </c>
      <c r="E705" s="3" t="s">
        <v>126</v>
      </c>
      <c r="F705" s="3">
        <v>62</v>
      </c>
      <c r="G705" s="3" t="s">
        <v>21</v>
      </c>
      <c r="H705" s="3">
        <v>3</v>
      </c>
      <c r="I705" s="3">
        <v>30</v>
      </c>
      <c r="J705" s="3">
        <v>90</v>
      </c>
    </row>
    <row r="706" spans="1:10">
      <c r="A706" s="3">
        <v>705</v>
      </c>
      <c r="B706" s="121">
        <v>44992</v>
      </c>
      <c r="C706" s="121" t="str">
        <f t="shared" si="58"/>
        <v>Tuesday</v>
      </c>
      <c r="D706" s="3" t="s">
        <v>829</v>
      </c>
      <c r="E706" s="3" t="s">
        <v>124</v>
      </c>
      <c r="F706" s="3">
        <v>60</v>
      </c>
      <c r="G706" s="3" t="s">
        <v>20</v>
      </c>
      <c r="H706" s="3">
        <v>2</v>
      </c>
      <c r="I706" s="3">
        <v>25</v>
      </c>
      <c r="J706" s="3">
        <v>50</v>
      </c>
    </row>
    <row r="707" spans="1:10">
      <c r="A707" s="3">
        <v>706</v>
      </c>
      <c r="B707" s="121">
        <v>45245</v>
      </c>
      <c r="C707" s="121" t="str">
        <f t="shared" ref="C707:C770" si="59">TEXT(B707,"dddd")</f>
        <v>Wednesday</v>
      </c>
      <c r="D707" s="3" t="s">
        <v>830</v>
      </c>
      <c r="E707" s="3" t="s">
        <v>124</v>
      </c>
      <c r="F707" s="3">
        <v>51</v>
      </c>
      <c r="G707" s="3" t="s">
        <v>20</v>
      </c>
      <c r="H707" s="3">
        <v>4</v>
      </c>
      <c r="I707" s="3">
        <v>25</v>
      </c>
      <c r="J707" s="3">
        <v>100</v>
      </c>
    </row>
    <row r="708" spans="1:10">
      <c r="A708" s="3">
        <v>707</v>
      </c>
      <c r="B708" s="121">
        <v>45200</v>
      </c>
      <c r="C708" s="121" t="str">
        <f t="shared" si="59"/>
        <v>Sunday</v>
      </c>
      <c r="D708" s="3" t="s">
        <v>831</v>
      </c>
      <c r="E708" s="3" t="s">
        <v>126</v>
      </c>
      <c r="F708" s="3">
        <v>26</v>
      </c>
      <c r="G708" s="3" t="s">
        <v>21</v>
      </c>
      <c r="H708" s="3">
        <v>1</v>
      </c>
      <c r="I708" s="3">
        <v>500</v>
      </c>
      <c r="J708" s="3">
        <v>500</v>
      </c>
    </row>
    <row r="709" spans="1:10">
      <c r="A709" s="3">
        <v>708</v>
      </c>
      <c r="B709" s="121">
        <v>44940</v>
      </c>
      <c r="C709" s="121" t="str">
        <f t="shared" si="59"/>
        <v>Saturday</v>
      </c>
      <c r="D709" s="3" t="s">
        <v>832</v>
      </c>
      <c r="E709" s="3" t="s">
        <v>126</v>
      </c>
      <c r="F709" s="3">
        <v>43</v>
      </c>
      <c r="G709" s="3" t="s">
        <v>19</v>
      </c>
      <c r="H709" s="3">
        <v>3</v>
      </c>
      <c r="I709" s="3">
        <v>300</v>
      </c>
      <c r="J709" s="3">
        <v>900</v>
      </c>
    </row>
    <row r="710" spans="1:10">
      <c r="A710" s="3">
        <v>709</v>
      </c>
      <c r="B710" s="121">
        <v>45128</v>
      </c>
      <c r="C710" s="121" t="str">
        <f t="shared" si="59"/>
        <v>Friday</v>
      </c>
      <c r="D710" s="3" t="s">
        <v>833</v>
      </c>
      <c r="E710" s="3" t="s">
        <v>126</v>
      </c>
      <c r="F710" s="3">
        <v>19</v>
      </c>
      <c r="G710" s="3" t="s">
        <v>20</v>
      </c>
      <c r="H710" s="3">
        <v>2</v>
      </c>
      <c r="I710" s="3">
        <v>500</v>
      </c>
      <c r="J710" s="3">
        <v>1000</v>
      </c>
    </row>
    <row r="711" spans="1:10">
      <c r="A711" s="3">
        <v>710</v>
      </c>
      <c r="B711" s="121">
        <v>45230</v>
      </c>
      <c r="C711" s="121" t="str">
        <f t="shared" si="59"/>
        <v>Tuesday</v>
      </c>
      <c r="D711" s="3" t="s">
        <v>834</v>
      </c>
      <c r="E711" s="3" t="s">
        <v>126</v>
      </c>
      <c r="F711" s="3">
        <v>26</v>
      </c>
      <c r="G711" s="3" t="s">
        <v>20</v>
      </c>
      <c r="H711" s="3">
        <v>3</v>
      </c>
      <c r="I711" s="3">
        <v>500</v>
      </c>
      <c r="J711" s="3">
        <v>1500</v>
      </c>
    </row>
    <row r="712" spans="1:10">
      <c r="A712" s="3">
        <v>711</v>
      </c>
      <c r="B712" s="121">
        <v>45215</v>
      </c>
      <c r="C712" s="121" t="str">
        <f t="shared" si="59"/>
        <v>Monday</v>
      </c>
      <c r="D712" s="3" t="s">
        <v>835</v>
      </c>
      <c r="E712" s="3" t="s">
        <v>124</v>
      </c>
      <c r="F712" s="3">
        <v>26</v>
      </c>
      <c r="G712" s="3" t="s">
        <v>20</v>
      </c>
      <c r="H712" s="3">
        <v>3</v>
      </c>
      <c r="I712" s="3">
        <v>500</v>
      </c>
      <c r="J712" s="3">
        <v>1500</v>
      </c>
    </row>
    <row r="713" spans="1:10">
      <c r="A713" s="3">
        <v>712</v>
      </c>
      <c r="B713" s="121">
        <v>45266</v>
      </c>
      <c r="C713" s="121" t="str">
        <f t="shared" si="59"/>
        <v>Wednesday</v>
      </c>
      <c r="D713" s="3" t="s">
        <v>836</v>
      </c>
      <c r="E713" s="3" t="s">
        <v>126</v>
      </c>
      <c r="F713" s="3">
        <v>57</v>
      </c>
      <c r="G713" s="3" t="s">
        <v>19</v>
      </c>
      <c r="H713" s="3">
        <v>2</v>
      </c>
      <c r="I713" s="3">
        <v>25</v>
      </c>
      <c r="J713" s="3">
        <v>50</v>
      </c>
    </row>
    <row r="714" spans="1:10">
      <c r="A714" s="3">
        <v>713</v>
      </c>
      <c r="B714" s="121">
        <v>44940</v>
      </c>
      <c r="C714" s="121" t="str">
        <f t="shared" si="59"/>
        <v>Saturday</v>
      </c>
      <c r="D714" s="3" t="s">
        <v>837</v>
      </c>
      <c r="E714" s="3" t="s">
        <v>124</v>
      </c>
      <c r="F714" s="3">
        <v>34</v>
      </c>
      <c r="G714" s="3" t="s">
        <v>19</v>
      </c>
      <c r="H714" s="3">
        <v>3</v>
      </c>
      <c r="I714" s="3">
        <v>25</v>
      </c>
      <c r="J714" s="3">
        <v>75</v>
      </c>
    </row>
    <row r="715" spans="1:10">
      <c r="A715" s="3">
        <v>714</v>
      </c>
      <c r="B715" s="121">
        <v>44969</v>
      </c>
      <c r="C715" s="121" t="str">
        <f t="shared" si="59"/>
        <v>Sunday</v>
      </c>
      <c r="D715" s="3" t="s">
        <v>838</v>
      </c>
      <c r="E715" s="3" t="s">
        <v>126</v>
      </c>
      <c r="F715" s="3">
        <v>18</v>
      </c>
      <c r="G715" s="3" t="s">
        <v>21</v>
      </c>
      <c r="H715" s="3">
        <v>1</v>
      </c>
      <c r="I715" s="3">
        <v>500</v>
      </c>
      <c r="J715" s="3">
        <v>500</v>
      </c>
    </row>
    <row r="716" spans="1:10">
      <c r="A716" s="3">
        <v>715</v>
      </c>
      <c r="B716" s="121">
        <v>45256</v>
      </c>
      <c r="C716" s="121" t="str">
        <f t="shared" si="59"/>
        <v>Sunday</v>
      </c>
      <c r="D716" s="3" t="s">
        <v>839</v>
      </c>
      <c r="E716" s="3" t="s">
        <v>126</v>
      </c>
      <c r="F716" s="3">
        <v>42</v>
      </c>
      <c r="G716" s="3" t="s">
        <v>19</v>
      </c>
      <c r="H716" s="3">
        <v>4</v>
      </c>
      <c r="I716" s="3">
        <v>25</v>
      </c>
      <c r="J716" s="3">
        <v>100</v>
      </c>
    </row>
    <row r="717" spans="1:10">
      <c r="A717" s="3">
        <v>716</v>
      </c>
      <c r="B717" s="121">
        <v>45146</v>
      </c>
      <c r="C717" s="121" t="str">
        <f t="shared" si="59"/>
        <v>Tuesday</v>
      </c>
      <c r="D717" s="3" t="s">
        <v>840</v>
      </c>
      <c r="E717" s="3" t="s">
        <v>126</v>
      </c>
      <c r="F717" s="3">
        <v>60</v>
      </c>
      <c r="G717" s="3" t="s">
        <v>21</v>
      </c>
      <c r="H717" s="3">
        <v>4</v>
      </c>
      <c r="I717" s="3">
        <v>300</v>
      </c>
      <c r="J717" s="3">
        <v>1200</v>
      </c>
    </row>
    <row r="718" spans="1:10">
      <c r="A718" s="3">
        <v>717</v>
      </c>
      <c r="B718" s="121">
        <v>44996</v>
      </c>
      <c r="C718" s="121" t="str">
        <f t="shared" si="59"/>
        <v>Saturday</v>
      </c>
      <c r="D718" s="3" t="s">
        <v>841</v>
      </c>
      <c r="E718" s="3" t="s">
        <v>124</v>
      </c>
      <c r="F718" s="3">
        <v>57</v>
      </c>
      <c r="G718" s="3" t="s">
        <v>21</v>
      </c>
      <c r="H718" s="3">
        <v>1</v>
      </c>
      <c r="I718" s="3">
        <v>500</v>
      </c>
      <c r="J718" s="3">
        <v>500</v>
      </c>
    </row>
    <row r="719" spans="1:10">
      <c r="A719" s="3">
        <v>718</v>
      </c>
      <c r="B719" s="121">
        <v>45163</v>
      </c>
      <c r="C719" s="121" t="str">
        <f t="shared" si="59"/>
        <v>Friday</v>
      </c>
      <c r="D719" s="3" t="s">
        <v>842</v>
      </c>
      <c r="E719" s="3" t="s">
        <v>126</v>
      </c>
      <c r="F719" s="3">
        <v>59</v>
      </c>
      <c r="G719" s="3" t="s">
        <v>19</v>
      </c>
      <c r="H719" s="3">
        <v>3</v>
      </c>
      <c r="I719" s="3">
        <v>25</v>
      </c>
      <c r="J719" s="3">
        <v>75</v>
      </c>
    </row>
    <row r="720" spans="1:10">
      <c r="A720" s="3">
        <v>719</v>
      </c>
      <c r="B720" s="121">
        <v>45020</v>
      </c>
      <c r="C720" s="121" t="str">
        <f t="shared" si="59"/>
        <v>Tuesday</v>
      </c>
      <c r="D720" s="3" t="s">
        <v>843</v>
      </c>
      <c r="E720" s="3" t="s">
        <v>126</v>
      </c>
      <c r="F720" s="3">
        <v>42</v>
      </c>
      <c r="G720" s="3" t="s">
        <v>21</v>
      </c>
      <c r="H720" s="3">
        <v>2</v>
      </c>
      <c r="I720" s="3">
        <v>30</v>
      </c>
      <c r="J720" s="3">
        <v>60</v>
      </c>
    </row>
    <row r="721" spans="1:10">
      <c r="A721" s="3">
        <v>720</v>
      </c>
      <c r="B721" s="121">
        <v>44952</v>
      </c>
      <c r="C721" s="121" t="str">
        <f t="shared" si="59"/>
        <v>Thursday</v>
      </c>
      <c r="D721" s="3" t="s">
        <v>844</v>
      </c>
      <c r="E721" s="3" t="s">
        <v>126</v>
      </c>
      <c r="F721" s="3">
        <v>56</v>
      </c>
      <c r="G721" s="3" t="s">
        <v>19</v>
      </c>
      <c r="H721" s="3">
        <v>3</v>
      </c>
      <c r="I721" s="3">
        <v>500</v>
      </c>
      <c r="J721" s="3">
        <v>1500</v>
      </c>
    </row>
    <row r="722" spans="1:10">
      <c r="A722" s="3">
        <v>721</v>
      </c>
      <c r="B722" s="121">
        <v>45060</v>
      </c>
      <c r="C722" s="121" t="str">
        <f t="shared" si="59"/>
        <v>Sunday</v>
      </c>
      <c r="D722" s="3" t="s">
        <v>845</v>
      </c>
      <c r="E722" s="3" t="s">
        <v>126</v>
      </c>
      <c r="F722" s="3">
        <v>52</v>
      </c>
      <c r="G722" s="3" t="s">
        <v>21</v>
      </c>
      <c r="H722" s="3">
        <v>1</v>
      </c>
      <c r="I722" s="3">
        <v>500</v>
      </c>
      <c r="J722" s="3">
        <v>500</v>
      </c>
    </row>
    <row r="723" spans="1:10">
      <c r="A723" s="3">
        <v>722</v>
      </c>
      <c r="B723" s="121">
        <v>45121</v>
      </c>
      <c r="C723" s="121" t="str">
        <f t="shared" si="59"/>
        <v>Friday</v>
      </c>
      <c r="D723" s="3" t="s">
        <v>846</v>
      </c>
      <c r="E723" s="3" t="s">
        <v>124</v>
      </c>
      <c r="F723" s="3">
        <v>20</v>
      </c>
      <c r="G723" s="3" t="s">
        <v>19</v>
      </c>
      <c r="H723" s="3">
        <v>3</v>
      </c>
      <c r="I723" s="3">
        <v>300</v>
      </c>
      <c r="J723" s="3">
        <v>900</v>
      </c>
    </row>
    <row r="724" spans="1:10">
      <c r="A724" s="3">
        <v>723</v>
      </c>
      <c r="B724" s="121">
        <v>45094</v>
      </c>
      <c r="C724" s="121" t="str">
        <f t="shared" si="59"/>
        <v>Saturday</v>
      </c>
      <c r="D724" s="3" t="s">
        <v>847</v>
      </c>
      <c r="E724" s="3" t="s">
        <v>126</v>
      </c>
      <c r="F724" s="3">
        <v>54</v>
      </c>
      <c r="G724" s="3" t="s">
        <v>19</v>
      </c>
      <c r="H724" s="3">
        <v>4</v>
      </c>
      <c r="I724" s="3">
        <v>50</v>
      </c>
      <c r="J724" s="3">
        <v>200</v>
      </c>
    </row>
    <row r="725" spans="1:10">
      <c r="A725" s="3">
        <v>724</v>
      </c>
      <c r="B725" s="121">
        <v>45035</v>
      </c>
      <c r="C725" s="121" t="str">
        <f t="shared" si="59"/>
        <v>Wednesday</v>
      </c>
      <c r="D725" s="3" t="s">
        <v>848</v>
      </c>
      <c r="E725" s="3" t="s">
        <v>124</v>
      </c>
      <c r="F725" s="3">
        <v>61</v>
      </c>
      <c r="G725" s="3" t="s">
        <v>21</v>
      </c>
      <c r="H725" s="3">
        <v>3</v>
      </c>
      <c r="I725" s="3">
        <v>50</v>
      </c>
      <c r="J725" s="3">
        <v>150</v>
      </c>
    </row>
    <row r="726" spans="1:10">
      <c r="A726" s="3">
        <v>725</v>
      </c>
      <c r="B726" s="121">
        <v>45159</v>
      </c>
      <c r="C726" s="121" t="str">
        <f t="shared" si="59"/>
        <v>Monday</v>
      </c>
      <c r="D726" s="3" t="s">
        <v>849</v>
      </c>
      <c r="E726" s="3" t="s">
        <v>124</v>
      </c>
      <c r="F726" s="3">
        <v>61</v>
      </c>
      <c r="G726" s="3" t="s">
        <v>20</v>
      </c>
      <c r="H726" s="3">
        <v>1</v>
      </c>
      <c r="I726" s="3">
        <v>300</v>
      </c>
      <c r="J726" s="3">
        <v>300</v>
      </c>
    </row>
    <row r="727" spans="1:10">
      <c r="A727" s="3">
        <v>726</v>
      </c>
      <c r="B727" s="121">
        <v>45094</v>
      </c>
      <c r="C727" s="121" t="str">
        <f t="shared" si="59"/>
        <v>Saturday</v>
      </c>
      <c r="D727" s="3" t="s">
        <v>850</v>
      </c>
      <c r="E727" s="3" t="s">
        <v>124</v>
      </c>
      <c r="F727" s="3">
        <v>47</v>
      </c>
      <c r="G727" s="3" t="s">
        <v>21</v>
      </c>
      <c r="H727" s="3">
        <v>4</v>
      </c>
      <c r="I727" s="3">
        <v>300</v>
      </c>
      <c r="J727" s="3">
        <v>1200</v>
      </c>
    </row>
    <row r="728" spans="1:10">
      <c r="A728" s="3">
        <v>727</v>
      </c>
      <c r="B728" s="121">
        <v>45099</v>
      </c>
      <c r="C728" s="121" t="str">
        <f t="shared" si="59"/>
        <v>Thursday</v>
      </c>
      <c r="D728" s="3" t="s">
        <v>851</v>
      </c>
      <c r="E728" s="3" t="s">
        <v>124</v>
      </c>
      <c r="F728" s="3">
        <v>55</v>
      </c>
      <c r="G728" s="3" t="s">
        <v>19</v>
      </c>
      <c r="H728" s="3">
        <v>3</v>
      </c>
      <c r="I728" s="3">
        <v>300</v>
      </c>
      <c r="J728" s="3">
        <v>900</v>
      </c>
    </row>
    <row r="729" spans="1:10">
      <c r="A729" s="3">
        <v>728</v>
      </c>
      <c r="B729" s="121">
        <v>45121</v>
      </c>
      <c r="C729" s="121" t="str">
        <f t="shared" si="59"/>
        <v>Friday</v>
      </c>
      <c r="D729" s="3" t="s">
        <v>852</v>
      </c>
      <c r="E729" s="3" t="s">
        <v>124</v>
      </c>
      <c r="F729" s="3">
        <v>51</v>
      </c>
      <c r="G729" s="3" t="s">
        <v>20</v>
      </c>
      <c r="H729" s="3">
        <v>3</v>
      </c>
      <c r="I729" s="3">
        <v>50</v>
      </c>
      <c r="J729" s="3">
        <v>150</v>
      </c>
    </row>
    <row r="730" spans="1:10">
      <c r="A730" s="3">
        <v>729</v>
      </c>
      <c r="B730" s="121">
        <v>45069</v>
      </c>
      <c r="C730" s="121" t="str">
        <f t="shared" si="59"/>
        <v>Tuesday</v>
      </c>
      <c r="D730" s="3" t="s">
        <v>853</v>
      </c>
      <c r="E730" s="3" t="s">
        <v>124</v>
      </c>
      <c r="F730" s="3">
        <v>29</v>
      </c>
      <c r="G730" s="3" t="s">
        <v>21</v>
      </c>
      <c r="H730" s="3">
        <v>4</v>
      </c>
      <c r="I730" s="3">
        <v>300</v>
      </c>
      <c r="J730" s="3">
        <v>1200</v>
      </c>
    </row>
    <row r="731" spans="1:10">
      <c r="A731" s="3">
        <v>730</v>
      </c>
      <c r="B731" s="121">
        <v>45142</v>
      </c>
      <c r="C731" s="121" t="str">
        <f t="shared" si="59"/>
        <v>Friday</v>
      </c>
      <c r="D731" s="3" t="s">
        <v>854</v>
      </c>
      <c r="E731" s="3" t="s">
        <v>126</v>
      </c>
      <c r="F731" s="3">
        <v>36</v>
      </c>
      <c r="G731" s="3" t="s">
        <v>21</v>
      </c>
      <c r="H731" s="3">
        <v>2</v>
      </c>
      <c r="I731" s="3">
        <v>25</v>
      </c>
      <c r="J731" s="3">
        <v>50</v>
      </c>
    </row>
    <row r="732" spans="1:10">
      <c r="A732" s="3">
        <v>731</v>
      </c>
      <c r="B732" s="121">
        <v>45056</v>
      </c>
      <c r="C732" s="121" t="str">
        <f t="shared" si="59"/>
        <v>Wednesday</v>
      </c>
      <c r="D732" s="3" t="s">
        <v>855</v>
      </c>
      <c r="E732" s="3" t="s">
        <v>124</v>
      </c>
      <c r="F732" s="3">
        <v>54</v>
      </c>
      <c r="G732" s="3" t="s">
        <v>21</v>
      </c>
      <c r="H732" s="3">
        <v>4</v>
      </c>
      <c r="I732" s="3">
        <v>500</v>
      </c>
      <c r="J732" s="3">
        <v>2000</v>
      </c>
    </row>
    <row r="733" spans="1:10">
      <c r="A733" s="3">
        <v>732</v>
      </c>
      <c r="B733" s="121">
        <v>44968</v>
      </c>
      <c r="C733" s="121" t="str">
        <f t="shared" si="59"/>
        <v>Saturday</v>
      </c>
      <c r="D733" s="3" t="s">
        <v>856</v>
      </c>
      <c r="E733" s="3" t="s">
        <v>124</v>
      </c>
      <c r="F733" s="3">
        <v>61</v>
      </c>
      <c r="G733" s="3" t="s">
        <v>20</v>
      </c>
      <c r="H733" s="3">
        <v>2</v>
      </c>
      <c r="I733" s="3">
        <v>500</v>
      </c>
      <c r="J733" s="3">
        <v>1000</v>
      </c>
    </row>
    <row r="734" spans="1:10">
      <c r="A734" s="3">
        <v>733</v>
      </c>
      <c r="B734" s="121">
        <v>45167</v>
      </c>
      <c r="C734" s="121" t="str">
        <f t="shared" si="59"/>
        <v>Tuesday</v>
      </c>
      <c r="D734" s="3" t="s">
        <v>857</v>
      </c>
      <c r="E734" s="3" t="s">
        <v>124</v>
      </c>
      <c r="F734" s="3">
        <v>34</v>
      </c>
      <c r="G734" s="3" t="s">
        <v>19</v>
      </c>
      <c r="H734" s="3">
        <v>1</v>
      </c>
      <c r="I734" s="3">
        <v>30</v>
      </c>
      <c r="J734" s="3">
        <v>30</v>
      </c>
    </row>
    <row r="735" spans="1:10">
      <c r="A735" s="3">
        <v>734</v>
      </c>
      <c r="B735" s="121">
        <v>44936</v>
      </c>
      <c r="C735" s="121" t="str">
        <f t="shared" si="59"/>
        <v>Tuesday</v>
      </c>
      <c r="D735" s="3" t="s">
        <v>858</v>
      </c>
      <c r="E735" s="3" t="s">
        <v>126</v>
      </c>
      <c r="F735" s="3">
        <v>27</v>
      </c>
      <c r="G735" s="3" t="s">
        <v>21</v>
      </c>
      <c r="H735" s="3">
        <v>1</v>
      </c>
      <c r="I735" s="3">
        <v>30</v>
      </c>
      <c r="J735" s="3">
        <v>30</v>
      </c>
    </row>
    <row r="736" spans="1:10">
      <c r="A736" s="3">
        <v>735</v>
      </c>
      <c r="B736" s="121">
        <v>45203</v>
      </c>
      <c r="C736" s="121" t="str">
        <f t="shared" si="59"/>
        <v>Wednesday</v>
      </c>
      <c r="D736" s="3" t="s">
        <v>859</v>
      </c>
      <c r="E736" s="3" t="s">
        <v>126</v>
      </c>
      <c r="F736" s="3">
        <v>64</v>
      </c>
      <c r="G736" s="3" t="s">
        <v>21</v>
      </c>
      <c r="H736" s="3">
        <v>4</v>
      </c>
      <c r="I736" s="3">
        <v>500</v>
      </c>
      <c r="J736" s="3">
        <v>2000</v>
      </c>
    </row>
    <row r="737" spans="1:10">
      <c r="A737" s="3">
        <v>736</v>
      </c>
      <c r="B737" s="121">
        <v>44953</v>
      </c>
      <c r="C737" s="121" t="str">
        <f t="shared" si="59"/>
        <v>Friday</v>
      </c>
      <c r="D737" s="3" t="s">
        <v>860</v>
      </c>
      <c r="E737" s="3" t="s">
        <v>124</v>
      </c>
      <c r="F737" s="3">
        <v>29</v>
      </c>
      <c r="G737" s="3" t="s">
        <v>21</v>
      </c>
      <c r="H737" s="3">
        <v>4</v>
      </c>
      <c r="I737" s="3">
        <v>25</v>
      </c>
      <c r="J737" s="3">
        <v>100</v>
      </c>
    </row>
    <row r="738" spans="1:10">
      <c r="A738" s="3">
        <v>737</v>
      </c>
      <c r="B738" s="121">
        <v>45106</v>
      </c>
      <c r="C738" s="121" t="str">
        <f t="shared" si="59"/>
        <v>Thursday</v>
      </c>
      <c r="D738" s="3" t="s">
        <v>861</v>
      </c>
      <c r="E738" s="3" t="s">
        <v>126</v>
      </c>
      <c r="F738" s="3">
        <v>33</v>
      </c>
      <c r="G738" s="3" t="s">
        <v>21</v>
      </c>
      <c r="H738" s="3">
        <v>1</v>
      </c>
      <c r="I738" s="3">
        <v>50</v>
      </c>
      <c r="J738" s="3">
        <v>50</v>
      </c>
    </row>
    <row r="739" spans="1:10">
      <c r="A739" s="3">
        <v>738</v>
      </c>
      <c r="B739" s="121">
        <v>45041</v>
      </c>
      <c r="C739" s="121" t="str">
        <f t="shared" si="59"/>
        <v>Tuesday</v>
      </c>
      <c r="D739" s="3" t="s">
        <v>862</v>
      </c>
      <c r="E739" s="3" t="s">
        <v>124</v>
      </c>
      <c r="F739" s="3">
        <v>41</v>
      </c>
      <c r="G739" s="3" t="s">
        <v>21</v>
      </c>
      <c r="H739" s="3">
        <v>2</v>
      </c>
      <c r="I739" s="3">
        <v>50</v>
      </c>
      <c r="J739" s="3">
        <v>100</v>
      </c>
    </row>
    <row r="740" spans="1:10">
      <c r="A740" s="3">
        <v>739</v>
      </c>
      <c r="B740" s="121">
        <v>45259</v>
      </c>
      <c r="C740" s="121" t="str">
        <f t="shared" si="59"/>
        <v>Wednesday</v>
      </c>
      <c r="D740" s="3" t="s">
        <v>863</v>
      </c>
      <c r="E740" s="3" t="s">
        <v>124</v>
      </c>
      <c r="F740" s="3">
        <v>36</v>
      </c>
      <c r="G740" s="3" t="s">
        <v>19</v>
      </c>
      <c r="H740" s="3">
        <v>1</v>
      </c>
      <c r="I740" s="3">
        <v>25</v>
      </c>
      <c r="J740" s="3">
        <v>25</v>
      </c>
    </row>
    <row r="741" spans="1:10">
      <c r="A741" s="3">
        <v>740</v>
      </c>
      <c r="B741" s="121">
        <v>44962</v>
      </c>
      <c r="C741" s="121" t="str">
        <f t="shared" si="59"/>
        <v>Sunday</v>
      </c>
      <c r="D741" s="3" t="s">
        <v>864</v>
      </c>
      <c r="E741" s="3" t="s">
        <v>126</v>
      </c>
      <c r="F741" s="3">
        <v>25</v>
      </c>
      <c r="G741" s="3" t="s">
        <v>19</v>
      </c>
      <c r="H741" s="3">
        <v>4</v>
      </c>
      <c r="I741" s="3">
        <v>50</v>
      </c>
      <c r="J741" s="3">
        <v>200</v>
      </c>
    </row>
    <row r="742" spans="1:10">
      <c r="A742" s="3">
        <v>741</v>
      </c>
      <c r="B742" s="121">
        <v>45260</v>
      </c>
      <c r="C742" s="121" t="str">
        <f t="shared" si="59"/>
        <v>Thursday</v>
      </c>
      <c r="D742" s="3" t="s">
        <v>865</v>
      </c>
      <c r="E742" s="3" t="s">
        <v>124</v>
      </c>
      <c r="F742" s="3">
        <v>48</v>
      </c>
      <c r="G742" s="3" t="s">
        <v>21</v>
      </c>
      <c r="H742" s="3">
        <v>1</v>
      </c>
      <c r="I742" s="3">
        <v>300</v>
      </c>
      <c r="J742" s="3">
        <v>300</v>
      </c>
    </row>
    <row r="743" spans="1:10">
      <c r="A743" s="3">
        <v>742</v>
      </c>
      <c r="B743" s="121">
        <v>44947</v>
      </c>
      <c r="C743" s="121" t="str">
        <f t="shared" si="59"/>
        <v>Saturday</v>
      </c>
      <c r="D743" s="3" t="s">
        <v>866</v>
      </c>
      <c r="E743" s="3" t="s">
        <v>126</v>
      </c>
      <c r="F743" s="3">
        <v>38</v>
      </c>
      <c r="G743" s="3" t="s">
        <v>20</v>
      </c>
      <c r="H743" s="3">
        <v>4</v>
      </c>
      <c r="I743" s="3">
        <v>500</v>
      </c>
      <c r="J743" s="3">
        <v>2000</v>
      </c>
    </row>
    <row r="744" spans="1:10">
      <c r="A744" s="3">
        <v>743</v>
      </c>
      <c r="B744" s="121">
        <v>44942</v>
      </c>
      <c r="C744" s="121" t="str">
        <f t="shared" si="59"/>
        <v>Monday</v>
      </c>
      <c r="D744" s="3" t="s">
        <v>867</v>
      </c>
      <c r="E744" s="3" t="s">
        <v>126</v>
      </c>
      <c r="F744" s="3">
        <v>34</v>
      </c>
      <c r="G744" s="3" t="s">
        <v>19</v>
      </c>
      <c r="H744" s="3">
        <v>4</v>
      </c>
      <c r="I744" s="3">
        <v>500</v>
      </c>
      <c r="J744" s="3">
        <v>2000</v>
      </c>
    </row>
    <row r="745" spans="1:10">
      <c r="A745" s="3">
        <v>744</v>
      </c>
      <c r="B745" s="121">
        <v>45053</v>
      </c>
      <c r="C745" s="121" t="str">
        <f t="shared" si="59"/>
        <v>Sunday</v>
      </c>
      <c r="D745" s="3" t="s">
        <v>868</v>
      </c>
      <c r="E745" s="3" t="s">
        <v>124</v>
      </c>
      <c r="F745" s="3">
        <v>40</v>
      </c>
      <c r="G745" s="3" t="s">
        <v>20</v>
      </c>
      <c r="H745" s="3">
        <v>1</v>
      </c>
      <c r="I745" s="3">
        <v>25</v>
      </c>
      <c r="J745" s="3">
        <v>25</v>
      </c>
    </row>
    <row r="746" spans="1:10">
      <c r="A746" s="3">
        <v>745</v>
      </c>
      <c r="B746" s="121">
        <v>45029</v>
      </c>
      <c r="C746" s="121" t="str">
        <f t="shared" si="59"/>
        <v>Thursday</v>
      </c>
      <c r="D746" s="3" t="s">
        <v>869</v>
      </c>
      <c r="E746" s="3" t="s">
        <v>124</v>
      </c>
      <c r="F746" s="3">
        <v>54</v>
      </c>
      <c r="G746" s="3" t="s">
        <v>19</v>
      </c>
      <c r="H746" s="3">
        <v>2</v>
      </c>
      <c r="I746" s="3">
        <v>50</v>
      </c>
      <c r="J746" s="3">
        <v>100</v>
      </c>
    </row>
    <row r="747" spans="1:10">
      <c r="A747" s="3">
        <v>746</v>
      </c>
      <c r="B747" s="121">
        <v>44937</v>
      </c>
      <c r="C747" s="121" t="str">
        <f t="shared" si="59"/>
        <v>Wednesday</v>
      </c>
      <c r="D747" s="3" t="s">
        <v>870</v>
      </c>
      <c r="E747" s="3" t="s">
        <v>126</v>
      </c>
      <c r="F747" s="3">
        <v>33</v>
      </c>
      <c r="G747" s="3" t="s">
        <v>21</v>
      </c>
      <c r="H747" s="3">
        <v>3</v>
      </c>
      <c r="I747" s="3">
        <v>30</v>
      </c>
      <c r="J747" s="3">
        <v>90</v>
      </c>
    </row>
    <row r="748" spans="1:10">
      <c r="A748" s="3">
        <v>747</v>
      </c>
      <c r="B748" s="121">
        <v>45245</v>
      </c>
      <c r="C748" s="121" t="str">
        <f t="shared" si="59"/>
        <v>Wednesday</v>
      </c>
      <c r="D748" s="3" t="s">
        <v>871</v>
      </c>
      <c r="E748" s="3" t="s">
        <v>124</v>
      </c>
      <c r="F748" s="3">
        <v>23</v>
      </c>
      <c r="G748" s="3" t="s">
        <v>19</v>
      </c>
      <c r="H748" s="3">
        <v>1</v>
      </c>
      <c r="I748" s="3">
        <v>30</v>
      </c>
      <c r="J748" s="3">
        <v>30</v>
      </c>
    </row>
    <row r="749" spans="1:10">
      <c r="A749" s="3">
        <v>748</v>
      </c>
      <c r="B749" s="121">
        <v>45005</v>
      </c>
      <c r="C749" s="121" t="str">
        <f t="shared" si="59"/>
        <v>Monday</v>
      </c>
      <c r="D749" s="3" t="s">
        <v>872</v>
      </c>
      <c r="E749" s="3" t="s">
        <v>124</v>
      </c>
      <c r="F749" s="3">
        <v>25</v>
      </c>
      <c r="G749" s="3" t="s">
        <v>21</v>
      </c>
      <c r="H749" s="3">
        <v>3</v>
      </c>
      <c r="I749" s="3">
        <v>50</v>
      </c>
      <c r="J749" s="3">
        <v>150</v>
      </c>
    </row>
    <row r="750" spans="1:10">
      <c r="A750" s="3">
        <v>749</v>
      </c>
      <c r="B750" s="121">
        <v>45049</v>
      </c>
      <c r="C750" s="121" t="str">
        <f t="shared" si="59"/>
        <v>Wednesday</v>
      </c>
      <c r="D750" s="3" t="s">
        <v>873</v>
      </c>
      <c r="E750" s="3" t="s">
        <v>124</v>
      </c>
      <c r="F750" s="3">
        <v>42</v>
      </c>
      <c r="G750" s="3" t="s">
        <v>19</v>
      </c>
      <c r="H750" s="3">
        <v>1</v>
      </c>
      <c r="I750" s="3">
        <v>30</v>
      </c>
      <c r="J750" s="3">
        <v>30</v>
      </c>
    </row>
    <row r="751" spans="1:10">
      <c r="A751" s="3">
        <v>750</v>
      </c>
      <c r="B751" s="121">
        <v>44991</v>
      </c>
      <c r="C751" s="121" t="str">
        <f t="shared" si="59"/>
        <v>Monday</v>
      </c>
      <c r="D751" s="3" t="s">
        <v>874</v>
      </c>
      <c r="E751" s="3" t="s">
        <v>126</v>
      </c>
      <c r="F751" s="3">
        <v>35</v>
      </c>
      <c r="G751" s="3" t="s">
        <v>21</v>
      </c>
      <c r="H751" s="3">
        <v>3</v>
      </c>
      <c r="I751" s="3">
        <v>25</v>
      </c>
      <c r="J751" s="3">
        <v>75</v>
      </c>
    </row>
    <row r="752" spans="1:10">
      <c r="A752" s="3">
        <v>751</v>
      </c>
      <c r="B752" s="121">
        <v>45169</v>
      </c>
      <c r="C752" s="121" t="str">
        <f t="shared" si="59"/>
        <v>Thursday</v>
      </c>
      <c r="D752" s="3" t="s">
        <v>875</v>
      </c>
      <c r="E752" s="3" t="s">
        <v>126</v>
      </c>
      <c r="F752" s="3">
        <v>42</v>
      </c>
      <c r="G752" s="3" t="s">
        <v>21</v>
      </c>
      <c r="H752" s="3">
        <v>2</v>
      </c>
      <c r="I752" s="3">
        <v>25</v>
      </c>
      <c r="J752" s="3">
        <v>50</v>
      </c>
    </row>
    <row r="753" spans="1:10">
      <c r="A753" s="3">
        <v>752</v>
      </c>
      <c r="B753" s="121">
        <v>45269</v>
      </c>
      <c r="C753" s="121" t="str">
        <f t="shared" si="59"/>
        <v>Saturday</v>
      </c>
      <c r="D753" s="3" t="s">
        <v>876</v>
      </c>
      <c r="E753" s="3" t="s">
        <v>124</v>
      </c>
      <c r="F753" s="3">
        <v>29</v>
      </c>
      <c r="G753" s="3" t="s">
        <v>21</v>
      </c>
      <c r="H753" s="3">
        <v>2</v>
      </c>
      <c r="I753" s="3">
        <v>50</v>
      </c>
      <c r="J753" s="3">
        <v>100</v>
      </c>
    </row>
    <row r="754" spans="1:10">
      <c r="A754" s="3">
        <v>753</v>
      </c>
      <c r="B754" s="121">
        <v>44985</v>
      </c>
      <c r="C754" s="121" t="str">
        <f t="shared" si="59"/>
        <v>Tuesday</v>
      </c>
      <c r="D754" s="3" t="s">
        <v>877</v>
      </c>
      <c r="E754" s="3" t="s">
        <v>126</v>
      </c>
      <c r="F754" s="3">
        <v>32</v>
      </c>
      <c r="G754" s="3" t="s">
        <v>21</v>
      </c>
      <c r="H754" s="3">
        <v>1</v>
      </c>
      <c r="I754" s="3">
        <v>30</v>
      </c>
      <c r="J754" s="3">
        <v>30</v>
      </c>
    </row>
    <row r="755" spans="1:10">
      <c r="A755" s="3">
        <v>754</v>
      </c>
      <c r="B755" s="121">
        <v>45215</v>
      </c>
      <c r="C755" s="121" t="str">
        <f t="shared" si="59"/>
        <v>Monday</v>
      </c>
      <c r="D755" s="3" t="s">
        <v>878</v>
      </c>
      <c r="E755" s="3" t="s">
        <v>126</v>
      </c>
      <c r="F755" s="3">
        <v>43</v>
      </c>
      <c r="G755" s="3" t="s">
        <v>20</v>
      </c>
      <c r="H755" s="3">
        <v>4</v>
      </c>
      <c r="I755" s="3">
        <v>25</v>
      </c>
      <c r="J755" s="3">
        <v>100</v>
      </c>
    </row>
    <row r="756" spans="1:10">
      <c r="A756" s="3">
        <v>755</v>
      </c>
      <c r="B756" s="121">
        <v>45038</v>
      </c>
      <c r="C756" s="121" t="str">
        <f t="shared" si="59"/>
        <v>Saturday</v>
      </c>
      <c r="D756" s="3" t="s">
        <v>879</v>
      </c>
      <c r="E756" s="3" t="s">
        <v>126</v>
      </c>
      <c r="F756" s="3">
        <v>58</v>
      </c>
      <c r="G756" s="3" t="s">
        <v>21</v>
      </c>
      <c r="H756" s="3">
        <v>3</v>
      </c>
      <c r="I756" s="3">
        <v>25</v>
      </c>
      <c r="J756" s="3">
        <v>75</v>
      </c>
    </row>
    <row r="757" spans="1:10">
      <c r="A757" s="3">
        <v>756</v>
      </c>
      <c r="B757" s="121">
        <v>45165</v>
      </c>
      <c r="C757" s="121" t="str">
        <f t="shared" si="59"/>
        <v>Sunday</v>
      </c>
      <c r="D757" s="3" t="s">
        <v>880</v>
      </c>
      <c r="E757" s="3" t="s">
        <v>126</v>
      </c>
      <c r="F757" s="3">
        <v>62</v>
      </c>
      <c r="G757" s="3" t="s">
        <v>20</v>
      </c>
      <c r="H757" s="3">
        <v>4</v>
      </c>
      <c r="I757" s="3">
        <v>300</v>
      </c>
      <c r="J757" s="3">
        <v>1200</v>
      </c>
    </row>
    <row r="758" spans="1:10">
      <c r="A758" s="3">
        <v>757</v>
      </c>
      <c r="B758" s="121">
        <v>45285</v>
      </c>
      <c r="C758" s="121" t="str">
        <f t="shared" si="59"/>
        <v>Monday</v>
      </c>
      <c r="D758" s="3" t="s">
        <v>881</v>
      </c>
      <c r="E758" s="3" t="s">
        <v>126</v>
      </c>
      <c r="F758" s="3">
        <v>43</v>
      </c>
      <c r="G758" s="3" t="s">
        <v>20</v>
      </c>
      <c r="H758" s="3">
        <v>4</v>
      </c>
      <c r="I758" s="3">
        <v>300</v>
      </c>
      <c r="J758" s="3">
        <v>1200</v>
      </c>
    </row>
    <row r="759" spans="1:10">
      <c r="A759" s="3">
        <v>758</v>
      </c>
      <c r="B759" s="121">
        <v>45058</v>
      </c>
      <c r="C759" s="121" t="str">
        <f t="shared" si="59"/>
        <v>Friday</v>
      </c>
      <c r="D759" s="3" t="s">
        <v>882</v>
      </c>
      <c r="E759" s="3" t="s">
        <v>124</v>
      </c>
      <c r="F759" s="3">
        <v>64</v>
      </c>
      <c r="G759" s="3" t="s">
        <v>21</v>
      </c>
      <c r="H759" s="3">
        <v>4</v>
      </c>
      <c r="I759" s="3">
        <v>25</v>
      </c>
      <c r="J759" s="3">
        <v>100</v>
      </c>
    </row>
    <row r="760" spans="1:10">
      <c r="A760" s="3">
        <v>759</v>
      </c>
      <c r="B760" s="121">
        <v>45115</v>
      </c>
      <c r="C760" s="121" t="str">
        <f t="shared" si="59"/>
        <v>Saturday</v>
      </c>
      <c r="D760" s="3" t="s">
        <v>883</v>
      </c>
      <c r="E760" s="3" t="s">
        <v>124</v>
      </c>
      <c r="F760" s="3">
        <v>49</v>
      </c>
      <c r="G760" s="3" t="s">
        <v>20</v>
      </c>
      <c r="H760" s="3">
        <v>2</v>
      </c>
      <c r="I760" s="3">
        <v>50</v>
      </c>
      <c r="J760" s="3">
        <v>100</v>
      </c>
    </row>
    <row r="761" spans="1:10">
      <c r="A761" s="3">
        <v>760</v>
      </c>
      <c r="B761" s="121">
        <v>45012</v>
      </c>
      <c r="C761" s="121" t="str">
        <f t="shared" si="59"/>
        <v>Monday</v>
      </c>
      <c r="D761" s="3" t="s">
        <v>884</v>
      </c>
      <c r="E761" s="3" t="s">
        <v>124</v>
      </c>
      <c r="F761" s="3">
        <v>27</v>
      </c>
      <c r="G761" s="3" t="s">
        <v>19</v>
      </c>
      <c r="H761" s="3">
        <v>1</v>
      </c>
      <c r="I761" s="3">
        <v>500</v>
      </c>
      <c r="J761" s="3">
        <v>500</v>
      </c>
    </row>
    <row r="762" spans="1:10">
      <c r="A762" s="3">
        <v>761</v>
      </c>
      <c r="B762" s="121">
        <v>45237</v>
      </c>
      <c r="C762" s="121" t="str">
        <f t="shared" si="59"/>
        <v>Tuesday</v>
      </c>
      <c r="D762" s="3" t="s">
        <v>885</v>
      </c>
      <c r="E762" s="3" t="s">
        <v>126</v>
      </c>
      <c r="F762" s="3">
        <v>33</v>
      </c>
      <c r="G762" s="3" t="s">
        <v>21</v>
      </c>
      <c r="H762" s="3">
        <v>1</v>
      </c>
      <c r="I762" s="3">
        <v>500</v>
      </c>
      <c r="J762" s="3">
        <v>500</v>
      </c>
    </row>
    <row r="763" spans="1:10">
      <c r="A763" s="3">
        <v>762</v>
      </c>
      <c r="B763" s="121">
        <v>45237</v>
      </c>
      <c r="C763" s="121" t="str">
        <f t="shared" si="59"/>
        <v>Tuesday</v>
      </c>
      <c r="D763" s="3" t="s">
        <v>886</v>
      </c>
      <c r="E763" s="3" t="s">
        <v>126</v>
      </c>
      <c r="F763" s="3">
        <v>24</v>
      </c>
      <c r="G763" s="3" t="s">
        <v>20</v>
      </c>
      <c r="H763" s="3">
        <v>2</v>
      </c>
      <c r="I763" s="3">
        <v>25</v>
      </c>
      <c r="J763" s="3">
        <v>50</v>
      </c>
    </row>
    <row r="764" spans="1:10">
      <c r="A764" s="3">
        <v>763</v>
      </c>
      <c r="B764" s="121">
        <v>44985</v>
      </c>
      <c r="C764" s="121" t="str">
        <f t="shared" si="59"/>
        <v>Tuesday</v>
      </c>
      <c r="D764" s="3" t="s">
        <v>887</v>
      </c>
      <c r="E764" s="3" t="s">
        <v>124</v>
      </c>
      <c r="F764" s="3">
        <v>34</v>
      </c>
      <c r="G764" s="3" t="s">
        <v>21</v>
      </c>
      <c r="H764" s="3">
        <v>2</v>
      </c>
      <c r="I764" s="3">
        <v>25</v>
      </c>
      <c r="J764" s="3">
        <v>50</v>
      </c>
    </row>
    <row r="765" spans="1:10">
      <c r="A765" s="3">
        <v>764</v>
      </c>
      <c r="B765" s="121">
        <v>45010</v>
      </c>
      <c r="C765" s="121" t="str">
        <f t="shared" si="59"/>
        <v>Saturday</v>
      </c>
      <c r="D765" s="3" t="s">
        <v>888</v>
      </c>
      <c r="E765" s="3" t="s">
        <v>126</v>
      </c>
      <c r="F765" s="3">
        <v>40</v>
      </c>
      <c r="G765" s="3" t="s">
        <v>21</v>
      </c>
      <c r="H765" s="3">
        <v>1</v>
      </c>
      <c r="I765" s="3">
        <v>25</v>
      </c>
      <c r="J765" s="3">
        <v>25</v>
      </c>
    </row>
    <row r="766" spans="1:10">
      <c r="A766" s="3">
        <v>765</v>
      </c>
      <c r="B766" s="121">
        <v>45086</v>
      </c>
      <c r="C766" s="121" t="str">
        <f t="shared" si="59"/>
        <v>Friday</v>
      </c>
      <c r="D766" s="3" t="s">
        <v>889</v>
      </c>
      <c r="E766" s="3" t="s">
        <v>124</v>
      </c>
      <c r="F766" s="3">
        <v>43</v>
      </c>
      <c r="G766" s="3" t="s">
        <v>21</v>
      </c>
      <c r="H766" s="3">
        <v>4</v>
      </c>
      <c r="I766" s="3">
        <v>50</v>
      </c>
      <c r="J766" s="3">
        <v>200</v>
      </c>
    </row>
    <row r="767" spans="1:10">
      <c r="A767" s="3">
        <v>766</v>
      </c>
      <c r="B767" s="121">
        <v>44982</v>
      </c>
      <c r="C767" s="121" t="str">
        <f t="shared" si="59"/>
        <v>Saturday</v>
      </c>
      <c r="D767" s="3" t="s">
        <v>890</v>
      </c>
      <c r="E767" s="3" t="s">
        <v>124</v>
      </c>
      <c r="F767" s="3">
        <v>38</v>
      </c>
      <c r="G767" s="3" t="s">
        <v>20</v>
      </c>
      <c r="H767" s="3">
        <v>3</v>
      </c>
      <c r="I767" s="3">
        <v>300</v>
      </c>
      <c r="J767" s="3">
        <v>900</v>
      </c>
    </row>
    <row r="768" spans="1:10">
      <c r="A768" s="3">
        <v>767</v>
      </c>
      <c r="B768" s="121">
        <v>45223</v>
      </c>
      <c r="C768" s="121" t="str">
        <f t="shared" si="59"/>
        <v>Tuesday</v>
      </c>
      <c r="D768" s="3" t="s">
        <v>891</v>
      </c>
      <c r="E768" s="3" t="s">
        <v>124</v>
      </c>
      <c r="F768" s="3">
        <v>39</v>
      </c>
      <c r="G768" s="3" t="s">
        <v>19</v>
      </c>
      <c r="H768" s="3">
        <v>3</v>
      </c>
      <c r="I768" s="3">
        <v>25</v>
      </c>
      <c r="J768" s="3">
        <v>75</v>
      </c>
    </row>
    <row r="769" spans="1:10">
      <c r="A769" s="3">
        <v>768</v>
      </c>
      <c r="B769" s="121">
        <v>44940</v>
      </c>
      <c r="C769" s="121" t="str">
        <f t="shared" si="59"/>
        <v>Saturday</v>
      </c>
      <c r="D769" s="3" t="s">
        <v>892</v>
      </c>
      <c r="E769" s="3" t="s">
        <v>126</v>
      </c>
      <c r="F769" s="3">
        <v>24</v>
      </c>
      <c r="G769" s="3" t="s">
        <v>19</v>
      </c>
      <c r="H769" s="3">
        <v>3</v>
      </c>
      <c r="I769" s="3">
        <v>25</v>
      </c>
      <c r="J769" s="3">
        <v>75</v>
      </c>
    </row>
    <row r="770" spans="1:10">
      <c r="A770" s="3">
        <v>769</v>
      </c>
      <c r="B770" s="121">
        <v>45086</v>
      </c>
      <c r="C770" s="121" t="str">
        <f t="shared" si="59"/>
        <v>Friday</v>
      </c>
      <c r="D770" s="3" t="s">
        <v>893</v>
      </c>
      <c r="E770" s="3" t="s">
        <v>126</v>
      </c>
      <c r="F770" s="3">
        <v>31</v>
      </c>
      <c r="G770" s="3" t="s">
        <v>20</v>
      </c>
      <c r="H770" s="3">
        <v>4</v>
      </c>
      <c r="I770" s="3">
        <v>30</v>
      </c>
      <c r="J770" s="3">
        <v>120</v>
      </c>
    </row>
    <row r="771" spans="1:10">
      <c r="A771" s="3">
        <v>770</v>
      </c>
      <c r="B771" s="121">
        <v>45221</v>
      </c>
      <c r="C771" s="121" t="str">
        <f t="shared" ref="C771:C834" si="60">TEXT(B771,"dddd")</f>
        <v>Sunday</v>
      </c>
      <c r="D771" s="3" t="s">
        <v>894</v>
      </c>
      <c r="E771" s="3" t="s">
        <v>124</v>
      </c>
      <c r="F771" s="3">
        <v>32</v>
      </c>
      <c r="G771" s="3" t="s">
        <v>21</v>
      </c>
      <c r="H771" s="3">
        <v>1</v>
      </c>
      <c r="I771" s="3">
        <v>50</v>
      </c>
      <c r="J771" s="3">
        <v>50</v>
      </c>
    </row>
    <row r="772" spans="1:10">
      <c r="A772" s="3">
        <v>771</v>
      </c>
      <c r="B772" s="121">
        <v>45273</v>
      </c>
      <c r="C772" s="121" t="str">
        <f t="shared" si="60"/>
        <v>Wednesday</v>
      </c>
      <c r="D772" s="3" t="s">
        <v>895</v>
      </c>
      <c r="E772" s="3" t="s">
        <v>124</v>
      </c>
      <c r="F772" s="3">
        <v>24</v>
      </c>
      <c r="G772" s="3" t="s">
        <v>20</v>
      </c>
      <c r="H772" s="3">
        <v>2</v>
      </c>
      <c r="I772" s="3">
        <v>25</v>
      </c>
      <c r="J772" s="3">
        <v>50</v>
      </c>
    </row>
    <row r="773" spans="1:10">
      <c r="A773" s="3">
        <v>772</v>
      </c>
      <c r="B773" s="121">
        <v>45119</v>
      </c>
      <c r="C773" s="121" t="str">
        <f t="shared" si="60"/>
        <v>Wednesday</v>
      </c>
      <c r="D773" s="3" t="s">
        <v>896</v>
      </c>
      <c r="E773" s="3" t="s">
        <v>124</v>
      </c>
      <c r="F773" s="3">
        <v>26</v>
      </c>
      <c r="G773" s="3" t="s">
        <v>20</v>
      </c>
      <c r="H773" s="3">
        <v>1</v>
      </c>
      <c r="I773" s="3">
        <v>30</v>
      </c>
      <c r="J773" s="3">
        <v>30</v>
      </c>
    </row>
    <row r="774" spans="1:10">
      <c r="A774" s="3">
        <v>773</v>
      </c>
      <c r="B774" s="121">
        <v>45130</v>
      </c>
      <c r="C774" s="121" t="str">
        <f t="shared" si="60"/>
        <v>Sunday</v>
      </c>
      <c r="D774" s="3" t="s">
        <v>897</v>
      </c>
      <c r="E774" s="3" t="s">
        <v>124</v>
      </c>
      <c r="F774" s="3">
        <v>25</v>
      </c>
      <c r="G774" s="3" t="s">
        <v>20</v>
      </c>
      <c r="H774" s="3">
        <v>4</v>
      </c>
      <c r="I774" s="3">
        <v>500</v>
      </c>
      <c r="J774" s="3">
        <v>2000</v>
      </c>
    </row>
    <row r="775" spans="1:10">
      <c r="A775" s="3">
        <v>774</v>
      </c>
      <c r="B775" s="121">
        <v>45028</v>
      </c>
      <c r="C775" s="121" t="str">
        <f t="shared" si="60"/>
        <v>Wednesday</v>
      </c>
      <c r="D775" s="3" t="s">
        <v>898</v>
      </c>
      <c r="E775" s="3" t="s">
        <v>126</v>
      </c>
      <c r="F775" s="3">
        <v>40</v>
      </c>
      <c r="G775" s="3" t="s">
        <v>21</v>
      </c>
      <c r="H775" s="3">
        <v>2</v>
      </c>
      <c r="I775" s="3">
        <v>25</v>
      </c>
      <c r="J775" s="3">
        <v>50</v>
      </c>
    </row>
    <row r="776" spans="1:10">
      <c r="A776" s="3">
        <v>775</v>
      </c>
      <c r="B776" s="121">
        <v>44965</v>
      </c>
      <c r="C776" s="121" t="str">
        <f t="shared" si="60"/>
        <v>Wednesday</v>
      </c>
      <c r="D776" s="3" t="s">
        <v>899</v>
      </c>
      <c r="E776" s="3" t="s">
        <v>126</v>
      </c>
      <c r="F776" s="3">
        <v>46</v>
      </c>
      <c r="G776" s="3" t="s">
        <v>20</v>
      </c>
      <c r="H776" s="3">
        <v>4</v>
      </c>
      <c r="I776" s="3">
        <v>25</v>
      </c>
      <c r="J776" s="3">
        <v>100</v>
      </c>
    </row>
    <row r="777" spans="1:10">
      <c r="A777" s="3">
        <v>776</v>
      </c>
      <c r="B777" s="121">
        <v>45230</v>
      </c>
      <c r="C777" s="121" t="str">
        <f t="shared" si="60"/>
        <v>Tuesday</v>
      </c>
      <c r="D777" s="3" t="s">
        <v>900</v>
      </c>
      <c r="E777" s="3" t="s">
        <v>124</v>
      </c>
      <c r="F777" s="3">
        <v>35</v>
      </c>
      <c r="G777" s="3" t="s">
        <v>21</v>
      </c>
      <c r="H777" s="3">
        <v>3</v>
      </c>
      <c r="I777" s="3">
        <v>30</v>
      </c>
      <c r="J777" s="3">
        <v>90</v>
      </c>
    </row>
    <row r="778" spans="1:10">
      <c r="A778" s="3">
        <v>777</v>
      </c>
      <c r="B778" s="121">
        <v>45280</v>
      </c>
      <c r="C778" s="121" t="str">
        <f t="shared" si="60"/>
        <v>Wednesday</v>
      </c>
      <c r="D778" s="3" t="s">
        <v>901</v>
      </c>
      <c r="E778" s="3" t="s">
        <v>124</v>
      </c>
      <c r="F778" s="3">
        <v>48</v>
      </c>
      <c r="G778" s="3" t="s">
        <v>20</v>
      </c>
      <c r="H778" s="3">
        <v>3</v>
      </c>
      <c r="I778" s="3">
        <v>50</v>
      </c>
      <c r="J778" s="3">
        <v>150</v>
      </c>
    </row>
    <row r="779" spans="1:10">
      <c r="A779" s="3">
        <v>778</v>
      </c>
      <c r="B779" s="121">
        <v>45248</v>
      </c>
      <c r="C779" s="121" t="str">
        <f t="shared" si="60"/>
        <v>Saturday</v>
      </c>
      <c r="D779" s="3" t="s">
        <v>902</v>
      </c>
      <c r="E779" s="3" t="s">
        <v>126</v>
      </c>
      <c r="F779" s="3">
        <v>47</v>
      </c>
      <c r="G779" s="3" t="s">
        <v>19</v>
      </c>
      <c r="H779" s="3">
        <v>4</v>
      </c>
      <c r="I779" s="3">
        <v>25</v>
      </c>
      <c r="J779" s="3">
        <v>100</v>
      </c>
    </row>
    <row r="780" spans="1:10">
      <c r="A780" s="3">
        <v>779</v>
      </c>
      <c r="B780" s="121">
        <v>45051</v>
      </c>
      <c r="C780" s="121" t="str">
        <f t="shared" si="60"/>
        <v>Friday</v>
      </c>
      <c r="D780" s="3" t="s">
        <v>903</v>
      </c>
      <c r="E780" s="3" t="s">
        <v>126</v>
      </c>
      <c r="F780" s="3">
        <v>56</v>
      </c>
      <c r="G780" s="3" t="s">
        <v>20</v>
      </c>
      <c r="H780" s="3">
        <v>2</v>
      </c>
      <c r="I780" s="3">
        <v>500</v>
      </c>
      <c r="J780" s="3">
        <v>1000</v>
      </c>
    </row>
    <row r="781" spans="1:10">
      <c r="A781" s="3">
        <v>780</v>
      </c>
      <c r="B781" s="121">
        <v>44979</v>
      </c>
      <c r="C781" s="121" t="str">
        <f t="shared" si="60"/>
        <v>Wednesday</v>
      </c>
      <c r="D781" s="3" t="s">
        <v>904</v>
      </c>
      <c r="E781" s="3" t="s">
        <v>124</v>
      </c>
      <c r="F781" s="3">
        <v>52</v>
      </c>
      <c r="G781" s="3" t="s">
        <v>20</v>
      </c>
      <c r="H781" s="3">
        <v>2</v>
      </c>
      <c r="I781" s="3">
        <v>25</v>
      </c>
      <c r="J781" s="3">
        <v>50</v>
      </c>
    </row>
    <row r="782" spans="1:10">
      <c r="A782" s="3">
        <v>781</v>
      </c>
      <c r="B782" s="121">
        <v>45283</v>
      </c>
      <c r="C782" s="121" t="str">
        <f t="shared" si="60"/>
        <v>Saturday</v>
      </c>
      <c r="D782" s="3" t="s">
        <v>905</v>
      </c>
      <c r="E782" s="3" t="s">
        <v>124</v>
      </c>
      <c r="F782" s="3">
        <v>35</v>
      </c>
      <c r="G782" s="3" t="s">
        <v>19</v>
      </c>
      <c r="H782" s="3">
        <v>1</v>
      </c>
      <c r="I782" s="3">
        <v>500</v>
      </c>
      <c r="J782" s="3">
        <v>500</v>
      </c>
    </row>
    <row r="783" spans="1:10">
      <c r="A783" s="3">
        <v>782</v>
      </c>
      <c r="B783" s="121">
        <v>45081</v>
      </c>
      <c r="C783" s="121" t="str">
        <f t="shared" si="60"/>
        <v>Sunday</v>
      </c>
      <c r="D783" s="3" t="s">
        <v>906</v>
      </c>
      <c r="E783" s="3" t="s">
        <v>124</v>
      </c>
      <c r="F783" s="3">
        <v>59</v>
      </c>
      <c r="G783" s="3" t="s">
        <v>21</v>
      </c>
      <c r="H783" s="3">
        <v>3</v>
      </c>
      <c r="I783" s="3">
        <v>300</v>
      </c>
      <c r="J783" s="3">
        <v>900</v>
      </c>
    </row>
    <row r="784" spans="1:10">
      <c r="A784" s="3">
        <v>783</v>
      </c>
      <c r="B784" s="121">
        <v>45277</v>
      </c>
      <c r="C784" s="121" t="str">
        <f t="shared" si="60"/>
        <v>Sunday</v>
      </c>
      <c r="D784" s="3" t="s">
        <v>907</v>
      </c>
      <c r="E784" s="3" t="s">
        <v>126</v>
      </c>
      <c r="F784" s="3">
        <v>56</v>
      </c>
      <c r="G784" s="3" t="s">
        <v>21</v>
      </c>
      <c r="H784" s="3">
        <v>1</v>
      </c>
      <c r="I784" s="3">
        <v>300</v>
      </c>
      <c r="J784" s="3">
        <v>300</v>
      </c>
    </row>
    <row r="785" spans="1:10">
      <c r="A785" s="3">
        <v>784</v>
      </c>
      <c r="B785" s="121">
        <v>45234</v>
      </c>
      <c r="C785" s="121" t="str">
        <f t="shared" si="60"/>
        <v>Saturday</v>
      </c>
      <c r="D785" s="3" t="s">
        <v>908</v>
      </c>
      <c r="E785" s="3" t="s">
        <v>126</v>
      </c>
      <c r="F785" s="3">
        <v>34</v>
      </c>
      <c r="G785" s="3" t="s">
        <v>20</v>
      </c>
      <c r="H785" s="3">
        <v>1</v>
      </c>
      <c r="I785" s="3">
        <v>500</v>
      </c>
      <c r="J785" s="3">
        <v>500</v>
      </c>
    </row>
    <row r="786" spans="1:10">
      <c r="A786" s="3">
        <v>785</v>
      </c>
      <c r="B786" s="121">
        <v>44988</v>
      </c>
      <c r="C786" s="121" t="str">
        <f t="shared" si="60"/>
        <v>Friday</v>
      </c>
      <c r="D786" s="3" t="s">
        <v>909</v>
      </c>
      <c r="E786" s="3" t="s">
        <v>126</v>
      </c>
      <c r="F786" s="3">
        <v>31</v>
      </c>
      <c r="G786" s="3" t="s">
        <v>19</v>
      </c>
      <c r="H786" s="3">
        <v>4</v>
      </c>
      <c r="I786" s="3">
        <v>50</v>
      </c>
      <c r="J786" s="3">
        <v>200</v>
      </c>
    </row>
    <row r="787" spans="1:10">
      <c r="A787" s="3">
        <v>786</v>
      </c>
      <c r="B787" s="121">
        <v>45216</v>
      </c>
      <c r="C787" s="121" t="str">
        <f t="shared" si="60"/>
        <v>Tuesday</v>
      </c>
      <c r="D787" s="3" t="s">
        <v>910</v>
      </c>
      <c r="E787" s="3" t="s">
        <v>124</v>
      </c>
      <c r="F787" s="3">
        <v>48</v>
      </c>
      <c r="G787" s="3" t="s">
        <v>21</v>
      </c>
      <c r="H787" s="3">
        <v>4</v>
      </c>
      <c r="I787" s="3">
        <v>25</v>
      </c>
      <c r="J787" s="3">
        <v>100</v>
      </c>
    </row>
    <row r="788" spans="1:10">
      <c r="A788" s="3">
        <v>787</v>
      </c>
      <c r="B788" s="121">
        <v>44948</v>
      </c>
      <c r="C788" s="121" t="str">
        <f t="shared" si="60"/>
        <v>Sunday</v>
      </c>
      <c r="D788" s="3" t="s">
        <v>911</v>
      </c>
      <c r="E788" s="3" t="s">
        <v>124</v>
      </c>
      <c r="F788" s="3">
        <v>41</v>
      </c>
      <c r="G788" s="3" t="s">
        <v>20</v>
      </c>
      <c r="H788" s="3">
        <v>1</v>
      </c>
      <c r="I788" s="3">
        <v>25</v>
      </c>
      <c r="J788" s="3">
        <v>25</v>
      </c>
    </row>
    <row r="789" spans="1:10">
      <c r="A789" s="3">
        <v>788</v>
      </c>
      <c r="B789" s="121">
        <v>45104</v>
      </c>
      <c r="C789" s="121" t="str">
        <f t="shared" si="60"/>
        <v>Tuesday</v>
      </c>
      <c r="D789" s="3" t="s">
        <v>912</v>
      </c>
      <c r="E789" s="3" t="s">
        <v>126</v>
      </c>
      <c r="F789" s="3">
        <v>52</v>
      </c>
      <c r="G789" s="3" t="s">
        <v>19</v>
      </c>
      <c r="H789" s="3">
        <v>3</v>
      </c>
      <c r="I789" s="3">
        <v>300</v>
      </c>
      <c r="J789" s="3">
        <v>900</v>
      </c>
    </row>
    <row r="790" spans="1:10">
      <c r="A790" s="3">
        <v>789</v>
      </c>
      <c r="B790" s="121">
        <v>45199</v>
      </c>
      <c r="C790" s="121" t="str">
        <f t="shared" si="60"/>
        <v>Saturday</v>
      </c>
      <c r="D790" s="3" t="s">
        <v>913</v>
      </c>
      <c r="E790" s="3" t="s">
        <v>126</v>
      </c>
      <c r="F790" s="3">
        <v>61</v>
      </c>
      <c r="G790" s="3" t="s">
        <v>21</v>
      </c>
      <c r="H790" s="3">
        <v>4</v>
      </c>
      <c r="I790" s="3">
        <v>500</v>
      </c>
      <c r="J790" s="3">
        <v>2000</v>
      </c>
    </row>
    <row r="791" spans="1:10">
      <c r="A791" s="3">
        <v>790</v>
      </c>
      <c r="B791" s="121">
        <v>45146</v>
      </c>
      <c r="C791" s="121" t="str">
        <f t="shared" si="60"/>
        <v>Tuesday</v>
      </c>
      <c r="D791" s="3" t="s">
        <v>914</v>
      </c>
      <c r="E791" s="3" t="s">
        <v>124</v>
      </c>
      <c r="F791" s="3">
        <v>62</v>
      </c>
      <c r="G791" s="3" t="s">
        <v>21</v>
      </c>
      <c r="H791" s="3">
        <v>1</v>
      </c>
      <c r="I791" s="3">
        <v>25</v>
      </c>
      <c r="J791" s="3">
        <v>25</v>
      </c>
    </row>
    <row r="792" spans="1:10">
      <c r="A792" s="3">
        <v>791</v>
      </c>
      <c r="B792" s="121">
        <v>45265</v>
      </c>
      <c r="C792" s="121" t="str">
        <f t="shared" si="60"/>
        <v>Tuesday</v>
      </c>
      <c r="D792" s="3" t="s">
        <v>915</v>
      </c>
      <c r="E792" s="3" t="s">
        <v>126</v>
      </c>
      <c r="F792" s="3">
        <v>51</v>
      </c>
      <c r="G792" s="3" t="s">
        <v>19</v>
      </c>
      <c r="H792" s="3">
        <v>1</v>
      </c>
      <c r="I792" s="3">
        <v>25</v>
      </c>
      <c r="J792" s="3">
        <v>25</v>
      </c>
    </row>
    <row r="793" spans="1:10">
      <c r="A793" s="3">
        <v>792</v>
      </c>
      <c r="B793" s="121">
        <v>45116</v>
      </c>
      <c r="C793" s="121" t="str">
        <f t="shared" si="60"/>
        <v>Sunday</v>
      </c>
      <c r="D793" s="3" t="s">
        <v>916</v>
      </c>
      <c r="E793" s="3" t="s">
        <v>126</v>
      </c>
      <c r="F793" s="3">
        <v>20</v>
      </c>
      <c r="G793" s="3" t="s">
        <v>19</v>
      </c>
      <c r="H793" s="3">
        <v>1</v>
      </c>
      <c r="I793" s="3">
        <v>50</v>
      </c>
      <c r="J793" s="3">
        <v>50</v>
      </c>
    </row>
    <row r="794" spans="1:10">
      <c r="A794" s="3">
        <v>793</v>
      </c>
      <c r="B794" s="121">
        <v>44962</v>
      </c>
      <c r="C794" s="121" t="str">
        <f t="shared" si="60"/>
        <v>Sunday</v>
      </c>
      <c r="D794" s="3" t="s">
        <v>917</v>
      </c>
      <c r="E794" s="3" t="s">
        <v>124</v>
      </c>
      <c r="F794" s="3">
        <v>54</v>
      </c>
      <c r="G794" s="3" t="s">
        <v>19</v>
      </c>
      <c r="H794" s="3">
        <v>1</v>
      </c>
      <c r="I794" s="3">
        <v>30</v>
      </c>
      <c r="J794" s="3">
        <v>30</v>
      </c>
    </row>
    <row r="795" spans="1:10">
      <c r="A795" s="3">
        <v>794</v>
      </c>
      <c r="B795" s="121">
        <v>45186</v>
      </c>
      <c r="C795" s="121" t="str">
        <f t="shared" si="60"/>
        <v>Sunday</v>
      </c>
      <c r="D795" s="3" t="s">
        <v>918</v>
      </c>
      <c r="E795" s="3" t="s">
        <v>126</v>
      </c>
      <c r="F795" s="3">
        <v>60</v>
      </c>
      <c r="G795" s="3" t="s">
        <v>19</v>
      </c>
      <c r="H795" s="3">
        <v>1</v>
      </c>
      <c r="I795" s="3">
        <v>300</v>
      </c>
      <c r="J795" s="3">
        <v>300</v>
      </c>
    </row>
    <row r="796" spans="1:10">
      <c r="A796" s="3">
        <v>795</v>
      </c>
      <c r="B796" s="121">
        <v>45258</v>
      </c>
      <c r="C796" s="121" t="str">
        <f t="shared" si="60"/>
        <v>Tuesday</v>
      </c>
      <c r="D796" s="3" t="s">
        <v>919</v>
      </c>
      <c r="E796" s="3" t="s">
        <v>124</v>
      </c>
      <c r="F796" s="3">
        <v>57</v>
      </c>
      <c r="G796" s="3" t="s">
        <v>20</v>
      </c>
      <c r="H796" s="3">
        <v>1</v>
      </c>
      <c r="I796" s="3">
        <v>300</v>
      </c>
      <c r="J796" s="3">
        <v>300</v>
      </c>
    </row>
    <row r="797" spans="1:10">
      <c r="A797" s="3">
        <v>796</v>
      </c>
      <c r="B797" s="121">
        <v>45101</v>
      </c>
      <c r="C797" s="121" t="str">
        <f t="shared" si="60"/>
        <v>Saturday</v>
      </c>
      <c r="D797" s="3" t="s">
        <v>920</v>
      </c>
      <c r="E797" s="3" t="s">
        <v>124</v>
      </c>
      <c r="F797" s="3">
        <v>43</v>
      </c>
      <c r="G797" s="3" t="s">
        <v>19</v>
      </c>
      <c r="H797" s="3">
        <v>4</v>
      </c>
      <c r="I797" s="3">
        <v>30</v>
      </c>
      <c r="J797" s="3">
        <v>120</v>
      </c>
    </row>
    <row r="798" spans="1:10">
      <c r="A798" s="3">
        <v>797</v>
      </c>
      <c r="B798" s="121">
        <v>44933</v>
      </c>
      <c r="C798" s="121" t="str">
        <f t="shared" si="60"/>
        <v>Saturday</v>
      </c>
      <c r="D798" s="3" t="s">
        <v>921</v>
      </c>
      <c r="E798" s="3" t="s">
        <v>124</v>
      </c>
      <c r="F798" s="3">
        <v>40</v>
      </c>
      <c r="G798" s="3" t="s">
        <v>21</v>
      </c>
      <c r="H798" s="3">
        <v>3</v>
      </c>
      <c r="I798" s="3">
        <v>25</v>
      </c>
      <c r="J798" s="3">
        <v>75</v>
      </c>
    </row>
    <row r="799" spans="1:10">
      <c r="A799" s="3">
        <v>798</v>
      </c>
      <c r="B799" s="121">
        <v>45142</v>
      </c>
      <c r="C799" s="121" t="str">
        <f t="shared" si="60"/>
        <v>Friday</v>
      </c>
      <c r="D799" s="3" t="s">
        <v>922</v>
      </c>
      <c r="E799" s="3" t="s">
        <v>124</v>
      </c>
      <c r="F799" s="3">
        <v>61</v>
      </c>
      <c r="G799" s="3" t="s">
        <v>21</v>
      </c>
      <c r="H799" s="3">
        <v>1</v>
      </c>
      <c r="I799" s="3">
        <v>50</v>
      </c>
      <c r="J799" s="3">
        <v>50</v>
      </c>
    </row>
    <row r="800" spans="1:10">
      <c r="A800" s="3">
        <v>799</v>
      </c>
      <c r="B800" s="121">
        <v>45177</v>
      </c>
      <c r="C800" s="121" t="str">
        <f t="shared" si="60"/>
        <v>Friday</v>
      </c>
      <c r="D800" s="3" t="s">
        <v>923</v>
      </c>
      <c r="E800" s="3" t="s">
        <v>124</v>
      </c>
      <c r="F800" s="3">
        <v>56</v>
      </c>
      <c r="G800" s="3" t="s">
        <v>20</v>
      </c>
      <c r="H800" s="3">
        <v>2</v>
      </c>
      <c r="I800" s="3">
        <v>50</v>
      </c>
      <c r="J800" s="3">
        <v>100</v>
      </c>
    </row>
    <row r="801" spans="1:10">
      <c r="A801" s="3">
        <v>800</v>
      </c>
      <c r="B801" s="121">
        <v>44981</v>
      </c>
      <c r="C801" s="121" t="str">
        <f t="shared" si="60"/>
        <v>Friday</v>
      </c>
      <c r="D801" s="3" t="s">
        <v>924</v>
      </c>
      <c r="E801" s="3" t="s">
        <v>124</v>
      </c>
      <c r="F801" s="3">
        <v>32</v>
      </c>
      <c r="G801" s="3" t="s">
        <v>21</v>
      </c>
      <c r="H801" s="3">
        <v>4</v>
      </c>
      <c r="I801" s="3">
        <v>300</v>
      </c>
      <c r="J801" s="3">
        <v>1200</v>
      </c>
    </row>
    <row r="802" spans="1:10">
      <c r="A802" s="3">
        <v>801</v>
      </c>
      <c r="B802" s="121">
        <v>45148</v>
      </c>
      <c r="C802" s="121" t="str">
        <f t="shared" si="60"/>
        <v>Thursday</v>
      </c>
      <c r="D802" s="3" t="s">
        <v>925</v>
      </c>
      <c r="E802" s="3" t="s">
        <v>124</v>
      </c>
      <c r="F802" s="3">
        <v>21</v>
      </c>
      <c r="G802" s="3" t="s">
        <v>21</v>
      </c>
      <c r="H802" s="3">
        <v>4</v>
      </c>
      <c r="I802" s="3">
        <v>50</v>
      </c>
      <c r="J802" s="3">
        <v>200</v>
      </c>
    </row>
    <row r="803" spans="1:10">
      <c r="A803" s="3">
        <v>802</v>
      </c>
      <c r="B803" s="121">
        <v>45112</v>
      </c>
      <c r="C803" s="121" t="str">
        <f t="shared" si="60"/>
        <v>Wednesday</v>
      </c>
      <c r="D803" s="3" t="s">
        <v>926</v>
      </c>
      <c r="E803" s="3" t="s">
        <v>126</v>
      </c>
      <c r="F803" s="3">
        <v>46</v>
      </c>
      <c r="G803" s="3" t="s">
        <v>19</v>
      </c>
      <c r="H803" s="3">
        <v>1</v>
      </c>
      <c r="I803" s="3">
        <v>30</v>
      </c>
      <c r="J803" s="3">
        <v>30</v>
      </c>
    </row>
    <row r="804" spans="1:10">
      <c r="A804" s="3">
        <v>803</v>
      </c>
      <c r="B804" s="121">
        <v>45252</v>
      </c>
      <c r="C804" s="121" t="str">
        <f t="shared" si="60"/>
        <v>Wednesday</v>
      </c>
      <c r="D804" s="3" t="s">
        <v>927</v>
      </c>
      <c r="E804" s="3" t="s">
        <v>124</v>
      </c>
      <c r="F804" s="3">
        <v>39</v>
      </c>
      <c r="G804" s="3" t="s">
        <v>21</v>
      </c>
      <c r="H804" s="3">
        <v>4</v>
      </c>
      <c r="I804" s="3">
        <v>25</v>
      </c>
      <c r="J804" s="3">
        <v>100</v>
      </c>
    </row>
    <row r="805" spans="1:10">
      <c r="A805" s="3">
        <v>804</v>
      </c>
      <c r="B805" s="121">
        <v>45162</v>
      </c>
      <c r="C805" s="121" t="str">
        <f t="shared" si="60"/>
        <v>Thursday</v>
      </c>
      <c r="D805" s="3" t="s">
        <v>928</v>
      </c>
      <c r="E805" s="3" t="s">
        <v>124</v>
      </c>
      <c r="F805" s="3">
        <v>42</v>
      </c>
      <c r="G805" s="3" t="s">
        <v>20</v>
      </c>
      <c r="H805" s="3">
        <v>1</v>
      </c>
      <c r="I805" s="3">
        <v>30</v>
      </c>
      <c r="J805" s="3">
        <v>30</v>
      </c>
    </row>
    <row r="806" spans="1:10">
      <c r="A806" s="3">
        <v>805</v>
      </c>
      <c r="B806" s="121">
        <v>45289</v>
      </c>
      <c r="C806" s="121" t="str">
        <f t="shared" si="60"/>
        <v>Friday</v>
      </c>
      <c r="D806" s="3" t="s">
        <v>929</v>
      </c>
      <c r="E806" s="3" t="s">
        <v>126</v>
      </c>
      <c r="F806" s="3">
        <v>30</v>
      </c>
      <c r="G806" s="3" t="s">
        <v>19</v>
      </c>
      <c r="H806" s="3">
        <v>3</v>
      </c>
      <c r="I806" s="3">
        <v>500</v>
      </c>
      <c r="J806" s="3">
        <v>1500</v>
      </c>
    </row>
    <row r="807" spans="1:10">
      <c r="A807" s="3">
        <v>806</v>
      </c>
      <c r="B807" s="121">
        <v>45005</v>
      </c>
      <c r="C807" s="121" t="str">
        <f t="shared" si="60"/>
        <v>Monday</v>
      </c>
      <c r="D807" s="3" t="s">
        <v>930</v>
      </c>
      <c r="E807" s="3" t="s">
        <v>126</v>
      </c>
      <c r="F807" s="3">
        <v>35</v>
      </c>
      <c r="G807" s="3" t="s">
        <v>19</v>
      </c>
      <c r="H807" s="3">
        <v>3</v>
      </c>
      <c r="I807" s="3">
        <v>300</v>
      </c>
      <c r="J807" s="3">
        <v>900</v>
      </c>
    </row>
    <row r="808" spans="1:10">
      <c r="A808" s="3">
        <v>807</v>
      </c>
      <c r="B808" s="121">
        <v>45149</v>
      </c>
      <c r="C808" s="121" t="str">
        <f t="shared" si="60"/>
        <v>Friday</v>
      </c>
      <c r="D808" s="3" t="s">
        <v>931</v>
      </c>
      <c r="E808" s="3" t="s">
        <v>126</v>
      </c>
      <c r="F808" s="3">
        <v>50</v>
      </c>
      <c r="G808" s="3" t="s">
        <v>20</v>
      </c>
      <c r="H808" s="3">
        <v>4</v>
      </c>
      <c r="I808" s="3">
        <v>50</v>
      </c>
      <c r="J808" s="3">
        <v>200</v>
      </c>
    </row>
    <row r="809" spans="1:10">
      <c r="A809" s="3">
        <v>808</v>
      </c>
      <c r="B809" s="121">
        <v>45017</v>
      </c>
      <c r="C809" s="121" t="str">
        <f t="shared" si="60"/>
        <v>Saturday</v>
      </c>
      <c r="D809" s="3" t="s">
        <v>932</v>
      </c>
      <c r="E809" s="3" t="s">
        <v>124</v>
      </c>
      <c r="F809" s="3">
        <v>33</v>
      </c>
      <c r="G809" s="3" t="s">
        <v>19</v>
      </c>
      <c r="H809" s="3">
        <v>4</v>
      </c>
      <c r="I809" s="3">
        <v>500</v>
      </c>
      <c r="J809" s="3">
        <v>2000</v>
      </c>
    </row>
    <row r="810" spans="1:10">
      <c r="A810" s="3">
        <v>809</v>
      </c>
      <c r="B810" s="121">
        <v>45194</v>
      </c>
      <c r="C810" s="121" t="str">
        <f t="shared" si="60"/>
        <v>Monday</v>
      </c>
      <c r="D810" s="3" t="s">
        <v>933</v>
      </c>
      <c r="E810" s="3" t="s">
        <v>126</v>
      </c>
      <c r="F810" s="3">
        <v>62</v>
      </c>
      <c r="G810" s="3" t="s">
        <v>19</v>
      </c>
      <c r="H810" s="3">
        <v>2</v>
      </c>
      <c r="I810" s="3">
        <v>50</v>
      </c>
      <c r="J810" s="3">
        <v>100</v>
      </c>
    </row>
    <row r="811" spans="1:10">
      <c r="A811" s="3">
        <v>810</v>
      </c>
      <c r="B811" s="121">
        <v>45260</v>
      </c>
      <c r="C811" s="121" t="str">
        <f t="shared" si="60"/>
        <v>Thursday</v>
      </c>
      <c r="D811" s="3" t="s">
        <v>934</v>
      </c>
      <c r="E811" s="3" t="s">
        <v>124</v>
      </c>
      <c r="F811" s="3">
        <v>59</v>
      </c>
      <c r="G811" s="3" t="s">
        <v>20</v>
      </c>
      <c r="H811" s="3">
        <v>4</v>
      </c>
      <c r="I811" s="3">
        <v>25</v>
      </c>
      <c r="J811" s="3">
        <v>100</v>
      </c>
    </row>
    <row r="812" spans="1:10">
      <c r="A812" s="3">
        <v>811</v>
      </c>
      <c r="B812" s="121">
        <v>45065</v>
      </c>
      <c r="C812" s="121" t="str">
        <f t="shared" si="60"/>
        <v>Friday</v>
      </c>
      <c r="D812" s="3" t="s">
        <v>935</v>
      </c>
      <c r="E812" s="3" t="s">
        <v>124</v>
      </c>
      <c r="F812" s="3">
        <v>61</v>
      </c>
      <c r="G812" s="3" t="s">
        <v>19</v>
      </c>
      <c r="H812" s="3">
        <v>2</v>
      </c>
      <c r="I812" s="3">
        <v>25</v>
      </c>
      <c r="J812" s="3">
        <v>50</v>
      </c>
    </row>
    <row r="813" spans="1:10">
      <c r="A813" s="3">
        <v>812</v>
      </c>
      <c r="B813" s="121">
        <v>45242</v>
      </c>
      <c r="C813" s="121" t="str">
        <f t="shared" si="60"/>
        <v>Sunday</v>
      </c>
      <c r="D813" s="3" t="s">
        <v>936</v>
      </c>
      <c r="E813" s="3" t="s">
        <v>124</v>
      </c>
      <c r="F813" s="3">
        <v>19</v>
      </c>
      <c r="G813" s="3" t="s">
        <v>20</v>
      </c>
      <c r="H813" s="3">
        <v>3</v>
      </c>
      <c r="I813" s="3">
        <v>25</v>
      </c>
      <c r="J813" s="3">
        <v>75</v>
      </c>
    </row>
    <row r="814" spans="1:10">
      <c r="A814" s="3">
        <v>813</v>
      </c>
      <c r="B814" s="121">
        <v>45202</v>
      </c>
      <c r="C814" s="121" t="str">
        <f t="shared" si="60"/>
        <v>Tuesday</v>
      </c>
      <c r="D814" s="3" t="s">
        <v>937</v>
      </c>
      <c r="E814" s="3" t="s">
        <v>124</v>
      </c>
      <c r="F814" s="3">
        <v>52</v>
      </c>
      <c r="G814" s="3" t="s">
        <v>20</v>
      </c>
      <c r="H814" s="3">
        <v>3</v>
      </c>
      <c r="I814" s="3">
        <v>50</v>
      </c>
      <c r="J814" s="3">
        <v>150</v>
      </c>
    </row>
    <row r="815" spans="1:10">
      <c r="A815" s="3">
        <v>814</v>
      </c>
      <c r="B815" s="121">
        <v>45174</v>
      </c>
      <c r="C815" s="121" t="str">
        <f t="shared" si="60"/>
        <v>Tuesday</v>
      </c>
      <c r="D815" s="3" t="s">
        <v>938</v>
      </c>
      <c r="E815" s="3" t="s">
        <v>126</v>
      </c>
      <c r="F815" s="3">
        <v>59</v>
      </c>
      <c r="G815" s="3" t="s">
        <v>21</v>
      </c>
      <c r="H815" s="3">
        <v>1</v>
      </c>
      <c r="I815" s="3">
        <v>500</v>
      </c>
      <c r="J815" s="3">
        <v>500</v>
      </c>
    </row>
    <row r="816" spans="1:10">
      <c r="A816" s="3">
        <v>815</v>
      </c>
      <c r="B816" s="121">
        <v>45165</v>
      </c>
      <c r="C816" s="121" t="str">
        <f t="shared" si="60"/>
        <v>Sunday</v>
      </c>
      <c r="D816" s="3" t="s">
        <v>939</v>
      </c>
      <c r="E816" s="3" t="s">
        <v>126</v>
      </c>
      <c r="F816" s="3">
        <v>51</v>
      </c>
      <c r="G816" s="3" t="s">
        <v>21</v>
      </c>
      <c r="H816" s="3">
        <v>3</v>
      </c>
      <c r="I816" s="3">
        <v>25</v>
      </c>
      <c r="J816" s="3">
        <v>75</v>
      </c>
    </row>
    <row r="817" spans="1:10">
      <c r="A817" s="3">
        <v>816</v>
      </c>
      <c r="B817" s="121">
        <v>45150</v>
      </c>
      <c r="C817" s="121" t="str">
        <f t="shared" si="60"/>
        <v>Saturday</v>
      </c>
      <c r="D817" s="3" t="s">
        <v>940</v>
      </c>
      <c r="E817" s="3" t="s">
        <v>124</v>
      </c>
      <c r="F817" s="3">
        <v>47</v>
      </c>
      <c r="G817" s="3" t="s">
        <v>19</v>
      </c>
      <c r="H817" s="3">
        <v>2</v>
      </c>
      <c r="I817" s="3">
        <v>500</v>
      </c>
      <c r="J817" s="3">
        <v>1000</v>
      </c>
    </row>
    <row r="818" spans="1:10">
      <c r="A818" s="3">
        <v>817</v>
      </c>
      <c r="B818" s="121">
        <v>45230</v>
      </c>
      <c r="C818" s="121" t="str">
        <f t="shared" si="60"/>
        <v>Tuesday</v>
      </c>
      <c r="D818" s="3" t="s">
        <v>941</v>
      </c>
      <c r="E818" s="3" t="s">
        <v>124</v>
      </c>
      <c r="F818" s="3">
        <v>30</v>
      </c>
      <c r="G818" s="3" t="s">
        <v>19</v>
      </c>
      <c r="H818" s="3">
        <v>4</v>
      </c>
      <c r="I818" s="3">
        <v>50</v>
      </c>
      <c r="J818" s="3">
        <v>200</v>
      </c>
    </row>
    <row r="819" spans="1:10">
      <c r="A819" s="3">
        <v>818</v>
      </c>
      <c r="B819" s="121">
        <v>45064</v>
      </c>
      <c r="C819" s="121" t="str">
        <f t="shared" si="60"/>
        <v>Thursday</v>
      </c>
      <c r="D819" s="3" t="s">
        <v>942</v>
      </c>
      <c r="E819" s="3" t="s">
        <v>124</v>
      </c>
      <c r="F819" s="3">
        <v>30</v>
      </c>
      <c r="G819" s="3" t="s">
        <v>20</v>
      </c>
      <c r="H819" s="3">
        <v>1</v>
      </c>
      <c r="I819" s="3">
        <v>500</v>
      </c>
      <c r="J819" s="3">
        <v>500</v>
      </c>
    </row>
    <row r="820" spans="1:10">
      <c r="A820" s="3">
        <v>819</v>
      </c>
      <c r="B820" s="121">
        <v>45092</v>
      </c>
      <c r="C820" s="121" t="str">
        <f t="shared" si="60"/>
        <v>Thursday</v>
      </c>
      <c r="D820" s="3" t="s">
        <v>943</v>
      </c>
      <c r="E820" s="3" t="s">
        <v>126</v>
      </c>
      <c r="F820" s="3">
        <v>35</v>
      </c>
      <c r="G820" s="3" t="s">
        <v>19</v>
      </c>
      <c r="H820" s="3">
        <v>2</v>
      </c>
      <c r="I820" s="3">
        <v>50</v>
      </c>
      <c r="J820" s="3">
        <v>100</v>
      </c>
    </row>
    <row r="821" spans="1:10">
      <c r="A821" s="3">
        <v>820</v>
      </c>
      <c r="B821" s="121">
        <v>45052</v>
      </c>
      <c r="C821" s="121" t="str">
        <f t="shared" si="60"/>
        <v>Saturday</v>
      </c>
      <c r="D821" s="3" t="s">
        <v>944</v>
      </c>
      <c r="E821" s="3" t="s">
        <v>124</v>
      </c>
      <c r="F821" s="3">
        <v>49</v>
      </c>
      <c r="G821" s="3" t="s">
        <v>20</v>
      </c>
      <c r="H821" s="3">
        <v>4</v>
      </c>
      <c r="I821" s="3">
        <v>50</v>
      </c>
      <c r="J821" s="3">
        <v>200</v>
      </c>
    </row>
    <row r="822" spans="1:10">
      <c r="A822" s="3">
        <v>821</v>
      </c>
      <c r="B822" s="121">
        <v>44971</v>
      </c>
      <c r="C822" s="121" t="str">
        <f t="shared" si="60"/>
        <v>Tuesday</v>
      </c>
      <c r="D822" s="3" t="s">
        <v>945</v>
      </c>
      <c r="E822" s="3" t="s">
        <v>124</v>
      </c>
      <c r="F822" s="3">
        <v>49</v>
      </c>
      <c r="G822" s="3" t="s">
        <v>20</v>
      </c>
      <c r="H822" s="3">
        <v>1</v>
      </c>
      <c r="I822" s="3">
        <v>300</v>
      </c>
      <c r="J822" s="3">
        <v>300</v>
      </c>
    </row>
    <row r="823" spans="1:10">
      <c r="A823" s="3">
        <v>822</v>
      </c>
      <c r="B823" s="121">
        <v>45069</v>
      </c>
      <c r="C823" s="121" t="str">
        <f t="shared" si="60"/>
        <v>Tuesday</v>
      </c>
      <c r="D823" s="3" t="s">
        <v>946</v>
      </c>
      <c r="E823" s="3" t="s">
        <v>126</v>
      </c>
      <c r="F823" s="3">
        <v>52</v>
      </c>
      <c r="G823" s="3" t="s">
        <v>19</v>
      </c>
      <c r="H823" s="3">
        <v>3</v>
      </c>
      <c r="I823" s="3">
        <v>50</v>
      </c>
      <c r="J823" s="3">
        <v>150</v>
      </c>
    </row>
    <row r="824" spans="1:10">
      <c r="A824" s="3">
        <v>823</v>
      </c>
      <c r="B824" s="121">
        <v>45157</v>
      </c>
      <c r="C824" s="121" t="str">
        <f t="shared" si="60"/>
        <v>Saturday</v>
      </c>
      <c r="D824" s="3" t="s">
        <v>947</v>
      </c>
      <c r="E824" s="3" t="s">
        <v>126</v>
      </c>
      <c r="F824" s="3">
        <v>56</v>
      </c>
      <c r="G824" s="3" t="s">
        <v>20</v>
      </c>
      <c r="H824" s="3">
        <v>2</v>
      </c>
      <c r="I824" s="3">
        <v>50</v>
      </c>
      <c r="J824" s="3">
        <v>100</v>
      </c>
    </row>
    <row r="825" spans="1:10">
      <c r="A825" s="3">
        <v>824</v>
      </c>
      <c r="B825" s="121">
        <v>45051</v>
      </c>
      <c r="C825" s="121" t="str">
        <f t="shared" si="60"/>
        <v>Friday</v>
      </c>
      <c r="D825" s="3" t="s">
        <v>948</v>
      </c>
      <c r="E825" s="3" t="s">
        <v>124</v>
      </c>
      <c r="F825" s="3">
        <v>63</v>
      </c>
      <c r="G825" s="3" t="s">
        <v>21</v>
      </c>
      <c r="H825" s="3">
        <v>4</v>
      </c>
      <c r="I825" s="3">
        <v>30</v>
      </c>
      <c r="J825" s="3">
        <v>120</v>
      </c>
    </row>
    <row r="826" spans="1:10">
      <c r="A826" s="3">
        <v>825</v>
      </c>
      <c r="B826" s="121">
        <v>45164</v>
      </c>
      <c r="C826" s="121" t="str">
        <f t="shared" si="60"/>
        <v>Saturday</v>
      </c>
      <c r="D826" s="3" t="s">
        <v>949</v>
      </c>
      <c r="E826" s="3" t="s">
        <v>126</v>
      </c>
      <c r="F826" s="3">
        <v>46</v>
      </c>
      <c r="G826" s="3" t="s">
        <v>19</v>
      </c>
      <c r="H826" s="3">
        <v>1</v>
      </c>
      <c r="I826" s="3">
        <v>25</v>
      </c>
      <c r="J826" s="3">
        <v>25</v>
      </c>
    </row>
    <row r="827" spans="1:10">
      <c r="A827" s="3">
        <v>826</v>
      </c>
      <c r="B827" s="121">
        <v>45218</v>
      </c>
      <c r="C827" s="121" t="str">
        <f t="shared" si="60"/>
        <v>Thursday</v>
      </c>
      <c r="D827" s="3" t="s">
        <v>950</v>
      </c>
      <c r="E827" s="3" t="s">
        <v>126</v>
      </c>
      <c r="F827" s="3">
        <v>46</v>
      </c>
      <c r="G827" s="3" t="s">
        <v>21</v>
      </c>
      <c r="H827" s="3">
        <v>1</v>
      </c>
      <c r="I827" s="3">
        <v>300</v>
      </c>
      <c r="J827" s="3">
        <v>300</v>
      </c>
    </row>
    <row r="828" spans="1:10">
      <c r="A828" s="3">
        <v>827</v>
      </c>
      <c r="B828" s="121">
        <v>45239</v>
      </c>
      <c r="C828" s="121" t="str">
        <f t="shared" si="60"/>
        <v>Thursday</v>
      </c>
      <c r="D828" s="3" t="s">
        <v>951</v>
      </c>
      <c r="E828" s="3" t="s">
        <v>124</v>
      </c>
      <c r="F828" s="3">
        <v>61</v>
      </c>
      <c r="G828" s="3" t="s">
        <v>19</v>
      </c>
      <c r="H828" s="3">
        <v>3</v>
      </c>
      <c r="I828" s="3">
        <v>300</v>
      </c>
      <c r="J828" s="3">
        <v>900</v>
      </c>
    </row>
    <row r="829" spans="1:10">
      <c r="A829" s="3">
        <v>828</v>
      </c>
      <c r="B829" s="121">
        <v>45269</v>
      </c>
      <c r="C829" s="121" t="str">
        <f t="shared" si="60"/>
        <v>Saturday</v>
      </c>
      <c r="D829" s="3" t="s">
        <v>952</v>
      </c>
      <c r="E829" s="3" t="s">
        <v>126</v>
      </c>
      <c r="F829" s="3">
        <v>33</v>
      </c>
      <c r="G829" s="3" t="s">
        <v>20</v>
      </c>
      <c r="H829" s="3">
        <v>4</v>
      </c>
      <c r="I829" s="3">
        <v>300</v>
      </c>
      <c r="J829" s="3">
        <v>1200</v>
      </c>
    </row>
    <row r="830" spans="1:10">
      <c r="A830" s="3">
        <v>829</v>
      </c>
      <c r="B830" s="121">
        <v>45121</v>
      </c>
      <c r="C830" s="121" t="str">
        <f t="shared" si="60"/>
        <v>Friday</v>
      </c>
      <c r="D830" s="3" t="s">
        <v>953</v>
      </c>
      <c r="E830" s="3" t="s">
        <v>124</v>
      </c>
      <c r="F830" s="3">
        <v>61</v>
      </c>
      <c r="G830" s="3" t="s">
        <v>19</v>
      </c>
      <c r="H830" s="3">
        <v>3</v>
      </c>
      <c r="I830" s="3">
        <v>30</v>
      </c>
      <c r="J830" s="3">
        <v>90</v>
      </c>
    </row>
    <row r="831" spans="1:10">
      <c r="A831" s="3">
        <v>830</v>
      </c>
      <c r="B831" s="121">
        <v>45099</v>
      </c>
      <c r="C831" s="121" t="str">
        <f t="shared" si="60"/>
        <v>Thursday</v>
      </c>
      <c r="D831" s="3" t="s">
        <v>954</v>
      </c>
      <c r="E831" s="3" t="s">
        <v>126</v>
      </c>
      <c r="F831" s="3">
        <v>64</v>
      </c>
      <c r="G831" s="3" t="s">
        <v>21</v>
      </c>
      <c r="H831" s="3">
        <v>3</v>
      </c>
      <c r="I831" s="3">
        <v>50</v>
      </c>
      <c r="J831" s="3">
        <v>150</v>
      </c>
    </row>
    <row r="832" spans="1:10">
      <c r="A832" s="3">
        <v>831</v>
      </c>
      <c r="B832" s="121">
        <v>44941</v>
      </c>
      <c r="C832" s="121" t="str">
        <f t="shared" si="60"/>
        <v>Sunday</v>
      </c>
      <c r="D832" s="3" t="s">
        <v>955</v>
      </c>
      <c r="E832" s="3" t="s">
        <v>124</v>
      </c>
      <c r="F832" s="3">
        <v>27</v>
      </c>
      <c r="G832" s="3" t="s">
        <v>20</v>
      </c>
      <c r="H832" s="3">
        <v>4</v>
      </c>
      <c r="I832" s="3">
        <v>25</v>
      </c>
      <c r="J832" s="3">
        <v>100</v>
      </c>
    </row>
    <row r="833" spans="1:10">
      <c r="A833" s="3">
        <v>832</v>
      </c>
      <c r="B833" s="121">
        <v>45180</v>
      </c>
      <c r="C833" s="121" t="str">
        <f t="shared" si="60"/>
        <v>Monday</v>
      </c>
      <c r="D833" s="3" t="s">
        <v>956</v>
      </c>
      <c r="E833" s="3" t="s">
        <v>124</v>
      </c>
      <c r="F833" s="3">
        <v>47</v>
      </c>
      <c r="G833" s="3" t="s">
        <v>19</v>
      </c>
      <c r="H833" s="3">
        <v>4</v>
      </c>
      <c r="I833" s="3">
        <v>500</v>
      </c>
      <c r="J833" s="3">
        <v>2000</v>
      </c>
    </row>
    <row r="834" spans="1:10">
      <c r="A834" s="3">
        <v>833</v>
      </c>
      <c r="B834" s="121">
        <v>45093</v>
      </c>
      <c r="C834" s="121" t="str">
        <f t="shared" si="60"/>
        <v>Friday</v>
      </c>
      <c r="D834" s="3" t="s">
        <v>957</v>
      </c>
      <c r="E834" s="3" t="s">
        <v>124</v>
      </c>
      <c r="F834" s="3">
        <v>42</v>
      </c>
      <c r="G834" s="3" t="s">
        <v>19</v>
      </c>
      <c r="H834" s="3">
        <v>4</v>
      </c>
      <c r="I834" s="3">
        <v>50</v>
      </c>
      <c r="J834" s="3">
        <v>200</v>
      </c>
    </row>
    <row r="835" spans="1:10">
      <c r="A835" s="3">
        <v>834</v>
      </c>
      <c r="B835" s="121">
        <v>45020</v>
      </c>
      <c r="C835" s="121" t="str">
        <f t="shared" ref="C835:C898" si="61">TEXT(B835,"dddd")</f>
        <v>Tuesday</v>
      </c>
      <c r="D835" s="3" t="s">
        <v>958</v>
      </c>
      <c r="E835" s="3" t="s">
        <v>126</v>
      </c>
      <c r="F835" s="3">
        <v>56</v>
      </c>
      <c r="G835" s="3" t="s">
        <v>19</v>
      </c>
      <c r="H835" s="3">
        <v>2</v>
      </c>
      <c r="I835" s="3">
        <v>30</v>
      </c>
      <c r="J835" s="3">
        <v>60</v>
      </c>
    </row>
    <row r="836" spans="1:10">
      <c r="A836" s="3">
        <v>835</v>
      </c>
      <c r="B836" s="121">
        <v>45176</v>
      </c>
      <c r="C836" s="121" t="str">
        <f t="shared" si="61"/>
        <v>Thursday</v>
      </c>
      <c r="D836" s="3" t="s">
        <v>959</v>
      </c>
      <c r="E836" s="3" t="s">
        <v>124</v>
      </c>
      <c r="F836" s="3">
        <v>37</v>
      </c>
      <c r="G836" s="3" t="s">
        <v>21</v>
      </c>
      <c r="H836" s="3">
        <v>4</v>
      </c>
      <c r="I836" s="3">
        <v>50</v>
      </c>
      <c r="J836" s="3">
        <v>200</v>
      </c>
    </row>
    <row r="837" spans="1:10">
      <c r="A837" s="3">
        <v>836</v>
      </c>
      <c r="B837" s="121">
        <v>45035</v>
      </c>
      <c r="C837" s="121" t="str">
        <f t="shared" si="61"/>
        <v>Wednesday</v>
      </c>
      <c r="D837" s="3" t="s">
        <v>960</v>
      </c>
      <c r="E837" s="3" t="s">
        <v>126</v>
      </c>
      <c r="F837" s="3">
        <v>22</v>
      </c>
      <c r="G837" s="3" t="s">
        <v>21</v>
      </c>
      <c r="H837" s="3">
        <v>1</v>
      </c>
      <c r="I837" s="3">
        <v>50</v>
      </c>
      <c r="J837" s="3">
        <v>50</v>
      </c>
    </row>
    <row r="838" spans="1:10">
      <c r="A838" s="3">
        <v>837</v>
      </c>
      <c r="B838" s="121">
        <v>45108</v>
      </c>
      <c r="C838" s="121" t="str">
        <f t="shared" si="61"/>
        <v>Saturday</v>
      </c>
      <c r="D838" s="3" t="s">
        <v>961</v>
      </c>
      <c r="E838" s="3" t="s">
        <v>124</v>
      </c>
      <c r="F838" s="3">
        <v>18</v>
      </c>
      <c r="G838" s="3" t="s">
        <v>19</v>
      </c>
      <c r="H838" s="3">
        <v>3</v>
      </c>
      <c r="I838" s="3">
        <v>30</v>
      </c>
      <c r="J838" s="3">
        <v>90</v>
      </c>
    </row>
    <row r="839" spans="1:10">
      <c r="A839" s="3">
        <v>838</v>
      </c>
      <c r="B839" s="121">
        <v>45059</v>
      </c>
      <c r="C839" s="121" t="str">
        <f t="shared" si="61"/>
        <v>Saturday</v>
      </c>
      <c r="D839" s="3" t="s">
        <v>962</v>
      </c>
      <c r="E839" s="3" t="s">
        <v>124</v>
      </c>
      <c r="F839" s="3">
        <v>47</v>
      </c>
      <c r="G839" s="3" t="s">
        <v>20</v>
      </c>
      <c r="H839" s="3">
        <v>2</v>
      </c>
      <c r="I839" s="3">
        <v>300</v>
      </c>
      <c r="J839" s="3">
        <v>600</v>
      </c>
    </row>
    <row r="840" spans="1:10">
      <c r="A840" s="3">
        <v>839</v>
      </c>
      <c r="B840" s="121">
        <v>45101</v>
      </c>
      <c r="C840" s="121" t="str">
        <f t="shared" si="61"/>
        <v>Saturday</v>
      </c>
      <c r="D840" s="3" t="s">
        <v>963</v>
      </c>
      <c r="E840" s="3" t="s">
        <v>126</v>
      </c>
      <c r="F840" s="3">
        <v>20</v>
      </c>
      <c r="G840" s="3" t="s">
        <v>20</v>
      </c>
      <c r="H840" s="3">
        <v>4</v>
      </c>
      <c r="I840" s="3">
        <v>300</v>
      </c>
      <c r="J840" s="3">
        <v>1200</v>
      </c>
    </row>
    <row r="841" spans="1:10">
      <c r="A841" s="3">
        <v>840</v>
      </c>
      <c r="B841" s="121">
        <v>45070</v>
      </c>
      <c r="C841" s="121" t="str">
        <f t="shared" si="61"/>
        <v>Wednesday</v>
      </c>
      <c r="D841" s="3" t="s">
        <v>964</v>
      </c>
      <c r="E841" s="3" t="s">
        <v>124</v>
      </c>
      <c r="F841" s="3">
        <v>62</v>
      </c>
      <c r="G841" s="3" t="s">
        <v>21</v>
      </c>
      <c r="H841" s="3">
        <v>2</v>
      </c>
      <c r="I841" s="3">
        <v>25</v>
      </c>
      <c r="J841" s="3">
        <v>50</v>
      </c>
    </row>
    <row r="842" spans="1:10">
      <c r="A842" s="3">
        <v>841</v>
      </c>
      <c r="B842" s="121">
        <v>45232</v>
      </c>
      <c r="C842" s="121" t="str">
        <f t="shared" si="61"/>
        <v>Thursday</v>
      </c>
      <c r="D842" s="3" t="s">
        <v>965</v>
      </c>
      <c r="E842" s="3" t="s">
        <v>124</v>
      </c>
      <c r="F842" s="3">
        <v>31</v>
      </c>
      <c r="G842" s="3" t="s">
        <v>20</v>
      </c>
      <c r="H842" s="3">
        <v>4</v>
      </c>
      <c r="I842" s="3">
        <v>25</v>
      </c>
      <c r="J842" s="3">
        <v>100</v>
      </c>
    </row>
    <row r="843" spans="1:10">
      <c r="A843" s="3">
        <v>842</v>
      </c>
      <c r="B843" s="121">
        <v>45286</v>
      </c>
      <c r="C843" s="121" t="str">
        <f t="shared" si="61"/>
        <v>Tuesday</v>
      </c>
      <c r="D843" s="3" t="s">
        <v>966</v>
      </c>
      <c r="E843" s="3" t="s">
        <v>126</v>
      </c>
      <c r="F843" s="3">
        <v>47</v>
      </c>
      <c r="G843" s="3" t="s">
        <v>21</v>
      </c>
      <c r="H843" s="3">
        <v>2</v>
      </c>
      <c r="I843" s="3">
        <v>300</v>
      </c>
      <c r="J843" s="3">
        <v>600</v>
      </c>
    </row>
    <row r="844" spans="1:10">
      <c r="A844" s="3">
        <v>843</v>
      </c>
      <c r="B844" s="121">
        <v>45068</v>
      </c>
      <c r="C844" s="121" t="str">
        <f t="shared" si="61"/>
        <v>Monday</v>
      </c>
      <c r="D844" s="3" t="s">
        <v>967</v>
      </c>
      <c r="E844" s="3" t="s">
        <v>124</v>
      </c>
      <c r="F844" s="3">
        <v>21</v>
      </c>
      <c r="G844" s="3" t="s">
        <v>19</v>
      </c>
      <c r="H844" s="3">
        <v>3</v>
      </c>
      <c r="I844" s="3">
        <v>500</v>
      </c>
      <c r="J844" s="3">
        <v>1500</v>
      </c>
    </row>
    <row r="845" spans="1:10">
      <c r="A845" s="3">
        <v>844</v>
      </c>
      <c r="B845" s="121">
        <v>45211</v>
      </c>
      <c r="C845" s="121" t="str">
        <f t="shared" si="61"/>
        <v>Thursday</v>
      </c>
      <c r="D845" s="3" t="s">
        <v>968</v>
      </c>
      <c r="E845" s="3" t="s">
        <v>124</v>
      </c>
      <c r="F845" s="3">
        <v>35</v>
      </c>
      <c r="G845" s="3" t="s">
        <v>21</v>
      </c>
      <c r="H845" s="3">
        <v>3</v>
      </c>
      <c r="I845" s="3">
        <v>50</v>
      </c>
      <c r="J845" s="3">
        <v>150</v>
      </c>
    </row>
    <row r="846" spans="1:10">
      <c r="A846" s="3">
        <v>845</v>
      </c>
      <c r="B846" s="121">
        <v>44932</v>
      </c>
      <c r="C846" s="121" t="str">
        <f t="shared" si="61"/>
        <v>Friday</v>
      </c>
      <c r="D846" s="3" t="s">
        <v>969</v>
      </c>
      <c r="E846" s="3" t="s">
        <v>124</v>
      </c>
      <c r="F846" s="3">
        <v>54</v>
      </c>
      <c r="G846" s="3" t="s">
        <v>21</v>
      </c>
      <c r="H846" s="3">
        <v>1</v>
      </c>
      <c r="I846" s="3">
        <v>500</v>
      </c>
      <c r="J846" s="3">
        <v>500</v>
      </c>
    </row>
    <row r="847" spans="1:10">
      <c r="A847" s="3">
        <v>846</v>
      </c>
      <c r="B847" s="121">
        <v>45191</v>
      </c>
      <c r="C847" s="121" t="str">
        <f t="shared" si="61"/>
        <v>Friday</v>
      </c>
      <c r="D847" s="3" t="s">
        <v>970</v>
      </c>
      <c r="E847" s="3" t="s">
        <v>124</v>
      </c>
      <c r="F847" s="3">
        <v>42</v>
      </c>
      <c r="G847" s="3" t="s">
        <v>19</v>
      </c>
      <c r="H847" s="3">
        <v>1</v>
      </c>
      <c r="I847" s="3">
        <v>50</v>
      </c>
      <c r="J847" s="3">
        <v>50</v>
      </c>
    </row>
    <row r="848" spans="1:10">
      <c r="A848" s="3">
        <v>847</v>
      </c>
      <c r="B848" s="121">
        <v>45024</v>
      </c>
      <c r="C848" s="121" t="str">
        <f t="shared" si="61"/>
        <v>Saturday</v>
      </c>
      <c r="D848" s="3" t="s">
        <v>971</v>
      </c>
      <c r="E848" s="3" t="s">
        <v>126</v>
      </c>
      <c r="F848" s="3">
        <v>18</v>
      </c>
      <c r="G848" s="3" t="s">
        <v>20</v>
      </c>
      <c r="H848" s="3">
        <v>4</v>
      </c>
      <c r="I848" s="3">
        <v>300</v>
      </c>
      <c r="J848" s="3">
        <v>1200</v>
      </c>
    </row>
    <row r="849" spans="1:10">
      <c r="A849" s="3">
        <v>848</v>
      </c>
      <c r="B849" s="121">
        <v>44970</v>
      </c>
      <c r="C849" s="121" t="str">
        <f t="shared" si="61"/>
        <v>Monday</v>
      </c>
      <c r="D849" s="3" t="s">
        <v>972</v>
      </c>
      <c r="E849" s="3" t="s">
        <v>126</v>
      </c>
      <c r="F849" s="3">
        <v>63</v>
      </c>
      <c r="G849" s="3" t="s">
        <v>21</v>
      </c>
      <c r="H849" s="3">
        <v>3</v>
      </c>
      <c r="I849" s="3">
        <v>25</v>
      </c>
      <c r="J849" s="3">
        <v>75</v>
      </c>
    </row>
    <row r="850" spans="1:10">
      <c r="A850" s="3">
        <v>849</v>
      </c>
      <c r="B850" s="121">
        <v>45050</v>
      </c>
      <c r="C850" s="121" t="str">
        <f t="shared" si="61"/>
        <v>Thursday</v>
      </c>
      <c r="D850" s="3" t="s">
        <v>973</v>
      </c>
      <c r="E850" s="3" t="s">
        <v>124</v>
      </c>
      <c r="F850" s="3">
        <v>32</v>
      </c>
      <c r="G850" s="3" t="s">
        <v>21</v>
      </c>
      <c r="H850" s="3">
        <v>2</v>
      </c>
      <c r="I850" s="3">
        <v>25</v>
      </c>
      <c r="J850" s="3">
        <v>50</v>
      </c>
    </row>
    <row r="851" spans="1:10">
      <c r="A851" s="3">
        <v>850</v>
      </c>
      <c r="B851" s="121">
        <v>45135</v>
      </c>
      <c r="C851" s="121" t="str">
        <f t="shared" si="61"/>
        <v>Friday</v>
      </c>
      <c r="D851" s="3" t="s">
        <v>974</v>
      </c>
      <c r="E851" s="3" t="s">
        <v>126</v>
      </c>
      <c r="F851" s="3">
        <v>26</v>
      </c>
      <c r="G851" s="3" t="s">
        <v>19</v>
      </c>
      <c r="H851" s="3">
        <v>2</v>
      </c>
      <c r="I851" s="3">
        <v>500</v>
      </c>
      <c r="J851" s="3">
        <v>1000</v>
      </c>
    </row>
    <row r="852" spans="1:10">
      <c r="A852" s="3">
        <v>851</v>
      </c>
      <c r="B852" s="121">
        <v>45177</v>
      </c>
      <c r="C852" s="121" t="str">
        <f t="shared" si="61"/>
        <v>Friday</v>
      </c>
      <c r="D852" s="3" t="s">
        <v>975</v>
      </c>
      <c r="E852" s="3" t="s">
        <v>124</v>
      </c>
      <c r="F852" s="3">
        <v>32</v>
      </c>
      <c r="G852" s="3" t="s">
        <v>20</v>
      </c>
      <c r="H852" s="3">
        <v>2</v>
      </c>
      <c r="I852" s="3">
        <v>25</v>
      </c>
      <c r="J852" s="3">
        <v>50</v>
      </c>
    </row>
    <row r="853" spans="1:10">
      <c r="A853" s="3">
        <v>852</v>
      </c>
      <c r="B853" s="121">
        <v>45211</v>
      </c>
      <c r="C853" s="121" t="str">
        <f t="shared" si="61"/>
        <v>Thursday</v>
      </c>
      <c r="D853" s="3" t="s">
        <v>976</v>
      </c>
      <c r="E853" s="3" t="s">
        <v>126</v>
      </c>
      <c r="F853" s="3">
        <v>41</v>
      </c>
      <c r="G853" s="3" t="s">
        <v>21</v>
      </c>
      <c r="H853" s="3">
        <v>1</v>
      </c>
      <c r="I853" s="3">
        <v>300</v>
      </c>
      <c r="J853" s="3">
        <v>300</v>
      </c>
    </row>
    <row r="854" spans="1:10">
      <c r="A854" s="3">
        <v>853</v>
      </c>
      <c r="B854" s="121">
        <v>45050</v>
      </c>
      <c r="C854" s="121" t="str">
        <f t="shared" si="61"/>
        <v>Thursday</v>
      </c>
      <c r="D854" s="3" t="s">
        <v>977</v>
      </c>
      <c r="E854" s="3" t="s">
        <v>124</v>
      </c>
      <c r="F854" s="3">
        <v>21</v>
      </c>
      <c r="G854" s="3" t="s">
        <v>19</v>
      </c>
      <c r="H854" s="3">
        <v>2</v>
      </c>
      <c r="I854" s="3">
        <v>500</v>
      </c>
      <c r="J854" s="3">
        <v>1000</v>
      </c>
    </row>
    <row r="855" spans="1:10">
      <c r="A855" s="3">
        <v>854</v>
      </c>
      <c r="B855" s="121">
        <v>45280</v>
      </c>
      <c r="C855" s="121" t="str">
        <f t="shared" si="61"/>
        <v>Wednesday</v>
      </c>
      <c r="D855" s="3" t="s">
        <v>978</v>
      </c>
      <c r="E855" s="3" t="s">
        <v>124</v>
      </c>
      <c r="F855" s="3">
        <v>29</v>
      </c>
      <c r="G855" s="3" t="s">
        <v>21</v>
      </c>
      <c r="H855" s="3">
        <v>1</v>
      </c>
      <c r="I855" s="3">
        <v>50</v>
      </c>
      <c r="J855" s="3">
        <v>50</v>
      </c>
    </row>
    <row r="856" spans="1:10">
      <c r="A856" s="3">
        <v>855</v>
      </c>
      <c r="B856" s="121">
        <v>45170</v>
      </c>
      <c r="C856" s="121" t="str">
        <f t="shared" si="61"/>
        <v>Friday</v>
      </c>
      <c r="D856" s="3" t="s">
        <v>979</v>
      </c>
      <c r="E856" s="3" t="s">
        <v>124</v>
      </c>
      <c r="F856" s="3">
        <v>54</v>
      </c>
      <c r="G856" s="3" t="s">
        <v>19</v>
      </c>
      <c r="H856" s="3">
        <v>1</v>
      </c>
      <c r="I856" s="3">
        <v>25</v>
      </c>
      <c r="J856" s="3">
        <v>25</v>
      </c>
    </row>
    <row r="857" spans="1:10">
      <c r="A857" s="3">
        <v>856</v>
      </c>
      <c r="B857" s="121">
        <v>45257</v>
      </c>
      <c r="C857" s="121" t="str">
        <f t="shared" si="61"/>
        <v>Monday</v>
      </c>
      <c r="D857" s="3" t="s">
        <v>980</v>
      </c>
      <c r="E857" s="3" t="s">
        <v>124</v>
      </c>
      <c r="F857" s="3">
        <v>54</v>
      </c>
      <c r="G857" s="3" t="s">
        <v>20</v>
      </c>
      <c r="H857" s="3">
        <v>4</v>
      </c>
      <c r="I857" s="3">
        <v>30</v>
      </c>
      <c r="J857" s="3">
        <v>120</v>
      </c>
    </row>
    <row r="858" spans="1:10">
      <c r="A858" s="3">
        <v>857</v>
      </c>
      <c r="B858" s="121">
        <v>45291</v>
      </c>
      <c r="C858" s="121" t="str">
        <f t="shared" si="61"/>
        <v>Sunday</v>
      </c>
      <c r="D858" s="3" t="s">
        <v>981</v>
      </c>
      <c r="E858" s="3" t="s">
        <v>124</v>
      </c>
      <c r="F858" s="3">
        <v>60</v>
      </c>
      <c r="G858" s="3" t="s">
        <v>20</v>
      </c>
      <c r="H858" s="3">
        <v>2</v>
      </c>
      <c r="I858" s="3">
        <v>25</v>
      </c>
      <c r="J858" s="3">
        <v>50</v>
      </c>
    </row>
    <row r="859" spans="1:10">
      <c r="A859" s="3">
        <v>858</v>
      </c>
      <c r="B859" s="121">
        <v>45178</v>
      </c>
      <c r="C859" s="121" t="str">
        <f t="shared" si="61"/>
        <v>Saturday</v>
      </c>
      <c r="D859" s="3" t="s">
        <v>982</v>
      </c>
      <c r="E859" s="3" t="s">
        <v>124</v>
      </c>
      <c r="F859" s="3">
        <v>23</v>
      </c>
      <c r="G859" s="3" t="s">
        <v>20</v>
      </c>
      <c r="H859" s="3">
        <v>2</v>
      </c>
      <c r="I859" s="3">
        <v>50</v>
      </c>
      <c r="J859" s="3">
        <v>100</v>
      </c>
    </row>
    <row r="860" spans="1:10">
      <c r="A860" s="3">
        <v>859</v>
      </c>
      <c r="B860" s="121">
        <v>45156</v>
      </c>
      <c r="C860" s="121" t="str">
        <f t="shared" si="61"/>
        <v>Friday</v>
      </c>
      <c r="D860" s="3" t="s">
        <v>983</v>
      </c>
      <c r="E860" s="3" t="s">
        <v>126</v>
      </c>
      <c r="F860" s="3">
        <v>56</v>
      </c>
      <c r="G860" s="3" t="s">
        <v>20</v>
      </c>
      <c r="H860" s="3">
        <v>3</v>
      </c>
      <c r="I860" s="3">
        <v>500</v>
      </c>
      <c r="J860" s="3">
        <v>1500</v>
      </c>
    </row>
    <row r="861" spans="1:10">
      <c r="A861" s="3">
        <v>860</v>
      </c>
      <c r="B861" s="121">
        <v>44935</v>
      </c>
      <c r="C861" s="121" t="str">
        <f t="shared" si="61"/>
        <v>Monday</v>
      </c>
      <c r="D861" s="3" t="s">
        <v>984</v>
      </c>
      <c r="E861" s="3" t="s">
        <v>124</v>
      </c>
      <c r="F861" s="3">
        <v>63</v>
      </c>
      <c r="G861" s="3" t="s">
        <v>21</v>
      </c>
      <c r="H861" s="3">
        <v>4</v>
      </c>
      <c r="I861" s="3">
        <v>50</v>
      </c>
      <c r="J861" s="3">
        <v>200</v>
      </c>
    </row>
    <row r="862" spans="1:10">
      <c r="A862" s="3">
        <v>861</v>
      </c>
      <c r="B862" s="121">
        <v>44974</v>
      </c>
      <c r="C862" s="121" t="str">
        <f t="shared" si="61"/>
        <v>Friday</v>
      </c>
      <c r="D862" s="3" t="s">
        <v>985</v>
      </c>
      <c r="E862" s="3" t="s">
        <v>126</v>
      </c>
      <c r="F862" s="3">
        <v>41</v>
      </c>
      <c r="G862" s="3" t="s">
        <v>21</v>
      </c>
      <c r="H862" s="3">
        <v>3</v>
      </c>
      <c r="I862" s="3">
        <v>30</v>
      </c>
      <c r="J862" s="3">
        <v>90</v>
      </c>
    </row>
    <row r="863" spans="1:10">
      <c r="A863" s="3">
        <v>862</v>
      </c>
      <c r="B863" s="121">
        <v>45077</v>
      </c>
      <c r="C863" s="121" t="str">
        <f t="shared" si="61"/>
        <v>Wednesday</v>
      </c>
      <c r="D863" s="3" t="s">
        <v>986</v>
      </c>
      <c r="E863" s="3" t="s">
        <v>124</v>
      </c>
      <c r="F863" s="3">
        <v>28</v>
      </c>
      <c r="G863" s="3" t="s">
        <v>20</v>
      </c>
      <c r="H863" s="3">
        <v>4</v>
      </c>
      <c r="I863" s="3">
        <v>300</v>
      </c>
      <c r="J863" s="3">
        <v>1200</v>
      </c>
    </row>
    <row r="864" spans="1:10">
      <c r="A864" s="3">
        <v>863</v>
      </c>
      <c r="B864" s="121">
        <v>45040</v>
      </c>
      <c r="C864" s="121" t="str">
        <f t="shared" si="61"/>
        <v>Monday</v>
      </c>
      <c r="D864" s="3" t="s">
        <v>987</v>
      </c>
      <c r="E864" s="3" t="s">
        <v>126</v>
      </c>
      <c r="F864" s="3">
        <v>30</v>
      </c>
      <c r="G864" s="3" t="s">
        <v>20</v>
      </c>
      <c r="H864" s="3">
        <v>2</v>
      </c>
      <c r="I864" s="3">
        <v>25</v>
      </c>
      <c r="J864" s="3">
        <v>50</v>
      </c>
    </row>
    <row r="865" spans="1:10">
      <c r="A865" s="3">
        <v>864</v>
      </c>
      <c r="B865" s="121">
        <v>45134</v>
      </c>
      <c r="C865" s="121" t="str">
        <f t="shared" si="61"/>
        <v>Thursday</v>
      </c>
      <c r="D865" s="3" t="s">
        <v>988</v>
      </c>
      <c r="E865" s="3" t="s">
        <v>126</v>
      </c>
      <c r="F865" s="3">
        <v>51</v>
      </c>
      <c r="G865" s="3" t="s">
        <v>20</v>
      </c>
      <c r="H865" s="3">
        <v>1</v>
      </c>
      <c r="I865" s="3">
        <v>500</v>
      </c>
      <c r="J865" s="3">
        <v>500</v>
      </c>
    </row>
    <row r="866" spans="1:10">
      <c r="A866" s="3">
        <v>865</v>
      </c>
      <c r="B866" s="121">
        <v>45281</v>
      </c>
      <c r="C866" s="121" t="str">
        <f t="shared" si="61"/>
        <v>Thursday</v>
      </c>
      <c r="D866" s="3" t="s">
        <v>989</v>
      </c>
      <c r="E866" s="3" t="s">
        <v>126</v>
      </c>
      <c r="F866" s="3">
        <v>42</v>
      </c>
      <c r="G866" s="3" t="s">
        <v>21</v>
      </c>
      <c r="H866" s="3">
        <v>1</v>
      </c>
      <c r="I866" s="3">
        <v>300</v>
      </c>
      <c r="J866" s="3">
        <v>300</v>
      </c>
    </row>
    <row r="867" spans="1:10">
      <c r="A867" s="3">
        <v>866</v>
      </c>
      <c r="B867" s="121">
        <v>45051</v>
      </c>
      <c r="C867" s="121" t="str">
        <f t="shared" si="61"/>
        <v>Friday</v>
      </c>
      <c r="D867" s="3" t="s">
        <v>990</v>
      </c>
      <c r="E867" s="3" t="s">
        <v>124</v>
      </c>
      <c r="F867" s="3">
        <v>24</v>
      </c>
      <c r="G867" s="3" t="s">
        <v>20</v>
      </c>
      <c r="H867" s="3">
        <v>1</v>
      </c>
      <c r="I867" s="3">
        <v>50</v>
      </c>
      <c r="J867" s="3">
        <v>50</v>
      </c>
    </row>
    <row r="868" spans="1:10">
      <c r="A868" s="3">
        <v>867</v>
      </c>
      <c r="B868" s="121">
        <v>45083</v>
      </c>
      <c r="C868" s="121" t="str">
        <f t="shared" si="61"/>
        <v>Tuesday</v>
      </c>
      <c r="D868" s="3" t="s">
        <v>991</v>
      </c>
      <c r="E868" s="3" t="s">
        <v>124</v>
      </c>
      <c r="F868" s="3">
        <v>21</v>
      </c>
      <c r="G868" s="3" t="s">
        <v>20</v>
      </c>
      <c r="H868" s="3">
        <v>1</v>
      </c>
      <c r="I868" s="3">
        <v>500</v>
      </c>
      <c r="J868" s="3">
        <v>500</v>
      </c>
    </row>
    <row r="869" spans="1:10">
      <c r="A869" s="3">
        <v>868</v>
      </c>
      <c r="B869" s="121">
        <v>45266</v>
      </c>
      <c r="C869" s="121" t="str">
        <f t="shared" si="61"/>
        <v>Wednesday</v>
      </c>
      <c r="D869" s="3" t="s">
        <v>992</v>
      </c>
      <c r="E869" s="3" t="s">
        <v>126</v>
      </c>
      <c r="F869" s="3">
        <v>25</v>
      </c>
      <c r="G869" s="3" t="s">
        <v>20</v>
      </c>
      <c r="H869" s="3">
        <v>1</v>
      </c>
      <c r="I869" s="3">
        <v>300</v>
      </c>
      <c r="J869" s="3">
        <v>300</v>
      </c>
    </row>
    <row r="870" spans="1:10">
      <c r="A870" s="3">
        <v>869</v>
      </c>
      <c r="B870" s="121">
        <v>45224</v>
      </c>
      <c r="C870" s="121" t="str">
        <f t="shared" si="61"/>
        <v>Wednesday</v>
      </c>
      <c r="D870" s="3" t="s">
        <v>993</v>
      </c>
      <c r="E870" s="3" t="s">
        <v>124</v>
      </c>
      <c r="F870" s="3">
        <v>37</v>
      </c>
      <c r="G870" s="3" t="s">
        <v>19</v>
      </c>
      <c r="H870" s="3">
        <v>3</v>
      </c>
      <c r="I870" s="3">
        <v>500</v>
      </c>
      <c r="J870" s="3">
        <v>1500</v>
      </c>
    </row>
    <row r="871" spans="1:10">
      <c r="A871" s="3">
        <v>870</v>
      </c>
      <c r="B871" s="121">
        <v>45115</v>
      </c>
      <c r="C871" s="121" t="str">
        <f t="shared" si="61"/>
        <v>Saturday</v>
      </c>
      <c r="D871" s="3" t="s">
        <v>994</v>
      </c>
      <c r="E871" s="3" t="s">
        <v>126</v>
      </c>
      <c r="F871" s="3">
        <v>46</v>
      </c>
      <c r="G871" s="3" t="s">
        <v>20</v>
      </c>
      <c r="H871" s="3">
        <v>4</v>
      </c>
      <c r="I871" s="3">
        <v>30</v>
      </c>
      <c r="J871" s="3">
        <v>120</v>
      </c>
    </row>
    <row r="872" spans="1:10">
      <c r="A872" s="3">
        <v>871</v>
      </c>
      <c r="B872" s="121">
        <v>45169</v>
      </c>
      <c r="C872" s="121" t="str">
        <f t="shared" si="61"/>
        <v>Thursday</v>
      </c>
      <c r="D872" s="3" t="s">
        <v>995</v>
      </c>
      <c r="E872" s="3" t="s">
        <v>124</v>
      </c>
      <c r="F872" s="3">
        <v>62</v>
      </c>
      <c r="G872" s="3" t="s">
        <v>19</v>
      </c>
      <c r="H872" s="3">
        <v>2</v>
      </c>
      <c r="I872" s="3">
        <v>30</v>
      </c>
      <c r="J872" s="3">
        <v>60</v>
      </c>
    </row>
    <row r="873" spans="1:10">
      <c r="A873" s="3">
        <v>872</v>
      </c>
      <c r="B873" s="121">
        <v>45210</v>
      </c>
      <c r="C873" s="121" t="str">
        <f t="shared" si="61"/>
        <v>Wednesday</v>
      </c>
      <c r="D873" s="3" t="s">
        <v>996</v>
      </c>
      <c r="E873" s="3" t="s">
        <v>126</v>
      </c>
      <c r="F873" s="3">
        <v>63</v>
      </c>
      <c r="G873" s="3" t="s">
        <v>19</v>
      </c>
      <c r="H873" s="3">
        <v>3</v>
      </c>
      <c r="I873" s="3">
        <v>25</v>
      </c>
      <c r="J873" s="3">
        <v>75</v>
      </c>
    </row>
    <row r="874" spans="1:10">
      <c r="A874" s="3">
        <v>873</v>
      </c>
      <c r="B874" s="121">
        <v>45198</v>
      </c>
      <c r="C874" s="121" t="str">
        <f t="shared" si="61"/>
        <v>Friday</v>
      </c>
      <c r="D874" s="3" t="s">
        <v>997</v>
      </c>
      <c r="E874" s="3" t="s">
        <v>126</v>
      </c>
      <c r="F874" s="3">
        <v>27</v>
      </c>
      <c r="G874" s="3" t="s">
        <v>20</v>
      </c>
      <c r="H874" s="3">
        <v>4</v>
      </c>
      <c r="I874" s="3">
        <v>25</v>
      </c>
      <c r="J874" s="3">
        <v>100</v>
      </c>
    </row>
    <row r="875" spans="1:10">
      <c r="A875" s="3">
        <v>874</v>
      </c>
      <c r="B875" s="121">
        <v>45103</v>
      </c>
      <c r="C875" s="121" t="str">
        <f t="shared" si="61"/>
        <v>Monday</v>
      </c>
      <c r="D875" s="3" t="s">
        <v>998</v>
      </c>
      <c r="E875" s="3" t="s">
        <v>124</v>
      </c>
      <c r="F875" s="3">
        <v>60</v>
      </c>
      <c r="G875" s="3" t="s">
        <v>19</v>
      </c>
      <c r="H875" s="3">
        <v>1</v>
      </c>
      <c r="I875" s="3">
        <v>30</v>
      </c>
      <c r="J875" s="3">
        <v>30</v>
      </c>
    </row>
    <row r="876" spans="1:10">
      <c r="A876" s="3">
        <v>875</v>
      </c>
      <c r="B876" s="121">
        <v>45144</v>
      </c>
      <c r="C876" s="121" t="str">
        <f t="shared" si="61"/>
        <v>Sunday</v>
      </c>
      <c r="D876" s="3" t="s">
        <v>999</v>
      </c>
      <c r="E876" s="3" t="s">
        <v>126</v>
      </c>
      <c r="F876" s="3">
        <v>51</v>
      </c>
      <c r="G876" s="3" t="s">
        <v>20</v>
      </c>
      <c r="H876" s="3">
        <v>4</v>
      </c>
      <c r="I876" s="3">
        <v>500</v>
      </c>
      <c r="J876" s="3">
        <v>2000</v>
      </c>
    </row>
    <row r="877" spans="1:10">
      <c r="A877" s="3">
        <v>876</v>
      </c>
      <c r="B877" s="121">
        <v>45208</v>
      </c>
      <c r="C877" s="121" t="str">
        <f t="shared" si="61"/>
        <v>Monday</v>
      </c>
      <c r="D877" s="3" t="s">
        <v>1000</v>
      </c>
      <c r="E877" s="3" t="s">
        <v>124</v>
      </c>
      <c r="F877" s="3">
        <v>43</v>
      </c>
      <c r="G877" s="3" t="s">
        <v>21</v>
      </c>
      <c r="H877" s="3">
        <v>4</v>
      </c>
      <c r="I877" s="3">
        <v>30</v>
      </c>
      <c r="J877" s="3">
        <v>120</v>
      </c>
    </row>
    <row r="878" spans="1:10">
      <c r="A878" s="3">
        <v>877</v>
      </c>
      <c r="B878" s="121">
        <v>45096</v>
      </c>
      <c r="C878" s="121" t="str">
        <f t="shared" si="61"/>
        <v>Monday</v>
      </c>
      <c r="D878" s="3" t="s">
        <v>1001</v>
      </c>
      <c r="E878" s="3" t="s">
        <v>126</v>
      </c>
      <c r="F878" s="3">
        <v>58</v>
      </c>
      <c r="G878" s="3" t="s">
        <v>21</v>
      </c>
      <c r="H878" s="3">
        <v>1</v>
      </c>
      <c r="I878" s="3">
        <v>25</v>
      </c>
      <c r="J878" s="3">
        <v>25</v>
      </c>
    </row>
    <row r="879" spans="1:10">
      <c r="A879" s="3">
        <v>878</v>
      </c>
      <c r="B879" s="121">
        <v>45107</v>
      </c>
      <c r="C879" s="121" t="str">
        <f t="shared" si="61"/>
        <v>Friday</v>
      </c>
      <c r="D879" s="3" t="s">
        <v>1002</v>
      </c>
      <c r="E879" s="3" t="s">
        <v>126</v>
      </c>
      <c r="F879" s="3">
        <v>20</v>
      </c>
      <c r="G879" s="3" t="s">
        <v>21</v>
      </c>
      <c r="H879" s="3">
        <v>1</v>
      </c>
      <c r="I879" s="3">
        <v>30</v>
      </c>
      <c r="J879" s="3">
        <v>30</v>
      </c>
    </row>
    <row r="880" spans="1:10">
      <c r="A880" s="3">
        <v>879</v>
      </c>
      <c r="B880" s="121">
        <v>45286</v>
      </c>
      <c r="C880" s="121" t="str">
        <f t="shared" si="61"/>
        <v>Tuesday</v>
      </c>
      <c r="D880" s="3" t="s">
        <v>1003</v>
      </c>
      <c r="E880" s="3" t="s">
        <v>124</v>
      </c>
      <c r="F880" s="3">
        <v>23</v>
      </c>
      <c r="G880" s="3" t="s">
        <v>21</v>
      </c>
      <c r="H880" s="3">
        <v>1</v>
      </c>
      <c r="I880" s="3">
        <v>30</v>
      </c>
      <c r="J880" s="3">
        <v>30</v>
      </c>
    </row>
    <row r="881" spans="1:10">
      <c r="A881" s="3">
        <v>880</v>
      </c>
      <c r="B881" s="121">
        <v>45159</v>
      </c>
      <c r="C881" s="121" t="str">
        <f t="shared" si="61"/>
        <v>Monday</v>
      </c>
      <c r="D881" s="3" t="s">
        <v>1004</v>
      </c>
      <c r="E881" s="3" t="s">
        <v>124</v>
      </c>
      <c r="F881" s="3">
        <v>22</v>
      </c>
      <c r="G881" s="3" t="s">
        <v>19</v>
      </c>
      <c r="H881" s="3">
        <v>2</v>
      </c>
      <c r="I881" s="3">
        <v>500</v>
      </c>
      <c r="J881" s="3">
        <v>1000</v>
      </c>
    </row>
    <row r="882" spans="1:10">
      <c r="A882" s="3">
        <v>881</v>
      </c>
      <c r="B882" s="121">
        <v>45065</v>
      </c>
      <c r="C882" s="121" t="str">
        <f t="shared" si="61"/>
        <v>Friday</v>
      </c>
      <c r="D882" s="3" t="s">
        <v>1005</v>
      </c>
      <c r="E882" s="3" t="s">
        <v>124</v>
      </c>
      <c r="F882" s="3">
        <v>22</v>
      </c>
      <c r="G882" s="3" t="s">
        <v>20</v>
      </c>
      <c r="H882" s="3">
        <v>1</v>
      </c>
      <c r="I882" s="3">
        <v>300</v>
      </c>
      <c r="J882" s="3">
        <v>300</v>
      </c>
    </row>
    <row r="883" spans="1:10">
      <c r="A883" s="3">
        <v>882</v>
      </c>
      <c r="B883" s="121">
        <v>45083</v>
      </c>
      <c r="C883" s="121" t="str">
        <f t="shared" si="61"/>
        <v>Tuesday</v>
      </c>
      <c r="D883" s="3" t="s">
        <v>1006</v>
      </c>
      <c r="E883" s="3" t="s">
        <v>126</v>
      </c>
      <c r="F883" s="3">
        <v>64</v>
      </c>
      <c r="G883" s="3" t="s">
        <v>20</v>
      </c>
      <c r="H883" s="3">
        <v>2</v>
      </c>
      <c r="I883" s="3">
        <v>25</v>
      </c>
      <c r="J883" s="3">
        <v>50</v>
      </c>
    </row>
    <row r="884" spans="1:10">
      <c r="A884" s="3">
        <v>883</v>
      </c>
      <c r="B884" s="121">
        <v>45055</v>
      </c>
      <c r="C884" s="121" t="str">
        <f t="shared" si="61"/>
        <v>Tuesday</v>
      </c>
      <c r="D884" s="3" t="s">
        <v>1007</v>
      </c>
      <c r="E884" s="3" t="s">
        <v>124</v>
      </c>
      <c r="F884" s="3">
        <v>40</v>
      </c>
      <c r="G884" s="3" t="s">
        <v>20</v>
      </c>
      <c r="H884" s="3">
        <v>1</v>
      </c>
      <c r="I884" s="3">
        <v>500</v>
      </c>
      <c r="J884" s="3">
        <v>500</v>
      </c>
    </row>
    <row r="885" spans="1:10">
      <c r="A885" s="3">
        <v>884</v>
      </c>
      <c r="B885" s="121">
        <v>45045</v>
      </c>
      <c r="C885" s="121" t="str">
        <f t="shared" si="61"/>
        <v>Saturday</v>
      </c>
      <c r="D885" s="3" t="s">
        <v>1008</v>
      </c>
      <c r="E885" s="3" t="s">
        <v>126</v>
      </c>
      <c r="F885" s="3">
        <v>26</v>
      </c>
      <c r="G885" s="3" t="s">
        <v>21</v>
      </c>
      <c r="H885" s="3">
        <v>2</v>
      </c>
      <c r="I885" s="3">
        <v>30</v>
      </c>
      <c r="J885" s="3">
        <v>60</v>
      </c>
    </row>
    <row r="886" spans="1:10">
      <c r="A886" s="3">
        <v>885</v>
      </c>
      <c r="B886" s="121">
        <v>44988</v>
      </c>
      <c r="C886" s="121" t="str">
        <f t="shared" si="61"/>
        <v>Friday</v>
      </c>
      <c r="D886" s="3" t="s">
        <v>1009</v>
      </c>
      <c r="E886" s="3" t="s">
        <v>126</v>
      </c>
      <c r="F886" s="3">
        <v>52</v>
      </c>
      <c r="G886" s="3" t="s">
        <v>21</v>
      </c>
      <c r="H886" s="3">
        <v>4</v>
      </c>
      <c r="I886" s="3">
        <v>30</v>
      </c>
      <c r="J886" s="3">
        <v>120</v>
      </c>
    </row>
    <row r="887" spans="1:10">
      <c r="A887" s="3">
        <v>886</v>
      </c>
      <c r="B887" s="121">
        <v>45025</v>
      </c>
      <c r="C887" s="121" t="str">
        <f t="shared" si="61"/>
        <v>Sunday</v>
      </c>
      <c r="D887" s="3" t="s">
        <v>1010</v>
      </c>
      <c r="E887" s="3" t="s">
        <v>124</v>
      </c>
      <c r="F887" s="3">
        <v>37</v>
      </c>
      <c r="G887" s="3" t="s">
        <v>20</v>
      </c>
      <c r="H887" s="3">
        <v>3</v>
      </c>
      <c r="I887" s="3">
        <v>300</v>
      </c>
      <c r="J887" s="3">
        <v>900</v>
      </c>
    </row>
    <row r="888" spans="1:10">
      <c r="A888" s="3">
        <v>887</v>
      </c>
      <c r="B888" s="121">
        <v>45088</v>
      </c>
      <c r="C888" s="121" t="str">
        <f t="shared" si="61"/>
        <v>Sunday</v>
      </c>
      <c r="D888" s="3" t="s">
        <v>1011</v>
      </c>
      <c r="E888" s="3" t="s">
        <v>124</v>
      </c>
      <c r="F888" s="3">
        <v>59</v>
      </c>
      <c r="G888" s="3" t="s">
        <v>21</v>
      </c>
      <c r="H888" s="3">
        <v>4</v>
      </c>
      <c r="I888" s="3">
        <v>25</v>
      </c>
      <c r="J888" s="3">
        <v>100</v>
      </c>
    </row>
    <row r="889" spans="1:10">
      <c r="A889" s="3">
        <v>888</v>
      </c>
      <c r="B889" s="121">
        <v>44988</v>
      </c>
      <c r="C889" s="121" t="str">
        <f t="shared" si="61"/>
        <v>Friday</v>
      </c>
      <c r="D889" s="3" t="s">
        <v>1012</v>
      </c>
      <c r="E889" s="3" t="s">
        <v>126</v>
      </c>
      <c r="F889" s="3">
        <v>52</v>
      </c>
      <c r="G889" s="3" t="s">
        <v>20</v>
      </c>
      <c r="H889" s="3">
        <v>4</v>
      </c>
      <c r="I889" s="3">
        <v>25</v>
      </c>
      <c r="J889" s="3">
        <v>100</v>
      </c>
    </row>
    <row r="890" spans="1:10">
      <c r="A890" s="3">
        <v>889</v>
      </c>
      <c r="B890" s="121">
        <v>45201</v>
      </c>
      <c r="C890" s="121" t="str">
        <f t="shared" si="61"/>
        <v>Monday</v>
      </c>
      <c r="D890" s="3" t="s">
        <v>1013</v>
      </c>
      <c r="E890" s="3" t="s">
        <v>126</v>
      </c>
      <c r="F890" s="3">
        <v>35</v>
      </c>
      <c r="G890" s="3" t="s">
        <v>20</v>
      </c>
      <c r="H890" s="3">
        <v>1</v>
      </c>
      <c r="I890" s="3">
        <v>50</v>
      </c>
      <c r="J890" s="3">
        <v>50</v>
      </c>
    </row>
    <row r="891" spans="1:10">
      <c r="A891" s="3">
        <v>890</v>
      </c>
      <c r="B891" s="121">
        <v>45280</v>
      </c>
      <c r="C891" s="121" t="str">
        <f t="shared" si="61"/>
        <v>Wednesday</v>
      </c>
      <c r="D891" s="3" t="s">
        <v>1014</v>
      </c>
      <c r="E891" s="3" t="s">
        <v>124</v>
      </c>
      <c r="F891" s="3">
        <v>34</v>
      </c>
      <c r="G891" s="3" t="s">
        <v>20</v>
      </c>
      <c r="H891" s="3">
        <v>2</v>
      </c>
      <c r="I891" s="3">
        <v>25</v>
      </c>
      <c r="J891" s="3">
        <v>50</v>
      </c>
    </row>
    <row r="892" spans="1:10">
      <c r="A892" s="3">
        <v>891</v>
      </c>
      <c r="B892" s="121">
        <v>45021</v>
      </c>
      <c r="C892" s="121" t="str">
        <f t="shared" si="61"/>
        <v>Wednesday</v>
      </c>
      <c r="D892" s="3" t="s">
        <v>1015</v>
      </c>
      <c r="E892" s="3" t="s">
        <v>124</v>
      </c>
      <c r="F892" s="3">
        <v>41</v>
      </c>
      <c r="G892" s="3" t="s">
        <v>20</v>
      </c>
      <c r="H892" s="3">
        <v>3</v>
      </c>
      <c r="I892" s="3">
        <v>300</v>
      </c>
      <c r="J892" s="3">
        <v>900</v>
      </c>
    </row>
    <row r="893" spans="1:10">
      <c r="A893" s="3">
        <v>892</v>
      </c>
      <c r="B893" s="121">
        <v>45025</v>
      </c>
      <c r="C893" s="121" t="str">
        <f t="shared" si="61"/>
        <v>Sunday</v>
      </c>
      <c r="D893" s="3" t="s">
        <v>1016</v>
      </c>
      <c r="E893" s="3" t="s">
        <v>124</v>
      </c>
      <c r="F893" s="3">
        <v>20</v>
      </c>
      <c r="G893" s="3" t="s">
        <v>20</v>
      </c>
      <c r="H893" s="3">
        <v>1</v>
      </c>
      <c r="I893" s="3">
        <v>50</v>
      </c>
      <c r="J893" s="3">
        <v>50</v>
      </c>
    </row>
    <row r="894" spans="1:10">
      <c r="A894" s="3">
        <v>893</v>
      </c>
      <c r="B894" s="121">
        <v>45037</v>
      </c>
      <c r="C894" s="121" t="str">
        <f t="shared" si="61"/>
        <v>Friday</v>
      </c>
      <c r="D894" s="3" t="s">
        <v>1017</v>
      </c>
      <c r="E894" s="3" t="s">
        <v>124</v>
      </c>
      <c r="F894" s="3">
        <v>49</v>
      </c>
      <c r="G894" s="3" t="s">
        <v>20</v>
      </c>
      <c r="H894" s="3">
        <v>1</v>
      </c>
      <c r="I894" s="3">
        <v>50</v>
      </c>
      <c r="J894" s="3">
        <v>50</v>
      </c>
    </row>
    <row r="895" spans="1:10">
      <c r="A895" s="3">
        <v>894</v>
      </c>
      <c r="B895" s="121">
        <v>45174</v>
      </c>
      <c r="C895" s="121" t="str">
        <f t="shared" si="61"/>
        <v>Tuesday</v>
      </c>
      <c r="D895" s="3" t="s">
        <v>1018</v>
      </c>
      <c r="E895" s="3" t="s">
        <v>124</v>
      </c>
      <c r="F895" s="3">
        <v>52</v>
      </c>
      <c r="G895" s="3" t="s">
        <v>20</v>
      </c>
      <c r="H895" s="3">
        <v>1</v>
      </c>
      <c r="I895" s="3">
        <v>30</v>
      </c>
      <c r="J895" s="3">
        <v>30</v>
      </c>
    </row>
    <row r="896" spans="1:10">
      <c r="A896" s="3">
        <v>895</v>
      </c>
      <c r="B896" s="121">
        <v>45068</v>
      </c>
      <c r="C896" s="121" t="str">
        <f t="shared" si="61"/>
        <v>Monday</v>
      </c>
      <c r="D896" s="3" t="s">
        <v>1019</v>
      </c>
      <c r="E896" s="3" t="s">
        <v>126</v>
      </c>
      <c r="F896" s="3">
        <v>55</v>
      </c>
      <c r="G896" s="3" t="s">
        <v>21</v>
      </c>
      <c r="H896" s="3">
        <v>4</v>
      </c>
      <c r="I896" s="3">
        <v>30</v>
      </c>
      <c r="J896" s="3">
        <v>120</v>
      </c>
    </row>
    <row r="897" spans="1:10">
      <c r="A897" s="3">
        <v>896</v>
      </c>
      <c r="B897" s="121">
        <v>45228</v>
      </c>
      <c r="C897" s="121" t="str">
        <f t="shared" si="61"/>
        <v>Sunday</v>
      </c>
      <c r="D897" s="3" t="s">
        <v>1020</v>
      </c>
      <c r="E897" s="3" t="s">
        <v>126</v>
      </c>
      <c r="F897" s="3">
        <v>30</v>
      </c>
      <c r="G897" s="3" t="s">
        <v>20</v>
      </c>
      <c r="H897" s="3">
        <v>2</v>
      </c>
      <c r="I897" s="3">
        <v>25</v>
      </c>
      <c r="J897" s="3">
        <v>50</v>
      </c>
    </row>
    <row r="898" spans="1:10">
      <c r="A898" s="3">
        <v>897</v>
      </c>
      <c r="B898" s="121">
        <v>45195</v>
      </c>
      <c r="C898" s="121" t="str">
        <f t="shared" si="61"/>
        <v>Tuesday</v>
      </c>
      <c r="D898" s="3" t="s">
        <v>1021</v>
      </c>
      <c r="E898" s="3" t="s">
        <v>126</v>
      </c>
      <c r="F898" s="3">
        <v>64</v>
      </c>
      <c r="G898" s="3" t="s">
        <v>20</v>
      </c>
      <c r="H898" s="3">
        <v>2</v>
      </c>
      <c r="I898" s="3">
        <v>50</v>
      </c>
      <c r="J898" s="3">
        <v>100</v>
      </c>
    </row>
    <row r="899" spans="1:10">
      <c r="A899" s="3">
        <v>898</v>
      </c>
      <c r="B899" s="121">
        <v>45232</v>
      </c>
      <c r="C899" s="121" t="str">
        <f t="shared" ref="C899:C962" si="62">TEXT(B899,"dddd")</f>
        <v>Thursday</v>
      </c>
      <c r="D899" s="3" t="s">
        <v>1022</v>
      </c>
      <c r="E899" s="3" t="s">
        <v>126</v>
      </c>
      <c r="F899" s="3">
        <v>42</v>
      </c>
      <c r="G899" s="3" t="s">
        <v>21</v>
      </c>
      <c r="H899" s="3">
        <v>3</v>
      </c>
      <c r="I899" s="3">
        <v>30</v>
      </c>
      <c r="J899" s="3">
        <v>90</v>
      </c>
    </row>
    <row r="900" spans="1:10">
      <c r="A900" s="3">
        <v>899</v>
      </c>
      <c r="B900" s="121">
        <v>45071</v>
      </c>
      <c r="C900" s="121" t="str">
        <f t="shared" si="62"/>
        <v>Thursday</v>
      </c>
      <c r="D900" s="3" t="s">
        <v>1023</v>
      </c>
      <c r="E900" s="3" t="s">
        <v>124</v>
      </c>
      <c r="F900" s="3">
        <v>26</v>
      </c>
      <c r="G900" s="3" t="s">
        <v>21</v>
      </c>
      <c r="H900" s="3">
        <v>2</v>
      </c>
      <c r="I900" s="3">
        <v>300</v>
      </c>
      <c r="J900" s="3">
        <v>600</v>
      </c>
    </row>
    <row r="901" spans="1:10">
      <c r="A901" s="3">
        <v>900</v>
      </c>
      <c r="B901" s="121">
        <v>44978</v>
      </c>
      <c r="C901" s="121" t="str">
        <f t="shared" si="62"/>
        <v>Tuesday</v>
      </c>
      <c r="D901" s="3" t="s">
        <v>1024</v>
      </c>
      <c r="E901" s="3" t="s">
        <v>124</v>
      </c>
      <c r="F901" s="3">
        <v>21</v>
      </c>
      <c r="G901" s="3" t="s">
        <v>21</v>
      </c>
      <c r="H901" s="3">
        <v>2</v>
      </c>
      <c r="I901" s="3">
        <v>30</v>
      </c>
      <c r="J901" s="3">
        <v>60</v>
      </c>
    </row>
    <row r="902" spans="1:10">
      <c r="A902" s="3">
        <v>901</v>
      </c>
      <c r="B902" s="121">
        <v>45026</v>
      </c>
      <c r="C902" s="121" t="str">
        <f t="shared" si="62"/>
        <v>Monday</v>
      </c>
      <c r="D902" s="3" t="s">
        <v>1025</v>
      </c>
      <c r="E902" s="3" t="s">
        <v>124</v>
      </c>
      <c r="F902" s="3">
        <v>31</v>
      </c>
      <c r="G902" s="3" t="s">
        <v>20</v>
      </c>
      <c r="H902" s="3">
        <v>1</v>
      </c>
      <c r="I902" s="3">
        <v>30</v>
      </c>
      <c r="J902" s="3">
        <v>30</v>
      </c>
    </row>
    <row r="903" spans="1:10">
      <c r="A903" s="3">
        <v>902</v>
      </c>
      <c r="B903" s="121">
        <v>45078</v>
      </c>
      <c r="C903" s="121" t="str">
        <f t="shared" si="62"/>
        <v>Thursday</v>
      </c>
      <c r="D903" s="3" t="s">
        <v>1026</v>
      </c>
      <c r="E903" s="3" t="s">
        <v>126</v>
      </c>
      <c r="F903" s="3">
        <v>54</v>
      </c>
      <c r="G903" s="3" t="s">
        <v>19</v>
      </c>
      <c r="H903" s="3">
        <v>1</v>
      </c>
      <c r="I903" s="3">
        <v>50</v>
      </c>
      <c r="J903" s="3">
        <v>50</v>
      </c>
    </row>
    <row r="904" spans="1:10">
      <c r="A904" s="3">
        <v>903</v>
      </c>
      <c r="B904" s="121">
        <v>45043</v>
      </c>
      <c r="C904" s="121" t="str">
        <f t="shared" si="62"/>
        <v>Thursday</v>
      </c>
      <c r="D904" s="3" t="s">
        <v>1027</v>
      </c>
      <c r="E904" s="3" t="s">
        <v>126</v>
      </c>
      <c r="F904" s="3">
        <v>51</v>
      </c>
      <c r="G904" s="3" t="s">
        <v>19</v>
      </c>
      <c r="H904" s="3">
        <v>4</v>
      </c>
      <c r="I904" s="3">
        <v>50</v>
      </c>
      <c r="J904" s="3">
        <v>200</v>
      </c>
    </row>
    <row r="905" spans="1:10">
      <c r="A905" s="3">
        <v>904</v>
      </c>
      <c r="B905" s="121">
        <v>45111</v>
      </c>
      <c r="C905" s="121" t="str">
        <f t="shared" si="62"/>
        <v>Tuesday</v>
      </c>
      <c r="D905" s="3" t="s">
        <v>1028</v>
      </c>
      <c r="E905" s="3" t="s">
        <v>124</v>
      </c>
      <c r="F905" s="3">
        <v>28</v>
      </c>
      <c r="G905" s="3" t="s">
        <v>21</v>
      </c>
      <c r="H905" s="3">
        <v>1</v>
      </c>
      <c r="I905" s="3">
        <v>500</v>
      </c>
      <c r="J905" s="3">
        <v>500</v>
      </c>
    </row>
    <row r="906" spans="1:10">
      <c r="A906" s="3">
        <v>905</v>
      </c>
      <c r="B906" s="121">
        <v>45018</v>
      </c>
      <c r="C906" s="121" t="str">
        <f t="shared" si="62"/>
        <v>Sunday</v>
      </c>
      <c r="D906" s="3" t="s">
        <v>1029</v>
      </c>
      <c r="E906" s="3" t="s">
        <v>124</v>
      </c>
      <c r="F906" s="3">
        <v>58</v>
      </c>
      <c r="G906" s="3" t="s">
        <v>19</v>
      </c>
      <c r="H906" s="3">
        <v>1</v>
      </c>
      <c r="I906" s="3">
        <v>300</v>
      </c>
      <c r="J906" s="3">
        <v>300</v>
      </c>
    </row>
    <row r="907" spans="1:10">
      <c r="A907" s="3">
        <v>906</v>
      </c>
      <c r="B907" s="121">
        <v>45081</v>
      </c>
      <c r="C907" s="121" t="str">
        <f t="shared" si="62"/>
        <v>Sunday</v>
      </c>
      <c r="D907" s="3" t="s">
        <v>1030</v>
      </c>
      <c r="E907" s="3" t="s">
        <v>126</v>
      </c>
      <c r="F907" s="3">
        <v>20</v>
      </c>
      <c r="G907" s="3" t="s">
        <v>21</v>
      </c>
      <c r="H907" s="3">
        <v>1</v>
      </c>
      <c r="I907" s="3">
        <v>50</v>
      </c>
      <c r="J907" s="3">
        <v>50</v>
      </c>
    </row>
    <row r="908" spans="1:10">
      <c r="A908" s="3">
        <v>907</v>
      </c>
      <c r="B908" s="121">
        <v>44934</v>
      </c>
      <c r="C908" s="121" t="str">
        <f t="shared" si="62"/>
        <v>Sunday</v>
      </c>
      <c r="D908" s="3" t="s">
        <v>1031</v>
      </c>
      <c r="E908" s="3" t="s">
        <v>126</v>
      </c>
      <c r="F908" s="3">
        <v>45</v>
      </c>
      <c r="G908" s="3" t="s">
        <v>20</v>
      </c>
      <c r="H908" s="3">
        <v>1</v>
      </c>
      <c r="I908" s="3">
        <v>25</v>
      </c>
      <c r="J908" s="3">
        <v>25</v>
      </c>
    </row>
    <row r="909" spans="1:10">
      <c r="A909" s="3">
        <v>908</v>
      </c>
      <c r="B909" s="121">
        <v>45289</v>
      </c>
      <c r="C909" s="121" t="str">
        <f t="shared" si="62"/>
        <v>Friday</v>
      </c>
      <c r="D909" s="3" t="s">
        <v>1032</v>
      </c>
      <c r="E909" s="3" t="s">
        <v>124</v>
      </c>
      <c r="F909" s="3">
        <v>46</v>
      </c>
      <c r="G909" s="3" t="s">
        <v>19</v>
      </c>
      <c r="H909" s="3">
        <v>4</v>
      </c>
      <c r="I909" s="3">
        <v>300</v>
      </c>
      <c r="J909" s="3">
        <v>1200</v>
      </c>
    </row>
    <row r="910" spans="1:10">
      <c r="A910" s="3">
        <v>909</v>
      </c>
      <c r="B910" s="121">
        <v>45200</v>
      </c>
      <c r="C910" s="121" t="str">
        <f t="shared" si="62"/>
        <v>Sunday</v>
      </c>
      <c r="D910" s="3" t="s">
        <v>1033</v>
      </c>
      <c r="E910" s="3" t="s">
        <v>124</v>
      </c>
      <c r="F910" s="3">
        <v>26</v>
      </c>
      <c r="G910" s="3" t="s">
        <v>20</v>
      </c>
      <c r="H910" s="3">
        <v>1</v>
      </c>
      <c r="I910" s="3">
        <v>300</v>
      </c>
      <c r="J910" s="3">
        <v>300</v>
      </c>
    </row>
    <row r="911" spans="1:10">
      <c r="A911" s="3">
        <v>910</v>
      </c>
      <c r="B911" s="121">
        <v>44991</v>
      </c>
      <c r="C911" s="121" t="str">
        <f t="shared" si="62"/>
        <v>Monday</v>
      </c>
      <c r="D911" s="3" t="s">
        <v>1034</v>
      </c>
      <c r="E911" s="3" t="s">
        <v>126</v>
      </c>
      <c r="F911" s="3">
        <v>20</v>
      </c>
      <c r="G911" s="3" t="s">
        <v>19</v>
      </c>
      <c r="H911" s="3">
        <v>3</v>
      </c>
      <c r="I911" s="3">
        <v>50</v>
      </c>
      <c r="J911" s="3">
        <v>150</v>
      </c>
    </row>
    <row r="912" spans="1:10">
      <c r="A912" s="3">
        <v>911</v>
      </c>
      <c r="B912" s="121">
        <v>45067</v>
      </c>
      <c r="C912" s="121" t="str">
        <f t="shared" si="62"/>
        <v>Sunday</v>
      </c>
      <c r="D912" s="3" t="s">
        <v>1035</v>
      </c>
      <c r="E912" s="3" t="s">
        <v>124</v>
      </c>
      <c r="F912" s="3">
        <v>42</v>
      </c>
      <c r="G912" s="3" t="s">
        <v>20</v>
      </c>
      <c r="H912" s="3">
        <v>3</v>
      </c>
      <c r="I912" s="3">
        <v>300</v>
      </c>
      <c r="J912" s="3">
        <v>900</v>
      </c>
    </row>
    <row r="913" spans="1:10">
      <c r="A913" s="3">
        <v>912</v>
      </c>
      <c r="B913" s="121">
        <v>44950</v>
      </c>
      <c r="C913" s="121" t="str">
        <f t="shared" si="62"/>
        <v>Tuesday</v>
      </c>
      <c r="D913" s="3" t="s">
        <v>1036</v>
      </c>
      <c r="E913" s="3" t="s">
        <v>124</v>
      </c>
      <c r="F913" s="3">
        <v>51</v>
      </c>
      <c r="G913" s="3" t="s">
        <v>19</v>
      </c>
      <c r="H913" s="3">
        <v>3</v>
      </c>
      <c r="I913" s="3">
        <v>50</v>
      </c>
      <c r="J913" s="3">
        <v>150</v>
      </c>
    </row>
    <row r="914" spans="1:10">
      <c r="A914" s="3">
        <v>913</v>
      </c>
      <c r="B914" s="121">
        <v>44954</v>
      </c>
      <c r="C914" s="121" t="str">
        <f t="shared" si="62"/>
        <v>Saturday</v>
      </c>
      <c r="D914" s="3" t="s">
        <v>1037</v>
      </c>
      <c r="E914" s="3" t="s">
        <v>124</v>
      </c>
      <c r="F914" s="3">
        <v>29</v>
      </c>
      <c r="G914" s="3" t="s">
        <v>20</v>
      </c>
      <c r="H914" s="3">
        <v>3</v>
      </c>
      <c r="I914" s="3">
        <v>30</v>
      </c>
      <c r="J914" s="3">
        <v>90</v>
      </c>
    </row>
    <row r="915" spans="1:10">
      <c r="A915" s="3">
        <v>914</v>
      </c>
      <c r="B915" s="121">
        <v>45210</v>
      </c>
      <c r="C915" s="121" t="str">
        <f t="shared" si="62"/>
        <v>Wednesday</v>
      </c>
      <c r="D915" s="3" t="s">
        <v>1038</v>
      </c>
      <c r="E915" s="3" t="s">
        <v>126</v>
      </c>
      <c r="F915" s="3">
        <v>59</v>
      </c>
      <c r="G915" s="3" t="s">
        <v>20</v>
      </c>
      <c r="H915" s="3">
        <v>1</v>
      </c>
      <c r="I915" s="3">
        <v>500</v>
      </c>
      <c r="J915" s="3">
        <v>500</v>
      </c>
    </row>
    <row r="916" spans="1:10">
      <c r="A916" s="3">
        <v>915</v>
      </c>
      <c r="B916" s="121">
        <v>45076</v>
      </c>
      <c r="C916" s="121" t="str">
        <f t="shared" si="62"/>
        <v>Tuesday</v>
      </c>
      <c r="D916" s="3" t="s">
        <v>1039</v>
      </c>
      <c r="E916" s="3" t="s">
        <v>126</v>
      </c>
      <c r="F916" s="3">
        <v>26</v>
      </c>
      <c r="G916" s="3" t="s">
        <v>19</v>
      </c>
      <c r="H916" s="3">
        <v>3</v>
      </c>
      <c r="I916" s="3">
        <v>30</v>
      </c>
      <c r="J916" s="3">
        <v>90</v>
      </c>
    </row>
    <row r="917" spans="1:10">
      <c r="A917" s="3">
        <v>916</v>
      </c>
      <c r="B917" s="121">
        <v>45284</v>
      </c>
      <c r="C917" s="121" t="str">
        <f t="shared" si="62"/>
        <v>Sunday</v>
      </c>
      <c r="D917" s="3" t="s">
        <v>1040</v>
      </c>
      <c r="E917" s="3" t="s">
        <v>126</v>
      </c>
      <c r="F917" s="3">
        <v>32</v>
      </c>
      <c r="G917" s="3" t="s">
        <v>20</v>
      </c>
      <c r="H917" s="3">
        <v>1</v>
      </c>
      <c r="I917" s="3">
        <v>50</v>
      </c>
      <c r="J917" s="3">
        <v>50</v>
      </c>
    </row>
    <row r="918" spans="1:10">
      <c r="A918" s="3">
        <v>917</v>
      </c>
      <c r="B918" s="121">
        <v>44991</v>
      </c>
      <c r="C918" s="121" t="str">
        <f t="shared" si="62"/>
        <v>Monday</v>
      </c>
      <c r="D918" s="3" t="s">
        <v>1041</v>
      </c>
      <c r="E918" s="3" t="s">
        <v>126</v>
      </c>
      <c r="F918" s="3">
        <v>57</v>
      </c>
      <c r="G918" s="3" t="s">
        <v>20</v>
      </c>
      <c r="H918" s="3">
        <v>4</v>
      </c>
      <c r="I918" s="3">
        <v>50</v>
      </c>
      <c r="J918" s="3">
        <v>200</v>
      </c>
    </row>
    <row r="919" spans="1:10">
      <c r="A919" s="3">
        <v>918</v>
      </c>
      <c r="B919" s="121">
        <v>45253</v>
      </c>
      <c r="C919" s="121" t="str">
        <f t="shared" si="62"/>
        <v>Thursday</v>
      </c>
      <c r="D919" s="3" t="s">
        <v>1042</v>
      </c>
      <c r="E919" s="3" t="s">
        <v>126</v>
      </c>
      <c r="F919" s="3">
        <v>42</v>
      </c>
      <c r="G919" s="3" t="s">
        <v>20</v>
      </c>
      <c r="H919" s="3">
        <v>3</v>
      </c>
      <c r="I919" s="3">
        <v>30</v>
      </c>
      <c r="J919" s="3">
        <v>90</v>
      </c>
    </row>
    <row r="920" spans="1:10">
      <c r="A920" s="3">
        <v>919</v>
      </c>
      <c r="B920" s="121">
        <v>45178</v>
      </c>
      <c r="C920" s="121" t="str">
        <f t="shared" si="62"/>
        <v>Saturday</v>
      </c>
      <c r="D920" s="3" t="s">
        <v>1043</v>
      </c>
      <c r="E920" s="3" t="s">
        <v>126</v>
      </c>
      <c r="F920" s="3">
        <v>22</v>
      </c>
      <c r="G920" s="3" t="s">
        <v>19</v>
      </c>
      <c r="H920" s="3">
        <v>2</v>
      </c>
      <c r="I920" s="3">
        <v>25</v>
      </c>
      <c r="J920" s="3">
        <v>50</v>
      </c>
    </row>
    <row r="921" spans="1:10">
      <c r="A921" s="3">
        <v>920</v>
      </c>
      <c r="B921" s="121">
        <v>44979</v>
      </c>
      <c r="C921" s="121" t="str">
        <f t="shared" si="62"/>
        <v>Wednesday</v>
      </c>
      <c r="D921" s="3" t="s">
        <v>1044</v>
      </c>
      <c r="E921" s="3" t="s">
        <v>126</v>
      </c>
      <c r="F921" s="3">
        <v>28</v>
      </c>
      <c r="G921" s="3" t="s">
        <v>19</v>
      </c>
      <c r="H921" s="3">
        <v>3</v>
      </c>
      <c r="I921" s="3">
        <v>25</v>
      </c>
      <c r="J921" s="3">
        <v>75</v>
      </c>
    </row>
    <row r="922" spans="1:10">
      <c r="A922" s="3">
        <v>921</v>
      </c>
      <c r="B922" s="121">
        <v>44933</v>
      </c>
      <c r="C922" s="121" t="str">
        <f t="shared" si="62"/>
        <v>Saturday</v>
      </c>
      <c r="D922" s="3" t="s">
        <v>1045</v>
      </c>
      <c r="E922" s="3" t="s">
        <v>124</v>
      </c>
      <c r="F922" s="3">
        <v>51</v>
      </c>
      <c r="G922" s="3" t="s">
        <v>20</v>
      </c>
      <c r="H922" s="3">
        <v>3</v>
      </c>
      <c r="I922" s="3">
        <v>25</v>
      </c>
      <c r="J922" s="3">
        <v>75</v>
      </c>
    </row>
    <row r="923" spans="1:10">
      <c r="A923" s="3">
        <v>922</v>
      </c>
      <c r="B923" s="121">
        <v>45220</v>
      </c>
      <c r="C923" s="121" t="str">
        <f t="shared" si="62"/>
        <v>Saturday</v>
      </c>
      <c r="D923" s="3" t="s">
        <v>1046</v>
      </c>
      <c r="E923" s="3" t="s">
        <v>124</v>
      </c>
      <c r="F923" s="3">
        <v>41</v>
      </c>
      <c r="G923" s="3" t="s">
        <v>20</v>
      </c>
      <c r="H923" s="3">
        <v>1</v>
      </c>
      <c r="I923" s="3">
        <v>50</v>
      </c>
      <c r="J923" s="3">
        <v>50</v>
      </c>
    </row>
    <row r="924" spans="1:10">
      <c r="A924" s="3">
        <v>923</v>
      </c>
      <c r="B924" s="121">
        <v>45072</v>
      </c>
      <c r="C924" s="121" t="str">
        <f t="shared" si="62"/>
        <v>Friday</v>
      </c>
      <c r="D924" s="3" t="s">
        <v>1047</v>
      </c>
      <c r="E924" s="3" t="s">
        <v>124</v>
      </c>
      <c r="F924" s="3">
        <v>32</v>
      </c>
      <c r="G924" s="3" t="s">
        <v>19</v>
      </c>
      <c r="H924" s="3">
        <v>3</v>
      </c>
      <c r="I924" s="3">
        <v>300</v>
      </c>
      <c r="J924" s="3">
        <v>900</v>
      </c>
    </row>
    <row r="925" spans="1:10">
      <c r="A925" s="3">
        <v>924</v>
      </c>
      <c r="B925" s="121">
        <v>45167</v>
      </c>
      <c r="C925" s="121" t="str">
        <f t="shared" si="62"/>
        <v>Tuesday</v>
      </c>
      <c r="D925" s="3" t="s">
        <v>1048</v>
      </c>
      <c r="E925" s="3" t="s">
        <v>124</v>
      </c>
      <c r="F925" s="3">
        <v>55</v>
      </c>
      <c r="G925" s="3" t="s">
        <v>19</v>
      </c>
      <c r="H925" s="3">
        <v>2</v>
      </c>
      <c r="I925" s="3">
        <v>50</v>
      </c>
      <c r="J925" s="3">
        <v>100</v>
      </c>
    </row>
    <row r="926" spans="1:10">
      <c r="A926" s="3">
        <v>925</v>
      </c>
      <c r="B926" s="121">
        <v>45172</v>
      </c>
      <c r="C926" s="121" t="str">
        <f t="shared" si="62"/>
        <v>Sunday</v>
      </c>
      <c r="D926" s="3" t="s">
        <v>1049</v>
      </c>
      <c r="E926" s="3" t="s">
        <v>124</v>
      </c>
      <c r="F926" s="3">
        <v>25</v>
      </c>
      <c r="G926" s="3" t="s">
        <v>20</v>
      </c>
      <c r="H926" s="3">
        <v>1</v>
      </c>
      <c r="I926" s="3">
        <v>300</v>
      </c>
      <c r="J926" s="3">
        <v>300</v>
      </c>
    </row>
    <row r="927" spans="1:10">
      <c r="A927" s="3">
        <v>926</v>
      </c>
      <c r="B927" s="121">
        <v>45152</v>
      </c>
      <c r="C927" s="121" t="str">
        <f t="shared" si="62"/>
        <v>Monday</v>
      </c>
      <c r="D927" s="3" t="s">
        <v>1050</v>
      </c>
      <c r="E927" s="3" t="s">
        <v>124</v>
      </c>
      <c r="F927" s="3">
        <v>22</v>
      </c>
      <c r="G927" s="3" t="s">
        <v>20</v>
      </c>
      <c r="H927" s="3">
        <v>1</v>
      </c>
      <c r="I927" s="3">
        <v>30</v>
      </c>
      <c r="J927" s="3">
        <v>30</v>
      </c>
    </row>
    <row r="928" spans="1:10">
      <c r="A928" s="3">
        <v>927</v>
      </c>
      <c r="B928" s="121">
        <v>45101</v>
      </c>
      <c r="C928" s="121" t="str">
        <f t="shared" si="62"/>
        <v>Saturday</v>
      </c>
      <c r="D928" s="3" t="s">
        <v>1051</v>
      </c>
      <c r="E928" s="3" t="s">
        <v>124</v>
      </c>
      <c r="F928" s="3">
        <v>43</v>
      </c>
      <c r="G928" s="3" t="s">
        <v>20</v>
      </c>
      <c r="H928" s="3">
        <v>4</v>
      </c>
      <c r="I928" s="3">
        <v>500</v>
      </c>
      <c r="J928" s="3">
        <v>2000</v>
      </c>
    </row>
    <row r="929" spans="1:10">
      <c r="A929" s="3">
        <v>928</v>
      </c>
      <c r="B929" s="121">
        <v>45021</v>
      </c>
      <c r="C929" s="121" t="str">
        <f t="shared" si="62"/>
        <v>Wednesday</v>
      </c>
      <c r="D929" s="3" t="s">
        <v>1052</v>
      </c>
      <c r="E929" s="3" t="s">
        <v>126</v>
      </c>
      <c r="F929" s="3">
        <v>35</v>
      </c>
      <c r="G929" s="3" t="s">
        <v>21</v>
      </c>
      <c r="H929" s="3">
        <v>4</v>
      </c>
      <c r="I929" s="3">
        <v>300</v>
      </c>
      <c r="J929" s="3">
        <v>1200</v>
      </c>
    </row>
    <row r="930" spans="1:10">
      <c r="A930" s="3">
        <v>929</v>
      </c>
      <c r="B930" s="121">
        <v>44953</v>
      </c>
      <c r="C930" s="121" t="str">
        <f t="shared" si="62"/>
        <v>Friday</v>
      </c>
      <c r="D930" s="3" t="s">
        <v>1053</v>
      </c>
      <c r="E930" s="3" t="s">
        <v>126</v>
      </c>
      <c r="F930" s="3">
        <v>23</v>
      </c>
      <c r="G930" s="3" t="s">
        <v>19</v>
      </c>
      <c r="H930" s="3">
        <v>3</v>
      </c>
      <c r="I930" s="3">
        <v>25</v>
      </c>
      <c r="J930" s="3">
        <v>75</v>
      </c>
    </row>
    <row r="931" spans="1:10">
      <c r="A931" s="3">
        <v>930</v>
      </c>
      <c r="B931" s="121">
        <v>45056</v>
      </c>
      <c r="C931" s="121" t="str">
        <f t="shared" si="62"/>
        <v>Wednesday</v>
      </c>
      <c r="D931" s="3" t="s">
        <v>1054</v>
      </c>
      <c r="E931" s="3" t="s">
        <v>124</v>
      </c>
      <c r="F931" s="3">
        <v>54</v>
      </c>
      <c r="G931" s="3" t="s">
        <v>21</v>
      </c>
      <c r="H931" s="3">
        <v>4</v>
      </c>
      <c r="I931" s="3">
        <v>50</v>
      </c>
      <c r="J931" s="3">
        <v>200</v>
      </c>
    </row>
    <row r="932" spans="1:10">
      <c r="A932" s="3">
        <v>931</v>
      </c>
      <c r="B932" s="121">
        <v>45171</v>
      </c>
      <c r="C932" s="121" t="str">
        <f t="shared" si="62"/>
        <v>Saturday</v>
      </c>
      <c r="D932" s="3" t="s">
        <v>1055</v>
      </c>
      <c r="E932" s="3" t="s">
        <v>124</v>
      </c>
      <c r="F932" s="3">
        <v>30</v>
      </c>
      <c r="G932" s="3" t="s">
        <v>19</v>
      </c>
      <c r="H932" s="3">
        <v>4</v>
      </c>
      <c r="I932" s="3">
        <v>30</v>
      </c>
      <c r="J932" s="3">
        <v>120</v>
      </c>
    </row>
    <row r="933" spans="1:10">
      <c r="A933" s="3">
        <v>932</v>
      </c>
      <c r="B933" s="121">
        <v>44985</v>
      </c>
      <c r="C933" s="121" t="str">
        <f t="shared" si="62"/>
        <v>Tuesday</v>
      </c>
      <c r="D933" s="3" t="s">
        <v>1056</v>
      </c>
      <c r="E933" s="3" t="s">
        <v>126</v>
      </c>
      <c r="F933" s="3">
        <v>45</v>
      </c>
      <c r="G933" s="3" t="s">
        <v>19</v>
      </c>
      <c r="H933" s="3">
        <v>4</v>
      </c>
      <c r="I933" s="3">
        <v>25</v>
      </c>
      <c r="J933" s="3">
        <v>100</v>
      </c>
    </row>
    <row r="934" spans="1:10">
      <c r="A934" s="3">
        <v>933</v>
      </c>
      <c r="B934" s="121">
        <v>44960</v>
      </c>
      <c r="C934" s="121" t="str">
        <f t="shared" si="62"/>
        <v>Friday</v>
      </c>
      <c r="D934" s="3" t="s">
        <v>1057</v>
      </c>
      <c r="E934" s="3" t="s">
        <v>124</v>
      </c>
      <c r="F934" s="3">
        <v>22</v>
      </c>
      <c r="G934" s="3" t="s">
        <v>19</v>
      </c>
      <c r="H934" s="3">
        <v>1</v>
      </c>
      <c r="I934" s="3">
        <v>30</v>
      </c>
      <c r="J934" s="3">
        <v>30</v>
      </c>
    </row>
    <row r="935" spans="1:10">
      <c r="A935" s="3">
        <v>934</v>
      </c>
      <c r="B935" s="121">
        <v>45132</v>
      </c>
      <c r="C935" s="121" t="str">
        <f t="shared" si="62"/>
        <v>Tuesday</v>
      </c>
      <c r="D935" s="3" t="s">
        <v>1058</v>
      </c>
      <c r="E935" s="3" t="s">
        <v>124</v>
      </c>
      <c r="F935" s="3">
        <v>30</v>
      </c>
      <c r="G935" s="3" t="s">
        <v>19</v>
      </c>
      <c r="H935" s="3">
        <v>1</v>
      </c>
      <c r="I935" s="3">
        <v>500</v>
      </c>
      <c r="J935" s="3">
        <v>500</v>
      </c>
    </row>
    <row r="936" spans="1:10">
      <c r="A936" s="3">
        <v>935</v>
      </c>
      <c r="B936" s="121">
        <v>45178</v>
      </c>
      <c r="C936" s="121" t="str">
        <f t="shared" si="62"/>
        <v>Saturday</v>
      </c>
      <c r="D936" s="3" t="s">
        <v>1059</v>
      </c>
      <c r="E936" s="3" t="s">
        <v>126</v>
      </c>
      <c r="F936" s="3">
        <v>34</v>
      </c>
      <c r="G936" s="3" t="s">
        <v>19</v>
      </c>
      <c r="H936" s="3">
        <v>1</v>
      </c>
      <c r="I936" s="3">
        <v>50</v>
      </c>
      <c r="J936" s="3">
        <v>50</v>
      </c>
    </row>
    <row r="937" spans="1:10">
      <c r="A937" s="3">
        <v>936</v>
      </c>
      <c r="B937" s="121">
        <v>44964</v>
      </c>
      <c r="C937" s="121" t="str">
        <f t="shared" si="62"/>
        <v>Tuesday</v>
      </c>
      <c r="D937" s="3" t="s">
        <v>1060</v>
      </c>
      <c r="E937" s="3" t="s">
        <v>124</v>
      </c>
      <c r="F937" s="3">
        <v>57</v>
      </c>
      <c r="G937" s="3" t="s">
        <v>19</v>
      </c>
      <c r="H937" s="3">
        <v>4</v>
      </c>
      <c r="I937" s="3">
        <v>50</v>
      </c>
      <c r="J937" s="3">
        <v>200</v>
      </c>
    </row>
    <row r="938" spans="1:10">
      <c r="A938" s="3">
        <v>937</v>
      </c>
      <c r="B938" s="121">
        <v>45222</v>
      </c>
      <c r="C938" s="121" t="str">
        <f t="shared" si="62"/>
        <v>Monday</v>
      </c>
      <c r="D938" s="3" t="s">
        <v>1061</v>
      </c>
      <c r="E938" s="3" t="s">
        <v>126</v>
      </c>
      <c r="F938" s="3">
        <v>62</v>
      </c>
      <c r="G938" s="3" t="s">
        <v>19</v>
      </c>
      <c r="H938" s="3">
        <v>1</v>
      </c>
      <c r="I938" s="3">
        <v>500</v>
      </c>
      <c r="J938" s="3">
        <v>500</v>
      </c>
    </row>
    <row r="939" spans="1:10">
      <c r="A939" s="3">
        <v>938</v>
      </c>
      <c r="B939" s="121">
        <v>45249</v>
      </c>
      <c r="C939" s="121" t="str">
        <f t="shared" si="62"/>
        <v>Sunday</v>
      </c>
      <c r="D939" s="3" t="s">
        <v>1062</v>
      </c>
      <c r="E939" s="3" t="s">
        <v>124</v>
      </c>
      <c r="F939" s="3">
        <v>49</v>
      </c>
      <c r="G939" s="3" t="s">
        <v>21</v>
      </c>
      <c r="H939" s="3">
        <v>4</v>
      </c>
      <c r="I939" s="3">
        <v>50</v>
      </c>
      <c r="J939" s="3">
        <v>200</v>
      </c>
    </row>
    <row r="940" spans="1:10">
      <c r="A940" s="3">
        <v>939</v>
      </c>
      <c r="B940" s="121">
        <v>45278</v>
      </c>
      <c r="C940" s="121" t="str">
        <f t="shared" si="62"/>
        <v>Monday</v>
      </c>
      <c r="D940" s="3" t="s">
        <v>1063</v>
      </c>
      <c r="E940" s="3" t="s">
        <v>126</v>
      </c>
      <c r="F940" s="3">
        <v>46</v>
      </c>
      <c r="G940" s="3" t="s">
        <v>20</v>
      </c>
      <c r="H940" s="3">
        <v>1</v>
      </c>
      <c r="I940" s="3">
        <v>300</v>
      </c>
      <c r="J940" s="3">
        <v>300</v>
      </c>
    </row>
    <row r="941" spans="1:10">
      <c r="A941" s="3">
        <v>940</v>
      </c>
      <c r="B941" s="121">
        <v>44954</v>
      </c>
      <c r="C941" s="121" t="str">
        <f t="shared" si="62"/>
        <v>Saturday</v>
      </c>
      <c r="D941" s="3" t="s">
        <v>1064</v>
      </c>
      <c r="E941" s="3" t="s">
        <v>126</v>
      </c>
      <c r="F941" s="3">
        <v>20</v>
      </c>
      <c r="G941" s="3" t="s">
        <v>20</v>
      </c>
      <c r="H941" s="3">
        <v>1</v>
      </c>
      <c r="I941" s="3">
        <v>30</v>
      </c>
      <c r="J941" s="3">
        <v>30</v>
      </c>
    </row>
    <row r="942" spans="1:10">
      <c r="A942" s="3">
        <v>941</v>
      </c>
      <c r="B942" s="121">
        <v>45004</v>
      </c>
      <c r="C942" s="121" t="str">
        <f t="shared" si="62"/>
        <v>Sunday</v>
      </c>
      <c r="D942" s="3" t="s">
        <v>1065</v>
      </c>
      <c r="E942" s="3" t="s">
        <v>126</v>
      </c>
      <c r="F942" s="3">
        <v>57</v>
      </c>
      <c r="G942" s="3" t="s">
        <v>21</v>
      </c>
      <c r="H942" s="3">
        <v>2</v>
      </c>
      <c r="I942" s="3">
        <v>25</v>
      </c>
      <c r="J942" s="3">
        <v>50</v>
      </c>
    </row>
    <row r="943" spans="1:10">
      <c r="A943" s="3">
        <v>942</v>
      </c>
      <c r="B943" s="121">
        <v>45003</v>
      </c>
      <c r="C943" s="121" t="str">
        <f t="shared" si="62"/>
        <v>Saturday</v>
      </c>
      <c r="D943" s="3" t="s">
        <v>1066</v>
      </c>
      <c r="E943" s="3" t="s">
        <v>124</v>
      </c>
      <c r="F943" s="3">
        <v>51</v>
      </c>
      <c r="G943" s="3" t="s">
        <v>21</v>
      </c>
      <c r="H943" s="3">
        <v>3</v>
      </c>
      <c r="I943" s="3">
        <v>500</v>
      </c>
      <c r="J943" s="3">
        <v>1500</v>
      </c>
    </row>
    <row r="944" spans="1:10">
      <c r="A944" s="3">
        <v>943</v>
      </c>
      <c r="B944" s="121">
        <v>45215</v>
      </c>
      <c r="C944" s="121" t="str">
        <f t="shared" si="62"/>
        <v>Monday</v>
      </c>
      <c r="D944" s="3" t="s">
        <v>1067</v>
      </c>
      <c r="E944" s="3" t="s">
        <v>126</v>
      </c>
      <c r="F944" s="3">
        <v>57</v>
      </c>
      <c r="G944" s="3" t="s">
        <v>21</v>
      </c>
      <c r="H944" s="3">
        <v>4</v>
      </c>
      <c r="I944" s="3">
        <v>300</v>
      </c>
      <c r="J944" s="3">
        <v>1200</v>
      </c>
    </row>
    <row r="945" spans="1:10">
      <c r="A945" s="3">
        <v>944</v>
      </c>
      <c r="B945" s="121">
        <v>45082</v>
      </c>
      <c r="C945" s="121" t="str">
        <f t="shared" si="62"/>
        <v>Monday</v>
      </c>
      <c r="D945" s="3" t="s">
        <v>1068</v>
      </c>
      <c r="E945" s="3" t="s">
        <v>124</v>
      </c>
      <c r="F945" s="3">
        <v>44</v>
      </c>
      <c r="G945" s="3" t="s">
        <v>21</v>
      </c>
      <c r="H945" s="3">
        <v>2</v>
      </c>
      <c r="I945" s="3">
        <v>25</v>
      </c>
      <c r="J945" s="3">
        <v>50</v>
      </c>
    </row>
    <row r="946" spans="1:10">
      <c r="A946" s="3">
        <v>945</v>
      </c>
      <c r="B946" s="121">
        <v>44970</v>
      </c>
      <c r="C946" s="121" t="str">
        <f t="shared" si="62"/>
        <v>Monday</v>
      </c>
      <c r="D946" s="3" t="s">
        <v>1069</v>
      </c>
      <c r="E946" s="3" t="s">
        <v>124</v>
      </c>
      <c r="F946" s="3">
        <v>30</v>
      </c>
      <c r="G946" s="3" t="s">
        <v>19</v>
      </c>
      <c r="H946" s="3">
        <v>1</v>
      </c>
      <c r="I946" s="3">
        <v>25</v>
      </c>
      <c r="J946" s="3">
        <v>25</v>
      </c>
    </row>
    <row r="947" spans="1:10">
      <c r="A947" s="3">
        <v>946</v>
      </c>
      <c r="B947" s="121">
        <v>45054</v>
      </c>
      <c r="C947" s="121" t="str">
        <f t="shared" si="62"/>
        <v>Monday</v>
      </c>
      <c r="D947" s="3" t="s">
        <v>1070</v>
      </c>
      <c r="E947" s="3" t="s">
        <v>124</v>
      </c>
      <c r="F947" s="3">
        <v>62</v>
      </c>
      <c r="G947" s="3" t="s">
        <v>20</v>
      </c>
      <c r="H947" s="3">
        <v>4</v>
      </c>
      <c r="I947" s="3">
        <v>500</v>
      </c>
      <c r="J947" s="3">
        <v>2000</v>
      </c>
    </row>
    <row r="948" spans="1:10">
      <c r="A948" s="3">
        <v>947</v>
      </c>
      <c r="B948" s="121">
        <v>44987</v>
      </c>
      <c r="C948" s="121" t="str">
        <f t="shared" si="62"/>
        <v>Thursday</v>
      </c>
      <c r="D948" s="3" t="s">
        <v>1071</v>
      </c>
      <c r="E948" s="3" t="s">
        <v>124</v>
      </c>
      <c r="F948" s="3">
        <v>50</v>
      </c>
      <c r="G948" s="3" t="s">
        <v>19</v>
      </c>
      <c r="H948" s="3">
        <v>1</v>
      </c>
      <c r="I948" s="3">
        <v>300</v>
      </c>
      <c r="J948" s="3">
        <v>300</v>
      </c>
    </row>
    <row r="949" spans="1:10">
      <c r="A949" s="3">
        <v>948</v>
      </c>
      <c r="B949" s="121">
        <v>45212</v>
      </c>
      <c r="C949" s="121" t="str">
        <f t="shared" si="62"/>
        <v>Friday</v>
      </c>
      <c r="D949" s="3" t="s">
        <v>1072</v>
      </c>
      <c r="E949" s="3" t="s">
        <v>126</v>
      </c>
      <c r="F949" s="3">
        <v>23</v>
      </c>
      <c r="G949" s="3" t="s">
        <v>20</v>
      </c>
      <c r="H949" s="3">
        <v>3</v>
      </c>
      <c r="I949" s="3">
        <v>25</v>
      </c>
      <c r="J949" s="3">
        <v>75</v>
      </c>
    </row>
    <row r="950" spans="1:10">
      <c r="A950" s="3">
        <v>949</v>
      </c>
      <c r="B950" s="121">
        <v>45140</v>
      </c>
      <c r="C950" s="121" t="str">
        <f t="shared" si="62"/>
        <v>Wednesday</v>
      </c>
      <c r="D950" s="3" t="s">
        <v>1073</v>
      </c>
      <c r="E950" s="3" t="s">
        <v>126</v>
      </c>
      <c r="F950" s="3">
        <v>41</v>
      </c>
      <c r="G950" s="3" t="s">
        <v>20</v>
      </c>
      <c r="H950" s="3">
        <v>2</v>
      </c>
      <c r="I950" s="3">
        <v>25</v>
      </c>
      <c r="J950" s="3">
        <v>50</v>
      </c>
    </row>
    <row r="951" spans="1:10">
      <c r="A951" s="3">
        <v>950</v>
      </c>
      <c r="B951" s="121">
        <v>45237</v>
      </c>
      <c r="C951" s="121" t="str">
        <f t="shared" si="62"/>
        <v>Tuesday</v>
      </c>
      <c r="D951" s="3" t="s">
        <v>1074</v>
      </c>
      <c r="E951" s="3" t="s">
        <v>124</v>
      </c>
      <c r="F951" s="3">
        <v>36</v>
      </c>
      <c r="G951" s="3" t="s">
        <v>21</v>
      </c>
      <c r="H951" s="3">
        <v>3</v>
      </c>
      <c r="I951" s="3">
        <v>300</v>
      </c>
      <c r="J951" s="3">
        <v>900</v>
      </c>
    </row>
    <row r="952" spans="1:10">
      <c r="A952" s="3">
        <v>951</v>
      </c>
      <c r="B952" s="121">
        <v>45232</v>
      </c>
      <c r="C952" s="121" t="str">
        <f t="shared" si="62"/>
        <v>Thursday</v>
      </c>
      <c r="D952" s="3" t="s">
        <v>1075</v>
      </c>
      <c r="E952" s="3" t="s">
        <v>124</v>
      </c>
      <c r="F952" s="3">
        <v>33</v>
      </c>
      <c r="G952" s="3" t="s">
        <v>19</v>
      </c>
      <c r="H952" s="3">
        <v>2</v>
      </c>
      <c r="I952" s="3">
        <v>50</v>
      </c>
      <c r="J952" s="3">
        <v>100</v>
      </c>
    </row>
    <row r="953" spans="1:10">
      <c r="A953" s="3">
        <v>952</v>
      </c>
      <c r="B953" s="121">
        <v>45243</v>
      </c>
      <c r="C953" s="121" t="str">
        <f t="shared" si="62"/>
        <v>Monday</v>
      </c>
      <c r="D953" s="3" t="s">
        <v>1076</v>
      </c>
      <c r="E953" s="3" t="s">
        <v>126</v>
      </c>
      <c r="F953" s="3">
        <v>57</v>
      </c>
      <c r="G953" s="3" t="s">
        <v>21</v>
      </c>
      <c r="H953" s="3">
        <v>1</v>
      </c>
      <c r="I953" s="3">
        <v>25</v>
      </c>
      <c r="J953" s="3">
        <v>25</v>
      </c>
    </row>
    <row r="954" spans="1:10">
      <c r="A954" s="3">
        <v>953</v>
      </c>
      <c r="B954" s="121">
        <v>45042</v>
      </c>
      <c r="C954" s="121" t="str">
        <f t="shared" si="62"/>
        <v>Wednesday</v>
      </c>
      <c r="D954" s="3" t="s">
        <v>1077</v>
      </c>
      <c r="E954" s="3" t="s">
        <v>124</v>
      </c>
      <c r="F954" s="3">
        <v>45</v>
      </c>
      <c r="G954" s="3" t="s">
        <v>19</v>
      </c>
      <c r="H954" s="3">
        <v>3</v>
      </c>
      <c r="I954" s="3">
        <v>30</v>
      </c>
      <c r="J954" s="3">
        <v>90</v>
      </c>
    </row>
    <row r="955" spans="1:10">
      <c r="A955" s="3">
        <v>954</v>
      </c>
      <c r="B955" s="121">
        <v>45194</v>
      </c>
      <c r="C955" s="121" t="str">
        <f t="shared" si="62"/>
        <v>Monday</v>
      </c>
      <c r="D955" s="3" t="s">
        <v>1078</v>
      </c>
      <c r="E955" s="3" t="s">
        <v>126</v>
      </c>
      <c r="F955" s="3">
        <v>50</v>
      </c>
      <c r="G955" s="3" t="s">
        <v>20</v>
      </c>
      <c r="H955" s="3">
        <v>3</v>
      </c>
      <c r="I955" s="3">
        <v>300</v>
      </c>
      <c r="J955" s="3">
        <v>900</v>
      </c>
    </row>
    <row r="956" spans="1:10">
      <c r="A956" s="3">
        <v>955</v>
      </c>
      <c r="B956" s="121">
        <v>45121</v>
      </c>
      <c r="C956" s="121" t="str">
        <f t="shared" si="62"/>
        <v>Friday</v>
      </c>
      <c r="D956" s="3" t="s">
        <v>1079</v>
      </c>
      <c r="E956" s="3" t="s">
        <v>124</v>
      </c>
      <c r="F956" s="3">
        <v>58</v>
      </c>
      <c r="G956" s="3" t="s">
        <v>21</v>
      </c>
      <c r="H956" s="3">
        <v>1</v>
      </c>
      <c r="I956" s="3">
        <v>25</v>
      </c>
      <c r="J956" s="3">
        <v>25</v>
      </c>
    </row>
    <row r="957" spans="1:10">
      <c r="A957" s="3">
        <v>956</v>
      </c>
      <c r="B957" s="121">
        <v>45157</v>
      </c>
      <c r="C957" s="121" t="str">
        <f t="shared" si="62"/>
        <v>Saturday</v>
      </c>
      <c r="D957" s="3" t="s">
        <v>1080</v>
      </c>
      <c r="E957" s="3" t="s">
        <v>124</v>
      </c>
      <c r="F957" s="3">
        <v>30</v>
      </c>
      <c r="G957" s="3" t="s">
        <v>21</v>
      </c>
      <c r="H957" s="3">
        <v>3</v>
      </c>
      <c r="I957" s="3">
        <v>500</v>
      </c>
      <c r="J957" s="3">
        <v>1500</v>
      </c>
    </row>
    <row r="958" spans="1:10">
      <c r="A958" s="3">
        <v>957</v>
      </c>
      <c r="B958" s="121">
        <v>45153</v>
      </c>
      <c r="C958" s="121" t="str">
        <f t="shared" si="62"/>
        <v>Tuesday</v>
      </c>
      <c r="D958" s="3" t="s">
        <v>1081</v>
      </c>
      <c r="E958" s="3" t="s">
        <v>126</v>
      </c>
      <c r="F958" s="3">
        <v>60</v>
      </c>
      <c r="G958" s="3" t="s">
        <v>20</v>
      </c>
      <c r="H958" s="3">
        <v>4</v>
      </c>
      <c r="I958" s="3">
        <v>30</v>
      </c>
      <c r="J958" s="3">
        <v>120</v>
      </c>
    </row>
    <row r="959" spans="1:10">
      <c r="A959" s="3">
        <v>958</v>
      </c>
      <c r="B959" s="121">
        <v>45079</v>
      </c>
      <c r="C959" s="121" t="str">
        <f t="shared" si="62"/>
        <v>Friday</v>
      </c>
      <c r="D959" s="3" t="s">
        <v>1082</v>
      </c>
      <c r="E959" s="3" t="s">
        <v>124</v>
      </c>
      <c r="F959" s="3">
        <v>62</v>
      </c>
      <c r="G959" s="3" t="s">
        <v>20</v>
      </c>
      <c r="H959" s="3">
        <v>2</v>
      </c>
      <c r="I959" s="3">
        <v>25</v>
      </c>
      <c r="J959" s="3">
        <v>50</v>
      </c>
    </row>
    <row r="960" spans="1:10">
      <c r="A960" s="3">
        <v>959</v>
      </c>
      <c r="B960" s="121">
        <v>45228</v>
      </c>
      <c r="C960" s="121" t="str">
        <f t="shared" si="62"/>
        <v>Sunday</v>
      </c>
      <c r="D960" s="3" t="s">
        <v>1083</v>
      </c>
      <c r="E960" s="3" t="s">
        <v>126</v>
      </c>
      <c r="F960" s="3">
        <v>42</v>
      </c>
      <c r="G960" s="3" t="s">
        <v>20</v>
      </c>
      <c r="H960" s="3">
        <v>2</v>
      </c>
      <c r="I960" s="3">
        <v>30</v>
      </c>
      <c r="J960" s="3">
        <v>60</v>
      </c>
    </row>
    <row r="961" spans="1:10">
      <c r="A961" s="3">
        <v>960</v>
      </c>
      <c r="B961" s="121">
        <v>45146</v>
      </c>
      <c r="C961" s="121" t="str">
        <f t="shared" si="62"/>
        <v>Tuesday</v>
      </c>
      <c r="D961" s="3" t="s">
        <v>1084</v>
      </c>
      <c r="E961" s="3" t="s">
        <v>124</v>
      </c>
      <c r="F961" s="3">
        <v>59</v>
      </c>
      <c r="G961" s="3" t="s">
        <v>21</v>
      </c>
      <c r="H961" s="3">
        <v>2</v>
      </c>
      <c r="I961" s="3">
        <v>30</v>
      </c>
      <c r="J961" s="3">
        <v>60</v>
      </c>
    </row>
    <row r="962" spans="1:10">
      <c r="A962" s="3">
        <v>961</v>
      </c>
      <c r="B962" s="121">
        <v>45083</v>
      </c>
      <c r="C962" s="121" t="str">
        <f t="shared" si="62"/>
        <v>Tuesday</v>
      </c>
      <c r="D962" s="3" t="s">
        <v>1085</v>
      </c>
      <c r="E962" s="3" t="s">
        <v>124</v>
      </c>
      <c r="F962" s="3">
        <v>53</v>
      </c>
      <c r="G962" s="3" t="s">
        <v>19</v>
      </c>
      <c r="H962" s="3">
        <v>4</v>
      </c>
      <c r="I962" s="3">
        <v>50</v>
      </c>
      <c r="J962" s="3">
        <v>200</v>
      </c>
    </row>
    <row r="963" spans="1:10">
      <c r="A963" s="3">
        <v>962</v>
      </c>
      <c r="B963" s="121">
        <v>45218</v>
      </c>
      <c r="C963" s="121" t="str">
        <f t="shared" ref="C963:C1001" si="63">TEXT(B963,"dddd")</f>
        <v>Thursday</v>
      </c>
      <c r="D963" s="3" t="s">
        <v>1086</v>
      </c>
      <c r="E963" s="3" t="s">
        <v>124</v>
      </c>
      <c r="F963" s="3">
        <v>44</v>
      </c>
      <c r="G963" s="3" t="s">
        <v>21</v>
      </c>
      <c r="H963" s="3">
        <v>2</v>
      </c>
      <c r="I963" s="3">
        <v>30</v>
      </c>
      <c r="J963" s="3">
        <v>60</v>
      </c>
    </row>
    <row r="964" spans="1:10">
      <c r="A964" s="3">
        <v>963</v>
      </c>
      <c r="B964" s="121">
        <v>45244</v>
      </c>
      <c r="C964" s="121" t="str">
        <f t="shared" si="63"/>
        <v>Tuesday</v>
      </c>
      <c r="D964" s="3" t="s">
        <v>1087</v>
      </c>
      <c r="E964" s="3" t="s">
        <v>126</v>
      </c>
      <c r="F964" s="3">
        <v>55</v>
      </c>
      <c r="G964" s="3" t="s">
        <v>19</v>
      </c>
      <c r="H964" s="3">
        <v>1</v>
      </c>
      <c r="I964" s="3">
        <v>50</v>
      </c>
      <c r="J964" s="3">
        <v>50</v>
      </c>
    </row>
    <row r="965" spans="1:10">
      <c r="A965" s="3">
        <v>964</v>
      </c>
      <c r="B965" s="121">
        <v>44957</v>
      </c>
      <c r="C965" s="121" t="str">
        <f t="shared" si="63"/>
        <v>Tuesday</v>
      </c>
      <c r="D965" s="3" t="s">
        <v>1088</v>
      </c>
      <c r="E965" s="3" t="s">
        <v>124</v>
      </c>
      <c r="F965" s="3">
        <v>24</v>
      </c>
      <c r="G965" s="3" t="s">
        <v>21</v>
      </c>
      <c r="H965" s="3">
        <v>3</v>
      </c>
      <c r="I965" s="3">
        <v>300</v>
      </c>
      <c r="J965" s="3">
        <v>900</v>
      </c>
    </row>
    <row r="966" spans="1:10">
      <c r="A966" s="3">
        <v>965</v>
      </c>
      <c r="B966" s="121">
        <v>45239</v>
      </c>
      <c r="C966" s="121" t="str">
        <f t="shared" si="63"/>
        <v>Thursday</v>
      </c>
      <c r="D966" s="3" t="s">
        <v>1089</v>
      </c>
      <c r="E966" s="3" t="s">
        <v>124</v>
      </c>
      <c r="F966" s="3">
        <v>22</v>
      </c>
      <c r="G966" s="3" t="s">
        <v>21</v>
      </c>
      <c r="H966" s="3">
        <v>4</v>
      </c>
      <c r="I966" s="3">
        <v>50</v>
      </c>
      <c r="J966" s="3">
        <v>200</v>
      </c>
    </row>
    <row r="967" spans="1:10">
      <c r="A967" s="3">
        <v>966</v>
      </c>
      <c r="B967" s="121">
        <v>44977</v>
      </c>
      <c r="C967" s="121" t="str">
        <f t="shared" si="63"/>
        <v>Monday</v>
      </c>
      <c r="D967" s="3" t="s">
        <v>1090</v>
      </c>
      <c r="E967" s="3" t="s">
        <v>124</v>
      </c>
      <c r="F967" s="3">
        <v>60</v>
      </c>
      <c r="G967" s="3" t="s">
        <v>20</v>
      </c>
      <c r="H967" s="3">
        <v>2</v>
      </c>
      <c r="I967" s="3">
        <v>500</v>
      </c>
      <c r="J967" s="3">
        <v>1000</v>
      </c>
    </row>
    <row r="968" spans="1:10">
      <c r="A968" s="3">
        <v>967</v>
      </c>
      <c r="B968" s="121">
        <v>45033</v>
      </c>
      <c r="C968" s="121" t="str">
        <f t="shared" si="63"/>
        <v>Monday</v>
      </c>
      <c r="D968" s="3" t="s">
        <v>1091</v>
      </c>
      <c r="E968" s="3" t="s">
        <v>124</v>
      </c>
      <c r="F968" s="3">
        <v>62</v>
      </c>
      <c r="G968" s="3" t="s">
        <v>19</v>
      </c>
      <c r="H968" s="3">
        <v>1</v>
      </c>
      <c r="I968" s="3">
        <v>25</v>
      </c>
      <c r="J968" s="3">
        <v>25</v>
      </c>
    </row>
    <row r="969" spans="1:10">
      <c r="A969" s="3">
        <v>968</v>
      </c>
      <c r="B969" s="121">
        <v>45247</v>
      </c>
      <c r="C969" s="121" t="str">
        <f t="shared" si="63"/>
        <v>Friday</v>
      </c>
      <c r="D969" s="3" t="s">
        <v>1092</v>
      </c>
      <c r="E969" s="3" t="s">
        <v>126</v>
      </c>
      <c r="F969" s="3">
        <v>48</v>
      </c>
      <c r="G969" s="3" t="s">
        <v>21</v>
      </c>
      <c r="H969" s="3">
        <v>3</v>
      </c>
      <c r="I969" s="3">
        <v>300</v>
      </c>
      <c r="J969" s="3">
        <v>900</v>
      </c>
    </row>
    <row r="970" spans="1:10">
      <c r="A970" s="3">
        <v>969</v>
      </c>
      <c r="B970" s="121">
        <v>45035</v>
      </c>
      <c r="C970" s="121" t="str">
        <f t="shared" si="63"/>
        <v>Wednesday</v>
      </c>
      <c r="D970" s="3" t="s">
        <v>1093</v>
      </c>
      <c r="E970" s="3" t="s">
        <v>126</v>
      </c>
      <c r="F970" s="3">
        <v>40</v>
      </c>
      <c r="G970" s="3" t="s">
        <v>21</v>
      </c>
      <c r="H970" s="3">
        <v>3</v>
      </c>
      <c r="I970" s="3">
        <v>300</v>
      </c>
      <c r="J970" s="3">
        <v>900</v>
      </c>
    </row>
    <row r="971" spans="1:10">
      <c r="A971" s="3">
        <v>970</v>
      </c>
      <c r="B971" s="121">
        <v>45062</v>
      </c>
      <c r="C971" s="121" t="str">
        <f t="shared" si="63"/>
        <v>Tuesday</v>
      </c>
      <c r="D971" s="3" t="s">
        <v>1094</v>
      </c>
      <c r="E971" s="3" t="s">
        <v>124</v>
      </c>
      <c r="F971" s="3">
        <v>59</v>
      </c>
      <c r="G971" s="3" t="s">
        <v>20</v>
      </c>
      <c r="H971" s="3">
        <v>4</v>
      </c>
      <c r="I971" s="3">
        <v>500</v>
      </c>
      <c r="J971" s="3">
        <v>2000</v>
      </c>
    </row>
    <row r="972" spans="1:10">
      <c r="A972" s="3">
        <v>971</v>
      </c>
      <c r="B972" s="121">
        <v>45265</v>
      </c>
      <c r="C972" s="121" t="str">
        <f t="shared" si="63"/>
        <v>Tuesday</v>
      </c>
      <c r="D972" s="3" t="s">
        <v>1095</v>
      </c>
      <c r="E972" s="3" t="s">
        <v>126</v>
      </c>
      <c r="F972" s="3">
        <v>27</v>
      </c>
      <c r="G972" s="3" t="s">
        <v>20</v>
      </c>
      <c r="H972" s="3">
        <v>4</v>
      </c>
      <c r="I972" s="3">
        <v>50</v>
      </c>
      <c r="J972" s="3">
        <v>200</v>
      </c>
    </row>
    <row r="973" spans="1:10">
      <c r="A973" s="3">
        <v>972</v>
      </c>
      <c r="B973" s="121">
        <v>44968</v>
      </c>
      <c r="C973" s="121" t="str">
        <f t="shared" si="63"/>
        <v>Saturday</v>
      </c>
      <c r="D973" s="3" t="s">
        <v>1096</v>
      </c>
      <c r="E973" s="3" t="s">
        <v>124</v>
      </c>
      <c r="F973" s="3">
        <v>49</v>
      </c>
      <c r="G973" s="3" t="s">
        <v>19</v>
      </c>
      <c r="H973" s="3">
        <v>4</v>
      </c>
      <c r="I973" s="3">
        <v>25</v>
      </c>
      <c r="J973" s="3">
        <v>100</v>
      </c>
    </row>
    <row r="974" spans="1:10">
      <c r="A974" s="3">
        <v>973</v>
      </c>
      <c r="B974" s="121">
        <v>45007</v>
      </c>
      <c r="C974" s="121" t="str">
        <f t="shared" si="63"/>
        <v>Wednesday</v>
      </c>
      <c r="D974" s="3" t="s">
        <v>1097</v>
      </c>
      <c r="E974" s="3" t="s">
        <v>124</v>
      </c>
      <c r="F974" s="3">
        <v>60</v>
      </c>
      <c r="G974" s="3" t="s">
        <v>21</v>
      </c>
      <c r="H974" s="3">
        <v>1</v>
      </c>
      <c r="I974" s="3">
        <v>50</v>
      </c>
      <c r="J974" s="3">
        <v>50</v>
      </c>
    </row>
    <row r="975" spans="1:10">
      <c r="A975" s="3">
        <v>974</v>
      </c>
      <c r="B975" s="121">
        <v>45049</v>
      </c>
      <c r="C975" s="121" t="str">
        <f t="shared" si="63"/>
        <v>Wednesday</v>
      </c>
      <c r="D975" s="3" t="s">
        <v>1098</v>
      </c>
      <c r="E975" s="3" t="s">
        <v>124</v>
      </c>
      <c r="F975" s="3">
        <v>47</v>
      </c>
      <c r="G975" s="3" t="s">
        <v>19</v>
      </c>
      <c r="H975" s="3">
        <v>1</v>
      </c>
      <c r="I975" s="3">
        <v>30</v>
      </c>
      <c r="J975" s="3">
        <v>30</v>
      </c>
    </row>
    <row r="976" spans="1:10">
      <c r="A976" s="3">
        <v>975</v>
      </c>
      <c r="B976" s="121">
        <v>45015</v>
      </c>
      <c r="C976" s="121" t="str">
        <f t="shared" si="63"/>
        <v>Thursday</v>
      </c>
      <c r="D976" s="3" t="s">
        <v>1099</v>
      </c>
      <c r="E976" s="3" t="s">
        <v>126</v>
      </c>
      <c r="F976" s="3">
        <v>56</v>
      </c>
      <c r="G976" s="3" t="s">
        <v>21</v>
      </c>
      <c r="H976" s="3">
        <v>4</v>
      </c>
      <c r="I976" s="3">
        <v>50</v>
      </c>
      <c r="J976" s="3">
        <v>200</v>
      </c>
    </row>
    <row r="977" spans="1:10">
      <c r="A977" s="3">
        <v>976</v>
      </c>
      <c r="B977" s="121">
        <v>45209</v>
      </c>
      <c r="C977" s="121" t="str">
        <f t="shared" si="63"/>
        <v>Tuesday</v>
      </c>
      <c r="D977" s="3" t="s">
        <v>1100</v>
      </c>
      <c r="E977" s="3" t="s">
        <v>126</v>
      </c>
      <c r="F977" s="3">
        <v>48</v>
      </c>
      <c r="G977" s="3" t="s">
        <v>19</v>
      </c>
      <c r="H977" s="3">
        <v>2</v>
      </c>
      <c r="I977" s="3">
        <v>300</v>
      </c>
      <c r="J977" s="3">
        <v>600</v>
      </c>
    </row>
    <row r="978" spans="1:10">
      <c r="A978" s="3">
        <v>977</v>
      </c>
      <c r="B978" s="121">
        <v>44965</v>
      </c>
      <c r="C978" s="121" t="str">
        <f t="shared" si="63"/>
        <v>Wednesday</v>
      </c>
      <c r="D978" s="3" t="s">
        <v>1101</v>
      </c>
      <c r="E978" s="3" t="s">
        <v>126</v>
      </c>
      <c r="F978" s="3">
        <v>35</v>
      </c>
      <c r="G978" s="3" t="s">
        <v>20</v>
      </c>
      <c r="H978" s="3">
        <v>3</v>
      </c>
      <c r="I978" s="3">
        <v>25</v>
      </c>
      <c r="J978" s="3">
        <v>75</v>
      </c>
    </row>
    <row r="979" spans="1:10">
      <c r="A979" s="3">
        <v>978</v>
      </c>
      <c r="B979" s="121">
        <v>45007</v>
      </c>
      <c r="C979" s="121" t="str">
        <f t="shared" si="63"/>
        <v>Wednesday</v>
      </c>
      <c r="D979" s="3" t="s">
        <v>1102</v>
      </c>
      <c r="E979" s="3" t="s">
        <v>126</v>
      </c>
      <c r="F979" s="3">
        <v>53</v>
      </c>
      <c r="G979" s="3" t="s">
        <v>21</v>
      </c>
      <c r="H979" s="3">
        <v>3</v>
      </c>
      <c r="I979" s="3">
        <v>50</v>
      </c>
      <c r="J979" s="3">
        <v>150</v>
      </c>
    </row>
    <row r="980" spans="1:10">
      <c r="A980" s="3">
        <v>979</v>
      </c>
      <c r="B980" s="121">
        <v>44928</v>
      </c>
      <c r="C980" s="121" t="str">
        <f t="shared" si="63"/>
        <v>Monday</v>
      </c>
      <c r="D980" s="3" t="s">
        <v>1103</v>
      </c>
      <c r="E980" s="3" t="s">
        <v>126</v>
      </c>
      <c r="F980" s="3">
        <v>19</v>
      </c>
      <c r="G980" s="3" t="s">
        <v>19</v>
      </c>
      <c r="H980" s="3">
        <v>1</v>
      </c>
      <c r="I980" s="3">
        <v>25</v>
      </c>
      <c r="J980" s="3">
        <v>25</v>
      </c>
    </row>
    <row r="981" spans="1:10">
      <c r="A981" s="3">
        <v>980</v>
      </c>
      <c r="B981" s="121">
        <v>45136</v>
      </c>
      <c r="C981" s="121" t="str">
        <f t="shared" si="63"/>
        <v>Saturday</v>
      </c>
      <c r="D981" s="3" t="s">
        <v>1104</v>
      </c>
      <c r="E981" s="3" t="s">
        <v>126</v>
      </c>
      <c r="F981" s="3">
        <v>31</v>
      </c>
      <c r="G981" s="3" t="s">
        <v>20</v>
      </c>
      <c r="H981" s="3">
        <v>3</v>
      </c>
      <c r="I981" s="3">
        <v>25</v>
      </c>
      <c r="J981" s="3">
        <v>75</v>
      </c>
    </row>
    <row r="982" spans="1:10">
      <c r="A982" s="3">
        <v>981</v>
      </c>
      <c r="B982" s="121">
        <v>45157</v>
      </c>
      <c r="C982" s="121" t="str">
        <f t="shared" si="63"/>
        <v>Saturday</v>
      </c>
      <c r="D982" s="3" t="s">
        <v>1105</v>
      </c>
      <c r="E982" s="3" t="s">
        <v>126</v>
      </c>
      <c r="F982" s="3">
        <v>30</v>
      </c>
      <c r="G982" s="3" t="s">
        <v>20</v>
      </c>
      <c r="H982" s="3">
        <v>2</v>
      </c>
      <c r="I982" s="3">
        <v>30</v>
      </c>
      <c r="J982" s="3">
        <v>60</v>
      </c>
    </row>
    <row r="983" spans="1:10">
      <c r="A983" s="3">
        <v>982</v>
      </c>
      <c r="B983" s="121">
        <v>45279</v>
      </c>
      <c r="C983" s="121" t="str">
        <f t="shared" si="63"/>
        <v>Tuesday</v>
      </c>
      <c r="D983" s="3" t="s">
        <v>1106</v>
      </c>
      <c r="E983" s="3" t="s">
        <v>126</v>
      </c>
      <c r="F983" s="3">
        <v>46</v>
      </c>
      <c r="G983" s="3" t="s">
        <v>19</v>
      </c>
      <c r="H983" s="3">
        <v>3</v>
      </c>
      <c r="I983" s="3">
        <v>30</v>
      </c>
      <c r="J983" s="3">
        <v>90</v>
      </c>
    </row>
    <row r="984" spans="1:10">
      <c r="A984" s="3">
        <v>983</v>
      </c>
      <c r="B984" s="121">
        <v>45231</v>
      </c>
      <c r="C984" s="121" t="str">
        <f t="shared" si="63"/>
        <v>Wednesday</v>
      </c>
      <c r="D984" s="3" t="s">
        <v>1107</v>
      </c>
      <c r="E984" s="3" t="s">
        <v>126</v>
      </c>
      <c r="F984" s="3">
        <v>29</v>
      </c>
      <c r="G984" s="3" t="s">
        <v>21</v>
      </c>
      <c r="H984" s="3">
        <v>1</v>
      </c>
      <c r="I984" s="3">
        <v>300</v>
      </c>
      <c r="J984" s="3">
        <v>300</v>
      </c>
    </row>
    <row r="985" spans="1:10">
      <c r="A985" s="3">
        <v>984</v>
      </c>
      <c r="B985" s="121">
        <v>45167</v>
      </c>
      <c r="C985" s="121" t="str">
        <f t="shared" si="63"/>
        <v>Tuesday</v>
      </c>
      <c r="D985" s="3" t="s">
        <v>1108</v>
      </c>
      <c r="E985" s="3" t="s">
        <v>124</v>
      </c>
      <c r="F985" s="3">
        <v>56</v>
      </c>
      <c r="G985" s="3" t="s">
        <v>21</v>
      </c>
      <c r="H985" s="3">
        <v>1</v>
      </c>
      <c r="I985" s="3">
        <v>500</v>
      </c>
      <c r="J985" s="3">
        <v>500</v>
      </c>
    </row>
    <row r="986" spans="1:10">
      <c r="A986" s="3">
        <v>985</v>
      </c>
      <c r="B986" s="121">
        <v>45076</v>
      </c>
      <c r="C986" s="121" t="str">
        <f t="shared" si="63"/>
        <v>Tuesday</v>
      </c>
      <c r="D986" s="3" t="s">
        <v>1109</v>
      </c>
      <c r="E986" s="3" t="s">
        <v>126</v>
      </c>
      <c r="F986" s="3">
        <v>19</v>
      </c>
      <c r="G986" s="3" t="s">
        <v>20</v>
      </c>
      <c r="H986" s="3">
        <v>2</v>
      </c>
      <c r="I986" s="3">
        <v>25</v>
      </c>
      <c r="J986" s="3">
        <v>50</v>
      </c>
    </row>
    <row r="987" spans="1:10">
      <c r="A987" s="3">
        <v>986</v>
      </c>
      <c r="B987" s="121">
        <v>44943</v>
      </c>
      <c r="C987" s="121" t="str">
        <f t="shared" si="63"/>
        <v>Tuesday</v>
      </c>
      <c r="D987" s="3" t="s">
        <v>1110</v>
      </c>
      <c r="E987" s="3" t="s">
        <v>126</v>
      </c>
      <c r="F987" s="3">
        <v>49</v>
      </c>
      <c r="G987" s="3" t="s">
        <v>21</v>
      </c>
      <c r="H987" s="3">
        <v>2</v>
      </c>
      <c r="I987" s="3">
        <v>500</v>
      </c>
      <c r="J987" s="3">
        <v>1000</v>
      </c>
    </row>
    <row r="988" spans="1:10">
      <c r="A988" s="3">
        <v>987</v>
      </c>
      <c r="B988" s="121">
        <v>45045</v>
      </c>
      <c r="C988" s="121" t="str">
        <f t="shared" si="63"/>
        <v>Saturday</v>
      </c>
      <c r="D988" s="3" t="s">
        <v>1111</v>
      </c>
      <c r="E988" s="3" t="s">
        <v>126</v>
      </c>
      <c r="F988" s="3">
        <v>30</v>
      </c>
      <c r="G988" s="3" t="s">
        <v>21</v>
      </c>
      <c r="H988" s="3">
        <v>3</v>
      </c>
      <c r="I988" s="3">
        <v>300</v>
      </c>
      <c r="J988" s="3">
        <v>900</v>
      </c>
    </row>
    <row r="989" spans="1:10">
      <c r="A989" s="3">
        <v>988</v>
      </c>
      <c r="B989" s="121">
        <v>45074</v>
      </c>
      <c r="C989" s="121" t="str">
        <f t="shared" si="63"/>
        <v>Sunday</v>
      </c>
      <c r="D989" s="3" t="s">
        <v>1112</v>
      </c>
      <c r="E989" s="3" t="s">
        <v>126</v>
      </c>
      <c r="F989" s="3">
        <v>63</v>
      </c>
      <c r="G989" s="3" t="s">
        <v>21</v>
      </c>
      <c r="H989" s="3">
        <v>3</v>
      </c>
      <c r="I989" s="3">
        <v>25</v>
      </c>
      <c r="J989" s="3">
        <v>75</v>
      </c>
    </row>
    <row r="990" spans="1:10">
      <c r="A990" s="3">
        <v>989</v>
      </c>
      <c r="B990" s="121">
        <v>45288</v>
      </c>
      <c r="C990" s="121" t="str">
        <f t="shared" si="63"/>
        <v>Thursday</v>
      </c>
      <c r="D990" s="3" t="s">
        <v>1113</v>
      </c>
      <c r="E990" s="3" t="s">
        <v>126</v>
      </c>
      <c r="F990" s="3">
        <v>44</v>
      </c>
      <c r="G990" s="3" t="s">
        <v>20</v>
      </c>
      <c r="H990" s="3">
        <v>1</v>
      </c>
      <c r="I990" s="3">
        <v>25</v>
      </c>
      <c r="J990" s="3">
        <v>25</v>
      </c>
    </row>
    <row r="991" spans="1:10">
      <c r="A991" s="3">
        <v>990</v>
      </c>
      <c r="B991" s="121">
        <v>45071</v>
      </c>
      <c r="C991" s="121" t="str">
        <f t="shared" si="63"/>
        <v>Thursday</v>
      </c>
      <c r="D991" s="3" t="s">
        <v>1114</v>
      </c>
      <c r="E991" s="3" t="s">
        <v>126</v>
      </c>
      <c r="F991" s="3">
        <v>58</v>
      </c>
      <c r="G991" s="3" t="s">
        <v>19</v>
      </c>
      <c r="H991" s="3">
        <v>2</v>
      </c>
      <c r="I991" s="3">
        <v>500</v>
      </c>
      <c r="J991" s="3">
        <v>1000</v>
      </c>
    </row>
    <row r="992" spans="1:10">
      <c r="A992" s="3">
        <v>991</v>
      </c>
      <c r="B992" s="121">
        <v>45286</v>
      </c>
      <c r="C992" s="121" t="str">
        <f t="shared" si="63"/>
        <v>Tuesday</v>
      </c>
      <c r="D992" s="3" t="s">
        <v>1115</v>
      </c>
      <c r="E992" s="3" t="s">
        <v>126</v>
      </c>
      <c r="F992" s="3">
        <v>34</v>
      </c>
      <c r="G992" s="3" t="s">
        <v>21</v>
      </c>
      <c r="H992" s="3">
        <v>2</v>
      </c>
      <c r="I992" s="3">
        <v>50</v>
      </c>
      <c r="J992" s="3">
        <v>100</v>
      </c>
    </row>
    <row r="993" spans="1:10">
      <c r="A993" s="3">
        <v>992</v>
      </c>
      <c r="B993" s="121">
        <v>45159</v>
      </c>
      <c r="C993" s="121" t="str">
        <f t="shared" si="63"/>
        <v>Monday</v>
      </c>
      <c r="D993" s="3" t="s">
        <v>1116</v>
      </c>
      <c r="E993" s="3" t="s">
        <v>126</v>
      </c>
      <c r="F993" s="3">
        <v>57</v>
      </c>
      <c r="G993" s="3" t="s">
        <v>20</v>
      </c>
      <c r="H993" s="3">
        <v>2</v>
      </c>
      <c r="I993" s="3">
        <v>30</v>
      </c>
      <c r="J993" s="3">
        <v>60</v>
      </c>
    </row>
    <row r="994" spans="1:10">
      <c r="A994" s="3">
        <v>993</v>
      </c>
      <c r="B994" s="121">
        <v>44963</v>
      </c>
      <c r="C994" s="121" t="str">
        <f t="shared" si="63"/>
        <v>Monday</v>
      </c>
      <c r="D994" s="3" t="s">
        <v>1117</v>
      </c>
      <c r="E994" s="3" t="s">
        <v>126</v>
      </c>
      <c r="F994" s="3">
        <v>48</v>
      </c>
      <c r="G994" s="3" t="s">
        <v>20</v>
      </c>
      <c r="H994" s="3">
        <v>3</v>
      </c>
      <c r="I994" s="3">
        <v>50</v>
      </c>
      <c r="J994" s="3">
        <v>150</v>
      </c>
    </row>
    <row r="995" spans="1:10">
      <c r="A995" s="3">
        <v>994</v>
      </c>
      <c r="B995" s="121">
        <v>45278</v>
      </c>
      <c r="C995" s="121" t="str">
        <f t="shared" si="63"/>
        <v>Monday</v>
      </c>
      <c r="D995" s="3" t="s">
        <v>1118</v>
      </c>
      <c r="E995" s="3" t="s">
        <v>126</v>
      </c>
      <c r="F995" s="3">
        <v>51</v>
      </c>
      <c r="G995" s="3" t="s">
        <v>19</v>
      </c>
      <c r="H995" s="3">
        <v>2</v>
      </c>
      <c r="I995" s="3">
        <v>500</v>
      </c>
      <c r="J995" s="3">
        <v>1000</v>
      </c>
    </row>
    <row r="996" spans="1:10">
      <c r="A996" s="3">
        <v>995</v>
      </c>
      <c r="B996" s="121">
        <v>45046</v>
      </c>
      <c r="C996" s="121" t="str">
        <f t="shared" si="63"/>
        <v>Sunday</v>
      </c>
      <c r="D996" s="3" t="s">
        <v>1119</v>
      </c>
      <c r="E996" s="3" t="s">
        <v>126</v>
      </c>
      <c r="F996" s="3">
        <v>41</v>
      </c>
      <c r="G996" s="3" t="s">
        <v>21</v>
      </c>
      <c r="H996" s="3">
        <v>1</v>
      </c>
      <c r="I996" s="3">
        <v>30</v>
      </c>
      <c r="J996" s="3">
        <v>30</v>
      </c>
    </row>
    <row r="997" spans="1:10">
      <c r="A997" s="3">
        <v>996</v>
      </c>
      <c r="B997" s="121">
        <v>45062</v>
      </c>
      <c r="C997" s="121" t="str">
        <f t="shared" si="63"/>
        <v>Tuesday</v>
      </c>
      <c r="D997" s="3" t="s">
        <v>1120</v>
      </c>
      <c r="E997" s="3" t="s">
        <v>124</v>
      </c>
      <c r="F997" s="3">
        <v>62</v>
      </c>
      <c r="G997" s="3" t="s">
        <v>21</v>
      </c>
      <c r="H997" s="3">
        <v>1</v>
      </c>
      <c r="I997" s="3">
        <v>50</v>
      </c>
      <c r="J997" s="3">
        <v>50</v>
      </c>
    </row>
    <row r="998" spans="1:10">
      <c r="A998" s="3">
        <v>997</v>
      </c>
      <c r="B998" s="121">
        <v>45247</v>
      </c>
      <c r="C998" s="121" t="str">
        <f t="shared" si="63"/>
        <v>Friday</v>
      </c>
      <c r="D998" s="3" t="s">
        <v>1121</v>
      </c>
      <c r="E998" s="3" t="s">
        <v>124</v>
      </c>
      <c r="F998" s="3">
        <v>52</v>
      </c>
      <c r="G998" s="3" t="s">
        <v>19</v>
      </c>
      <c r="H998" s="3">
        <v>3</v>
      </c>
      <c r="I998" s="3">
        <v>30</v>
      </c>
      <c r="J998" s="3">
        <v>90</v>
      </c>
    </row>
    <row r="999" spans="1:10">
      <c r="A999" s="3">
        <v>998</v>
      </c>
      <c r="B999" s="121">
        <v>45228</v>
      </c>
      <c r="C999" s="121" t="str">
        <f t="shared" si="63"/>
        <v>Sunday</v>
      </c>
      <c r="D999" s="3" t="s">
        <v>1122</v>
      </c>
      <c r="E999" s="3" t="s">
        <v>126</v>
      </c>
      <c r="F999" s="3">
        <v>23</v>
      </c>
      <c r="G999" s="3" t="s">
        <v>19</v>
      </c>
      <c r="H999" s="3">
        <v>4</v>
      </c>
      <c r="I999" s="3">
        <v>25</v>
      </c>
      <c r="J999" s="3">
        <v>100</v>
      </c>
    </row>
    <row r="1000" spans="1:10">
      <c r="A1000" s="3">
        <v>999</v>
      </c>
      <c r="B1000" s="121">
        <v>45265</v>
      </c>
      <c r="C1000" s="121" t="str">
        <f t="shared" si="63"/>
        <v>Tuesday</v>
      </c>
      <c r="D1000" s="3" t="s">
        <v>1123</v>
      </c>
      <c r="E1000" s="3" t="s">
        <v>126</v>
      </c>
      <c r="F1000" s="3">
        <v>36</v>
      </c>
      <c r="G1000" s="3" t="s">
        <v>20</v>
      </c>
      <c r="H1000" s="3">
        <v>3</v>
      </c>
      <c r="I1000" s="3">
        <v>50</v>
      </c>
      <c r="J1000" s="3">
        <v>150</v>
      </c>
    </row>
    <row r="1001" spans="1:10">
      <c r="A1001" s="3">
        <v>1000</v>
      </c>
      <c r="B1001" s="121">
        <v>45028</v>
      </c>
      <c r="C1001" s="121" t="str">
        <f t="shared" si="63"/>
        <v>Wednesday</v>
      </c>
      <c r="D1001" s="3" t="s">
        <v>1124</v>
      </c>
      <c r="E1001" s="3" t="s">
        <v>124</v>
      </c>
      <c r="F1001" s="3">
        <v>47</v>
      </c>
      <c r="G1001" s="3" t="s">
        <v>20</v>
      </c>
      <c r="H1001" s="3">
        <v>4</v>
      </c>
      <c r="I1001" s="3">
        <v>30</v>
      </c>
      <c r="J1001" s="3">
        <v>120</v>
      </c>
    </row>
  </sheetData>
  <mergeCells count="3">
    <mergeCell ref="AJ32:AK32"/>
    <mergeCell ref="AH32:AI32"/>
    <mergeCell ref="AF32:AG32"/>
  </mergeCells>
  <pageMargins left="0.7" right="0.7" top="0.75" bottom="0.75" header="0.3" footer="0.3"/>
  <pageSetup orientation="portrait" horizontalDpi="1200" verticalDpi="1200" r:id="rId1"/>
  <ignoredErrors>
    <ignoredError sqref="O19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79"/>
  <sheetViews>
    <sheetView topLeftCell="A73" zoomScaleNormal="100" workbookViewId="0">
      <selection activeCell="E81" sqref="E81"/>
    </sheetView>
  </sheetViews>
  <sheetFormatPr defaultColWidth="8.7265625" defaultRowHeight="14.5"/>
  <cols>
    <col min="1" max="1" width="2.453125" style="1" customWidth="1"/>
    <col min="2" max="2" width="16.81640625" style="1" customWidth="1"/>
    <col min="3" max="3" width="14.7265625" style="1" customWidth="1"/>
    <col min="4" max="4" width="18.453125" style="1" customWidth="1"/>
    <col min="5" max="9" width="20.81640625" style="1" bestFit="1" customWidth="1"/>
    <col min="10" max="10" width="21.7265625" style="1" bestFit="1" customWidth="1"/>
    <col min="11" max="11" width="20.81640625" style="1" bestFit="1" customWidth="1"/>
    <col min="12" max="12" width="16.1796875" style="1" customWidth="1"/>
    <col min="13" max="13" width="14.26953125" style="1" customWidth="1"/>
    <col min="14" max="14" width="15.54296875" style="1" customWidth="1"/>
    <col min="15" max="15" width="14" style="1" customWidth="1"/>
    <col min="16" max="16" width="14.1796875" style="1" bestFit="1" customWidth="1"/>
    <col min="17" max="17" width="12.81640625" style="1" bestFit="1" customWidth="1"/>
    <col min="18" max="18" width="12.7265625" style="1" customWidth="1"/>
    <col min="19" max="19" width="13.26953125" style="1" bestFit="1" customWidth="1"/>
    <col min="20" max="22" width="13.453125" style="1" bestFit="1" customWidth="1"/>
    <col min="23" max="23" width="12.7265625" style="1" customWidth="1"/>
    <col min="24" max="24" width="0.7265625" style="1" customWidth="1"/>
    <col min="25" max="25" width="20.54296875" style="1" customWidth="1"/>
    <col min="26" max="26" width="13.26953125" style="1" bestFit="1" customWidth="1"/>
    <col min="27" max="27" width="20.81640625" style="1" bestFit="1" customWidth="1"/>
    <col min="28" max="28" width="15.54296875" style="1" bestFit="1" customWidth="1"/>
    <col min="29" max="29" width="20.81640625" style="1" bestFit="1" customWidth="1"/>
    <col min="30" max="30" width="14" style="1" bestFit="1" customWidth="1"/>
    <col min="31" max="31" width="20.81640625" style="1" bestFit="1" customWidth="1"/>
    <col min="32" max="16384" width="8.7265625" style="1"/>
  </cols>
  <sheetData>
    <row r="1" spans="3:15">
      <c r="E1" s="2"/>
      <c r="F1" s="2"/>
      <c r="G1" s="2"/>
      <c r="H1" s="2"/>
      <c r="M1" s="1" t="s">
        <v>0</v>
      </c>
      <c r="N1" s="1" t="s">
        <v>27</v>
      </c>
      <c r="O1" s="24" t="s">
        <v>5</v>
      </c>
    </row>
    <row r="2" spans="3:15">
      <c r="D2" s="33" t="s">
        <v>26</v>
      </c>
      <c r="E2" s="21" t="s">
        <v>0</v>
      </c>
      <c r="F2" s="21" t="s">
        <v>1161</v>
      </c>
      <c r="G2" s="21" t="s">
        <v>27</v>
      </c>
      <c r="H2" s="21" t="s">
        <v>1161</v>
      </c>
      <c r="I2" s="21" t="s">
        <v>5</v>
      </c>
      <c r="J2" s="21" t="s">
        <v>1161</v>
      </c>
      <c r="L2" s="1" t="str">
        <f>D3</f>
        <v>Տղամարդիկ</v>
      </c>
      <c r="M2" s="25">
        <f>F3</f>
        <v>0.49</v>
      </c>
      <c r="N2" s="25">
        <f>H3</f>
        <v>0.4893859649122807</v>
      </c>
      <c r="O2" s="25">
        <f>J3</f>
        <v>0.48369132856006364</v>
      </c>
    </row>
    <row r="3" spans="3:15">
      <c r="D3" s="27" t="s">
        <v>24</v>
      </c>
      <c r="E3" s="34">
        <v>490</v>
      </c>
      <c r="F3" s="14">
        <f>E3/SUM(E$3:E$4)</f>
        <v>0.49</v>
      </c>
      <c r="G3" s="34">
        <v>223160</v>
      </c>
      <c r="H3" s="14">
        <f>G3/SUM(G$3:G$4)</f>
        <v>0.4893859649122807</v>
      </c>
      <c r="I3" s="34">
        <v>1216</v>
      </c>
      <c r="J3" s="14">
        <f>I3/$I$5</f>
        <v>0.48369132856006364</v>
      </c>
      <c r="L3" s="1" t="str">
        <f>D4</f>
        <v>Կանայք</v>
      </c>
      <c r="M3" s="25">
        <f>F4</f>
        <v>0.51</v>
      </c>
      <c r="N3" s="25">
        <f>H4</f>
        <v>0.5106140350877193</v>
      </c>
      <c r="O3" s="25">
        <f>J4</f>
        <v>0.51630867143993631</v>
      </c>
    </row>
    <row r="4" spans="3:15">
      <c r="D4" s="27" t="s">
        <v>25</v>
      </c>
      <c r="E4" s="34">
        <v>510</v>
      </c>
      <c r="F4" s="14">
        <f>E4/SUM(E$3:E$4)</f>
        <v>0.51</v>
      </c>
      <c r="G4" s="34">
        <v>232840</v>
      </c>
      <c r="H4" s="14">
        <f>G4/SUM(G$3:G$4)</f>
        <v>0.5106140350877193</v>
      </c>
      <c r="I4" s="34">
        <v>1298</v>
      </c>
      <c r="J4" s="14">
        <f>I4/$I$5</f>
        <v>0.51630867143993631</v>
      </c>
      <c r="M4" s="23"/>
      <c r="N4" s="23"/>
    </row>
    <row r="5" spans="3:15">
      <c r="D5" s="27" t="s">
        <v>4</v>
      </c>
      <c r="E5" s="34">
        <f>SUM(E3:E4)</f>
        <v>1000</v>
      </c>
      <c r="F5" s="12"/>
      <c r="G5" s="34">
        <f>SUM(G3:G4)</f>
        <v>456000</v>
      </c>
      <c r="H5" s="12"/>
      <c r="I5" s="34">
        <f>SUM(I3:I4)</f>
        <v>2514</v>
      </c>
      <c r="J5" s="12"/>
      <c r="M5" s="23"/>
      <c r="N5" s="23"/>
    </row>
    <row r="6" spans="3:15">
      <c r="D6" s="4" t="s">
        <v>1160</v>
      </c>
      <c r="M6" s="23"/>
      <c r="N6" s="23"/>
    </row>
    <row r="7" spans="3:15">
      <c r="L7" s="36" t="s">
        <v>33</v>
      </c>
      <c r="M7" s="37" t="s">
        <v>27</v>
      </c>
      <c r="N7" s="23" t="s">
        <v>34</v>
      </c>
    </row>
    <row r="8" spans="3:15">
      <c r="C8" s="6"/>
      <c r="D8" s="21" t="s">
        <v>28</v>
      </c>
      <c r="E8" s="21" t="s">
        <v>27</v>
      </c>
      <c r="F8" s="21" t="s">
        <v>1161</v>
      </c>
      <c r="G8" s="21" t="s">
        <v>5</v>
      </c>
      <c r="H8" s="21" t="s">
        <v>1161</v>
      </c>
      <c r="L8" s="38" t="s">
        <v>2</v>
      </c>
      <c r="M8" s="54">
        <v>0.31472587719298201</v>
      </c>
      <c r="N8" s="23"/>
    </row>
    <row r="9" spans="3:15">
      <c r="C9" s="6"/>
      <c r="D9" s="35" t="s">
        <v>1</v>
      </c>
      <c r="E9" s="5">
        <v>155580</v>
      </c>
      <c r="F9" s="14">
        <f>E9/$E$12</f>
        <v>0.34118421052631581</v>
      </c>
      <c r="G9" s="13">
        <v>894</v>
      </c>
      <c r="H9" s="14">
        <f>G9/$G$12</f>
        <v>0.35560859188544153</v>
      </c>
      <c r="L9" s="38" t="s">
        <v>1</v>
      </c>
      <c r="M9" s="54">
        <v>0.34118421052631581</v>
      </c>
      <c r="N9" s="23"/>
    </row>
    <row r="10" spans="3:15" ht="14.5" customHeight="1">
      <c r="C10" s="6"/>
      <c r="D10" s="35" t="s">
        <v>2</v>
      </c>
      <c r="E10" s="5">
        <v>143515</v>
      </c>
      <c r="F10" s="14">
        <f>E10/$E$12</f>
        <v>0.31472587719298245</v>
      </c>
      <c r="G10" s="13">
        <v>771</v>
      </c>
      <c r="H10" s="14">
        <f>G10/$G$12</f>
        <v>0.30668257756563244</v>
      </c>
      <c r="I10" s="23">
        <f>+H11-H9</f>
        <v>-1.7899761336515496E-2</v>
      </c>
      <c r="L10" s="39" t="s">
        <v>3</v>
      </c>
      <c r="M10" s="55">
        <v>0.34408991228070174</v>
      </c>
      <c r="N10" s="23"/>
    </row>
    <row r="11" spans="3:15" ht="14.5" customHeight="1">
      <c r="D11" s="35" t="s">
        <v>3</v>
      </c>
      <c r="E11" s="5">
        <v>156905</v>
      </c>
      <c r="F11" s="14">
        <f>E11/$E$12</f>
        <v>0.34408991228070174</v>
      </c>
      <c r="G11" s="13">
        <v>849</v>
      </c>
      <c r="H11" s="14">
        <f>G11/$G$12</f>
        <v>0.33770883054892603</v>
      </c>
      <c r="M11" s="25"/>
      <c r="N11" s="23"/>
    </row>
    <row r="12" spans="3:15" ht="14.5" customHeight="1">
      <c r="C12" s="6"/>
      <c r="D12" s="27" t="s">
        <v>4</v>
      </c>
      <c r="E12" s="5">
        <f>SUM(E9:E11)</f>
        <v>456000</v>
      </c>
      <c r="F12" s="12"/>
      <c r="G12" s="34">
        <f>SUM(G9:G11)</f>
        <v>2514</v>
      </c>
      <c r="H12" s="12"/>
      <c r="M12" s="23"/>
      <c r="N12" s="23"/>
    </row>
    <row r="13" spans="3:15">
      <c r="D13" s="4" t="s">
        <v>30</v>
      </c>
      <c r="J13" s="57" t="s">
        <v>32</v>
      </c>
      <c r="N13" s="23"/>
    </row>
    <row r="14" spans="3:15">
      <c r="N14" s="23"/>
    </row>
    <row r="16" spans="3:15">
      <c r="C16" s="43"/>
      <c r="D16" s="44"/>
      <c r="E16" s="44"/>
      <c r="F16" s="44"/>
      <c r="G16" s="44"/>
      <c r="H16" s="44"/>
      <c r="I16" s="44"/>
      <c r="J16" s="44"/>
      <c r="K16" s="45"/>
    </row>
    <row r="17" spans="3:34">
      <c r="C17" s="46"/>
      <c r="D17" s="24"/>
      <c r="E17" s="24"/>
      <c r="F17" s="24"/>
      <c r="G17" s="24"/>
      <c r="H17" s="24"/>
      <c r="I17" s="24"/>
      <c r="J17" s="24"/>
      <c r="K17" s="47"/>
    </row>
    <row r="18" spans="3:34">
      <c r="C18" s="48"/>
      <c r="D18" s="28" t="s">
        <v>28</v>
      </c>
      <c r="E18" s="28" t="s">
        <v>1</v>
      </c>
      <c r="F18" s="21" t="s">
        <v>1161</v>
      </c>
      <c r="G18" s="28" t="s">
        <v>2</v>
      </c>
      <c r="H18" s="21" t="s">
        <v>1161</v>
      </c>
      <c r="I18" s="28" t="s">
        <v>3</v>
      </c>
      <c r="J18" s="21" t="s">
        <v>1161</v>
      </c>
      <c r="K18" s="47"/>
      <c r="M18" s="1" t="s">
        <v>1</v>
      </c>
      <c r="N18" s="1" t="s">
        <v>2</v>
      </c>
      <c r="O18" s="1" t="s">
        <v>3</v>
      </c>
    </row>
    <row r="19" spans="3:34">
      <c r="C19" s="48"/>
      <c r="D19" s="26" t="s">
        <v>24</v>
      </c>
      <c r="E19" s="5">
        <v>74305</v>
      </c>
      <c r="F19" s="14">
        <f>E19/$E$21</f>
        <v>0.47759994857950894</v>
      </c>
      <c r="G19" s="5">
        <v>68685</v>
      </c>
      <c r="H19" s="14">
        <f>G19/$G$21</f>
        <v>0.47859108803957773</v>
      </c>
      <c r="I19" s="5">
        <v>80170</v>
      </c>
      <c r="J19" s="14">
        <f>I19/$I$21</f>
        <v>0.51094611389057076</v>
      </c>
      <c r="K19" s="47"/>
      <c r="L19" s="1" t="s">
        <v>24</v>
      </c>
      <c r="M19" s="25">
        <f>F19</f>
        <v>0.47759994857950894</v>
      </c>
      <c r="N19" s="25">
        <f>H19</f>
        <v>0.47859108803957773</v>
      </c>
      <c r="O19" s="25">
        <f>J19</f>
        <v>0.51094611389057076</v>
      </c>
    </row>
    <row r="20" spans="3:34">
      <c r="C20" s="48"/>
      <c r="D20" s="26" t="s">
        <v>25</v>
      </c>
      <c r="E20" s="5">
        <v>81275</v>
      </c>
      <c r="F20" s="14">
        <f>E20/$E$21</f>
        <v>0.52240005142049106</v>
      </c>
      <c r="G20" s="5">
        <v>74830</v>
      </c>
      <c r="H20" s="14">
        <f>G20/$G$21</f>
        <v>0.52140891196042227</v>
      </c>
      <c r="I20" s="5">
        <v>76735</v>
      </c>
      <c r="J20" s="14">
        <f>I20/$I$21</f>
        <v>0.48905388610942929</v>
      </c>
      <c r="K20" s="47"/>
      <c r="L20" s="1" t="s">
        <v>25</v>
      </c>
      <c r="M20" s="25">
        <f>F20</f>
        <v>0.52240005142049106</v>
      </c>
      <c r="N20" s="25">
        <f>H20</f>
        <v>0.52140891196042227</v>
      </c>
      <c r="O20" s="25">
        <f>J20</f>
        <v>0.48905388610942929</v>
      </c>
      <c r="AH20" s="57" t="s">
        <v>39</v>
      </c>
    </row>
    <row r="21" spans="3:34">
      <c r="C21" s="48"/>
      <c r="D21" s="27" t="s">
        <v>4</v>
      </c>
      <c r="E21" s="5">
        <f>SUM(E19:E20)</f>
        <v>155580</v>
      </c>
      <c r="F21" s="12"/>
      <c r="G21" s="5">
        <f>SUM(G19:G20)</f>
        <v>143515</v>
      </c>
      <c r="H21" s="12"/>
      <c r="I21" s="5">
        <f>SUM(I19:I20)</f>
        <v>156905</v>
      </c>
      <c r="J21" s="12"/>
      <c r="K21" s="47"/>
    </row>
    <row r="22" spans="3:34">
      <c r="C22" s="48"/>
      <c r="D22" s="42" t="s">
        <v>36</v>
      </c>
      <c r="E22" s="24"/>
      <c r="F22" s="24"/>
      <c r="G22" s="24"/>
      <c r="H22" s="24"/>
      <c r="I22" s="24"/>
      <c r="J22" s="24"/>
      <c r="K22" s="47"/>
    </row>
    <row r="23" spans="3:34">
      <c r="C23" s="48"/>
      <c r="D23" s="24"/>
      <c r="E23" s="24"/>
      <c r="F23" s="24"/>
      <c r="G23" s="24"/>
      <c r="H23" s="24"/>
      <c r="I23" s="24"/>
      <c r="J23" s="24"/>
      <c r="K23" s="47"/>
    </row>
    <row r="24" spans="3:34">
      <c r="C24" s="48"/>
      <c r="D24" s="24"/>
      <c r="E24" s="24"/>
      <c r="F24" s="24"/>
      <c r="G24" s="24"/>
      <c r="H24" s="24"/>
      <c r="I24" s="24"/>
      <c r="J24" s="24"/>
      <c r="K24" s="47"/>
      <c r="V24" s="1" t="s">
        <v>35</v>
      </c>
    </row>
    <row r="25" spans="3:34">
      <c r="C25" s="48"/>
      <c r="D25" s="28" t="s">
        <v>28</v>
      </c>
      <c r="E25" s="31" t="s">
        <v>1</v>
      </c>
      <c r="F25" s="21" t="s">
        <v>1161</v>
      </c>
      <c r="G25" s="31" t="s">
        <v>2</v>
      </c>
      <c r="H25" s="21" t="s">
        <v>1161</v>
      </c>
      <c r="I25" s="31" t="s">
        <v>3</v>
      </c>
      <c r="J25" s="21" t="s">
        <v>1161</v>
      </c>
      <c r="K25" s="47"/>
    </row>
    <row r="26" spans="3:34">
      <c r="C26" s="48"/>
      <c r="D26" s="26" t="s">
        <v>24</v>
      </c>
      <c r="E26" s="13">
        <v>453</v>
      </c>
      <c r="F26" s="14">
        <f>E26/$E$28</f>
        <v>0.50671140939597314</v>
      </c>
      <c r="G26" s="13">
        <v>353</v>
      </c>
      <c r="H26" s="14">
        <f>G26/$G$28</f>
        <v>0.45784695201037612</v>
      </c>
      <c r="I26" s="13">
        <v>410</v>
      </c>
      <c r="J26" s="14">
        <f>I26/$I$28</f>
        <v>0.4829210836277974</v>
      </c>
      <c r="K26" s="47"/>
    </row>
    <row r="27" spans="3:34">
      <c r="C27" s="48"/>
      <c r="D27" s="26" t="s">
        <v>25</v>
      </c>
      <c r="E27" s="13">
        <v>441</v>
      </c>
      <c r="F27" s="14">
        <f>E27/$E$28</f>
        <v>0.49328859060402686</v>
      </c>
      <c r="G27" s="13">
        <v>418</v>
      </c>
      <c r="H27" s="14">
        <f>G27/$G$28</f>
        <v>0.54215304798962383</v>
      </c>
      <c r="I27" s="13">
        <v>439</v>
      </c>
      <c r="J27" s="14">
        <f>I27/$I$28</f>
        <v>0.5170789163722026</v>
      </c>
      <c r="K27" s="47"/>
    </row>
    <row r="28" spans="3:34">
      <c r="C28" s="48"/>
      <c r="D28" s="27" t="s">
        <v>4</v>
      </c>
      <c r="E28" s="15">
        <f>SUM(E26:E27)</f>
        <v>894</v>
      </c>
      <c r="F28" s="12"/>
      <c r="G28" s="15">
        <f>SUM(G26:G27)</f>
        <v>771</v>
      </c>
      <c r="H28" s="12"/>
      <c r="I28" s="15">
        <f>SUM(I26:I27)</f>
        <v>849</v>
      </c>
      <c r="J28" s="12"/>
      <c r="K28" s="47"/>
    </row>
    <row r="29" spans="3:34">
      <c r="C29" s="46"/>
      <c r="D29" s="42" t="s">
        <v>1162</v>
      </c>
      <c r="E29" s="24"/>
      <c r="F29" s="24"/>
      <c r="G29" s="24"/>
      <c r="H29" s="24"/>
      <c r="I29" s="24"/>
      <c r="J29" s="24"/>
      <c r="K29" s="47"/>
    </row>
    <row r="30" spans="3:34">
      <c r="C30" s="46"/>
      <c r="D30" s="24"/>
      <c r="E30" s="24"/>
      <c r="F30" s="24"/>
      <c r="G30" s="24"/>
      <c r="H30" s="24"/>
      <c r="I30" s="24"/>
      <c r="J30" s="99" t="s">
        <v>38</v>
      </c>
      <c r="K30" s="47"/>
    </row>
    <row r="31" spans="3:34">
      <c r="C31" s="49"/>
      <c r="D31" s="50"/>
      <c r="E31" s="50"/>
      <c r="F31" s="50"/>
      <c r="G31" s="50"/>
      <c r="H31" s="50"/>
      <c r="I31" s="50"/>
      <c r="J31" s="50"/>
      <c r="K31" s="51"/>
    </row>
    <row r="32" spans="3:34" ht="15" customHeight="1">
      <c r="Y32" s="28" t="s">
        <v>28</v>
      </c>
      <c r="Z32" s="28" t="s">
        <v>1</v>
      </c>
      <c r="AA32" s="21" t="s">
        <v>1161</v>
      </c>
      <c r="AB32" s="28" t="s">
        <v>2</v>
      </c>
      <c r="AC32" s="21" t="s">
        <v>1161</v>
      </c>
      <c r="AD32" s="28" t="s">
        <v>3</v>
      </c>
      <c r="AE32" s="21" t="s">
        <v>1161</v>
      </c>
    </row>
    <row r="33" spans="2:31">
      <c r="Y33" s="26" t="s">
        <v>24</v>
      </c>
      <c r="Z33" s="5">
        <v>74305</v>
      </c>
      <c r="AA33" s="14">
        <v>0.33296737766624845</v>
      </c>
      <c r="AB33" s="5">
        <v>68685</v>
      </c>
      <c r="AC33" s="14">
        <v>0.3077836529844058</v>
      </c>
      <c r="AD33" s="5">
        <v>80170</v>
      </c>
      <c r="AE33" s="14">
        <v>0.35924896934934575</v>
      </c>
    </row>
    <row r="34" spans="2:31">
      <c r="D34" s="28" t="s">
        <v>28</v>
      </c>
      <c r="E34" s="28" t="s">
        <v>1</v>
      </c>
      <c r="F34" s="21" t="s">
        <v>1161</v>
      </c>
      <c r="G34" s="28" t="s">
        <v>2</v>
      </c>
      <c r="H34" s="21" t="s">
        <v>1161</v>
      </c>
      <c r="I34" s="28" t="s">
        <v>3</v>
      </c>
      <c r="J34" s="21" t="s">
        <v>1161</v>
      </c>
      <c r="M34" s="1" t="s">
        <v>1</v>
      </c>
      <c r="N34" s="1" t="s">
        <v>2</v>
      </c>
      <c r="O34" s="1" t="s">
        <v>3</v>
      </c>
      <c r="Y34" s="26" t="s">
        <v>25</v>
      </c>
      <c r="Z34" s="5">
        <v>81275</v>
      </c>
      <c r="AA34" s="14">
        <v>0.34905943995876998</v>
      </c>
      <c r="AB34" s="5">
        <v>74830</v>
      </c>
      <c r="AC34" s="14">
        <v>0.32137948806047073</v>
      </c>
      <c r="AD34" s="5">
        <v>76735</v>
      </c>
      <c r="AE34" s="14">
        <v>0.32956107198075935</v>
      </c>
    </row>
    <row r="35" spans="2:31">
      <c r="D35" s="26" t="s">
        <v>24</v>
      </c>
      <c r="E35" s="5">
        <f>E19</f>
        <v>74305</v>
      </c>
      <c r="F35" s="14">
        <f>E35/G3</f>
        <v>0.33296737766624845</v>
      </c>
      <c r="G35" s="5">
        <f>G19</f>
        <v>68685</v>
      </c>
      <c r="H35" s="14">
        <f>G35/$G$3</f>
        <v>0.3077836529844058</v>
      </c>
      <c r="I35" s="5">
        <f>I19</f>
        <v>80170</v>
      </c>
      <c r="J35" s="14">
        <f>I35/$G$3</f>
        <v>0.35924896934934575</v>
      </c>
      <c r="L35" s="1" t="str">
        <f>D35</f>
        <v>Տղամարդիկ</v>
      </c>
      <c r="M35" s="23">
        <f>F35</f>
        <v>0.33296737766624845</v>
      </c>
      <c r="N35" s="23">
        <f>H35</f>
        <v>0.3077836529844058</v>
      </c>
      <c r="O35" s="23">
        <f>J35</f>
        <v>0.35924896934934575</v>
      </c>
    </row>
    <row r="36" spans="2:31">
      <c r="D36" s="26" t="s">
        <v>25</v>
      </c>
      <c r="E36" s="5">
        <f>E20</f>
        <v>81275</v>
      </c>
      <c r="F36" s="14">
        <f>E36/$G$4</f>
        <v>0.34905943995876998</v>
      </c>
      <c r="G36" s="5">
        <f>G20</f>
        <v>74830</v>
      </c>
      <c r="H36" s="14">
        <f>G36/$G$4</f>
        <v>0.32137948806047073</v>
      </c>
      <c r="I36" s="5">
        <f>I20</f>
        <v>76735</v>
      </c>
      <c r="J36" s="14">
        <f>I36/$G$4</f>
        <v>0.32956107198075935</v>
      </c>
      <c r="L36" s="1" t="str">
        <f>D36</f>
        <v>Կանայք</v>
      </c>
      <c r="M36" s="23">
        <f>F36</f>
        <v>0.34905943995876998</v>
      </c>
      <c r="N36" s="23">
        <f>H36</f>
        <v>0.32137948806047073</v>
      </c>
      <c r="O36" s="23">
        <f>J36</f>
        <v>0.32956107198075935</v>
      </c>
    </row>
    <row r="43" spans="2:31">
      <c r="B43" s="141" t="s">
        <v>10</v>
      </c>
      <c r="C43" s="141"/>
      <c r="D43" s="29" t="s">
        <v>1</v>
      </c>
      <c r="E43" s="21" t="s">
        <v>1161</v>
      </c>
      <c r="F43" s="29" t="s">
        <v>2</v>
      </c>
      <c r="G43" s="21" t="s">
        <v>1161</v>
      </c>
      <c r="H43" s="29" t="s">
        <v>3</v>
      </c>
      <c r="I43" s="21" t="s">
        <v>1161</v>
      </c>
      <c r="J43" s="30" t="s">
        <v>4</v>
      </c>
      <c r="K43" s="21" t="s">
        <v>1161</v>
      </c>
    </row>
    <row r="44" spans="2:31">
      <c r="B44" s="141" t="s">
        <v>6</v>
      </c>
      <c r="C44" s="141"/>
      <c r="D44" s="5">
        <v>48670</v>
      </c>
      <c r="E44" s="11">
        <f>D44/$J$44</f>
        <v>0.36609124073865135</v>
      </c>
      <c r="F44" s="5">
        <v>45710</v>
      </c>
      <c r="G44" s="11">
        <f>F44/$J$44</f>
        <v>0.34382639437361318</v>
      </c>
      <c r="H44" s="5">
        <v>38565</v>
      </c>
      <c r="I44" s="11">
        <f>H44/$J$44</f>
        <v>0.29008236488773553</v>
      </c>
      <c r="J44" s="5">
        <f>D44+F44+H44</f>
        <v>132945</v>
      </c>
      <c r="K44" s="11">
        <f>J44/$J$48</f>
        <v>0.29154605263157896</v>
      </c>
    </row>
    <row r="45" spans="2:31">
      <c r="B45" s="141" t="s">
        <v>7</v>
      </c>
      <c r="C45" s="141"/>
      <c r="D45" s="5">
        <v>33635</v>
      </c>
      <c r="E45" s="11">
        <f>D45/$J$45</f>
        <v>0.33105314960629922</v>
      </c>
      <c r="F45" s="5">
        <v>34375</v>
      </c>
      <c r="G45" s="11">
        <f>F45/$J$45</f>
        <v>0.33833661417322836</v>
      </c>
      <c r="H45" s="5">
        <v>33590</v>
      </c>
      <c r="I45" s="11">
        <f>H45/$J$45</f>
        <v>0.33061023622047242</v>
      </c>
      <c r="J45" s="5">
        <f t="shared" ref="J45:J47" si="0">D45+F45+H45</f>
        <v>101600</v>
      </c>
      <c r="K45" s="11">
        <f>J45/$J$48</f>
        <v>0.22280701754385965</v>
      </c>
    </row>
    <row r="46" spans="2:31">
      <c r="B46" s="141" t="s">
        <v>8</v>
      </c>
      <c r="C46" s="141"/>
      <c r="D46" s="5">
        <v>33660</v>
      </c>
      <c r="E46" s="11">
        <f>D46/$J$46</f>
        <v>0.302561797752809</v>
      </c>
      <c r="F46" s="5">
        <v>38370</v>
      </c>
      <c r="G46" s="11">
        <f>F46/$J$46</f>
        <v>0.3448988764044944</v>
      </c>
      <c r="H46" s="5">
        <v>39220</v>
      </c>
      <c r="I46" s="11">
        <f>H46/$J$46</f>
        <v>0.35253932584269665</v>
      </c>
      <c r="J46" s="5">
        <f t="shared" si="0"/>
        <v>111250</v>
      </c>
      <c r="K46" s="11">
        <f>J46/$J$48</f>
        <v>0.24396929824561403</v>
      </c>
    </row>
    <row r="47" spans="2:31">
      <c r="B47" s="141" t="s">
        <v>9</v>
      </c>
      <c r="C47" s="141"/>
      <c r="D47" s="5">
        <v>39615</v>
      </c>
      <c r="E47" s="11">
        <f>D47/$J$47</f>
        <v>0.35946644889070367</v>
      </c>
      <c r="F47" s="5">
        <v>25060</v>
      </c>
      <c r="G47" s="11">
        <f>F47/$J$47</f>
        <v>0.22739440134295177</v>
      </c>
      <c r="H47" s="5">
        <v>45530</v>
      </c>
      <c r="I47" s="11">
        <f>H47/$J$47</f>
        <v>0.41313914976634453</v>
      </c>
      <c r="J47" s="5">
        <f t="shared" si="0"/>
        <v>110205</v>
      </c>
      <c r="K47" s="11">
        <f>J47/$J$48</f>
        <v>0.24167763157894737</v>
      </c>
    </row>
    <row r="48" spans="2:31">
      <c r="B48" s="139" t="s">
        <v>4</v>
      </c>
      <c r="C48" s="140"/>
      <c r="D48" s="5">
        <f>SUM(D44:D47)</f>
        <v>155580</v>
      </c>
      <c r="E48" s="12"/>
      <c r="F48" s="5">
        <f>SUM(F44:F47)</f>
        <v>143515</v>
      </c>
      <c r="G48" s="12"/>
      <c r="H48" s="5">
        <f>SUM(H44:H47)</f>
        <v>156905</v>
      </c>
      <c r="I48" s="12"/>
      <c r="J48" s="5">
        <f>SUM(J44:J47)</f>
        <v>456000</v>
      </c>
      <c r="K48" s="12"/>
    </row>
    <row r="49" spans="2:31">
      <c r="B49" s="4" t="s">
        <v>42</v>
      </c>
    </row>
    <row r="50" spans="2:31">
      <c r="H50" s="56"/>
    </row>
    <row r="52" spans="2:31">
      <c r="B52" s="141" t="s">
        <v>10</v>
      </c>
      <c r="C52" s="141"/>
      <c r="D52" s="9" t="s">
        <v>1</v>
      </c>
      <c r="E52" s="21" t="s">
        <v>1161</v>
      </c>
      <c r="F52" s="9" t="s">
        <v>2</v>
      </c>
      <c r="G52" s="21" t="s">
        <v>1161</v>
      </c>
      <c r="H52" s="9" t="s">
        <v>3</v>
      </c>
      <c r="I52" s="21" t="s">
        <v>1161</v>
      </c>
      <c r="J52" s="10" t="s">
        <v>4</v>
      </c>
      <c r="K52" s="21" t="s">
        <v>1161</v>
      </c>
      <c r="AE52" s="57" t="s">
        <v>40</v>
      </c>
    </row>
    <row r="53" spans="2:31">
      <c r="B53" s="141" t="s">
        <v>6</v>
      </c>
      <c r="C53" s="141"/>
      <c r="D53" s="8">
        <v>224</v>
      </c>
      <c r="E53" s="11">
        <f>D53/$J$53</f>
        <v>0.32700729927007299</v>
      </c>
      <c r="F53" s="8">
        <v>246</v>
      </c>
      <c r="G53" s="11">
        <f>F53/$J$53</f>
        <v>0.35912408759124087</v>
      </c>
      <c r="H53" s="8">
        <v>215</v>
      </c>
      <c r="I53" s="11">
        <f>H53/$J$53</f>
        <v>0.31386861313868614</v>
      </c>
      <c r="J53" s="5">
        <f>D53+F53+H53</f>
        <v>685</v>
      </c>
      <c r="K53" s="11">
        <f>J53/$J$57</f>
        <v>0.27247414478918058</v>
      </c>
      <c r="V53" s="41"/>
    </row>
    <row r="54" spans="2:31">
      <c r="B54" s="141" t="s">
        <v>7</v>
      </c>
      <c r="C54" s="141"/>
      <c r="D54" s="8">
        <v>202</v>
      </c>
      <c r="E54" s="11">
        <f>D54/$J$54</f>
        <v>0.3720073664825046</v>
      </c>
      <c r="F54" s="8">
        <v>154</v>
      </c>
      <c r="G54" s="11">
        <f>F54/$J$54</f>
        <v>0.28360957642725598</v>
      </c>
      <c r="H54" s="8">
        <v>187</v>
      </c>
      <c r="I54" s="11">
        <f>H54/$J$54</f>
        <v>0.34438305709023942</v>
      </c>
      <c r="J54" s="5">
        <f t="shared" ref="J54:J56" si="1">D54+F54+H54</f>
        <v>543</v>
      </c>
      <c r="K54" s="11">
        <f>J54/$J$57</f>
        <v>0.21599045346062051</v>
      </c>
    </row>
    <row r="55" spans="2:31">
      <c r="B55" s="141" t="s">
        <v>8</v>
      </c>
      <c r="C55" s="141"/>
      <c r="D55" s="8">
        <v>231</v>
      </c>
      <c r="E55" s="11">
        <f>D55/$J$55</f>
        <v>0.35213414634146339</v>
      </c>
      <c r="F55" s="8">
        <v>200</v>
      </c>
      <c r="G55" s="11">
        <f>F55/$J$55</f>
        <v>0.3048780487804878</v>
      </c>
      <c r="H55" s="8">
        <v>225</v>
      </c>
      <c r="I55" s="11">
        <f>H55/$J$55</f>
        <v>0.34298780487804881</v>
      </c>
      <c r="J55" s="5">
        <f t="shared" si="1"/>
        <v>656</v>
      </c>
      <c r="K55" s="11">
        <f>J55/$J$57</f>
        <v>0.26093874303898168</v>
      </c>
    </row>
    <row r="56" spans="2:31">
      <c r="B56" s="141" t="s">
        <v>9</v>
      </c>
      <c r="C56" s="141"/>
      <c r="D56" s="8">
        <v>237</v>
      </c>
      <c r="E56" s="11">
        <f>D56/$J$56</f>
        <v>0.37619047619047619</v>
      </c>
      <c r="F56" s="8">
        <v>171</v>
      </c>
      <c r="G56" s="11">
        <f>F56/$J$56</f>
        <v>0.27142857142857141</v>
      </c>
      <c r="H56" s="8">
        <v>222</v>
      </c>
      <c r="I56" s="11">
        <f>H56/$J$56</f>
        <v>0.35238095238095241</v>
      </c>
      <c r="J56" s="5">
        <f t="shared" si="1"/>
        <v>630</v>
      </c>
      <c r="K56" s="11">
        <f>J56/$J$57</f>
        <v>0.25059665871121717</v>
      </c>
    </row>
    <row r="57" spans="2:31">
      <c r="B57" s="148" t="s">
        <v>4</v>
      </c>
      <c r="C57" s="148"/>
      <c r="D57" s="5">
        <f>SUM(D53:D56)</f>
        <v>894</v>
      </c>
      <c r="E57" s="12"/>
      <c r="F57" s="5">
        <f>SUM(F53:F56)</f>
        <v>771</v>
      </c>
      <c r="G57" s="12"/>
      <c r="H57" s="5">
        <f>SUM(H53:H56)</f>
        <v>849</v>
      </c>
      <c r="I57" s="12"/>
      <c r="J57" s="5">
        <f>SUM(J53:J56)</f>
        <v>2514</v>
      </c>
      <c r="K57" s="12"/>
    </row>
    <row r="58" spans="2:31">
      <c r="B58" s="4" t="s">
        <v>1163</v>
      </c>
      <c r="V58" s="147" t="s">
        <v>50</v>
      </c>
      <c r="W58" s="147"/>
    </row>
    <row r="59" spans="2:31">
      <c r="B59" s="4"/>
      <c r="K59" s="57" t="s">
        <v>43</v>
      </c>
    </row>
    <row r="60" spans="2:31">
      <c r="B60" s="4"/>
    </row>
    <row r="63" spans="2:31">
      <c r="B63" s="141" t="s">
        <v>10</v>
      </c>
      <c r="C63" s="141"/>
      <c r="D63" s="9" t="s">
        <v>1</v>
      </c>
      <c r="E63" s="21" t="s">
        <v>1161</v>
      </c>
      <c r="F63" s="9" t="s">
        <v>2</v>
      </c>
      <c r="G63" s="21" t="s">
        <v>1161</v>
      </c>
      <c r="H63" s="9" t="s">
        <v>3</v>
      </c>
      <c r="I63" s="21" t="s">
        <v>1161</v>
      </c>
      <c r="J63" s="10" t="s">
        <v>4</v>
      </c>
      <c r="K63" s="21" t="s">
        <v>1161</v>
      </c>
      <c r="M63" s="3" t="str">
        <f>B63</f>
        <v>Տարիքային խումբ</v>
      </c>
      <c r="N63" s="53" t="s">
        <v>1</v>
      </c>
      <c r="O63" s="53" t="s">
        <v>2</v>
      </c>
      <c r="P63" s="53" t="s">
        <v>3</v>
      </c>
    </row>
    <row r="64" spans="2:31">
      <c r="B64" s="141" t="s">
        <v>6</v>
      </c>
      <c r="C64" s="141"/>
      <c r="D64" s="5">
        <v>23550</v>
      </c>
      <c r="E64" s="11">
        <f>D64/$J64</f>
        <v>0.37301021620337371</v>
      </c>
      <c r="F64" s="5">
        <v>23035</v>
      </c>
      <c r="G64" s="11">
        <f>F64/$J64</f>
        <v>0.36485309257939336</v>
      </c>
      <c r="H64" s="5">
        <v>16550</v>
      </c>
      <c r="I64" s="11">
        <f>H64/$J64</f>
        <v>0.26213669121723293</v>
      </c>
      <c r="J64" s="5">
        <f>D64+F64+H64</f>
        <v>63135</v>
      </c>
      <c r="K64" s="11">
        <f>J64/$J$68</f>
        <v>0.28291360458863596</v>
      </c>
      <c r="M64" s="3" t="str">
        <f>B64</f>
        <v>18-30</v>
      </c>
      <c r="N64" s="22">
        <f>E64</f>
        <v>0.37301021620337371</v>
      </c>
      <c r="O64" s="32">
        <f>G64</f>
        <v>0.36485309257939336</v>
      </c>
      <c r="P64" s="32">
        <f>I64</f>
        <v>0.26213669121723293</v>
      </c>
    </row>
    <row r="65" spans="2:29">
      <c r="B65" s="141" t="s">
        <v>7</v>
      </c>
      <c r="C65" s="141"/>
      <c r="D65" s="5">
        <v>19315</v>
      </c>
      <c r="E65" s="11">
        <f>D65/$J65</f>
        <v>0.38773461808692161</v>
      </c>
      <c r="F65" s="5">
        <v>14665</v>
      </c>
      <c r="G65" s="11">
        <f>F65/$J65</f>
        <v>0.29438924018869816</v>
      </c>
      <c r="H65" s="5">
        <v>15835</v>
      </c>
      <c r="I65" s="11">
        <f>H65/$J65</f>
        <v>0.31787614172438022</v>
      </c>
      <c r="J65" s="5">
        <f t="shared" ref="J65:J67" si="2">D65+F65+H65</f>
        <v>49815</v>
      </c>
      <c r="K65" s="11">
        <f>J65/$J$68</f>
        <v>0.22322548843878831</v>
      </c>
      <c r="M65" s="3" t="str">
        <f>B65</f>
        <v>31-41</v>
      </c>
      <c r="N65" s="22">
        <f t="shared" ref="N65:N67" si="3">E65</f>
        <v>0.38773461808692161</v>
      </c>
      <c r="O65" s="32">
        <f t="shared" ref="O65:O67" si="4">G65</f>
        <v>0.29438924018869816</v>
      </c>
      <c r="P65" s="32">
        <f t="shared" ref="P65:P67" si="5">I65</f>
        <v>0.31787614172438022</v>
      </c>
    </row>
    <row r="66" spans="2:29">
      <c r="B66" s="141" t="s">
        <v>8</v>
      </c>
      <c r="C66" s="141"/>
      <c r="D66" s="5">
        <v>13525</v>
      </c>
      <c r="E66" s="11">
        <f>D66/$J66</f>
        <v>0.24182013230824245</v>
      </c>
      <c r="F66" s="5">
        <v>20150</v>
      </c>
      <c r="G66" s="11">
        <f>F66/$J66</f>
        <v>0.36027176828178081</v>
      </c>
      <c r="H66" s="5">
        <v>22255</v>
      </c>
      <c r="I66" s="11">
        <f>H66/$J66</f>
        <v>0.39790809940997673</v>
      </c>
      <c r="J66" s="5">
        <f t="shared" si="2"/>
        <v>55930</v>
      </c>
      <c r="K66" s="11">
        <f>J66/$J$68</f>
        <v>0.25062735257214552</v>
      </c>
      <c r="M66" s="3" t="str">
        <f>B66</f>
        <v>42-52</v>
      </c>
      <c r="N66" s="22">
        <f t="shared" si="3"/>
        <v>0.24182013230824245</v>
      </c>
      <c r="O66" s="32">
        <f t="shared" si="4"/>
        <v>0.36027176828178081</v>
      </c>
      <c r="P66" s="32">
        <f t="shared" si="5"/>
        <v>0.39790809940997673</v>
      </c>
    </row>
    <row r="67" spans="2:29">
      <c r="B67" s="141" t="s">
        <v>9</v>
      </c>
      <c r="C67" s="141"/>
      <c r="D67" s="5">
        <v>17915</v>
      </c>
      <c r="E67" s="11">
        <f>D67/$J67</f>
        <v>0.33004789977892407</v>
      </c>
      <c r="F67" s="5">
        <v>10835</v>
      </c>
      <c r="G67" s="11">
        <f>F67/$J67</f>
        <v>0.19961311717022845</v>
      </c>
      <c r="H67" s="5">
        <v>25530</v>
      </c>
      <c r="I67" s="11">
        <f>H67/$J67</f>
        <v>0.47033898305084748</v>
      </c>
      <c r="J67" s="5">
        <f t="shared" si="2"/>
        <v>54280</v>
      </c>
      <c r="K67" s="11">
        <f>J67/$J$68</f>
        <v>0.24323355440043018</v>
      </c>
      <c r="M67" s="3" t="str">
        <f>B67</f>
        <v>53-64</v>
      </c>
      <c r="N67" s="22">
        <f t="shared" si="3"/>
        <v>0.33004789977892407</v>
      </c>
      <c r="O67" s="32">
        <f t="shared" si="4"/>
        <v>0.19961311717022845</v>
      </c>
      <c r="P67" s="32">
        <f t="shared" si="5"/>
        <v>0.47033898305084748</v>
      </c>
    </row>
    <row r="68" spans="2:29">
      <c r="B68" s="148" t="s">
        <v>4</v>
      </c>
      <c r="C68" s="148"/>
      <c r="D68" s="5">
        <f>SUM(D64:D67)</f>
        <v>74305</v>
      </c>
      <c r="E68" s="12"/>
      <c r="F68" s="5">
        <f>SUM(F64:F67)</f>
        <v>68685</v>
      </c>
      <c r="G68" s="12"/>
      <c r="H68" s="5">
        <f>SUM(H64:H67)</f>
        <v>80170</v>
      </c>
      <c r="I68" s="12"/>
      <c r="J68" s="5">
        <f>SUM(J64:J67)</f>
        <v>223160</v>
      </c>
      <c r="K68" s="12"/>
      <c r="M68" s="4" t="s">
        <v>44</v>
      </c>
    </row>
    <row r="69" spans="2:29">
      <c r="B69" s="4" t="s">
        <v>1164</v>
      </c>
    </row>
    <row r="72" spans="2:29">
      <c r="B72" s="141" t="s">
        <v>10</v>
      </c>
      <c r="C72" s="141"/>
      <c r="D72" s="9" t="s">
        <v>1</v>
      </c>
      <c r="E72" s="21" t="s">
        <v>1161</v>
      </c>
      <c r="F72" s="9" t="s">
        <v>2</v>
      </c>
      <c r="G72" s="21" t="s">
        <v>1161</v>
      </c>
      <c r="H72" s="9" t="s">
        <v>3</v>
      </c>
      <c r="I72" s="21" t="s">
        <v>1161</v>
      </c>
      <c r="J72" s="10" t="s">
        <v>4</v>
      </c>
      <c r="K72" s="21" t="s">
        <v>1161</v>
      </c>
      <c r="M72" s="3" t="str">
        <f>B72</f>
        <v>Տարիքային խումբ</v>
      </c>
      <c r="N72" s="53" t="s">
        <v>1</v>
      </c>
      <c r="O72" s="53" t="s">
        <v>2</v>
      </c>
      <c r="P72" s="53" t="s">
        <v>3</v>
      </c>
    </row>
    <row r="73" spans="2:29">
      <c r="B73" s="141" t="s">
        <v>6</v>
      </c>
      <c r="C73" s="141"/>
      <c r="D73" s="5">
        <v>25120</v>
      </c>
      <c r="E73" s="11">
        <f>D73/$J73</f>
        <v>0.35983383469416991</v>
      </c>
      <c r="F73" s="5">
        <v>22675</v>
      </c>
      <c r="G73" s="11">
        <f>F73/$J73</f>
        <v>0.32481019911187509</v>
      </c>
      <c r="H73" s="5">
        <v>22015</v>
      </c>
      <c r="I73" s="11">
        <f>H73/$J73</f>
        <v>0.31535596619395501</v>
      </c>
      <c r="J73" s="5">
        <f>D73+F73+H73</f>
        <v>69810</v>
      </c>
      <c r="K73" s="11">
        <f>J73/$J$77</f>
        <v>0.29981961862222983</v>
      </c>
      <c r="M73" s="3" t="str">
        <f>B73</f>
        <v>18-30</v>
      </c>
      <c r="N73" s="22">
        <f>E73</f>
        <v>0.35983383469416991</v>
      </c>
      <c r="O73" s="22">
        <f>G73</f>
        <v>0.32481019911187509</v>
      </c>
      <c r="P73" s="22">
        <f>I73</f>
        <v>0.31535596619395501</v>
      </c>
    </row>
    <row r="74" spans="2:29">
      <c r="B74" s="141" t="s">
        <v>7</v>
      </c>
      <c r="C74" s="141"/>
      <c r="D74" s="5">
        <v>14320</v>
      </c>
      <c r="E74" s="11">
        <f t="shared" ref="E74:E76" si="6">D74/$J74</f>
        <v>0.27652795210968428</v>
      </c>
      <c r="F74" s="5">
        <v>19710</v>
      </c>
      <c r="G74" s="11">
        <f t="shared" ref="G74:G76" si="7">F74/$J74</f>
        <v>0.38061214637443275</v>
      </c>
      <c r="H74" s="5">
        <v>17755</v>
      </c>
      <c r="I74" s="11">
        <f>H74/$J74</f>
        <v>0.34285990151588297</v>
      </c>
      <c r="J74" s="5">
        <f t="shared" ref="J74:J76" si="8">D74+F74+H74</f>
        <v>51785</v>
      </c>
      <c r="K74" s="11">
        <f t="shared" ref="K74:K76" si="9">J74/$J$77</f>
        <v>0.22240594399587699</v>
      </c>
      <c r="M74" s="3" t="str">
        <f>B74</f>
        <v>31-41</v>
      </c>
      <c r="N74" s="22">
        <f t="shared" ref="N74:N76" si="10">E74</f>
        <v>0.27652795210968428</v>
      </c>
      <c r="O74" s="22">
        <f t="shared" ref="O74:O76" si="11">G74</f>
        <v>0.38061214637443275</v>
      </c>
      <c r="P74" s="22">
        <f t="shared" ref="P74:P76" si="12">I74</f>
        <v>0.34285990151588297</v>
      </c>
    </row>
    <row r="75" spans="2:29">
      <c r="B75" s="141" t="s">
        <v>8</v>
      </c>
      <c r="C75" s="141"/>
      <c r="D75" s="5">
        <v>20135</v>
      </c>
      <c r="E75" s="11">
        <f t="shared" si="6"/>
        <v>0.36397324656543745</v>
      </c>
      <c r="F75" s="5">
        <v>18220</v>
      </c>
      <c r="G75" s="11">
        <f t="shared" si="7"/>
        <v>0.32935647143890096</v>
      </c>
      <c r="H75" s="5">
        <v>16965</v>
      </c>
      <c r="I75" s="11">
        <f>H75/$J75</f>
        <v>0.3066702819956616</v>
      </c>
      <c r="J75" s="5">
        <f t="shared" si="8"/>
        <v>55320</v>
      </c>
      <c r="K75" s="11">
        <f t="shared" si="9"/>
        <v>0.23758804329153066</v>
      </c>
      <c r="M75" s="3" t="str">
        <f>B75</f>
        <v>42-52</v>
      </c>
      <c r="N75" s="22">
        <f t="shared" si="10"/>
        <v>0.36397324656543745</v>
      </c>
      <c r="O75" s="22">
        <f t="shared" si="11"/>
        <v>0.32935647143890096</v>
      </c>
      <c r="P75" s="22">
        <f t="shared" si="12"/>
        <v>0.3066702819956616</v>
      </c>
    </row>
    <row r="76" spans="2:29">
      <c r="B76" s="141" t="s">
        <v>9</v>
      </c>
      <c r="C76" s="141"/>
      <c r="D76" s="5">
        <v>21700</v>
      </c>
      <c r="E76" s="11">
        <f t="shared" si="6"/>
        <v>0.38801966919982117</v>
      </c>
      <c r="F76" s="5">
        <v>14225</v>
      </c>
      <c r="G76" s="11">
        <f t="shared" si="7"/>
        <v>0.25435851586946806</v>
      </c>
      <c r="H76" s="5">
        <v>20000</v>
      </c>
      <c r="I76" s="11">
        <f>H76/$J76</f>
        <v>0.35762181493071077</v>
      </c>
      <c r="J76" s="5">
        <f t="shared" si="8"/>
        <v>55925</v>
      </c>
      <c r="K76" s="11">
        <f t="shared" si="9"/>
        <v>0.24018639409036249</v>
      </c>
      <c r="M76" s="3" t="str">
        <f>B76</f>
        <v>53-64</v>
      </c>
      <c r="N76" s="22">
        <f t="shared" si="10"/>
        <v>0.38801966919982117</v>
      </c>
      <c r="O76" s="22">
        <f t="shared" si="11"/>
        <v>0.25435851586946806</v>
      </c>
      <c r="P76" s="22">
        <f t="shared" si="12"/>
        <v>0.35762181493071077</v>
      </c>
    </row>
    <row r="77" spans="2:29">
      <c r="B77" s="148" t="s">
        <v>4</v>
      </c>
      <c r="C77" s="148"/>
      <c r="D77" s="5">
        <f>SUM(D73:D76)</f>
        <v>81275</v>
      </c>
      <c r="E77" s="12"/>
      <c r="F77" s="5">
        <f>SUM(F73:F76)</f>
        <v>74830</v>
      </c>
      <c r="G77" s="12"/>
      <c r="H77" s="5">
        <f>SUM(H73:H76)</f>
        <v>76735</v>
      </c>
      <c r="I77" s="12"/>
      <c r="J77" s="5">
        <f>SUM(J73:J76)</f>
        <v>232840</v>
      </c>
      <c r="K77" s="12"/>
      <c r="M77" s="4" t="s">
        <v>45</v>
      </c>
      <c r="O77" s="52"/>
      <c r="P77" s="52"/>
    </row>
    <row r="78" spans="2:29">
      <c r="B78" s="4" t="s">
        <v>1165</v>
      </c>
      <c r="K78" s="57" t="s">
        <v>48</v>
      </c>
      <c r="O78" s="52"/>
      <c r="P78" s="52"/>
      <c r="Q78" s="52"/>
      <c r="R78" s="52"/>
      <c r="S78" s="52"/>
      <c r="AB78" s="150" t="s">
        <v>49</v>
      </c>
      <c r="AC78" s="150"/>
    </row>
    <row r="81" spans="2:11">
      <c r="B81" s="141" t="s">
        <v>10</v>
      </c>
      <c r="C81" s="141"/>
      <c r="D81" s="9" t="s">
        <v>1</v>
      </c>
      <c r="E81" s="10" t="s">
        <v>1161</v>
      </c>
      <c r="F81" s="9" t="s">
        <v>2</v>
      </c>
      <c r="G81" s="10" t="s">
        <v>1161</v>
      </c>
      <c r="H81" s="9" t="s">
        <v>3</v>
      </c>
      <c r="I81" s="10" t="s">
        <v>1161</v>
      </c>
      <c r="J81" s="10" t="s">
        <v>4</v>
      </c>
      <c r="K81" s="10" t="s">
        <v>1161</v>
      </c>
    </row>
    <row r="82" spans="2:11">
      <c r="B82" s="141" t="s">
        <v>6</v>
      </c>
      <c r="C82" s="141"/>
      <c r="D82" s="8">
        <v>130</v>
      </c>
      <c r="E82" s="11">
        <f>D82/$D$86</f>
        <v>0.28697571743929362</v>
      </c>
      <c r="F82" s="8">
        <v>120</v>
      </c>
      <c r="G82" s="11">
        <f>F82/$F$86</f>
        <v>0.33994334277620397</v>
      </c>
      <c r="H82" s="8">
        <v>89</v>
      </c>
      <c r="I82" s="11">
        <f>H82/$H$86</f>
        <v>0.21707317073170732</v>
      </c>
      <c r="J82" s="5">
        <f>D82+F82+H82</f>
        <v>339</v>
      </c>
      <c r="K82" s="11">
        <f>J82/$J$86</f>
        <v>0.27878289473684209</v>
      </c>
    </row>
    <row r="83" spans="2:11">
      <c r="B83" s="141" t="s">
        <v>7</v>
      </c>
      <c r="C83" s="141"/>
      <c r="D83" s="8">
        <v>117</v>
      </c>
      <c r="E83" s="11">
        <f t="shared" ref="E83:E85" si="13">D83/$D$86</f>
        <v>0.25827814569536423</v>
      </c>
      <c r="F83" s="8">
        <v>69</v>
      </c>
      <c r="G83" s="11">
        <f t="shared" ref="G83:G85" si="14">F83/$F$86</f>
        <v>0.19546742209631729</v>
      </c>
      <c r="H83" s="8">
        <v>81</v>
      </c>
      <c r="I83" s="11">
        <f t="shared" ref="I83:I85" si="15">H83/$H$86</f>
        <v>0.19756097560975611</v>
      </c>
      <c r="J83" s="5">
        <f t="shared" ref="J83:J85" si="16">D83+F83+H83</f>
        <v>267</v>
      </c>
      <c r="K83" s="11">
        <f t="shared" ref="K83:K85" si="17">J83/$J$86</f>
        <v>0.21957236842105263</v>
      </c>
    </row>
    <row r="84" spans="2:11">
      <c r="B84" s="141" t="s">
        <v>8</v>
      </c>
      <c r="C84" s="141"/>
      <c r="D84" s="8">
        <v>98</v>
      </c>
      <c r="E84" s="11">
        <f t="shared" si="13"/>
        <v>0.21633554083885209</v>
      </c>
      <c r="F84" s="8">
        <v>86</v>
      </c>
      <c r="G84" s="11">
        <f t="shared" si="14"/>
        <v>0.24362606232294617</v>
      </c>
      <c r="H84" s="8">
        <v>111</v>
      </c>
      <c r="I84" s="11">
        <f t="shared" si="15"/>
        <v>0.27073170731707319</v>
      </c>
      <c r="J84" s="5">
        <f t="shared" si="16"/>
        <v>295</v>
      </c>
      <c r="K84" s="11">
        <f t="shared" si="17"/>
        <v>0.24259868421052633</v>
      </c>
    </row>
    <row r="85" spans="2:11">
      <c r="B85" s="141" t="s">
        <v>9</v>
      </c>
      <c r="C85" s="141"/>
      <c r="D85" s="8">
        <v>108</v>
      </c>
      <c r="E85" s="11">
        <f t="shared" si="13"/>
        <v>0.23841059602649006</v>
      </c>
      <c r="F85" s="8">
        <v>78</v>
      </c>
      <c r="G85" s="11">
        <f t="shared" si="14"/>
        <v>0.22096317280453256</v>
      </c>
      <c r="H85" s="8">
        <v>129</v>
      </c>
      <c r="I85" s="11">
        <f t="shared" si="15"/>
        <v>0.31463414634146342</v>
      </c>
      <c r="J85" s="5">
        <f t="shared" si="16"/>
        <v>315</v>
      </c>
      <c r="K85" s="11">
        <f t="shared" si="17"/>
        <v>0.25904605263157893</v>
      </c>
    </row>
    <row r="86" spans="2:11">
      <c r="B86" s="148" t="s">
        <v>4</v>
      </c>
      <c r="C86" s="148"/>
      <c r="D86" s="5">
        <f>SUM(D82:D85)</f>
        <v>453</v>
      </c>
      <c r="E86" s="12"/>
      <c r="F86" s="5">
        <f>SUM(F82:F85)</f>
        <v>353</v>
      </c>
      <c r="G86" s="12"/>
      <c r="H86" s="5">
        <f>SUM(H82:H85)</f>
        <v>410</v>
      </c>
      <c r="I86" s="12"/>
      <c r="J86" s="5">
        <f>SUM(J82:J85)</f>
        <v>1216</v>
      </c>
      <c r="K86" s="12"/>
    </row>
    <row r="87" spans="2:11">
      <c r="B87" s="4" t="s">
        <v>29</v>
      </c>
    </row>
    <row r="90" spans="2:11">
      <c r="B90" s="141" t="s">
        <v>10</v>
      </c>
      <c r="C90" s="141"/>
      <c r="D90" s="9" t="s">
        <v>1</v>
      </c>
      <c r="E90" s="10" t="s">
        <v>1161</v>
      </c>
      <c r="F90" s="9" t="s">
        <v>2</v>
      </c>
      <c r="G90" s="10" t="s">
        <v>1161</v>
      </c>
      <c r="H90" s="9" t="s">
        <v>3</v>
      </c>
      <c r="I90" s="10" t="s">
        <v>1161</v>
      </c>
      <c r="J90" s="10" t="s">
        <v>4</v>
      </c>
      <c r="K90" s="10" t="s">
        <v>1161</v>
      </c>
    </row>
    <row r="91" spans="2:11">
      <c r="B91" s="141" t="s">
        <v>6</v>
      </c>
      <c r="C91" s="141"/>
      <c r="D91" s="7">
        <v>94</v>
      </c>
      <c r="E91" s="11">
        <f>D91/$D$95</f>
        <v>0.21315192743764172</v>
      </c>
      <c r="F91" s="7">
        <v>126</v>
      </c>
      <c r="G91" s="11">
        <f>F91/$F$95</f>
        <v>0.30143540669856461</v>
      </c>
      <c r="H91" s="7">
        <v>126</v>
      </c>
      <c r="I91" s="11">
        <f>H91/$H$95</f>
        <v>0.28701594533029612</v>
      </c>
      <c r="J91" s="5">
        <f>D91+F91+H91</f>
        <v>346</v>
      </c>
      <c r="K91" s="11">
        <f>J91/$J$95</f>
        <v>0.26656394453004623</v>
      </c>
    </row>
    <row r="92" spans="2:11">
      <c r="B92" s="141" t="s">
        <v>7</v>
      </c>
      <c r="C92" s="141"/>
      <c r="D92" s="7">
        <v>85</v>
      </c>
      <c r="E92" s="11">
        <f t="shared" ref="E92:E94" si="18">D92/$D$95</f>
        <v>0.1927437641723356</v>
      </c>
      <c r="F92" s="7">
        <v>85</v>
      </c>
      <c r="G92" s="11">
        <f t="shared" ref="G92:G94" si="19">F92/$F$95</f>
        <v>0.20334928229665072</v>
      </c>
      <c r="H92" s="7">
        <v>106</v>
      </c>
      <c r="I92" s="11">
        <f t="shared" ref="I92:I94" si="20">H92/$H$95</f>
        <v>0.24145785876993167</v>
      </c>
      <c r="J92" s="5">
        <f t="shared" ref="J92:J94" si="21">D92+F92+H92</f>
        <v>276</v>
      </c>
      <c r="K92" s="11">
        <f t="shared" ref="K92:K94" si="22">J92/$J$95</f>
        <v>0.21263482280431434</v>
      </c>
    </row>
    <row r="93" spans="2:11">
      <c r="B93" s="141" t="s">
        <v>8</v>
      </c>
      <c r="C93" s="141"/>
      <c r="D93" s="7">
        <v>133</v>
      </c>
      <c r="E93" s="11">
        <f t="shared" si="18"/>
        <v>0.30158730158730157</v>
      </c>
      <c r="F93" s="7">
        <v>114</v>
      </c>
      <c r="G93" s="11">
        <f t="shared" si="19"/>
        <v>0.27272727272727271</v>
      </c>
      <c r="H93" s="7">
        <v>114</v>
      </c>
      <c r="I93" s="11">
        <f t="shared" si="20"/>
        <v>0.25968109339407747</v>
      </c>
      <c r="J93" s="5">
        <f t="shared" si="21"/>
        <v>361</v>
      </c>
      <c r="K93" s="11">
        <f t="shared" si="22"/>
        <v>0.27812018489984591</v>
      </c>
    </row>
    <row r="94" spans="2:11">
      <c r="B94" s="141" t="s">
        <v>9</v>
      </c>
      <c r="C94" s="141"/>
      <c r="D94" s="7">
        <v>129</v>
      </c>
      <c r="E94" s="11">
        <f t="shared" si="18"/>
        <v>0.29251700680272108</v>
      </c>
      <c r="F94" s="7">
        <v>93</v>
      </c>
      <c r="G94" s="11">
        <f t="shared" si="19"/>
        <v>0.22248803827751196</v>
      </c>
      <c r="H94" s="7">
        <v>93</v>
      </c>
      <c r="I94" s="11">
        <f t="shared" si="20"/>
        <v>0.21184510250569477</v>
      </c>
      <c r="J94" s="5">
        <f t="shared" si="21"/>
        <v>315</v>
      </c>
      <c r="K94" s="11">
        <f t="shared" si="22"/>
        <v>0.24268104776579352</v>
      </c>
    </row>
    <row r="95" spans="2:11">
      <c r="B95" s="148" t="s">
        <v>4</v>
      </c>
      <c r="C95" s="148"/>
      <c r="D95" s="5">
        <f>SUM(D91:D94)</f>
        <v>441</v>
      </c>
      <c r="E95" s="12"/>
      <c r="F95" s="5">
        <f>SUM(F91:F94)</f>
        <v>418</v>
      </c>
      <c r="G95" s="12"/>
      <c r="H95" s="5">
        <f>SUM(H91:H94)</f>
        <v>439</v>
      </c>
      <c r="I95" s="12"/>
      <c r="J95" s="5">
        <f>SUM(J91:J94)</f>
        <v>1298</v>
      </c>
      <c r="K95" s="12"/>
    </row>
    <row r="96" spans="2:11">
      <c r="B96" s="4" t="s">
        <v>11</v>
      </c>
    </row>
    <row r="99" spans="2:9" ht="29">
      <c r="B99" s="149" t="s">
        <v>10</v>
      </c>
      <c r="C99" s="149"/>
      <c r="D99" s="16" t="s">
        <v>12</v>
      </c>
      <c r="E99" s="16" t="s">
        <v>13</v>
      </c>
      <c r="F99" s="16" t="s">
        <v>14</v>
      </c>
      <c r="G99" s="16" t="s">
        <v>15</v>
      </c>
      <c r="H99" s="16" t="s">
        <v>17</v>
      </c>
      <c r="I99" s="16" t="s">
        <v>16</v>
      </c>
    </row>
    <row r="100" spans="2:9">
      <c r="B100" s="141" t="s">
        <v>6</v>
      </c>
      <c r="C100" s="141"/>
      <c r="D100" s="17">
        <f>D64</f>
        <v>23550</v>
      </c>
      <c r="E100" s="17">
        <f>D73</f>
        <v>25120</v>
      </c>
      <c r="F100" s="17">
        <f>F64</f>
        <v>23035</v>
      </c>
      <c r="G100" s="17">
        <f>F73</f>
        <v>22675</v>
      </c>
      <c r="H100" s="17">
        <f>H64</f>
        <v>16550</v>
      </c>
      <c r="I100" s="17">
        <f>H73</f>
        <v>22015</v>
      </c>
    </row>
    <row r="101" spans="2:9">
      <c r="B101" s="141" t="s">
        <v>7</v>
      </c>
      <c r="C101" s="141"/>
      <c r="D101" s="17">
        <f>D65</f>
        <v>19315</v>
      </c>
      <c r="E101" s="17">
        <f>D74</f>
        <v>14320</v>
      </c>
      <c r="F101" s="17">
        <f>F65</f>
        <v>14665</v>
      </c>
      <c r="G101" s="17">
        <f>F74</f>
        <v>19710</v>
      </c>
      <c r="H101" s="17">
        <f>H65</f>
        <v>15835</v>
      </c>
      <c r="I101" s="17">
        <f>H74</f>
        <v>17755</v>
      </c>
    </row>
    <row r="102" spans="2:9">
      <c r="B102" s="141" t="s">
        <v>8</v>
      </c>
      <c r="C102" s="141"/>
      <c r="D102" s="17">
        <f>D66</f>
        <v>13525</v>
      </c>
      <c r="E102" s="17">
        <f>D75</f>
        <v>20135</v>
      </c>
      <c r="F102" s="17">
        <f>F66</f>
        <v>20150</v>
      </c>
      <c r="G102" s="17">
        <f>F75</f>
        <v>18220</v>
      </c>
      <c r="H102" s="17">
        <f>H66</f>
        <v>22255</v>
      </c>
      <c r="I102" s="17">
        <f>H75</f>
        <v>16965</v>
      </c>
    </row>
    <row r="103" spans="2:9">
      <c r="B103" s="141" t="s">
        <v>9</v>
      </c>
      <c r="C103" s="141"/>
      <c r="D103" s="17">
        <f>D67</f>
        <v>17915</v>
      </c>
      <c r="E103" s="17">
        <f>D76</f>
        <v>21700</v>
      </c>
      <c r="F103" s="17">
        <f>F67</f>
        <v>10835</v>
      </c>
      <c r="G103" s="17">
        <f>F76</f>
        <v>14225</v>
      </c>
      <c r="H103" s="17">
        <f>H67</f>
        <v>25530</v>
      </c>
      <c r="I103" s="17">
        <f>H76</f>
        <v>20000</v>
      </c>
    </row>
    <row r="104" spans="2:9">
      <c r="B104" s="148" t="s">
        <v>4</v>
      </c>
      <c r="C104" s="148"/>
      <c r="D104" s="5">
        <f t="shared" ref="D104:I104" si="23">SUM(D100:D103)</f>
        <v>74305</v>
      </c>
      <c r="E104" s="5">
        <f t="shared" si="23"/>
        <v>81275</v>
      </c>
      <c r="F104" s="5">
        <f t="shared" si="23"/>
        <v>68685</v>
      </c>
      <c r="G104" s="5">
        <f t="shared" si="23"/>
        <v>74830</v>
      </c>
      <c r="H104" s="5">
        <f t="shared" si="23"/>
        <v>80170</v>
      </c>
      <c r="I104" s="5">
        <f t="shared" si="23"/>
        <v>76735</v>
      </c>
    </row>
    <row r="105" spans="2:9">
      <c r="B105" s="4" t="s">
        <v>18</v>
      </c>
    </row>
    <row r="108" spans="2:9" ht="29">
      <c r="B108" s="149" t="s">
        <v>10</v>
      </c>
      <c r="C108" s="149"/>
      <c r="D108" s="16" t="s">
        <v>12</v>
      </c>
      <c r="E108" s="16" t="s">
        <v>13</v>
      </c>
      <c r="F108" s="16" t="s">
        <v>14</v>
      </c>
      <c r="G108" s="16" t="s">
        <v>15</v>
      </c>
      <c r="H108" s="16" t="s">
        <v>17</v>
      </c>
      <c r="I108" s="16" t="s">
        <v>16</v>
      </c>
    </row>
    <row r="109" spans="2:9">
      <c r="B109" s="141" t="s">
        <v>6</v>
      </c>
      <c r="C109" s="141"/>
      <c r="D109" s="17">
        <f>D82</f>
        <v>130</v>
      </c>
      <c r="E109" s="17">
        <f>D91</f>
        <v>94</v>
      </c>
      <c r="F109" s="17">
        <f>F82</f>
        <v>120</v>
      </c>
      <c r="G109" s="17">
        <f>F91</f>
        <v>126</v>
      </c>
      <c r="H109" s="17">
        <f>H82</f>
        <v>89</v>
      </c>
      <c r="I109" s="17">
        <f>H91</f>
        <v>126</v>
      </c>
    </row>
    <row r="110" spans="2:9">
      <c r="B110" s="141" t="s">
        <v>7</v>
      </c>
      <c r="C110" s="141"/>
      <c r="D110" s="17">
        <f t="shared" ref="D110:D112" si="24">D83</f>
        <v>117</v>
      </c>
      <c r="E110" s="17">
        <f t="shared" ref="E110:E112" si="25">D92</f>
        <v>85</v>
      </c>
      <c r="F110" s="17">
        <f t="shared" ref="F110:F112" si="26">F83</f>
        <v>69</v>
      </c>
      <c r="G110" s="17">
        <f t="shared" ref="G110:G112" si="27">F92</f>
        <v>85</v>
      </c>
      <c r="H110" s="17">
        <f t="shared" ref="H110:H112" si="28">H83</f>
        <v>81</v>
      </c>
      <c r="I110" s="17">
        <f t="shared" ref="I110:I112" si="29">H92</f>
        <v>106</v>
      </c>
    </row>
    <row r="111" spans="2:9">
      <c r="B111" s="141" t="s">
        <v>8</v>
      </c>
      <c r="C111" s="141"/>
      <c r="D111" s="17">
        <f t="shared" si="24"/>
        <v>98</v>
      </c>
      <c r="E111" s="17">
        <f t="shared" si="25"/>
        <v>133</v>
      </c>
      <c r="F111" s="17">
        <f t="shared" si="26"/>
        <v>86</v>
      </c>
      <c r="G111" s="17">
        <f t="shared" si="27"/>
        <v>114</v>
      </c>
      <c r="H111" s="17">
        <f t="shared" si="28"/>
        <v>111</v>
      </c>
      <c r="I111" s="17">
        <f t="shared" si="29"/>
        <v>114</v>
      </c>
    </row>
    <row r="112" spans="2:9">
      <c r="B112" s="141" t="s">
        <v>9</v>
      </c>
      <c r="C112" s="141"/>
      <c r="D112" s="17">
        <f t="shared" si="24"/>
        <v>108</v>
      </c>
      <c r="E112" s="17">
        <f t="shared" si="25"/>
        <v>129</v>
      </c>
      <c r="F112" s="17">
        <f t="shared" si="26"/>
        <v>78</v>
      </c>
      <c r="G112" s="17">
        <f t="shared" si="27"/>
        <v>93</v>
      </c>
      <c r="H112" s="17">
        <f t="shared" si="28"/>
        <v>129</v>
      </c>
      <c r="I112" s="17">
        <f t="shared" si="29"/>
        <v>93</v>
      </c>
    </row>
    <row r="113" spans="2:9">
      <c r="B113" s="148" t="s">
        <v>4</v>
      </c>
      <c r="C113" s="148"/>
      <c r="D113" s="5">
        <f>SUM(D109:D112)</f>
        <v>453</v>
      </c>
      <c r="E113" s="5">
        <f t="shared" ref="E113:F113" si="30">SUM(E109:E112)</f>
        <v>441</v>
      </c>
      <c r="F113" s="5">
        <f t="shared" si="30"/>
        <v>353</v>
      </c>
      <c r="G113" s="5">
        <f>SUM(G109:G112)</f>
        <v>418</v>
      </c>
      <c r="H113" s="5">
        <f>SUM(H109:H112)</f>
        <v>410</v>
      </c>
      <c r="I113" s="5">
        <f>SUM(I109:I112)</f>
        <v>439</v>
      </c>
    </row>
    <row r="114" spans="2:9">
      <c r="B114" s="4" t="s">
        <v>18</v>
      </c>
    </row>
    <row r="130" spans="3:30">
      <c r="Z130" s="56">
        <f>SUM(Z136:Z137)/SUM($AD$136:$AD$137)</f>
        <v>0.24129385964912281</v>
      </c>
      <c r="AA130" s="56">
        <f>SUM(AA136:AA137)/SUM($AD$136:$AD$137)</f>
        <v>0.27134868421052633</v>
      </c>
      <c r="AB130" s="56">
        <f t="shared" ref="AB130:AC130" si="31">SUM(AB136:AB137)/SUM($AD$136:$AD$137)</f>
        <v>0.21062500000000001</v>
      </c>
      <c r="AC130" s="56">
        <f t="shared" si="31"/>
        <v>0.27673245614035086</v>
      </c>
    </row>
    <row r="134" spans="3:30">
      <c r="D134" s="4" t="s">
        <v>112</v>
      </c>
    </row>
    <row r="135" spans="3:30" ht="15" customHeight="1">
      <c r="D135" s="35" t="s">
        <v>106</v>
      </c>
      <c r="E135" s="35" t="s">
        <v>107</v>
      </c>
      <c r="F135" s="35" t="s">
        <v>108</v>
      </c>
      <c r="G135" s="35" t="s">
        <v>109</v>
      </c>
      <c r="H135" s="100" t="s">
        <v>4</v>
      </c>
      <c r="R135" s="21" t="s">
        <v>26</v>
      </c>
      <c r="S135" s="102" t="s">
        <v>106</v>
      </c>
      <c r="T135" s="102" t="s">
        <v>107</v>
      </c>
      <c r="U135" s="102" t="s">
        <v>108</v>
      </c>
      <c r="V135" s="102" t="s">
        <v>109</v>
      </c>
      <c r="W135" s="28" t="s">
        <v>4</v>
      </c>
      <c r="Y135" s="21" t="s">
        <v>26</v>
      </c>
      <c r="Z135" s="102" t="s">
        <v>106</v>
      </c>
      <c r="AA135" s="102" t="s">
        <v>107</v>
      </c>
      <c r="AB135" s="102" t="s">
        <v>108</v>
      </c>
      <c r="AC135" s="102" t="s">
        <v>109</v>
      </c>
      <c r="AD135" s="31" t="s">
        <v>4</v>
      </c>
    </row>
    <row r="136" spans="3:30">
      <c r="D136" s="20">
        <f>SUM(Z136:Z137)</f>
        <v>110030</v>
      </c>
      <c r="E136" s="20">
        <f>SUM(AA136:AA137)</f>
        <v>123735</v>
      </c>
      <c r="F136" s="20">
        <f t="shared" ref="F136" si="32">SUM(AB136:AB137)</f>
        <v>96045</v>
      </c>
      <c r="G136" s="20">
        <f>SUM(AC136:AC137)</f>
        <v>126190</v>
      </c>
      <c r="H136" s="101">
        <f>SUM(D136:G136)</f>
        <v>456000</v>
      </c>
      <c r="R136" s="106" t="s">
        <v>24</v>
      </c>
      <c r="S136" s="105">
        <v>307</v>
      </c>
      <c r="T136" s="105">
        <v>335</v>
      </c>
      <c r="U136" s="105">
        <v>249</v>
      </c>
      <c r="V136" s="105">
        <v>325</v>
      </c>
      <c r="W136" s="58">
        <f>SUM(S136:V136)</f>
        <v>1216</v>
      </c>
      <c r="Y136" s="106" t="s">
        <v>24</v>
      </c>
      <c r="Z136" s="20">
        <v>57590</v>
      </c>
      <c r="AA136" s="20">
        <v>65630</v>
      </c>
      <c r="AB136" s="20">
        <v>40545</v>
      </c>
      <c r="AC136" s="20">
        <v>59395</v>
      </c>
      <c r="AD136" s="107">
        <f>SUM(Z136:AC136)</f>
        <v>223160</v>
      </c>
    </row>
    <row r="137" spans="3:30">
      <c r="D137" s="56">
        <f>D136/$H$136</f>
        <v>0.24129385964912281</v>
      </c>
      <c r="E137" s="56">
        <f t="shared" ref="E137" si="33">E136/$H$136</f>
        <v>0.27134868421052633</v>
      </c>
      <c r="F137" s="56">
        <f>F136/$H$136</f>
        <v>0.21062500000000001</v>
      </c>
      <c r="G137" s="56">
        <f>G136/$H$136</f>
        <v>0.27673245614035086</v>
      </c>
      <c r="R137" s="106" t="s">
        <v>25</v>
      </c>
      <c r="S137" s="105">
        <v>300</v>
      </c>
      <c r="T137" s="105">
        <v>335</v>
      </c>
      <c r="U137" s="105">
        <v>324</v>
      </c>
      <c r="V137" s="105">
        <v>339</v>
      </c>
      <c r="W137" s="58">
        <f>SUM(S137:V137)</f>
        <v>1298</v>
      </c>
      <c r="Y137" s="106" t="s">
        <v>25</v>
      </c>
      <c r="Z137" s="20">
        <v>52440</v>
      </c>
      <c r="AA137" s="20">
        <v>58105</v>
      </c>
      <c r="AB137" s="20">
        <v>55500</v>
      </c>
      <c r="AC137" s="20">
        <v>66795</v>
      </c>
      <c r="AD137" s="107">
        <f>SUM(Z137:AC137)</f>
        <v>232840</v>
      </c>
    </row>
    <row r="138" spans="3:30">
      <c r="C138" s="4" t="s">
        <v>51</v>
      </c>
      <c r="R138" s="4" t="s">
        <v>113</v>
      </c>
      <c r="Y138" s="4" t="s">
        <v>52</v>
      </c>
    </row>
    <row r="139" spans="3:30">
      <c r="C139" s="3" t="s">
        <v>24</v>
      </c>
      <c r="D139" s="19">
        <f>Z136</f>
        <v>57590</v>
      </c>
      <c r="E139" s="22">
        <f>D139/$D$136</f>
        <v>0.52340270835226754</v>
      </c>
      <c r="F139" s="19">
        <f>AA136</f>
        <v>65630</v>
      </c>
      <c r="G139" s="22">
        <f>F139/$E$136</f>
        <v>0.53040772618903298</v>
      </c>
      <c r="H139" s="19">
        <f>AB136</f>
        <v>40545</v>
      </c>
      <c r="I139" s="22">
        <f>H139/$F$136</f>
        <v>0.42214586912384822</v>
      </c>
      <c r="J139" s="19">
        <f>AC136</f>
        <v>59395</v>
      </c>
      <c r="K139" s="22">
        <f>J139/$G$136</f>
        <v>0.4706791346382439</v>
      </c>
      <c r="L139" s="19">
        <f>SUM(D139+F139+H139+J139)</f>
        <v>223160</v>
      </c>
    </row>
    <row r="140" spans="3:30">
      <c r="C140" s="3" t="s">
        <v>25</v>
      </c>
      <c r="D140" s="19">
        <f>Z137</f>
        <v>52440</v>
      </c>
      <c r="E140" s="22">
        <f>D140/$D$136</f>
        <v>0.47659729164773246</v>
      </c>
      <c r="F140" s="19">
        <f>AA137</f>
        <v>58105</v>
      </c>
      <c r="G140" s="22">
        <f>F140/$E$136</f>
        <v>0.46959227381096696</v>
      </c>
      <c r="H140" s="19">
        <f>AB137</f>
        <v>55500</v>
      </c>
      <c r="I140" s="22">
        <f>H140/$F$136</f>
        <v>0.57785413087615178</v>
      </c>
      <c r="J140" s="19">
        <f>AC137</f>
        <v>66795</v>
      </c>
      <c r="K140" s="22">
        <f>J140/$G$136</f>
        <v>0.52932086536175604</v>
      </c>
      <c r="L140" s="19">
        <f>SUM(D140+F140+H140+J140)</f>
        <v>232840</v>
      </c>
    </row>
    <row r="141" spans="3:30">
      <c r="C141" s="24"/>
      <c r="D141" s="24"/>
      <c r="E141" s="24"/>
      <c r="F141" s="24"/>
      <c r="G141" s="24"/>
      <c r="H141" s="24"/>
      <c r="I141" s="24"/>
      <c r="J141" s="24"/>
      <c r="K141" s="24"/>
      <c r="L141" s="24"/>
    </row>
    <row r="142" spans="3:30">
      <c r="C142" s="24"/>
      <c r="D142" s="24"/>
      <c r="E142" s="24"/>
      <c r="F142" s="24"/>
      <c r="G142" s="24"/>
      <c r="H142" s="24"/>
      <c r="I142" s="24"/>
      <c r="J142" s="24"/>
      <c r="K142" s="24"/>
      <c r="L142" s="24"/>
    </row>
    <row r="143" spans="3:30">
      <c r="C143" s="24"/>
      <c r="D143" s="24"/>
      <c r="E143" s="24"/>
      <c r="F143" s="24"/>
      <c r="G143" s="24"/>
      <c r="H143" s="24"/>
      <c r="I143" s="24"/>
      <c r="J143" s="24"/>
      <c r="K143" s="24"/>
      <c r="L143" s="24"/>
    </row>
    <row r="144" spans="3:30">
      <c r="C144" s="24"/>
      <c r="D144" s="24"/>
      <c r="E144" s="24"/>
      <c r="F144" s="24"/>
      <c r="G144" s="24"/>
      <c r="H144" s="24"/>
      <c r="I144" s="24"/>
      <c r="J144" s="24"/>
      <c r="K144" s="24"/>
      <c r="L144" s="24"/>
    </row>
    <row r="145" spans="3:30">
      <c r="C145" s="24"/>
      <c r="D145" s="24"/>
      <c r="E145" s="24"/>
      <c r="F145" s="24"/>
      <c r="G145" s="24"/>
      <c r="H145" s="24"/>
      <c r="I145" s="24"/>
      <c r="J145" s="24"/>
      <c r="K145" s="24"/>
      <c r="L145" s="24"/>
    </row>
    <row r="146" spans="3:30">
      <c r="C146" s="24"/>
      <c r="D146" s="24"/>
      <c r="E146" s="24"/>
      <c r="F146" s="24"/>
      <c r="G146" s="24"/>
      <c r="H146" s="24"/>
      <c r="I146" s="24"/>
      <c r="J146" s="24"/>
      <c r="K146" s="24"/>
      <c r="L146" s="24"/>
    </row>
    <row r="147" spans="3:30">
      <c r="C147" s="24"/>
      <c r="D147" s="24"/>
      <c r="E147" s="24"/>
      <c r="F147" s="24"/>
      <c r="G147" s="24"/>
      <c r="H147" s="24"/>
      <c r="I147" s="24"/>
      <c r="J147" s="24"/>
      <c r="K147" s="24"/>
      <c r="L147" s="24"/>
    </row>
    <row r="148" spans="3:30">
      <c r="C148" s="24"/>
      <c r="D148" s="24"/>
      <c r="E148" s="24"/>
      <c r="F148" s="24"/>
      <c r="G148" s="24"/>
      <c r="H148" s="24"/>
      <c r="I148" s="24"/>
      <c r="J148" s="24"/>
      <c r="K148" s="24"/>
      <c r="L148" s="24"/>
    </row>
    <row r="149" spans="3:30">
      <c r="C149" s="24"/>
      <c r="D149" s="24"/>
      <c r="E149" s="24"/>
      <c r="F149" s="24"/>
      <c r="G149" s="24"/>
      <c r="H149" s="24"/>
      <c r="I149" s="24"/>
      <c r="J149" s="24"/>
      <c r="K149" s="24"/>
      <c r="L149" s="24"/>
    </row>
    <row r="150" spans="3:30">
      <c r="C150" s="24"/>
      <c r="D150" s="24"/>
      <c r="E150" s="24"/>
      <c r="F150" s="24"/>
      <c r="G150" s="24"/>
      <c r="H150" s="24"/>
      <c r="I150" s="24"/>
      <c r="J150" s="24"/>
      <c r="K150" s="24"/>
      <c r="L150" s="24"/>
    </row>
    <row r="151" spans="3:30">
      <c r="C151" s="24"/>
      <c r="D151" s="24"/>
      <c r="E151" s="24"/>
      <c r="F151" s="24"/>
      <c r="G151" s="24"/>
      <c r="H151" s="24"/>
      <c r="I151" s="24"/>
      <c r="J151" s="24"/>
      <c r="K151" s="24"/>
      <c r="L151" s="24"/>
    </row>
    <row r="152" spans="3:30">
      <c r="C152" s="24"/>
      <c r="D152" s="24"/>
      <c r="E152" s="24"/>
      <c r="F152" s="24"/>
      <c r="G152" s="24"/>
      <c r="H152" s="24"/>
      <c r="I152" s="24"/>
      <c r="J152" s="24"/>
      <c r="K152" s="24"/>
      <c r="L152" s="24"/>
    </row>
    <row r="153" spans="3:30">
      <c r="C153" s="24"/>
      <c r="D153" s="24"/>
      <c r="E153" s="24"/>
      <c r="F153" s="24"/>
      <c r="G153" s="24"/>
      <c r="H153" s="24"/>
      <c r="I153" s="24"/>
      <c r="J153" s="24"/>
      <c r="K153" s="24"/>
      <c r="L153" s="24"/>
    </row>
    <row r="154" spans="3:30">
      <c r="C154" s="24"/>
      <c r="D154" s="24"/>
      <c r="E154" s="24"/>
      <c r="F154" s="24"/>
      <c r="G154" s="24"/>
      <c r="H154" s="24"/>
      <c r="I154" s="24"/>
      <c r="J154" s="24"/>
      <c r="K154" s="24"/>
      <c r="L154" s="24"/>
    </row>
    <row r="155" spans="3:30">
      <c r="C155" s="24"/>
      <c r="D155" s="59"/>
      <c r="E155" s="60"/>
      <c r="F155" s="59"/>
      <c r="G155" s="60"/>
      <c r="H155" s="59"/>
      <c r="I155" s="60"/>
      <c r="J155" s="59"/>
      <c r="K155" s="60"/>
      <c r="L155" s="61"/>
    </row>
    <row r="157" spans="3:30">
      <c r="J157" s="4" t="s">
        <v>1153</v>
      </c>
    </row>
    <row r="158" spans="3:30">
      <c r="Q158" s="4" t="s">
        <v>111</v>
      </c>
      <c r="AD158" s="4" t="s">
        <v>114</v>
      </c>
    </row>
    <row r="159" spans="3:30">
      <c r="Q159" s="21"/>
      <c r="R159" s="102" t="s">
        <v>106</v>
      </c>
      <c r="S159" s="102" t="s">
        <v>107</v>
      </c>
      <c r="T159" s="102" t="s">
        <v>108</v>
      </c>
      <c r="U159" s="102" t="s">
        <v>109</v>
      </c>
    </row>
    <row r="160" spans="3:30">
      <c r="Q160" s="3" t="s">
        <v>24</v>
      </c>
      <c r="R160" s="22">
        <f>S136/SUM($S$136:$S$137)</f>
        <v>0.50576606260296542</v>
      </c>
      <c r="S160" s="22">
        <f>T136/SUM($T$136:$T$137)</f>
        <v>0.5</v>
      </c>
      <c r="T160" s="22">
        <f>U136/SUM($U$136:$U$137)</f>
        <v>0.43455497382198954</v>
      </c>
      <c r="U160" s="22">
        <f>V136/SUM($V$136:$V$137)</f>
        <v>0.48945783132530118</v>
      </c>
    </row>
    <row r="161" spans="3:21">
      <c r="Q161" s="3" t="s">
        <v>25</v>
      </c>
      <c r="R161" s="22">
        <f>S137/SUM($S$136:$S$137)</f>
        <v>0.49423393739703458</v>
      </c>
      <c r="S161" s="22">
        <f>T137/SUM($T$136:$T$137)</f>
        <v>0.5</v>
      </c>
      <c r="T161" s="22">
        <f>U137/SUM($U$136:$U$137)</f>
        <v>0.56544502617801051</v>
      </c>
      <c r="U161" s="22">
        <f>V137/SUM($V$136:$V$137)</f>
        <v>0.51054216867469882</v>
      </c>
    </row>
    <row r="163" spans="3:21">
      <c r="Q163" s="4" t="s">
        <v>110</v>
      </c>
    </row>
    <row r="164" spans="3:21">
      <c r="Q164" s="21"/>
      <c r="R164" s="102" t="s">
        <v>106</v>
      </c>
      <c r="S164" s="102" t="s">
        <v>107</v>
      </c>
      <c r="T164" s="102" t="s">
        <v>108</v>
      </c>
      <c r="U164" s="102" t="s">
        <v>109</v>
      </c>
    </row>
    <row r="165" spans="3:21">
      <c r="Q165" s="3" t="s">
        <v>24</v>
      </c>
      <c r="R165" s="22">
        <f>Z136/SUM($Z$136:$Z$137)</f>
        <v>0.52340270835226754</v>
      </c>
      <c r="S165" s="22">
        <f>AA136/SUM($AA$136:$AA$137)</f>
        <v>0.53040772618903298</v>
      </c>
      <c r="T165" s="22">
        <f>AB136/SUM($AB$136:$AB$137)</f>
        <v>0.42214586912384822</v>
      </c>
      <c r="U165" s="22">
        <f>AC136/SUM($AC$136:$AC$137)</f>
        <v>0.4706791346382439</v>
      </c>
    </row>
    <row r="166" spans="3:21">
      <c r="Q166" s="3" t="s">
        <v>25</v>
      </c>
      <c r="R166" s="22">
        <f>Z137/SUM($Z$136:$Z$137)</f>
        <v>0.47659729164773246</v>
      </c>
      <c r="S166" s="22">
        <f>AA137/SUM($AA$136:$AA$137)</f>
        <v>0.46959227381096696</v>
      </c>
      <c r="T166" s="22">
        <f>AB137/SUM($AB$136:$AB$137)</f>
        <v>0.57785413087615178</v>
      </c>
      <c r="U166" s="22">
        <f>AC137/SUM($AC$136:$AC$137)</f>
        <v>0.52932086536175604</v>
      </c>
    </row>
    <row r="169" spans="3:21">
      <c r="Q169" s="4" t="s">
        <v>53</v>
      </c>
    </row>
    <row r="170" spans="3:21" ht="14.25" customHeight="1">
      <c r="Q170" s="21"/>
      <c r="R170" s="102" t="s">
        <v>106</v>
      </c>
      <c r="S170" s="102" t="s">
        <v>107</v>
      </c>
      <c r="T170" s="102" t="s">
        <v>108</v>
      </c>
      <c r="U170" s="102" t="s">
        <v>109</v>
      </c>
    </row>
    <row r="171" spans="3:21">
      <c r="Q171" s="3" t="s">
        <v>24</v>
      </c>
      <c r="R171" s="22">
        <f>C181/SUM(C$181:C$182)</f>
        <v>0.50423728813559321</v>
      </c>
      <c r="S171" s="22">
        <f t="shared" ref="S171:U171" si="34">D181/SUM(D$181:D$182)</f>
        <v>0.5</v>
      </c>
      <c r="T171" s="22">
        <f>E181/SUM(E$181:E$182)</f>
        <v>0.47186147186147187</v>
      </c>
      <c r="U171" s="22">
        <f t="shared" si="34"/>
        <v>0.48301886792452831</v>
      </c>
    </row>
    <row r="172" spans="3:21">
      <c r="Q172" s="3" t="s">
        <v>25</v>
      </c>
      <c r="R172" s="22">
        <f>C182/SUM(C$181:C$182)</f>
        <v>0.49576271186440679</v>
      </c>
      <c r="S172" s="22">
        <f t="shared" ref="S172:U172" si="35">D182/SUM(D$181:D$182)</f>
        <v>0.5</v>
      </c>
      <c r="T172" s="22">
        <f t="shared" si="35"/>
        <v>0.52813852813852813</v>
      </c>
      <c r="U172" s="22">
        <f t="shared" si="35"/>
        <v>0.51698113207547169</v>
      </c>
    </row>
    <row r="173" spans="3:21" ht="10.5" customHeight="1">
      <c r="H173" s="108"/>
      <c r="I173" s="108" t="s">
        <v>1154</v>
      </c>
    </row>
    <row r="174" spans="3:21">
      <c r="P174" s="108" t="s">
        <v>1155</v>
      </c>
      <c r="U174" s="56"/>
    </row>
    <row r="175" spans="3:21">
      <c r="C175" s="21"/>
      <c r="D175" s="35" t="s">
        <v>106</v>
      </c>
      <c r="E175" s="35" t="s">
        <v>107</v>
      </c>
      <c r="F175" s="35" t="s">
        <v>108</v>
      </c>
      <c r="G175" s="35" t="s">
        <v>109</v>
      </c>
      <c r="U175" s="56"/>
    </row>
    <row r="176" spans="3:21">
      <c r="C176" s="3" t="s">
        <v>24</v>
      </c>
      <c r="D176" s="22">
        <f>Z136/SUM(Z$136:Z$137)</f>
        <v>0.52340270835226754</v>
      </c>
      <c r="E176" s="22">
        <f t="shared" ref="D176:G177" si="36">AA136/SUM(AA$136:AA$137)</f>
        <v>0.53040772618903298</v>
      </c>
      <c r="F176" s="22">
        <f t="shared" si="36"/>
        <v>0.42214586912384822</v>
      </c>
      <c r="G176" s="22">
        <f t="shared" si="36"/>
        <v>0.4706791346382439</v>
      </c>
      <c r="U176" s="56"/>
    </row>
    <row r="177" spans="2:21">
      <c r="C177" s="3" t="s">
        <v>25</v>
      </c>
      <c r="D177" s="22">
        <f t="shared" si="36"/>
        <v>0.47659729164773246</v>
      </c>
      <c r="E177" s="22">
        <f t="shared" si="36"/>
        <v>0.46959227381096696</v>
      </c>
      <c r="F177" s="22">
        <f t="shared" si="36"/>
        <v>0.57785413087615178</v>
      </c>
      <c r="G177" s="22">
        <f t="shared" si="36"/>
        <v>0.52932086536175604</v>
      </c>
      <c r="N177" s="108"/>
      <c r="U177" s="56"/>
    </row>
    <row r="179" spans="2:21">
      <c r="C179" s="56">
        <f>SUM(C181:C182)/SUM($C$181:$F$182)</f>
        <v>0.23599999999999999</v>
      </c>
      <c r="D179" s="56">
        <f t="shared" ref="D179:F179" si="37">SUM(D181:D182)/SUM($C$181:$F$182)</f>
        <v>0.26800000000000002</v>
      </c>
      <c r="E179" s="56">
        <f t="shared" si="37"/>
        <v>0.23100000000000001</v>
      </c>
      <c r="F179" s="56">
        <f t="shared" si="37"/>
        <v>0.26500000000000001</v>
      </c>
    </row>
    <row r="180" spans="2:21">
      <c r="B180" s="1" t="s">
        <v>1130</v>
      </c>
      <c r="C180" s="102" t="s">
        <v>106</v>
      </c>
      <c r="D180" s="102" t="s">
        <v>107</v>
      </c>
      <c r="E180" s="102" t="s">
        <v>108</v>
      </c>
      <c r="F180" s="102" t="s">
        <v>109</v>
      </c>
      <c r="G180" s="102" t="s">
        <v>4</v>
      </c>
    </row>
    <row r="181" spans="2:21">
      <c r="B181" s="3" t="s">
        <v>24</v>
      </c>
      <c r="C181" s="105">
        <v>119</v>
      </c>
      <c r="D181" s="105">
        <v>134</v>
      </c>
      <c r="E181" s="105">
        <v>109</v>
      </c>
      <c r="F181" s="105">
        <v>128</v>
      </c>
      <c r="G181" s="3">
        <f>SUM(C181:F181)</f>
        <v>490</v>
      </c>
    </row>
    <row r="182" spans="2:21">
      <c r="B182" s="3" t="s">
        <v>25</v>
      </c>
      <c r="C182" s="105">
        <v>117</v>
      </c>
      <c r="D182" s="105">
        <v>134</v>
      </c>
      <c r="E182" s="105">
        <v>122</v>
      </c>
      <c r="F182" s="105">
        <v>137</v>
      </c>
      <c r="G182" s="3">
        <f>SUM(C182:F182)</f>
        <v>510</v>
      </c>
    </row>
    <row r="183" spans="2:21">
      <c r="C183" s="56">
        <f>SUM(C186:C189)/SUM(F$186:F$189)</f>
        <v>0.31472587719298245</v>
      </c>
      <c r="D183" s="56">
        <f>SUM(D186:D189)/SUM(F$186:F$189)</f>
        <v>0.34408991228070174</v>
      </c>
      <c r="E183" s="56">
        <f>SUM(E186:E189)/SUM(F$186:F$189)</f>
        <v>0.34118421052631581</v>
      </c>
    </row>
    <row r="185" spans="2:21">
      <c r="B185" s="31"/>
      <c r="C185" s="28" t="s">
        <v>2</v>
      </c>
      <c r="D185" s="28" t="s">
        <v>3</v>
      </c>
      <c r="E185" s="28" t="s">
        <v>1</v>
      </c>
      <c r="F185" s="149" t="s">
        <v>4</v>
      </c>
      <c r="G185" s="149"/>
    </row>
    <row r="186" spans="2:21">
      <c r="B186" s="35" t="s">
        <v>106</v>
      </c>
      <c r="C186" s="20">
        <v>38510</v>
      </c>
      <c r="D186" s="20">
        <v>28770</v>
      </c>
      <c r="E186" s="20">
        <v>42750</v>
      </c>
      <c r="F186" s="101">
        <f t="shared" ref="F186:F189" si="38">SUM(B186:E186)</f>
        <v>110030</v>
      </c>
      <c r="G186" s="22">
        <f>F186/SUM($F$186:$F$189)</f>
        <v>0.24129385964912281</v>
      </c>
    </row>
    <row r="187" spans="2:21">
      <c r="B187" s="35" t="s">
        <v>107</v>
      </c>
      <c r="C187" s="20">
        <v>35350</v>
      </c>
      <c r="D187" s="20">
        <v>46820</v>
      </c>
      <c r="E187" s="20">
        <v>41565</v>
      </c>
      <c r="F187" s="101">
        <f t="shared" si="38"/>
        <v>123735</v>
      </c>
      <c r="G187" s="22">
        <f>F187/SUM($F$186:$F$189)</f>
        <v>0.27134868421052633</v>
      </c>
    </row>
    <row r="188" spans="2:21">
      <c r="B188" s="35" t="s">
        <v>108</v>
      </c>
      <c r="C188" s="20">
        <v>32200</v>
      </c>
      <c r="D188" s="20">
        <v>33165</v>
      </c>
      <c r="E188" s="20">
        <v>30680</v>
      </c>
      <c r="F188" s="101">
        <f t="shared" si="38"/>
        <v>96045</v>
      </c>
      <c r="G188" s="22">
        <f>F188/SUM($F$186:$F$189)</f>
        <v>0.21062500000000001</v>
      </c>
    </row>
    <row r="189" spans="2:21">
      <c r="B189" s="35" t="s">
        <v>109</v>
      </c>
      <c r="C189" s="20">
        <v>37455</v>
      </c>
      <c r="D189" s="20">
        <v>48150</v>
      </c>
      <c r="E189" s="20">
        <v>40585</v>
      </c>
      <c r="F189" s="101">
        <f t="shared" si="38"/>
        <v>126190</v>
      </c>
      <c r="G189" s="22">
        <f t="shared" ref="G189" si="39">F189/SUM($F$186:$F$189)</f>
        <v>0.27673245614035086</v>
      </c>
    </row>
    <row r="190" spans="2:21">
      <c r="B190" s="4" t="s">
        <v>115</v>
      </c>
      <c r="I190" s="62"/>
      <c r="J190" s="62"/>
      <c r="K190" s="62"/>
    </row>
    <row r="191" spans="2:21">
      <c r="I191" s="56"/>
      <c r="J191" s="56"/>
      <c r="K191" s="56"/>
    </row>
    <row r="193" spans="3:21">
      <c r="I193" s="62"/>
      <c r="J193" s="62"/>
      <c r="K193" s="62"/>
    </row>
    <row r="194" spans="3:21">
      <c r="I194" s="56"/>
      <c r="J194" s="56"/>
      <c r="K194" s="56"/>
      <c r="U194" s="56"/>
    </row>
    <row r="195" spans="3:21">
      <c r="U195" s="56"/>
    </row>
    <row r="196" spans="3:21" ht="15" customHeight="1">
      <c r="U196" s="56"/>
    </row>
    <row r="197" spans="3:21" ht="30" customHeight="1">
      <c r="K197" s="131" t="s">
        <v>1157</v>
      </c>
      <c r="L197" s="31" t="s">
        <v>2</v>
      </c>
      <c r="M197" s="31" t="s">
        <v>3</v>
      </c>
      <c r="N197" s="31" t="s">
        <v>1</v>
      </c>
      <c r="U197" s="56"/>
    </row>
    <row r="198" spans="3:21">
      <c r="K198" s="35" t="s">
        <v>106</v>
      </c>
      <c r="L198" s="22">
        <f t="shared" ref="L198:N201" si="40">C186/SUM($F$186:$F$189)</f>
        <v>8.4451754385964917E-2</v>
      </c>
      <c r="M198" s="22">
        <f t="shared" si="40"/>
        <v>6.3092105263157894E-2</v>
      </c>
      <c r="N198" s="22">
        <f t="shared" si="40"/>
        <v>9.375E-2</v>
      </c>
      <c r="U198" s="56"/>
    </row>
    <row r="199" spans="3:21">
      <c r="K199" s="35" t="s">
        <v>107</v>
      </c>
      <c r="L199" s="22">
        <f t="shared" si="40"/>
        <v>7.7521929824561409E-2</v>
      </c>
      <c r="M199" s="22">
        <f t="shared" si="40"/>
        <v>0.10267543859649123</v>
      </c>
      <c r="N199" s="22">
        <f t="shared" si="40"/>
        <v>9.1151315789473678E-2</v>
      </c>
      <c r="U199" s="56"/>
    </row>
    <row r="200" spans="3:21">
      <c r="K200" s="35" t="s">
        <v>108</v>
      </c>
      <c r="L200" s="22">
        <f t="shared" si="40"/>
        <v>7.0614035087719296E-2</v>
      </c>
      <c r="M200" s="22">
        <f t="shared" si="40"/>
        <v>7.2730263157894742E-2</v>
      </c>
      <c r="N200" s="22">
        <f t="shared" si="40"/>
        <v>6.7280701754385969E-2</v>
      </c>
      <c r="U200" s="56"/>
    </row>
    <row r="201" spans="3:21">
      <c r="K201" s="35" t="s">
        <v>109</v>
      </c>
      <c r="L201" s="22">
        <f t="shared" si="40"/>
        <v>8.2138157894736843E-2</v>
      </c>
      <c r="M201" s="22">
        <f t="shared" si="40"/>
        <v>0.10559210526315789</v>
      </c>
      <c r="N201" s="22">
        <f t="shared" si="40"/>
        <v>8.9002192982456138E-2</v>
      </c>
      <c r="U201" s="56"/>
    </row>
    <row r="202" spans="3:21">
      <c r="U202" s="56"/>
    </row>
    <row r="203" spans="3:21">
      <c r="U203" s="56"/>
    </row>
    <row r="204" spans="3:21">
      <c r="U204" s="56"/>
    </row>
    <row r="205" spans="3:21">
      <c r="U205" s="56"/>
    </row>
    <row r="206" spans="3:21">
      <c r="G206" s="57" t="s">
        <v>54</v>
      </c>
      <c r="U206" s="56"/>
    </row>
    <row r="207" spans="3:21">
      <c r="U207" s="56"/>
    </row>
    <row r="208" spans="3:21">
      <c r="C208" s="4" t="s">
        <v>22</v>
      </c>
    </row>
    <row r="209" spans="3:15">
      <c r="C209" s="18"/>
      <c r="D209" s="28" t="s">
        <v>2</v>
      </c>
      <c r="E209" s="28" t="s">
        <v>3</v>
      </c>
      <c r="F209" s="28" t="s">
        <v>1</v>
      </c>
      <c r="G209" s="149" t="s">
        <v>4</v>
      </c>
      <c r="H209" s="149"/>
    </row>
    <row r="210" spans="3:15">
      <c r="C210" s="103" t="s">
        <v>106</v>
      </c>
      <c r="D210" s="20">
        <v>17660</v>
      </c>
      <c r="E210" s="20">
        <v>13920</v>
      </c>
      <c r="F210" s="20">
        <v>26010</v>
      </c>
      <c r="G210" s="104">
        <f>SUM(D210:F210)</f>
        <v>57590</v>
      </c>
      <c r="H210" s="22">
        <f>G210/SUM($G$210:$G$213)</f>
        <v>0.25806596164187129</v>
      </c>
    </row>
    <row r="211" spans="3:15">
      <c r="C211" s="103" t="s">
        <v>107</v>
      </c>
      <c r="D211" s="20">
        <v>14900</v>
      </c>
      <c r="E211" s="20">
        <v>29130</v>
      </c>
      <c r="F211" s="20">
        <v>21600</v>
      </c>
      <c r="G211" s="104">
        <f t="shared" ref="G211:G213" si="41">SUM(D211:F211)</f>
        <v>65630</v>
      </c>
      <c r="H211" s="22">
        <f t="shared" ref="H211:H213" si="42">G211/SUM($G$210:$G$213)</f>
        <v>0.2940939236422298</v>
      </c>
    </row>
    <row r="212" spans="3:15">
      <c r="C212" s="103" t="s">
        <v>108</v>
      </c>
      <c r="D212" s="20">
        <v>17135</v>
      </c>
      <c r="E212" s="20">
        <v>13870</v>
      </c>
      <c r="F212" s="20">
        <v>9540</v>
      </c>
      <c r="G212" s="104">
        <f t="shared" si="41"/>
        <v>40545</v>
      </c>
      <c r="H212" s="22">
        <f t="shared" si="42"/>
        <v>0.1816857859831511</v>
      </c>
    </row>
    <row r="213" spans="3:15">
      <c r="C213" s="103" t="s">
        <v>109</v>
      </c>
      <c r="D213" s="20">
        <v>18990</v>
      </c>
      <c r="E213" s="20">
        <v>23250</v>
      </c>
      <c r="F213" s="20">
        <v>17155</v>
      </c>
      <c r="G213" s="104">
        <f t="shared" si="41"/>
        <v>59395</v>
      </c>
      <c r="H213" s="22">
        <f t="shared" si="42"/>
        <v>0.2661543287327478</v>
      </c>
    </row>
    <row r="217" spans="3:15">
      <c r="O217" s="4" t="s">
        <v>116</v>
      </c>
    </row>
    <row r="229" spans="3:8" ht="17.5" customHeight="1">
      <c r="G229" s="57"/>
      <c r="H229" s="57" t="s">
        <v>55</v>
      </c>
    </row>
    <row r="236" spans="3:8">
      <c r="C236" s="4" t="s">
        <v>23</v>
      </c>
    </row>
    <row r="237" spans="3:8">
      <c r="C237" s="18"/>
      <c r="D237" s="28" t="s">
        <v>2</v>
      </c>
      <c r="E237" s="28" t="s">
        <v>3</v>
      </c>
      <c r="F237" s="28" t="s">
        <v>1</v>
      </c>
      <c r="G237" s="149" t="s">
        <v>4</v>
      </c>
      <c r="H237" s="149"/>
    </row>
    <row r="238" spans="3:8">
      <c r="C238" s="103" t="s">
        <v>106</v>
      </c>
      <c r="D238" s="20">
        <v>20850</v>
      </c>
      <c r="E238" s="20">
        <v>14850</v>
      </c>
      <c r="F238" s="20">
        <v>16740</v>
      </c>
      <c r="G238" s="104">
        <f>SUM(D238:F238)</f>
        <v>52440</v>
      </c>
      <c r="H238" s="22">
        <f>G238/SUM($G$238:$G$241)</f>
        <v>0.22521903453014946</v>
      </c>
    </row>
    <row r="239" spans="3:8">
      <c r="C239" s="103" t="s">
        <v>107</v>
      </c>
      <c r="D239" s="20">
        <v>20450</v>
      </c>
      <c r="E239" s="20">
        <v>17690</v>
      </c>
      <c r="F239" s="20">
        <v>19965</v>
      </c>
      <c r="G239" s="104">
        <f t="shared" ref="G239:G241" si="43">SUM(D239:F239)</f>
        <v>58105</v>
      </c>
      <c r="H239" s="22">
        <f t="shared" ref="H239:H241" si="44">G239/SUM($G$238:$G$241)</f>
        <v>0.24954904655557464</v>
      </c>
    </row>
    <row r="240" spans="3:8">
      <c r="C240" s="103" t="s">
        <v>108</v>
      </c>
      <c r="D240" s="20">
        <v>15065</v>
      </c>
      <c r="E240" s="20">
        <v>19295</v>
      </c>
      <c r="F240" s="20">
        <v>21140</v>
      </c>
      <c r="G240" s="104">
        <f t="shared" si="43"/>
        <v>55500</v>
      </c>
      <c r="H240" s="22">
        <f t="shared" si="44"/>
        <v>0.238361106339117</v>
      </c>
    </row>
    <row r="241" spans="3:8">
      <c r="C241" s="103" t="s">
        <v>109</v>
      </c>
      <c r="D241" s="20">
        <v>18465</v>
      </c>
      <c r="E241" s="20">
        <v>24900</v>
      </c>
      <c r="F241" s="20">
        <v>23430</v>
      </c>
      <c r="G241" s="104">
        <f t="shared" si="43"/>
        <v>66795</v>
      </c>
      <c r="H241" s="22">
        <f t="shared" si="44"/>
        <v>0.2868708125751589</v>
      </c>
    </row>
    <row r="257" spans="2:19" ht="26.25" customHeight="1">
      <c r="G257" s="57"/>
      <c r="H257" s="57" t="s">
        <v>56</v>
      </c>
    </row>
    <row r="266" spans="2:19" ht="13" customHeight="1"/>
    <row r="267" spans="2:19">
      <c r="R267" s="147" t="s">
        <v>100</v>
      </c>
      <c r="S267" s="147"/>
    </row>
    <row r="269" spans="2:19" ht="15" customHeight="1">
      <c r="B269" s="40" t="s">
        <v>26</v>
      </c>
      <c r="C269" s="85" t="s">
        <v>85</v>
      </c>
      <c r="D269" s="85" t="s">
        <v>86</v>
      </c>
      <c r="E269" s="85" t="s">
        <v>87</v>
      </c>
      <c r="F269" s="85" t="s">
        <v>88</v>
      </c>
      <c r="G269" s="85" t="s">
        <v>89</v>
      </c>
      <c r="H269" s="85" t="s">
        <v>90</v>
      </c>
      <c r="I269" s="85" t="s">
        <v>91</v>
      </c>
      <c r="J269" s="85" t="s">
        <v>92</v>
      </c>
      <c r="K269" s="85" t="s">
        <v>93</v>
      </c>
      <c r="L269" s="85" t="s">
        <v>94</v>
      </c>
      <c r="M269" s="85" t="s">
        <v>95</v>
      </c>
      <c r="N269" s="85" t="s">
        <v>96</v>
      </c>
      <c r="O269" s="85" t="s">
        <v>97</v>
      </c>
      <c r="P269" s="40" t="s">
        <v>98</v>
      </c>
    </row>
    <row r="270" spans="2:19">
      <c r="B270" s="35" t="s">
        <v>99</v>
      </c>
      <c r="C270" s="20">
        <v>12255</v>
      </c>
      <c r="D270" s="20">
        <v>29665</v>
      </c>
      <c r="E270" s="20">
        <v>15670</v>
      </c>
      <c r="F270" s="20">
        <v>16570</v>
      </c>
      <c r="G270" s="20">
        <v>29220</v>
      </c>
      <c r="H270" s="20">
        <v>19840</v>
      </c>
      <c r="I270" s="20">
        <v>18580</v>
      </c>
      <c r="J270" s="20">
        <v>14880</v>
      </c>
      <c r="K270" s="20">
        <v>7085</v>
      </c>
      <c r="L270" s="20">
        <v>19980</v>
      </c>
      <c r="M270" s="20">
        <v>20030</v>
      </c>
      <c r="N270" s="20">
        <v>19385</v>
      </c>
      <c r="O270" s="82">
        <f>AVERAGE(C270:N270)</f>
        <v>18596.666666666668</v>
      </c>
      <c r="P270" s="83">
        <f>AVERAGE(D270/C270,E270/D270,F270/E270,G270/F270,H270/G270,I270/H270,J270/I270,K270/J270,L270/K270,M270/L270,N270/M270)-1</f>
        <v>0.22296042917578363</v>
      </c>
    </row>
    <row r="271" spans="2:19">
      <c r="B271" s="35" t="s">
        <v>25</v>
      </c>
      <c r="C271" s="20">
        <v>24725</v>
      </c>
      <c r="D271" s="20">
        <v>14395</v>
      </c>
      <c r="E271" s="20">
        <v>13320</v>
      </c>
      <c r="F271" s="20">
        <v>17300</v>
      </c>
      <c r="G271" s="20">
        <v>23930</v>
      </c>
      <c r="H271" s="20">
        <v>16875</v>
      </c>
      <c r="I271" s="20">
        <v>16885</v>
      </c>
      <c r="J271" s="20">
        <v>22080</v>
      </c>
      <c r="K271" s="20">
        <v>16535</v>
      </c>
      <c r="L271" s="20">
        <v>26600</v>
      </c>
      <c r="M271" s="20">
        <v>14890</v>
      </c>
      <c r="N271" s="20">
        <v>25305</v>
      </c>
      <c r="O271" s="82">
        <f>AVERAGE(C271:N271)</f>
        <v>19403.333333333332</v>
      </c>
      <c r="P271" s="83">
        <f t="shared" ref="P271:P272" si="45">AVERAGE(D271/C271,E271/D271,F271/E271,G271/F271,H271/G271,I271/H271,J271/I271,K271/J271,L271/K271,M271/L271,N271/M271)-1</f>
        <v>7.4528995426556666E-2</v>
      </c>
    </row>
    <row r="272" spans="2:19">
      <c r="B272" s="35" t="s">
        <v>4</v>
      </c>
      <c r="C272" s="82">
        <f>SUM(C270:C271)</f>
        <v>36980</v>
      </c>
      <c r="D272" s="82">
        <f t="shared" ref="D272:N272" si="46">SUM(D270:D271)</f>
        <v>44060</v>
      </c>
      <c r="E272" s="82">
        <f t="shared" si="46"/>
        <v>28990</v>
      </c>
      <c r="F272" s="82">
        <f t="shared" si="46"/>
        <v>33870</v>
      </c>
      <c r="G272" s="82">
        <f t="shared" si="46"/>
        <v>53150</v>
      </c>
      <c r="H272" s="82">
        <f t="shared" si="46"/>
        <v>36715</v>
      </c>
      <c r="I272" s="82">
        <f t="shared" si="46"/>
        <v>35465</v>
      </c>
      <c r="J272" s="82">
        <f t="shared" si="46"/>
        <v>36960</v>
      </c>
      <c r="K272" s="82">
        <f t="shared" si="46"/>
        <v>23620</v>
      </c>
      <c r="L272" s="82">
        <f t="shared" si="46"/>
        <v>46580</v>
      </c>
      <c r="M272" s="82">
        <f t="shared" si="46"/>
        <v>34920</v>
      </c>
      <c r="N272" s="82">
        <f t="shared" si="46"/>
        <v>44690</v>
      </c>
      <c r="O272" s="82">
        <f>AVERAGE(C272:N272)</f>
        <v>38000</v>
      </c>
      <c r="P272" s="83">
        <f t="shared" si="45"/>
        <v>8.4224241858712467E-2</v>
      </c>
    </row>
    <row r="273" spans="2:17">
      <c r="B273" s="18"/>
      <c r="C273" s="86"/>
      <c r="D273" s="83">
        <f>D272/C272-1</f>
        <v>0.19145484045429972</v>
      </c>
      <c r="E273" s="83">
        <f>E272/D272-1</f>
        <v>-0.3420335905583296</v>
      </c>
      <c r="F273" s="83">
        <f t="shared" ref="F273:N273" si="47">F272/E272-1</f>
        <v>0.16833390824422212</v>
      </c>
      <c r="G273" s="83">
        <f t="shared" si="47"/>
        <v>0.5692353114850901</v>
      </c>
      <c r="H273" s="83">
        <f t="shared" si="47"/>
        <v>-0.30921919096895578</v>
      </c>
      <c r="I273" s="83">
        <f t="shared" si="47"/>
        <v>-3.4046030232874891E-2</v>
      </c>
      <c r="J273" s="83">
        <f>J272/I272-1</f>
        <v>4.2154236571267489E-2</v>
      </c>
      <c r="K273" s="83">
        <f>K272/J272-1</f>
        <v>-0.36093073593073588</v>
      </c>
      <c r="L273" s="83">
        <f t="shared" si="47"/>
        <v>0.97205757832345463</v>
      </c>
      <c r="M273" s="83">
        <f t="shared" si="47"/>
        <v>-0.25032202662086733</v>
      </c>
      <c r="N273" s="83">
        <f t="shared" si="47"/>
        <v>0.27978235967926679</v>
      </c>
      <c r="O273" s="83">
        <f>N272/C272-1</f>
        <v>0.20849107625743635</v>
      </c>
      <c r="P273" s="18"/>
    </row>
    <row r="274" spans="2:17">
      <c r="P274" s="57" t="s">
        <v>101</v>
      </c>
      <c r="Q274" s="87"/>
    </row>
    <row r="278" spans="2:17">
      <c r="C278" s="84">
        <v>44927</v>
      </c>
      <c r="D278" s="84">
        <v>44958</v>
      </c>
      <c r="E278" s="84">
        <v>44986</v>
      </c>
      <c r="F278" s="84">
        <v>45017</v>
      </c>
      <c r="G278" s="84">
        <v>45047</v>
      </c>
      <c r="H278" s="84">
        <v>45078</v>
      </c>
      <c r="I278" s="84">
        <v>45108</v>
      </c>
      <c r="J278" s="84">
        <v>45139</v>
      </c>
      <c r="K278" s="84">
        <v>45170</v>
      </c>
      <c r="L278" s="84">
        <v>45200</v>
      </c>
      <c r="M278" s="84">
        <v>45231</v>
      </c>
      <c r="N278" s="84">
        <v>45261</v>
      </c>
      <c r="O278" s="84"/>
    </row>
    <row r="279" spans="2:17">
      <c r="D279" s="23">
        <f>D273</f>
        <v>0.19145484045429972</v>
      </c>
      <c r="E279" s="23">
        <f t="shared" ref="E279:N279" si="48">E273</f>
        <v>-0.3420335905583296</v>
      </c>
      <c r="F279" s="23">
        <f t="shared" si="48"/>
        <v>0.16833390824422212</v>
      </c>
      <c r="G279" s="23">
        <f t="shared" si="48"/>
        <v>0.5692353114850901</v>
      </c>
      <c r="H279" s="23">
        <f t="shared" si="48"/>
        <v>-0.30921919096895578</v>
      </c>
      <c r="I279" s="23">
        <f t="shared" si="48"/>
        <v>-3.4046030232874891E-2</v>
      </c>
      <c r="J279" s="23">
        <f t="shared" si="48"/>
        <v>4.2154236571267489E-2</v>
      </c>
      <c r="K279" s="23">
        <f t="shared" si="48"/>
        <v>-0.36093073593073588</v>
      </c>
      <c r="L279" s="23">
        <f t="shared" si="48"/>
        <v>0.97205757832345463</v>
      </c>
      <c r="M279" s="23">
        <f t="shared" si="48"/>
        <v>-0.25032202662086733</v>
      </c>
      <c r="N279" s="23">
        <f t="shared" si="48"/>
        <v>0.27978235967926679</v>
      </c>
    </row>
  </sheetData>
  <mergeCells count="54">
    <mergeCell ref="AB78:AC78"/>
    <mergeCell ref="V58:W58"/>
    <mergeCell ref="F185:G185"/>
    <mergeCell ref="G209:H209"/>
    <mergeCell ref="G237:H237"/>
    <mergeCell ref="B109:C109"/>
    <mergeCell ref="B110:C110"/>
    <mergeCell ref="B111:C111"/>
    <mergeCell ref="B112:C112"/>
    <mergeCell ref="B113:C113"/>
    <mergeCell ref="B86:C86"/>
    <mergeCell ref="B108:C108"/>
    <mergeCell ref="B91:C91"/>
    <mergeCell ref="B92:C92"/>
    <mergeCell ref="B93:C93"/>
    <mergeCell ref="B94:C94"/>
    <mergeCell ref="B95:C95"/>
    <mergeCell ref="B99:C99"/>
    <mergeCell ref="B100:C100"/>
    <mergeCell ref="B101:C101"/>
    <mergeCell ref="B102:C102"/>
    <mergeCell ref="B103:C103"/>
    <mergeCell ref="B104:C104"/>
    <mergeCell ref="B43:C43"/>
    <mergeCell ref="B44:C44"/>
    <mergeCell ref="B45:C45"/>
    <mergeCell ref="B72:C72"/>
    <mergeCell ref="B53:C53"/>
    <mergeCell ref="B54:C54"/>
    <mergeCell ref="B55:C55"/>
    <mergeCell ref="B56:C56"/>
    <mergeCell ref="B57:C57"/>
    <mergeCell ref="B63:C63"/>
    <mergeCell ref="B64:C64"/>
    <mergeCell ref="B65:C65"/>
    <mergeCell ref="B66:C66"/>
    <mergeCell ref="B67:C67"/>
    <mergeCell ref="B68:C68"/>
    <mergeCell ref="R267:S267"/>
    <mergeCell ref="B46:C46"/>
    <mergeCell ref="B47:C47"/>
    <mergeCell ref="B48:C48"/>
    <mergeCell ref="B52:C52"/>
    <mergeCell ref="B90:C90"/>
    <mergeCell ref="B73:C73"/>
    <mergeCell ref="B74:C74"/>
    <mergeCell ref="B75:C75"/>
    <mergeCell ref="B76:C76"/>
    <mergeCell ref="B77:C77"/>
    <mergeCell ref="B81:C81"/>
    <mergeCell ref="B82:C82"/>
    <mergeCell ref="B83:C83"/>
    <mergeCell ref="B84:C84"/>
    <mergeCell ref="B85:C85"/>
  </mergeCells>
  <pageMargins left="0.7" right="0.7" top="0.75" bottom="0.75" header="0.3" footer="0.3"/>
  <pageSetup orientation="portrait" horizontalDpi="1200" verticalDpi="1200" r:id="rId1"/>
  <ignoredErrors>
    <ignoredError sqref="F102:F103 E109:H113 O69 E100:E103 G100:G104 P68 F100:F101 H100:H103 H35:I35 F35:F36 G36 I36" formula="1"/>
  </ignoredErrors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53"/>
  <sheetViews>
    <sheetView topLeftCell="A8" zoomScale="60" zoomScaleNormal="60" workbookViewId="0">
      <selection activeCell="H17" sqref="H17"/>
    </sheetView>
  </sheetViews>
  <sheetFormatPr defaultRowHeight="14.5"/>
  <cols>
    <col min="2" max="2" width="18.81640625" bestFit="1" customWidth="1"/>
    <col min="3" max="3" width="10" bestFit="1" customWidth="1"/>
    <col min="4" max="4" width="19.7265625" bestFit="1" customWidth="1"/>
    <col min="5" max="5" width="14.54296875" bestFit="1" customWidth="1"/>
    <col min="6" max="6" width="19.7265625" bestFit="1" customWidth="1"/>
    <col min="7" max="7" width="14.6328125" bestFit="1" customWidth="1"/>
    <col min="8" max="8" width="19.7265625" bestFit="1" customWidth="1"/>
    <col min="9" max="9" width="12.26953125" bestFit="1" customWidth="1"/>
    <col min="10" max="10" width="24.54296875" bestFit="1" customWidth="1"/>
    <col min="18" max="18" width="15.81640625" customWidth="1"/>
  </cols>
  <sheetData>
    <row r="5" spans="1:11" ht="15" customHeight="1">
      <c r="B5" s="35" t="s">
        <v>10</v>
      </c>
      <c r="C5" s="29" t="s">
        <v>1</v>
      </c>
      <c r="D5" s="29" t="s">
        <v>2</v>
      </c>
      <c r="E5" s="29" t="s">
        <v>3</v>
      </c>
    </row>
    <row r="6" spans="1:11">
      <c r="B6" s="63" t="s">
        <v>6</v>
      </c>
      <c r="C6" s="64">
        <v>48670</v>
      </c>
      <c r="D6" s="64">
        <v>45710</v>
      </c>
      <c r="E6" s="64">
        <v>38565</v>
      </c>
      <c r="F6" s="76">
        <f>C6+D6+E6</f>
        <v>132945</v>
      </c>
    </row>
    <row r="7" spans="1:11">
      <c r="B7" s="63" t="s">
        <v>7</v>
      </c>
      <c r="C7" s="64">
        <v>33635</v>
      </c>
      <c r="D7" s="64">
        <v>34375</v>
      </c>
      <c r="E7" s="64">
        <v>33590</v>
      </c>
      <c r="F7" s="76">
        <f t="shared" ref="F7:F9" si="0">C7+D7+E7</f>
        <v>101600</v>
      </c>
    </row>
    <row r="8" spans="1:11">
      <c r="B8" s="63" t="s">
        <v>8</v>
      </c>
      <c r="C8" s="64">
        <v>33660</v>
      </c>
      <c r="D8" s="64">
        <v>38370</v>
      </c>
      <c r="E8" s="64">
        <v>39220</v>
      </c>
      <c r="F8" s="76">
        <f t="shared" si="0"/>
        <v>111250</v>
      </c>
    </row>
    <row r="9" spans="1:11">
      <c r="B9" s="63" t="s">
        <v>9</v>
      </c>
      <c r="C9" s="64">
        <v>39615</v>
      </c>
      <c r="D9" s="64">
        <v>25060</v>
      </c>
      <c r="E9" s="64">
        <v>45530</v>
      </c>
      <c r="F9" s="76">
        <f t="shared" si="0"/>
        <v>110205</v>
      </c>
    </row>
    <row r="13" spans="1:11">
      <c r="B13" s="1"/>
      <c r="C13" s="1"/>
      <c r="D13" s="1"/>
      <c r="E13" s="1"/>
      <c r="F13" s="1"/>
      <c r="G13" s="1"/>
      <c r="H13" s="1"/>
    </row>
    <row r="14" spans="1:11">
      <c r="B14" s="1"/>
      <c r="C14" s="1"/>
      <c r="D14" s="1"/>
      <c r="E14" s="1"/>
      <c r="F14" s="1"/>
      <c r="G14" s="1"/>
      <c r="H14" s="1"/>
    </row>
    <row r="15" spans="1:1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8" ht="29">
      <c r="A17" s="1"/>
      <c r="B17" s="21" t="s">
        <v>28</v>
      </c>
      <c r="C17" s="21" t="s">
        <v>27</v>
      </c>
      <c r="D17" s="21" t="s">
        <v>1161</v>
      </c>
      <c r="E17" s="21" t="s">
        <v>5</v>
      </c>
      <c r="F17" s="21" t="s">
        <v>1161</v>
      </c>
      <c r="G17" s="21" t="s">
        <v>102</v>
      </c>
      <c r="H17" s="21" t="s">
        <v>1161</v>
      </c>
      <c r="I17" s="92" t="s">
        <v>104</v>
      </c>
      <c r="J17" s="92" t="s">
        <v>103</v>
      </c>
      <c r="K17" s="1"/>
      <c r="M17" t="str">
        <f>B17</f>
        <v>Ապրանքի տեսակ</v>
      </c>
      <c r="N17" t="str">
        <f>C17</f>
        <v>Եկամուտ</v>
      </c>
      <c r="O17" t="str">
        <f>E17</f>
        <v>Վաճառք / ք/կ</v>
      </c>
      <c r="P17" t="str">
        <f>G17</f>
        <v>Հաճախորդներ</v>
      </c>
      <c r="Q17" t="str">
        <f>I17</f>
        <v>1 ապրանքի միջին գինը</v>
      </c>
      <c r="R17" t="str">
        <f>J17</f>
        <v>1 հաճախորդի հ-ր միջին գնումների քանակ</v>
      </c>
    </row>
    <row r="18" spans="1:18">
      <c r="A18" s="1"/>
      <c r="B18" s="88" t="s">
        <v>1</v>
      </c>
      <c r="C18" s="89">
        <v>155580</v>
      </c>
      <c r="D18" s="98">
        <f>C18/$C$21</f>
        <v>0.34118421052631581</v>
      </c>
      <c r="E18" s="34">
        <v>894</v>
      </c>
      <c r="F18" s="98">
        <f>E18/$E$21</f>
        <v>0.35560859188544153</v>
      </c>
      <c r="G18" s="93">
        <v>351</v>
      </c>
      <c r="H18" s="98">
        <f>G18/$G$21</f>
        <v>0.35099999999999998</v>
      </c>
      <c r="I18" s="58">
        <f>C18/E18</f>
        <v>174.0268456375839</v>
      </c>
      <c r="J18" s="91">
        <f>+E18/G18</f>
        <v>2.5470085470085468</v>
      </c>
      <c r="K18" s="1"/>
      <c r="M18" t="str">
        <f t="shared" ref="M18:M20" si="1">B18</f>
        <v>Հագուստ</v>
      </c>
      <c r="N18" s="81">
        <f>D18</f>
        <v>0.34118421052631581</v>
      </c>
      <c r="O18" s="81">
        <f>F18</f>
        <v>0.35560859188544153</v>
      </c>
      <c r="P18" s="81">
        <f>H18</f>
        <v>0.35099999999999998</v>
      </c>
      <c r="Q18" s="96">
        <f>I18/SUM($I$18:$I$20)</f>
        <v>0.31932717011437078</v>
      </c>
      <c r="R18" s="96">
        <f>J18/SUM($J$18:$J$20)</f>
        <v>0.33776077844738978</v>
      </c>
    </row>
    <row r="19" spans="1:18">
      <c r="A19" s="1"/>
      <c r="B19" s="88" t="s">
        <v>2</v>
      </c>
      <c r="C19" s="89">
        <v>143515</v>
      </c>
      <c r="D19" s="98">
        <f>C19/$C$21</f>
        <v>0.31472587719298245</v>
      </c>
      <c r="E19" s="34">
        <v>771</v>
      </c>
      <c r="F19" s="98">
        <f t="shared" ref="F19:F20" si="2">E19/$E$21</f>
        <v>0.30668257756563244</v>
      </c>
      <c r="G19" s="93">
        <v>307</v>
      </c>
      <c r="H19" s="98">
        <f t="shared" ref="H19:H20" si="3">G19/$G$21</f>
        <v>0.307</v>
      </c>
      <c r="I19" s="58">
        <f>C19/E19</f>
        <v>186.14137483787289</v>
      </c>
      <c r="J19" s="91">
        <f>+E19/G19</f>
        <v>2.5114006514657978</v>
      </c>
      <c r="K19" s="1"/>
      <c r="M19" t="str">
        <f t="shared" si="1"/>
        <v>Գեղեցկություն</v>
      </c>
      <c r="N19" s="81">
        <f t="shared" ref="N19:N20" si="4">D19</f>
        <v>0.31472587719298245</v>
      </c>
      <c r="O19" s="81">
        <f>F19</f>
        <v>0.30668257756563244</v>
      </c>
      <c r="P19" s="81">
        <f>H19</f>
        <v>0.307</v>
      </c>
      <c r="Q19" s="96">
        <f t="shared" ref="Q19:Q20" si="5">I19/SUM($I$18:$I$20)</f>
        <v>0.34155648946233197</v>
      </c>
      <c r="R19" s="96">
        <f>J19/SUM($J$18:$J$20)</f>
        <v>0.33303878780801094</v>
      </c>
    </row>
    <row r="20" spans="1:18">
      <c r="A20" s="1"/>
      <c r="B20" s="88" t="s">
        <v>3</v>
      </c>
      <c r="C20" s="89">
        <v>156905</v>
      </c>
      <c r="D20" s="98">
        <f t="shared" ref="D20" si="6">C20/$C$21</f>
        <v>0.34408991228070174</v>
      </c>
      <c r="E20" s="34">
        <v>849</v>
      </c>
      <c r="F20" s="98">
        <f t="shared" si="2"/>
        <v>0.33770883054892603</v>
      </c>
      <c r="G20" s="93">
        <v>342</v>
      </c>
      <c r="H20" s="98">
        <f t="shared" si="3"/>
        <v>0.34200000000000003</v>
      </c>
      <c r="I20" s="58">
        <f>C20/E20</f>
        <v>184.811542991755</v>
      </c>
      <c r="J20" s="91">
        <f>+E20/G20</f>
        <v>2.4824561403508771</v>
      </c>
      <c r="K20" s="1"/>
      <c r="M20" t="str">
        <f t="shared" si="1"/>
        <v>Էլեկտրոնիկա</v>
      </c>
      <c r="N20" s="81">
        <f t="shared" si="4"/>
        <v>0.34408991228070174</v>
      </c>
      <c r="O20" s="81">
        <f t="shared" ref="O20" si="7">F20</f>
        <v>0.33770883054892603</v>
      </c>
      <c r="P20" s="81">
        <f t="shared" ref="P20" si="8">H20</f>
        <v>0.34200000000000003</v>
      </c>
      <c r="Q20" s="96">
        <f t="shared" si="5"/>
        <v>0.33911634042329725</v>
      </c>
      <c r="R20" s="96">
        <f>J20/SUM($J$18:$J$20)</f>
        <v>0.32920043374459917</v>
      </c>
    </row>
    <row r="21" spans="1:18">
      <c r="A21" s="1"/>
      <c r="B21" s="27" t="s">
        <v>4</v>
      </c>
      <c r="C21" s="89">
        <f>SUM(C18:C20)</f>
        <v>456000</v>
      </c>
      <c r="D21" s="94"/>
      <c r="E21" s="34">
        <f>SUM(E18:E20)</f>
        <v>2514</v>
      </c>
      <c r="F21" s="94"/>
      <c r="G21" s="93">
        <f>SUM(G18:G20)</f>
        <v>1000</v>
      </c>
      <c r="H21" s="94"/>
      <c r="I21" s="90">
        <f>C21/E21</f>
        <v>181.38424821002386</v>
      </c>
      <c r="J21" s="95">
        <f>+E21/G21</f>
        <v>2.5139999999999998</v>
      </c>
      <c r="K21" s="1"/>
    </row>
    <row r="22" spans="1:18">
      <c r="A22" s="1"/>
      <c r="B22" s="97"/>
      <c r="C22" s="97"/>
      <c r="D22" s="97"/>
      <c r="E22" s="97"/>
      <c r="F22" s="97"/>
      <c r="G22" s="97"/>
      <c r="H22" s="97"/>
      <c r="I22" s="97"/>
      <c r="J22" s="97"/>
      <c r="K22" s="1"/>
    </row>
    <row r="23" spans="1:18">
      <c r="A23" s="1"/>
      <c r="B23" s="97"/>
      <c r="C23" s="97"/>
      <c r="D23" s="97"/>
      <c r="E23" s="97"/>
      <c r="F23" s="97"/>
      <c r="G23" s="97"/>
      <c r="H23" s="97"/>
      <c r="I23" s="97"/>
      <c r="J23" s="97"/>
      <c r="K23" s="1"/>
      <c r="L23" s="97"/>
    </row>
    <row r="24" spans="1:18">
      <c r="A24" s="1"/>
      <c r="B24" s="97"/>
      <c r="C24" s="97"/>
      <c r="D24" s="97"/>
      <c r="E24" s="97"/>
      <c r="F24" s="97"/>
      <c r="G24" s="97"/>
      <c r="H24" s="97"/>
      <c r="I24" s="97"/>
      <c r="J24" s="97"/>
      <c r="K24" s="1"/>
      <c r="L24" s="97"/>
    </row>
    <row r="25" spans="1:18">
      <c r="A25" s="1"/>
      <c r="B25" s="97"/>
      <c r="C25" s="97"/>
      <c r="D25" s="97"/>
      <c r="E25" s="97"/>
      <c r="F25" s="97"/>
      <c r="G25" s="97"/>
      <c r="H25" s="97"/>
      <c r="I25" s="97"/>
      <c r="J25" s="97"/>
      <c r="K25" s="1"/>
      <c r="L25" s="97"/>
    </row>
    <row r="26" spans="1:18">
      <c r="A26" s="1"/>
      <c r="B26" s="97"/>
      <c r="C26" s="97"/>
      <c r="D26" s="97"/>
      <c r="E26" s="97"/>
      <c r="F26" s="97"/>
      <c r="G26" s="97"/>
      <c r="H26" s="97"/>
      <c r="I26" s="97"/>
      <c r="J26" s="97"/>
      <c r="K26" s="1"/>
      <c r="L26" s="97"/>
    </row>
    <row r="27" spans="1:18">
      <c r="A27" s="1"/>
      <c r="B27" s="97"/>
      <c r="C27" s="97"/>
      <c r="D27" s="97"/>
      <c r="E27" s="97"/>
      <c r="F27" s="97"/>
      <c r="G27" s="97"/>
      <c r="H27" s="97"/>
      <c r="I27" s="97"/>
      <c r="J27" s="97"/>
      <c r="K27" s="1"/>
      <c r="L27" s="97"/>
    </row>
    <row r="28" spans="1:18">
      <c r="A28" s="1"/>
      <c r="B28" s="97"/>
      <c r="C28" s="97"/>
      <c r="D28" s="97"/>
      <c r="E28" s="97"/>
      <c r="F28" s="97"/>
      <c r="G28" s="97"/>
      <c r="H28" s="97"/>
      <c r="I28" s="97"/>
      <c r="J28" s="97"/>
      <c r="K28" s="1"/>
      <c r="L28" s="97"/>
    </row>
    <row r="29" spans="1:18">
      <c r="A29" s="1"/>
      <c r="B29" s="97"/>
      <c r="C29" s="97"/>
      <c r="D29" s="97"/>
      <c r="E29" s="97"/>
      <c r="F29" s="97"/>
      <c r="G29" s="97"/>
      <c r="H29" s="97"/>
      <c r="I29" s="97"/>
      <c r="J29" s="97"/>
      <c r="K29" s="1"/>
      <c r="L29" s="97"/>
    </row>
    <row r="30" spans="1:18">
      <c r="A30" s="1"/>
      <c r="B30" s="97"/>
      <c r="C30" s="97"/>
      <c r="D30" s="97"/>
      <c r="E30" s="97"/>
      <c r="F30" s="97"/>
      <c r="G30" s="97"/>
      <c r="H30" s="97"/>
      <c r="I30" s="97"/>
      <c r="J30" s="97"/>
      <c r="K30" s="1"/>
      <c r="L30" s="97"/>
    </row>
    <row r="31" spans="1:18">
      <c r="A31" s="1"/>
      <c r="B31" s="97"/>
      <c r="C31" s="97"/>
      <c r="D31" s="97"/>
      <c r="E31" s="97"/>
      <c r="F31" s="97"/>
      <c r="G31" s="97"/>
      <c r="H31" s="97"/>
      <c r="I31" s="97"/>
      <c r="J31" s="97"/>
      <c r="K31" s="1"/>
      <c r="L31" s="97"/>
    </row>
    <row r="32" spans="1:18">
      <c r="A32" s="1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</row>
    <row r="33" spans="1:12">
      <c r="A33" s="1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</row>
    <row r="34" spans="1:12">
      <c r="A34" s="1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</row>
    <row r="35" spans="1:12">
      <c r="A35" s="1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</row>
    <row r="36" spans="1:12">
      <c r="A36" s="1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</row>
    <row r="37" spans="1:12">
      <c r="A37" s="1"/>
      <c r="B37" s="97"/>
      <c r="C37" s="97"/>
      <c r="D37" s="97"/>
      <c r="E37" s="97"/>
      <c r="F37" s="97"/>
      <c r="G37" s="97"/>
      <c r="H37" s="97"/>
      <c r="I37" s="97"/>
      <c r="J37" s="99" t="s">
        <v>105</v>
      </c>
      <c r="K37" s="97"/>
      <c r="L37" s="97"/>
    </row>
    <row r="38" spans="1:12">
      <c r="A38" s="1"/>
      <c r="B38" s="97"/>
      <c r="C38" s="97"/>
      <c r="D38" s="97"/>
      <c r="E38" s="97"/>
      <c r="F38" s="97"/>
      <c r="G38" s="97"/>
      <c r="H38" s="97"/>
      <c r="I38" s="97"/>
      <c r="K38" s="97"/>
      <c r="L38" s="97"/>
    </row>
    <row r="39" spans="1:12">
      <c r="A39" s="1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</row>
    <row r="40" spans="1:12">
      <c r="A40" s="1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</row>
    <row r="41" spans="1:12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</row>
    <row r="42" spans="1:12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</row>
    <row r="43" spans="1:12">
      <c r="B43" s="1"/>
      <c r="C43" s="1"/>
      <c r="D43" s="1"/>
      <c r="E43" s="1"/>
      <c r="F43" s="1"/>
      <c r="G43" s="1"/>
      <c r="H43" s="1"/>
    </row>
    <row r="44" spans="1:12">
      <c r="B44" s="1"/>
      <c r="C44" s="1"/>
      <c r="D44" s="1"/>
      <c r="E44" s="1"/>
      <c r="F44" s="1"/>
      <c r="G44" s="1"/>
      <c r="H44" s="1"/>
    </row>
    <row r="45" spans="1:12">
      <c r="B45" s="1"/>
      <c r="C45" s="1"/>
      <c r="D45" s="1"/>
      <c r="E45" s="1"/>
      <c r="F45" s="1"/>
      <c r="G45" s="1"/>
      <c r="H45" s="1"/>
    </row>
    <row r="46" spans="1:12">
      <c r="B46" s="1"/>
      <c r="C46" s="1"/>
      <c r="D46" s="1"/>
      <c r="E46" s="1"/>
      <c r="F46" s="1"/>
      <c r="G46" s="1"/>
      <c r="H46" s="1"/>
    </row>
    <row r="47" spans="1:12">
      <c r="B47" s="1"/>
      <c r="C47" s="1"/>
      <c r="D47" s="1"/>
      <c r="E47" s="1"/>
      <c r="F47" s="1"/>
      <c r="G47" s="1"/>
      <c r="H47" s="1"/>
    </row>
    <row r="48" spans="1:12">
      <c r="B48" s="1"/>
      <c r="C48" s="1"/>
      <c r="D48" s="1"/>
      <c r="E48" s="1"/>
      <c r="F48" s="1"/>
      <c r="G48" s="1"/>
      <c r="H48" s="1"/>
    </row>
    <row r="49" spans="2:8">
      <c r="B49" s="1"/>
      <c r="C49" s="1"/>
      <c r="D49" s="1"/>
      <c r="E49" s="1"/>
      <c r="F49" s="1"/>
      <c r="G49" s="1"/>
      <c r="H49" s="1"/>
    </row>
    <row r="50" spans="2:8">
      <c r="B50" s="1"/>
      <c r="C50" s="1"/>
      <c r="D50" s="1"/>
      <c r="E50" s="1"/>
      <c r="F50" s="1"/>
      <c r="G50" s="1"/>
      <c r="H50" s="1"/>
    </row>
    <row r="51" spans="2:8">
      <c r="B51" s="1"/>
      <c r="C51" s="1"/>
      <c r="D51" s="1"/>
      <c r="E51" s="1"/>
      <c r="F51" s="1"/>
      <c r="G51" s="1"/>
      <c r="H51" s="1"/>
    </row>
    <row r="52" spans="2:8">
      <c r="B52" s="1"/>
      <c r="C52" s="1"/>
      <c r="D52" s="1"/>
      <c r="E52" s="1"/>
      <c r="F52" s="1"/>
      <c r="G52" s="1"/>
      <c r="H52" s="1"/>
    </row>
    <row r="53" spans="2:8">
      <c r="B53" s="1"/>
      <c r="C53" s="1"/>
      <c r="D53" s="1"/>
      <c r="E53" s="1"/>
      <c r="F53" s="1"/>
      <c r="G53" s="1"/>
      <c r="H53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G11"/>
  <sheetViews>
    <sheetView topLeftCell="A31" workbookViewId="0">
      <selection activeCell="B40" sqref="B40"/>
    </sheetView>
  </sheetViews>
  <sheetFormatPr defaultRowHeight="14.5"/>
  <cols>
    <col min="2" max="2" width="17" bestFit="1" customWidth="1"/>
    <col min="3" max="3" width="9.453125" bestFit="1" customWidth="1"/>
    <col min="4" max="4" width="13.54296875" bestFit="1" customWidth="1"/>
    <col min="5" max="5" width="14.54296875" bestFit="1" customWidth="1"/>
    <col min="6" max="6" width="14.81640625" customWidth="1"/>
    <col min="7" max="7" width="24.54296875" customWidth="1"/>
  </cols>
  <sheetData>
    <row r="8" spans="2:7" ht="29">
      <c r="B8" s="21" t="s">
        <v>28</v>
      </c>
      <c r="C8" s="21" t="s">
        <v>27</v>
      </c>
      <c r="D8" s="21" t="s">
        <v>5</v>
      </c>
      <c r="E8" s="21" t="s">
        <v>102</v>
      </c>
      <c r="F8" s="92" t="s">
        <v>104</v>
      </c>
      <c r="G8" s="92" t="s">
        <v>103</v>
      </c>
    </row>
    <row r="9" spans="2:7">
      <c r="B9" s="88" t="s">
        <v>1</v>
      </c>
      <c r="C9" s="89">
        <v>155580</v>
      </c>
      <c r="D9" s="34">
        <v>894</v>
      </c>
      <c r="E9" s="93">
        <v>351</v>
      </c>
      <c r="F9" s="58">
        <f>C9/D9</f>
        <v>174.0268456375839</v>
      </c>
      <c r="G9" s="91">
        <f>+D9/E9</f>
        <v>2.5470085470085468</v>
      </c>
    </row>
    <row r="10" spans="2:7">
      <c r="B10" s="88" t="s">
        <v>2</v>
      </c>
      <c r="C10" s="89">
        <v>143515</v>
      </c>
      <c r="D10" s="34">
        <v>771</v>
      </c>
      <c r="E10" s="93">
        <v>307</v>
      </c>
      <c r="F10" s="58">
        <f>C10/D10</f>
        <v>186.14137483787289</v>
      </c>
      <c r="G10" s="91">
        <f>+D10/E10</f>
        <v>2.5114006514657978</v>
      </c>
    </row>
    <row r="11" spans="2:7">
      <c r="B11" s="88" t="s">
        <v>3</v>
      </c>
      <c r="C11" s="89">
        <v>156905</v>
      </c>
      <c r="D11" s="34">
        <v>849</v>
      </c>
      <c r="E11" s="93">
        <v>342</v>
      </c>
      <c r="F11" s="58">
        <f>C11/D11</f>
        <v>184.811542991755</v>
      </c>
      <c r="G11" s="91">
        <f>+D11/E11</f>
        <v>2.4824561403508771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01"/>
  <sheetViews>
    <sheetView topLeftCell="A7" zoomScaleNormal="100" workbookViewId="0">
      <selection activeCell="C2" sqref="C2"/>
    </sheetView>
  </sheetViews>
  <sheetFormatPr defaultColWidth="9.1796875" defaultRowHeight="14.5"/>
  <cols>
    <col min="1" max="1" width="9.1796875" style="1"/>
    <col min="2" max="2" width="12.1796875" style="1" bestFit="1" customWidth="1"/>
    <col min="3" max="3" width="14.453125" style="1" bestFit="1" customWidth="1"/>
    <col min="4" max="16384" width="9.1796875" style="1"/>
  </cols>
  <sheetData>
    <row r="1" spans="2:3" ht="15" thickBot="1"/>
    <row r="2" spans="2:3" ht="15" thickBot="1">
      <c r="B2" s="111" t="s">
        <v>19</v>
      </c>
      <c r="C2" s="3">
        <v>50</v>
      </c>
    </row>
    <row r="3" spans="2:3" ht="15" thickBot="1">
      <c r="B3" s="113" t="s">
        <v>21</v>
      </c>
      <c r="C3" s="3">
        <v>500</v>
      </c>
    </row>
    <row r="4" spans="2:3" ht="15" thickBot="1">
      <c r="B4" s="111" t="s">
        <v>20</v>
      </c>
      <c r="C4" s="3">
        <v>30</v>
      </c>
    </row>
    <row r="5" spans="2:3" ht="15" thickBot="1">
      <c r="B5" s="113" t="s">
        <v>21</v>
      </c>
      <c r="C5" s="3">
        <v>500</v>
      </c>
    </row>
    <row r="6" spans="2:3" ht="15" thickBot="1">
      <c r="B6" s="111" t="s">
        <v>19</v>
      </c>
      <c r="C6" s="3">
        <v>50</v>
      </c>
    </row>
    <row r="7" spans="2:3" ht="15" thickBot="1">
      <c r="B7" s="113" t="s">
        <v>19</v>
      </c>
      <c r="C7" s="3">
        <v>30</v>
      </c>
    </row>
    <row r="8" spans="2:3" ht="15" thickBot="1">
      <c r="B8" s="111" t="s">
        <v>21</v>
      </c>
      <c r="C8" s="3">
        <v>25</v>
      </c>
    </row>
    <row r="9" spans="2:3" ht="15" thickBot="1">
      <c r="B9" s="113" t="s">
        <v>20</v>
      </c>
      <c r="C9" s="3">
        <v>25</v>
      </c>
    </row>
    <row r="10" spans="2:3" ht="15" thickBot="1">
      <c r="B10" s="111" t="s">
        <v>20</v>
      </c>
      <c r="C10" s="3">
        <v>300</v>
      </c>
    </row>
    <row r="11" spans="2:3" ht="15" thickBot="1">
      <c r="B11" s="113" t="s">
        <v>21</v>
      </c>
      <c r="C11" s="3">
        <v>50</v>
      </c>
    </row>
    <row r="12" spans="2:3" ht="15" thickBot="1">
      <c r="B12" s="111" t="s">
        <v>21</v>
      </c>
      <c r="C12" s="3">
        <v>50</v>
      </c>
    </row>
    <row r="13" spans="2:3" ht="15" thickBot="1">
      <c r="B13" s="113" t="s">
        <v>19</v>
      </c>
      <c r="C13" s="3">
        <v>25</v>
      </c>
    </row>
    <row r="14" spans="2:3" ht="15" thickBot="1">
      <c r="B14" s="111" t="s">
        <v>20</v>
      </c>
      <c r="C14" s="3">
        <v>500</v>
      </c>
    </row>
    <row r="15" spans="2:3" ht="15" thickBot="1">
      <c r="B15" s="113" t="s">
        <v>21</v>
      </c>
      <c r="C15" s="3">
        <v>30</v>
      </c>
    </row>
    <row r="16" spans="2:3" ht="15" thickBot="1">
      <c r="B16" s="111" t="s">
        <v>20</v>
      </c>
      <c r="C16" s="3">
        <v>500</v>
      </c>
    </row>
    <row r="17" spans="2:20" ht="15" thickBot="1">
      <c r="B17" s="113" t="s">
        <v>21</v>
      </c>
      <c r="C17" s="3">
        <v>500</v>
      </c>
    </row>
    <row r="18" spans="2:20" ht="15" thickBot="1">
      <c r="B18" s="111" t="s">
        <v>21</v>
      </c>
      <c r="C18" s="3">
        <v>25</v>
      </c>
    </row>
    <row r="19" spans="2:20" ht="15" thickBot="1">
      <c r="B19" s="113" t="s">
        <v>20</v>
      </c>
      <c r="C19" s="3">
        <v>25</v>
      </c>
    </row>
    <row r="20" spans="2:20" ht="15" thickBot="1">
      <c r="B20" s="111" t="s">
        <v>21</v>
      </c>
      <c r="C20" s="3">
        <v>25</v>
      </c>
    </row>
    <row r="21" spans="2:20" ht="15" thickBot="1">
      <c r="B21" s="113" t="s">
        <v>21</v>
      </c>
      <c r="C21" s="3">
        <v>300</v>
      </c>
    </row>
    <row r="22" spans="2:20" ht="15" thickBot="1">
      <c r="B22" s="111" t="s">
        <v>19</v>
      </c>
      <c r="C22" s="3">
        <v>500</v>
      </c>
    </row>
    <row r="23" spans="2:20" ht="15" thickBot="1">
      <c r="B23" s="113" t="s">
        <v>21</v>
      </c>
      <c r="C23" s="3">
        <v>50</v>
      </c>
    </row>
    <row r="24" spans="2:20" ht="15" thickBot="1">
      <c r="B24" s="111" t="s">
        <v>21</v>
      </c>
      <c r="C24" s="3">
        <v>30</v>
      </c>
    </row>
    <row r="25" spans="2:20" ht="15" thickBot="1">
      <c r="B25" s="113" t="s">
        <v>21</v>
      </c>
      <c r="C25" s="3">
        <v>300</v>
      </c>
    </row>
    <row r="26" spans="2:20" ht="15" thickBot="1">
      <c r="B26" s="111" t="s">
        <v>19</v>
      </c>
      <c r="C26" s="3">
        <v>50</v>
      </c>
    </row>
    <row r="27" spans="2:20" ht="15" thickBot="1">
      <c r="B27" s="113" t="s">
        <v>20</v>
      </c>
      <c r="C27" s="3">
        <v>500</v>
      </c>
    </row>
    <row r="28" spans="2:20" ht="15" thickBot="1">
      <c r="B28" s="111" t="s">
        <v>19</v>
      </c>
      <c r="C28" s="3">
        <v>25</v>
      </c>
    </row>
    <row r="29" spans="2:20" ht="15" thickBot="1">
      <c r="B29" s="113" t="s">
        <v>19</v>
      </c>
      <c r="C29" s="3">
        <v>500</v>
      </c>
      <c r="T29" s="4" t="s">
        <v>1159</v>
      </c>
    </row>
    <row r="30" spans="2:20" ht="15" thickBot="1">
      <c r="B30" s="111" t="s">
        <v>20</v>
      </c>
      <c r="C30" s="3">
        <v>30</v>
      </c>
    </row>
    <row r="31" spans="2:20" ht="15" thickBot="1">
      <c r="B31" s="113" t="s">
        <v>19</v>
      </c>
      <c r="C31" s="3">
        <v>300</v>
      </c>
    </row>
    <row r="32" spans="2:20" ht="15" thickBot="1">
      <c r="B32" s="111" t="s">
        <v>20</v>
      </c>
      <c r="C32" s="3">
        <v>300</v>
      </c>
    </row>
    <row r="33" spans="2:3" ht="15" thickBot="1">
      <c r="B33" s="113" t="s">
        <v>19</v>
      </c>
      <c r="C33" s="3">
        <v>30</v>
      </c>
    </row>
    <row r="34" spans="2:3" ht="15" thickBot="1">
      <c r="B34" s="111" t="s">
        <v>20</v>
      </c>
      <c r="C34" s="3">
        <v>50</v>
      </c>
    </row>
    <row r="35" spans="2:3" ht="15" thickBot="1">
      <c r="B35" s="113" t="s">
        <v>21</v>
      </c>
      <c r="C35" s="3">
        <v>50</v>
      </c>
    </row>
    <row r="36" spans="2:3" ht="15" thickBot="1">
      <c r="B36" s="111" t="s">
        <v>19</v>
      </c>
      <c r="C36" s="3">
        <v>300</v>
      </c>
    </row>
    <row r="37" spans="2:3" ht="15" thickBot="1">
      <c r="B37" s="113" t="s">
        <v>19</v>
      </c>
      <c r="C37" s="3">
        <v>300</v>
      </c>
    </row>
    <row r="38" spans="2:3" ht="15" thickBot="1">
      <c r="B38" s="111" t="s">
        <v>19</v>
      </c>
      <c r="C38" s="3">
        <v>25</v>
      </c>
    </row>
    <row r="39" spans="2:3" ht="15" thickBot="1">
      <c r="B39" s="113" t="s">
        <v>19</v>
      </c>
      <c r="C39" s="3">
        <v>50</v>
      </c>
    </row>
    <row r="40" spans="2:3" ht="15" thickBot="1">
      <c r="B40" s="111" t="s">
        <v>21</v>
      </c>
      <c r="C40" s="3">
        <v>30</v>
      </c>
    </row>
    <row r="41" spans="2:3" ht="15" thickBot="1">
      <c r="B41" s="113" t="s">
        <v>19</v>
      </c>
      <c r="C41" s="3">
        <v>50</v>
      </c>
    </row>
    <row r="42" spans="2:3" ht="15" thickBot="1">
      <c r="B42" s="111" t="s">
        <v>21</v>
      </c>
      <c r="C42" s="3">
        <v>25</v>
      </c>
    </row>
    <row r="43" spans="2:3" ht="15" thickBot="1">
      <c r="B43" s="113" t="s">
        <v>21</v>
      </c>
      <c r="C43" s="3">
        <v>300</v>
      </c>
    </row>
    <row r="44" spans="2:3" ht="15" thickBot="1">
      <c r="B44" s="111" t="s">
        <v>21</v>
      </c>
      <c r="C44" s="3">
        <v>300</v>
      </c>
    </row>
    <row r="45" spans="2:3" ht="15" thickBot="1">
      <c r="B45" s="113" t="s">
        <v>21</v>
      </c>
      <c r="C45" s="3">
        <v>25</v>
      </c>
    </row>
    <row r="46" spans="2:3" ht="15" thickBot="1">
      <c r="B46" s="111" t="s">
        <v>20</v>
      </c>
      <c r="C46" s="3">
        <v>30</v>
      </c>
    </row>
    <row r="47" spans="2:3" ht="15" thickBot="1">
      <c r="B47" s="113" t="s">
        <v>20</v>
      </c>
      <c r="C47" s="3">
        <v>300</v>
      </c>
    </row>
    <row r="48" spans="2:3" ht="15" thickBot="1">
      <c r="B48" s="111" t="s">
        <v>19</v>
      </c>
      <c r="C48" s="3">
        <v>500</v>
      </c>
    </row>
    <row r="49" spans="2:3" ht="15" thickBot="1">
      <c r="B49" s="113" t="s">
        <v>20</v>
      </c>
      <c r="C49" s="3">
        <v>300</v>
      </c>
    </row>
    <row r="50" spans="2:3" ht="15" thickBot="1">
      <c r="B50" s="111" t="s">
        <v>20</v>
      </c>
      <c r="C50" s="3">
        <v>500</v>
      </c>
    </row>
    <row r="51" spans="2:3" ht="15" thickBot="1">
      <c r="B51" s="113" t="s">
        <v>19</v>
      </c>
      <c r="C51" s="3">
        <v>25</v>
      </c>
    </row>
    <row r="52" spans="2:3" ht="15" thickBot="1">
      <c r="B52" s="111" t="s">
        <v>19</v>
      </c>
      <c r="C52" s="3">
        <v>25</v>
      </c>
    </row>
    <row r="53" spans="2:3" ht="15" thickBot="1">
      <c r="B53" s="113" t="s">
        <v>19</v>
      </c>
      <c r="C53" s="3">
        <v>300</v>
      </c>
    </row>
    <row r="54" spans="2:3" ht="15" thickBot="1">
      <c r="B54" s="111" t="s">
        <v>20</v>
      </c>
      <c r="C54" s="3">
        <v>50</v>
      </c>
    </row>
    <row r="55" spans="2:3" ht="15" thickBot="1">
      <c r="B55" s="113" t="s">
        <v>20</v>
      </c>
      <c r="C55" s="3">
        <v>500</v>
      </c>
    </row>
    <row r="56" spans="2:3" ht="15" thickBot="1">
      <c r="B56" s="111" t="s">
        <v>19</v>
      </c>
      <c r="C56" s="3">
        <v>30</v>
      </c>
    </row>
    <row r="57" spans="2:3" ht="15" thickBot="1">
      <c r="B57" s="113" t="s">
        <v>21</v>
      </c>
      <c r="C57" s="3">
        <v>300</v>
      </c>
    </row>
    <row r="58" spans="2:3" ht="15" thickBot="1">
      <c r="B58" s="111" t="s">
        <v>19</v>
      </c>
      <c r="C58" s="3">
        <v>30</v>
      </c>
    </row>
    <row r="59" spans="2:3" ht="15" thickBot="1">
      <c r="B59" s="113" t="s">
        <v>21</v>
      </c>
      <c r="C59" s="3">
        <v>300</v>
      </c>
    </row>
    <row r="60" spans="2:3" ht="15" thickBot="1">
      <c r="B60" s="111" t="s">
        <v>21</v>
      </c>
      <c r="C60" s="3">
        <v>50</v>
      </c>
    </row>
    <row r="61" spans="2:3" ht="15" thickBot="1">
      <c r="B61" s="113" t="s">
        <v>19</v>
      </c>
      <c r="C61" s="3">
        <v>50</v>
      </c>
    </row>
    <row r="62" spans="2:3" ht="15" thickBot="1">
      <c r="B62" s="111" t="s">
        <v>19</v>
      </c>
      <c r="C62" s="3">
        <v>50</v>
      </c>
    </row>
    <row r="63" spans="2:3" ht="15" thickBot="1">
      <c r="B63" s="113" t="s">
        <v>19</v>
      </c>
      <c r="C63" s="3">
        <v>50</v>
      </c>
    </row>
    <row r="64" spans="2:3" ht="15" thickBot="1">
      <c r="B64" s="111" t="s">
        <v>20</v>
      </c>
      <c r="C64" s="3">
        <v>25</v>
      </c>
    </row>
    <row r="65" spans="2:3" ht="15" thickBot="1">
      <c r="B65" s="113" t="s">
        <v>21</v>
      </c>
      <c r="C65" s="3">
        <v>25</v>
      </c>
    </row>
    <row r="66" spans="2:3" ht="15" thickBot="1">
      <c r="B66" s="111" t="s">
        <v>20</v>
      </c>
      <c r="C66" s="3">
        <v>500</v>
      </c>
    </row>
    <row r="67" spans="2:3" ht="15" thickBot="1">
      <c r="B67" s="113" t="s">
        <v>20</v>
      </c>
      <c r="C67" s="3">
        <v>30</v>
      </c>
    </row>
    <row r="68" spans="2:3" ht="15" thickBot="1">
      <c r="B68" s="111" t="s">
        <v>19</v>
      </c>
      <c r="C68" s="3">
        <v>300</v>
      </c>
    </row>
    <row r="69" spans="2:3" ht="15" thickBot="1">
      <c r="B69" s="113" t="s">
        <v>20</v>
      </c>
      <c r="C69" s="3">
        <v>300</v>
      </c>
    </row>
    <row r="70" spans="2:3" ht="15" thickBot="1">
      <c r="B70" s="111" t="s">
        <v>19</v>
      </c>
      <c r="C70" s="3">
        <v>25</v>
      </c>
    </row>
    <row r="71" spans="2:3" ht="15" thickBot="1">
      <c r="B71" s="113" t="s">
        <v>21</v>
      </c>
      <c r="C71" s="3">
        <v>300</v>
      </c>
    </row>
    <row r="72" spans="2:3" ht="15" thickBot="1">
      <c r="B72" s="111" t="s">
        <v>19</v>
      </c>
      <c r="C72" s="3">
        <v>25</v>
      </c>
    </row>
    <row r="73" spans="2:3" ht="15" thickBot="1">
      <c r="B73" s="113" t="s">
        <v>20</v>
      </c>
      <c r="C73" s="3">
        <v>500</v>
      </c>
    </row>
    <row r="74" spans="2:3" ht="15" thickBot="1">
      <c r="B74" s="111" t="s">
        <v>20</v>
      </c>
      <c r="C74" s="3">
        <v>30</v>
      </c>
    </row>
    <row r="75" spans="2:3" ht="15" thickBot="1">
      <c r="B75" s="113" t="s">
        <v>19</v>
      </c>
      <c r="C75" s="3">
        <v>500</v>
      </c>
    </row>
    <row r="76" spans="2:3" ht="15" thickBot="1">
      <c r="B76" s="111" t="s">
        <v>19</v>
      </c>
      <c r="C76" s="3">
        <v>50</v>
      </c>
    </row>
    <row r="77" spans="2:3" ht="15" thickBot="1">
      <c r="B77" s="113" t="s">
        <v>20</v>
      </c>
      <c r="C77" s="3">
        <v>50</v>
      </c>
    </row>
    <row r="78" spans="2:3" ht="15" thickBot="1">
      <c r="B78" s="111" t="s">
        <v>21</v>
      </c>
      <c r="C78" s="3">
        <v>50</v>
      </c>
    </row>
    <row r="79" spans="2:3" ht="15" thickBot="1">
      <c r="B79" s="113" t="s">
        <v>21</v>
      </c>
      <c r="C79" s="3">
        <v>500</v>
      </c>
    </row>
    <row r="80" spans="2:3" ht="15" thickBot="1">
      <c r="B80" s="111" t="s">
        <v>19</v>
      </c>
      <c r="C80" s="3">
        <v>300</v>
      </c>
    </row>
    <row r="81" spans="2:3" ht="15" thickBot="1">
      <c r="B81" s="113" t="s">
        <v>21</v>
      </c>
      <c r="C81" s="3">
        <v>30</v>
      </c>
    </row>
    <row r="82" spans="2:3" ht="15" thickBot="1">
      <c r="B82" s="111" t="s">
        <v>20</v>
      </c>
      <c r="C82" s="3">
        <v>50</v>
      </c>
    </row>
    <row r="83" spans="2:3" ht="15" thickBot="1">
      <c r="B83" s="113" t="s">
        <v>19</v>
      </c>
      <c r="C83" s="3">
        <v>50</v>
      </c>
    </row>
    <row r="84" spans="2:3" ht="15" thickBot="1">
      <c r="B84" s="111" t="s">
        <v>20</v>
      </c>
      <c r="C84" s="3">
        <v>50</v>
      </c>
    </row>
    <row r="85" spans="2:3" ht="15" thickBot="1">
      <c r="B85" s="113" t="s">
        <v>20</v>
      </c>
      <c r="C85" s="3">
        <v>30</v>
      </c>
    </row>
    <row r="86" spans="2:3" ht="15" thickBot="1">
      <c r="B86" s="111" t="s">
        <v>21</v>
      </c>
      <c r="C86" s="3">
        <v>50</v>
      </c>
    </row>
    <row r="87" spans="2:3" ht="15" thickBot="1">
      <c r="B87" s="113" t="s">
        <v>19</v>
      </c>
      <c r="C87" s="3">
        <v>30</v>
      </c>
    </row>
    <row r="88" spans="2:3" ht="15" thickBot="1">
      <c r="B88" s="111" t="s">
        <v>19</v>
      </c>
      <c r="C88" s="3">
        <v>50</v>
      </c>
    </row>
    <row r="89" spans="2:3" ht="15" thickBot="1">
      <c r="B89" s="113" t="s">
        <v>21</v>
      </c>
      <c r="C89" s="3">
        <v>500</v>
      </c>
    </row>
    <row r="90" spans="2:3" ht="15" thickBot="1">
      <c r="B90" s="111" t="s">
        <v>20</v>
      </c>
      <c r="C90" s="3">
        <v>500</v>
      </c>
    </row>
    <row r="91" spans="2:3" ht="15" thickBot="1">
      <c r="B91" s="113" t="s">
        <v>20</v>
      </c>
      <c r="C91" s="3">
        <v>30</v>
      </c>
    </row>
    <row r="92" spans="2:3" ht="15" thickBot="1">
      <c r="B92" s="111" t="s">
        <v>20</v>
      </c>
      <c r="C92" s="3">
        <v>500</v>
      </c>
    </row>
    <row r="93" spans="2:3" ht="15" thickBot="1">
      <c r="B93" s="113" t="s">
        <v>20</v>
      </c>
      <c r="C93" s="3">
        <v>30</v>
      </c>
    </row>
    <row r="94" spans="2:3" ht="15" thickBot="1">
      <c r="B94" s="111" t="s">
        <v>19</v>
      </c>
      <c r="C94" s="3">
        <v>500</v>
      </c>
    </row>
    <row r="95" spans="2:3" ht="15" thickBot="1">
      <c r="B95" s="113" t="s">
        <v>19</v>
      </c>
      <c r="C95" s="3">
        <v>500</v>
      </c>
    </row>
    <row r="96" spans="2:3" ht="15" thickBot="1">
      <c r="B96" s="111" t="s">
        <v>21</v>
      </c>
      <c r="C96" s="3">
        <v>30</v>
      </c>
    </row>
    <row r="97" spans="2:3" ht="15" thickBot="1">
      <c r="B97" s="113" t="s">
        <v>21</v>
      </c>
      <c r="C97" s="3">
        <v>300</v>
      </c>
    </row>
    <row r="98" spans="2:3" ht="15" thickBot="1">
      <c r="B98" s="111" t="s">
        <v>19</v>
      </c>
      <c r="C98" s="3">
        <v>500</v>
      </c>
    </row>
    <row r="99" spans="2:3" ht="15" thickBot="1">
      <c r="B99" s="113" t="s">
        <v>19</v>
      </c>
      <c r="C99" s="3">
        <v>50</v>
      </c>
    </row>
    <row r="100" spans="2:3" ht="15" thickBot="1">
      <c r="B100" s="111" t="s">
        <v>20</v>
      </c>
      <c r="C100" s="3">
        <v>300</v>
      </c>
    </row>
    <row r="101" spans="2:3" ht="15" thickBot="1">
      <c r="B101" s="113" t="s">
        <v>20</v>
      </c>
      <c r="C101" s="3">
        <v>30</v>
      </c>
    </row>
    <row r="102" spans="2:3" ht="15" thickBot="1">
      <c r="B102" s="111" t="s">
        <v>21</v>
      </c>
      <c r="C102" s="3">
        <v>300</v>
      </c>
    </row>
    <row r="103" spans="2:3" ht="15" thickBot="1">
      <c r="B103" s="113" t="s">
        <v>19</v>
      </c>
      <c r="C103" s="3">
        <v>25</v>
      </c>
    </row>
    <row r="104" spans="2:3" ht="15" thickBot="1">
      <c r="B104" s="111" t="s">
        <v>21</v>
      </c>
      <c r="C104" s="3">
        <v>25</v>
      </c>
    </row>
    <row r="105" spans="2:3" ht="15" thickBot="1">
      <c r="B105" s="113" t="s">
        <v>19</v>
      </c>
      <c r="C105" s="3">
        <v>500</v>
      </c>
    </row>
    <row r="106" spans="2:3" ht="15" thickBot="1">
      <c r="B106" s="111" t="s">
        <v>20</v>
      </c>
      <c r="C106" s="3">
        <v>500</v>
      </c>
    </row>
    <row r="107" spans="2:3" ht="15" thickBot="1">
      <c r="B107" s="113" t="s">
        <v>21</v>
      </c>
      <c r="C107" s="3">
        <v>50</v>
      </c>
    </row>
    <row r="108" spans="2:3" ht="15" thickBot="1">
      <c r="B108" s="111" t="s">
        <v>21</v>
      </c>
      <c r="C108" s="3">
        <v>300</v>
      </c>
    </row>
    <row r="109" spans="2:3" ht="15" thickBot="1">
      <c r="B109" s="113" t="s">
        <v>19</v>
      </c>
      <c r="C109" s="3">
        <v>25</v>
      </c>
    </row>
    <row r="110" spans="2:3" ht="15" thickBot="1">
      <c r="B110" s="111" t="s">
        <v>20</v>
      </c>
      <c r="C110" s="3">
        <v>500</v>
      </c>
    </row>
    <row r="111" spans="2:3" ht="15" thickBot="1">
      <c r="B111" s="113" t="s">
        <v>21</v>
      </c>
      <c r="C111" s="3">
        <v>300</v>
      </c>
    </row>
    <row r="112" spans="2:3" ht="15" thickBot="1">
      <c r="B112" s="111" t="s">
        <v>20</v>
      </c>
      <c r="C112" s="3">
        <v>500</v>
      </c>
    </row>
    <row r="113" spans="2:3" ht="15" thickBot="1">
      <c r="B113" s="113" t="s">
        <v>21</v>
      </c>
      <c r="C113" s="3">
        <v>500</v>
      </c>
    </row>
    <row r="114" spans="2:3" ht="15" thickBot="1">
      <c r="B114" s="111" t="s">
        <v>20</v>
      </c>
      <c r="C114" s="3">
        <v>25</v>
      </c>
    </row>
    <row r="115" spans="2:3" ht="15" thickBot="1">
      <c r="B115" s="113" t="s">
        <v>19</v>
      </c>
      <c r="C115" s="3">
        <v>25</v>
      </c>
    </row>
    <row r="116" spans="2:3" ht="15" thickBot="1">
      <c r="B116" s="111" t="s">
        <v>21</v>
      </c>
      <c r="C116" s="3">
        <v>500</v>
      </c>
    </row>
    <row r="117" spans="2:3" ht="15" thickBot="1">
      <c r="B117" s="113" t="s">
        <v>21</v>
      </c>
      <c r="C117" s="3">
        <v>30</v>
      </c>
    </row>
    <row r="118" spans="2:3" ht="15" thickBot="1">
      <c r="B118" s="111" t="s">
        <v>20</v>
      </c>
      <c r="C118" s="3">
        <v>500</v>
      </c>
    </row>
    <row r="119" spans="2:3" ht="15" thickBot="1">
      <c r="B119" s="113" t="s">
        <v>20</v>
      </c>
      <c r="C119" s="3">
        <v>500</v>
      </c>
    </row>
    <row r="120" spans="2:3" ht="15" thickBot="1">
      <c r="B120" s="111" t="s">
        <v>21</v>
      </c>
      <c r="C120" s="3">
        <v>50</v>
      </c>
    </row>
    <row r="121" spans="2:3" ht="15" thickBot="1">
      <c r="B121" s="113" t="s">
        <v>19</v>
      </c>
      <c r="C121" s="3">
        <v>50</v>
      </c>
    </row>
    <row r="122" spans="2:3" ht="15" thickBot="1">
      <c r="B122" s="111" t="s">
        <v>20</v>
      </c>
      <c r="C122" s="3">
        <v>50</v>
      </c>
    </row>
    <row r="123" spans="2:3" ht="15" thickBot="1">
      <c r="B123" s="113" t="s">
        <v>20</v>
      </c>
      <c r="C123" s="3">
        <v>30</v>
      </c>
    </row>
    <row r="124" spans="2:3" ht="15" thickBot="1">
      <c r="B124" s="111" t="s">
        <v>20</v>
      </c>
      <c r="C124" s="3">
        <v>30</v>
      </c>
    </row>
    <row r="125" spans="2:3" ht="15" thickBot="1">
      <c r="B125" s="113" t="s">
        <v>21</v>
      </c>
      <c r="C125" s="3">
        <v>500</v>
      </c>
    </row>
    <row r="126" spans="2:3" ht="15" thickBot="1">
      <c r="B126" s="111" t="s">
        <v>21</v>
      </c>
      <c r="C126" s="3">
        <v>50</v>
      </c>
    </row>
    <row r="127" spans="2:3" ht="15" thickBot="1">
      <c r="B127" s="113" t="s">
        <v>21</v>
      </c>
      <c r="C127" s="3">
        <v>30</v>
      </c>
    </row>
    <row r="128" spans="2:3" ht="15" thickBot="1">
      <c r="B128" s="111" t="s">
        <v>21</v>
      </c>
      <c r="C128" s="3">
        <v>25</v>
      </c>
    </row>
    <row r="129" spans="2:3" ht="15" thickBot="1">
      <c r="B129" s="113" t="s">
        <v>19</v>
      </c>
      <c r="C129" s="3">
        <v>500</v>
      </c>
    </row>
    <row r="130" spans="2:3" ht="15" thickBot="1">
      <c r="B130" s="111" t="s">
        <v>19</v>
      </c>
      <c r="C130" s="3">
        <v>300</v>
      </c>
    </row>
    <row r="131" spans="2:3" ht="15" thickBot="1">
      <c r="B131" s="113" t="s">
        <v>21</v>
      </c>
      <c r="C131" s="3">
        <v>500</v>
      </c>
    </row>
    <row r="132" spans="2:3" ht="15" thickBot="1">
      <c r="B132" s="111" t="s">
        <v>19</v>
      </c>
      <c r="C132" s="3">
        <v>300</v>
      </c>
    </row>
    <row r="133" spans="2:3" ht="15" thickBot="1">
      <c r="B133" s="113" t="s">
        <v>20</v>
      </c>
      <c r="C133" s="3">
        <v>50</v>
      </c>
    </row>
    <row r="134" spans="2:3" ht="15" thickBot="1">
      <c r="B134" s="111" t="s">
        <v>20</v>
      </c>
      <c r="C134" s="3">
        <v>300</v>
      </c>
    </row>
    <row r="135" spans="2:3" ht="15" thickBot="1">
      <c r="B135" s="113" t="s">
        <v>20</v>
      </c>
      <c r="C135" s="3">
        <v>50</v>
      </c>
    </row>
    <row r="136" spans="2:3" ht="15" thickBot="1">
      <c r="B136" s="111" t="s">
        <v>21</v>
      </c>
      <c r="C136" s="3">
        <v>25</v>
      </c>
    </row>
    <row r="137" spans="2:3" ht="15" thickBot="1">
      <c r="B137" s="113" t="s">
        <v>20</v>
      </c>
      <c r="C137" s="3">
        <v>300</v>
      </c>
    </row>
    <row r="138" spans="2:3" ht="15" thickBot="1">
      <c r="B138" s="111" t="s">
        <v>19</v>
      </c>
      <c r="C138" s="3">
        <v>500</v>
      </c>
    </row>
    <row r="139" spans="2:3" ht="15" thickBot="1">
      <c r="B139" s="113" t="s">
        <v>21</v>
      </c>
      <c r="C139" s="3">
        <v>50</v>
      </c>
    </row>
    <row r="140" spans="2:3" ht="15" thickBot="1">
      <c r="B140" s="111" t="s">
        <v>19</v>
      </c>
      <c r="C140" s="3">
        <v>500</v>
      </c>
    </row>
    <row r="141" spans="2:3" ht="15" thickBot="1">
      <c r="B141" s="113" t="s">
        <v>20</v>
      </c>
      <c r="C141" s="3">
        <v>30</v>
      </c>
    </row>
    <row r="142" spans="2:3" ht="15" thickBot="1">
      <c r="B142" s="111" t="s">
        <v>20</v>
      </c>
      <c r="C142" s="3">
        <v>50</v>
      </c>
    </row>
    <row r="143" spans="2:3" ht="15" thickBot="1">
      <c r="B143" s="113" t="s">
        <v>20</v>
      </c>
      <c r="C143" s="3">
        <v>300</v>
      </c>
    </row>
    <row r="144" spans="2:3" ht="15" thickBot="1">
      <c r="B144" s="111" t="s">
        <v>21</v>
      </c>
      <c r="C144" s="3">
        <v>50</v>
      </c>
    </row>
    <row r="145" spans="2:3" ht="15" thickBot="1">
      <c r="B145" s="113" t="s">
        <v>19</v>
      </c>
      <c r="C145" s="3">
        <v>500</v>
      </c>
    </row>
    <row r="146" spans="2:3" ht="15" thickBot="1">
      <c r="B146" s="111" t="s">
        <v>21</v>
      </c>
      <c r="C146" s="3">
        <v>25</v>
      </c>
    </row>
    <row r="147" spans="2:3" ht="15" thickBot="1">
      <c r="B147" s="113" t="s">
        <v>21</v>
      </c>
      <c r="C147" s="3">
        <v>50</v>
      </c>
    </row>
    <row r="148" spans="2:3" ht="15" thickBot="1">
      <c r="B148" s="111" t="s">
        <v>20</v>
      </c>
      <c r="C148" s="3">
        <v>300</v>
      </c>
    </row>
    <row r="149" spans="2:3" ht="15" thickBot="1">
      <c r="B149" s="113" t="s">
        <v>21</v>
      </c>
      <c r="C149" s="3">
        <v>30</v>
      </c>
    </row>
    <row r="150" spans="2:3" ht="15" thickBot="1">
      <c r="B150" s="111" t="s">
        <v>21</v>
      </c>
      <c r="C150" s="3">
        <v>25</v>
      </c>
    </row>
    <row r="151" spans="2:3" ht="15" thickBot="1">
      <c r="B151" s="113" t="s">
        <v>20</v>
      </c>
      <c r="C151" s="3">
        <v>30</v>
      </c>
    </row>
    <row r="152" spans="2:3" ht="15" thickBot="1">
      <c r="B152" s="111" t="s">
        <v>21</v>
      </c>
      <c r="C152" s="3">
        <v>50</v>
      </c>
    </row>
    <row r="153" spans="2:3" ht="15" thickBot="1">
      <c r="B153" s="113" t="s">
        <v>20</v>
      </c>
      <c r="C153" s="3">
        <v>500</v>
      </c>
    </row>
    <row r="154" spans="2:3" ht="15" thickBot="1">
      <c r="B154" s="111" t="s">
        <v>20</v>
      </c>
      <c r="C154" s="3">
        <v>500</v>
      </c>
    </row>
    <row r="155" spans="2:3" ht="15" thickBot="1">
      <c r="B155" s="113" t="s">
        <v>20</v>
      </c>
      <c r="C155" s="3">
        <v>300</v>
      </c>
    </row>
    <row r="156" spans="2:3" ht="15" thickBot="1">
      <c r="B156" s="111" t="s">
        <v>20</v>
      </c>
      <c r="C156" s="3">
        <v>500</v>
      </c>
    </row>
    <row r="157" spans="2:3" ht="15" thickBot="1">
      <c r="B157" s="113" t="s">
        <v>21</v>
      </c>
      <c r="C157" s="3">
        <v>25</v>
      </c>
    </row>
    <row r="158" spans="2:3" ht="15" thickBot="1">
      <c r="B158" s="111" t="s">
        <v>20</v>
      </c>
      <c r="C158" s="3">
        <v>500</v>
      </c>
    </row>
    <row r="159" spans="2:3" ht="15" thickBot="1">
      <c r="B159" s="113" t="s">
        <v>20</v>
      </c>
      <c r="C159" s="3">
        <v>300</v>
      </c>
    </row>
    <row r="160" spans="2:3" ht="15" thickBot="1">
      <c r="B160" s="111" t="s">
        <v>21</v>
      </c>
      <c r="C160" s="3">
        <v>50</v>
      </c>
    </row>
    <row r="161" spans="2:3" ht="15" thickBot="1">
      <c r="B161" s="113" t="s">
        <v>21</v>
      </c>
      <c r="C161" s="3">
        <v>50</v>
      </c>
    </row>
    <row r="162" spans="2:3" ht="15" thickBot="1">
      <c r="B162" s="111" t="s">
        <v>19</v>
      </c>
      <c r="C162" s="3">
        <v>500</v>
      </c>
    </row>
    <row r="163" spans="2:3" ht="15" thickBot="1">
      <c r="B163" s="113" t="s">
        <v>21</v>
      </c>
      <c r="C163" s="3">
        <v>30</v>
      </c>
    </row>
    <row r="164" spans="2:3" ht="15" thickBot="1">
      <c r="B164" s="111" t="s">
        <v>21</v>
      </c>
      <c r="C164" s="3">
        <v>50</v>
      </c>
    </row>
    <row r="165" spans="2:3" ht="15" thickBot="1">
      <c r="B165" s="113" t="s">
        <v>19</v>
      </c>
      <c r="C165" s="3">
        <v>500</v>
      </c>
    </row>
    <row r="166" spans="2:3" ht="15" thickBot="1">
      <c r="B166" s="111" t="s">
        <v>21</v>
      </c>
      <c r="C166" s="3">
        <v>300</v>
      </c>
    </row>
    <row r="167" spans="2:3" ht="15" thickBot="1">
      <c r="B167" s="113" t="s">
        <v>21</v>
      </c>
      <c r="C167" s="3">
        <v>500</v>
      </c>
    </row>
    <row r="168" spans="2:3" ht="15" thickBot="1">
      <c r="B168" s="111" t="s">
        <v>21</v>
      </c>
      <c r="C168" s="3">
        <v>50</v>
      </c>
    </row>
    <row r="169" spans="2:3" ht="15" thickBot="1">
      <c r="B169" s="113" t="s">
        <v>21</v>
      </c>
      <c r="C169" s="3">
        <v>300</v>
      </c>
    </row>
    <row r="170" spans="2:3" ht="15" thickBot="1">
      <c r="B170" s="111" t="s">
        <v>19</v>
      </c>
      <c r="C170" s="3">
        <v>500</v>
      </c>
    </row>
    <row r="171" spans="2:3" ht="15" thickBot="1">
      <c r="B171" s="113" t="s">
        <v>21</v>
      </c>
      <c r="C171" s="3">
        <v>25</v>
      </c>
    </row>
    <row r="172" spans="2:3" ht="15" thickBot="1">
      <c r="B172" s="111" t="s">
        <v>21</v>
      </c>
      <c r="C172" s="3">
        <v>300</v>
      </c>
    </row>
    <row r="173" spans="2:3" ht="15" thickBot="1">
      <c r="B173" s="113" t="s">
        <v>19</v>
      </c>
      <c r="C173" s="3">
        <v>25</v>
      </c>
    </row>
    <row r="174" spans="2:3" ht="15" thickBot="1">
      <c r="B174" s="111" t="s">
        <v>20</v>
      </c>
      <c r="C174" s="3">
        <v>30</v>
      </c>
    </row>
    <row r="175" spans="2:3" ht="15" thickBot="1">
      <c r="B175" s="113" t="s">
        <v>19</v>
      </c>
      <c r="C175" s="3">
        <v>300</v>
      </c>
    </row>
    <row r="176" spans="2:3" ht="15" thickBot="1">
      <c r="B176" s="111" t="s">
        <v>20</v>
      </c>
      <c r="C176" s="3">
        <v>25</v>
      </c>
    </row>
    <row r="177" spans="2:3" ht="15" thickBot="1">
      <c r="B177" s="113" t="s">
        <v>19</v>
      </c>
      <c r="C177" s="3">
        <v>50</v>
      </c>
    </row>
    <row r="178" spans="2:3" ht="15" thickBot="1">
      <c r="B178" s="111" t="s">
        <v>19</v>
      </c>
      <c r="C178" s="3">
        <v>50</v>
      </c>
    </row>
    <row r="179" spans="2:3" ht="15" thickBot="1">
      <c r="B179" s="113" t="s">
        <v>21</v>
      </c>
      <c r="C179" s="3">
        <v>30</v>
      </c>
    </row>
    <row r="180" spans="2:3" ht="15" thickBot="1">
      <c r="B180" s="111" t="s">
        <v>20</v>
      </c>
      <c r="C180" s="3">
        <v>300</v>
      </c>
    </row>
    <row r="181" spans="2:3" ht="15" thickBot="1">
      <c r="B181" s="113" t="s">
        <v>21</v>
      </c>
      <c r="C181" s="3">
        <v>300</v>
      </c>
    </row>
    <row r="182" spans="2:3" ht="15" thickBot="1">
      <c r="B182" s="111" t="s">
        <v>20</v>
      </c>
      <c r="C182" s="3">
        <v>300</v>
      </c>
    </row>
    <row r="183" spans="2:3" ht="15" thickBot="1">
      <c r="B183" s="113" t="s">
        <v>19</v>
      </c>
      <c r="C183" s="3">
        <v>30</v>
      </c>
    </row>
    <row r="184" spans="2:3" ht="15" thickBot="1">
      <c r="B184" s="111" t="s">
        <v>19</v>
      </c>
      <c r="C184" s="3">
        <v>300</v>
      </c>
    </row>
    <row r="185" spans="2:3" ht="15" thickBot="1">
      <c r="B185" s="113" t="s">
        <v>20</v>
      </c>
      <c r="C185" s="3">
        <v>50</v>
      </c>
    </row>
    <row r="186" spans="2:3" ht="15" thickBot="1">
      <c r="B186" s="111" t="s">
        <v>21</v>
      </c>
      <c r="C186" s="3">
        <v>25</v>
      </c>
    </row>
    <row r="187" spans="2:3" ht="15" thickBot="1">
      <c r="B187" s="113" t="s">
        <v>21</v>
      </c>
      <c r="C187" s="3">
        <v>50</v>
      </c>
    </row>
    <row r="188" spans="2:3" ht="15" thickBot="1">
      <c r="B188" s="111" t="s">
        <v>21</v>
      </c>
      <c r="C188" s="3">
        <v>50</v>
      </c>
    </row>
    <row r="189" spans="2:3" ht="15" thickBot="1">
      <c r="B189" s="113" t="s">
        <v>21</v>
      </c>
      <c r="C189" s="3">
        <v>25</v>
      </c>
    </row>
    <row r="190" spans="2:3" ht="15" thickBot="1">
      <c r="B190" s="111" t="s">
        <v>19</v>
      </c>
      <c r="C190" s="3">
        <v>50</v>
      </c>
    </row>
    <row r="191" spans="2:3" ht="15" thickBot="1">
      <c r="B191" s="113" t="s">
        <v>19</v>
      </c>
      <c r="C191" s="3">
        <v>30</v>
      </c>
    </row>
    <row r="192" spans="2:3" ht="15" thickBot="1">
      <c r="B192" s="111" t="s">
        <v>19</v>
      </c>
      <c r="C192" s="3">
        <v>25</v>
      </c>
    </row>
    <row r="193" spans="2:3" ht="15" thickBot="1">
      <c r="B193" s="113" t="s">
        <v>19</v>
      </c>
      <c r="C193" s="3">
        <v>50</v>
      </c>
    </row>
    <row r="194" spans="2:3" ht="15" thickBot="1">
      <c r="B194" s="111" t="s">
        <v>19</v>
      </c>
      <c r="C194" s="3">
        <v>500</v>
      </c>
    </row>
    <row r="195" spans="2:3" ht="15" thickBot="1">
      <c r="B195" s="113" t="s">
        <v>21</v>
      </c>
      <c r="C195" s="3">
        <v>50</v>
      </c>
    </row>
    <row r="196" spans="2:3" ht="15" thickBot="1">
      <c r="B196" s="111" t="s">
        <v>21</v>
      </c>
      <c r="C196" s="3">
        <v>30</v>
      </c>
    </row>
    <row r="197" spans="2:3" ht="15" thickBot="1">
      <c r="B197" s="113" t="s">
        <v>21</v>
      </c>
      <c r="C197" s="3">
        <v>300</v>
      </c>
    </row>
    <row r="198" spans="2:3" ht="15" thickBot="1">
      <c r="B198" s="111" t="s">
        <v>21</v>
      </c>
      <c r="C198" s="3">
        <v>50</v>
      </c>
    </row>
    <row r="199" spans="2:3" ht="15" thickBot="1">
      <c r="B199" s="113" t="s">
        <v>19</v>
      </c>
      <c r="C199" s="3">
        <v>300</v>
      </c>
    </row>
    <row r="200" spans="2:3" ht="15" thickBot="1">
      <c r="B200" s="111" t="s">
        <v>19</v>
      </c>
      <c r="C200" s="3">
        <v>500</v>
      </c>
    </row>
    <row r="201" spans="2:3" ht="15" thickBot="1">
      <c r="B201" s="113" t="s">
        <v>19</v>
      </c>
      <c r="C201" s="3">
        <v>50</v>
      </c>
    </row>
    <row r="202" spans="2:3" ht="15" thickBot="1">
      <c r="B202" s="111" t="s">
        <v>20</v>
      </c>
      <c r="C202" s="3">
        <v>25</v>
      </c>
    </row>
    <row r="203" spans="2:3" ht="15" thickBot="1">
      <c r="B203" s="113" t="s">
        <v>21</v>
      </c>
      <c r="C203" s="3">
        <v>300</v>
      </c>
    </row>
    <row r="204" spans="2:3" ht="15" thickBot="1">
      <c r="B204" s="111" t="s">
        <v>21</v>
      </c>
      <c r="C204" s="3">
        <v>500</v>
      </c>
    </row>
    <row r="205" spans="2:3" ht="15" thickBot="1">
      <c r="B205" s="113" t="s">
        <v>19</v>
      </c>
      <c r="C205" s="3">
        <v>25</v>
      </c>
    </row>
    <row r="206" spans="2:3" ht="15" thickBot="1">
      <c r="B206" s="111" t="s">
        <v>21</v>
      </c>
      <c r="C206" s="3">
        <v>25</v>
      </c>
    </row>
    <row r="207" spans="2:3" ht="15" thickBot="1">
      <c r="B207" s="113" t="s">
        <v>21</v>
      </c>
      <c r="C207" s="3">
        <v>25</v>
      </c>
    </row>
    <row r="208" spans="2:3" ht="15" thickBot="1">
      <c r="B208" s="111" t="s">
        <v>19</v>
      </c>
      <c r="C208" s="3">
        <v>25</v>
      </c>
    </row>
    <row r="209" spans="2:3" ht="15" thickBot="1">
      <c r="B209" s="113" t="s">
        <v>20</v>
      </c>
      <c r="C209" s="3">
        <v>50</v>
      </c>
    </row>
    <row r="210" spans="2:3" ht="15" thickBot="1">
      <c r="B210" s="111" t="s">
        <v>20</v>
      </c>
      <c r="C210" s="3">
        <v>50</v>
      </c>
    </row>
    <row r="211" spans="2:3" ht="15" thickBot="1">
      <c r="B211" s="113" t="s">
        <v>20</v>
      </c>
      <c r="C211" s="3">
        <v>50</v>
      </c>
    </row>
    <row r="212" spans="2:3" ht="15" thickBot="1">
      <c r="B212" s="111" t="s">
        <v>19</v>
      </c>
      <c r="C212" s="3">
        <v>500</v>
      </c>
    </row>
    <row r="213" spans="2:3" ht="15" thickBot="1">
      <c r="B213" s="113" t="s">
        <v>21</v>
      </c>
      <c r="C213" s="3">
        <v>500</v>
      </c>
    </row>
    <row r="214" spans="2:3" ht="15" thickBot="1">
      <c r="B214" s="111" t="s">
        <v>19</v>
      </c>
      <c r="C214" s="3">
        <v>500</v>
      </c>
    </row>
    <row r="215" spans="2:3" ht="15" thickBot="1">
      <c r="B215" s="113" t="s">
        <v>19</v>
      </c>
      <c r="C215" s="3">
        <v>30</v>
      </c>
    </row>
    <row r="216" spans="2:3" ht="15" thickBot="1">
      <c r="B216" s="111" t="s">
        <v>21</v>
      </c>
      <c r="C216" s="3">
        <v>500</v>
      </c>
    </row>
    <row r="217" spans="2:3" ht="15" thickBot="1">
      <c r="B217" s="113" t="s">
        <v>20</v>
      </c>
      <c r="C217" s="3">
        <v>50</v>
      </c>
    </row>
    <row r="218" spans="2:3" ht="15" thickBot="1">
      <c r="B218" s="111" t="s">
        <v>20</v>
      </c>
      <c r="C218" s="3">
        <v>50</v>
      </c>
    </row>
    <row r="219" spans="2:3" ht="15" thickBot="1">
      <c r="B219" s="113" t="s">
        <v>19</v>
      </c>
      <c r="C219" s="3">
        <v>30</v>
      </c>
    </row>
    <row r="220" spans="2:3" ht="15" thickBot="1">
      <c r="B220" s="111" t="s">
        <v>20</v>
      </c>
      <c r="C220" s="3">
        <v>30</v>
      </c>
    </row>
    <row r="221" spans="2:3" ht="15" thickBot="1">
      <c r="B221" s="113" t="s">
        <v>19</v>
      </c>
      <c r="C221" s="3">
        <v>500</v>
      </c>
    </row>
    <row r="222" spans="2:3" ht="15" thickBot="1">
      <c r="B222" s="111" t="s">
        <v>19</v>
      </c>
      <c r="C222" s="3">
        <v>300</v>
      </c>
    </row>
    <row r="223" spans="2:3" ht="15" thickBot="1">
      <c r="B223" s="113" t="s">
        <v>21</v>
      </c>
      <c r="C223" s="3">
        <v>30</v>
      </c>
    </row>
    <row r="224" spans="2:3" ht="15" thickBot="1">
      <c r="B224" s="111" t="s">
        <v>21</v>
      </c>
      <c r="C224" s="3">
        <v>25</v>
      </c>
    </row>
    <row r="225" spans="2:3" ht="15" thickBot="1">
      <c r="B225" s="113" t="s">
        <v>21</v>
      </c>
      <c r="C225" s="3">
        <v>50</v>
      </c>
    </row>
    <row r="226" spans="2:3" ht="15" thickBot="1">
      <c r="B226" s="111" t="s">
        <v>19</v>
      </c>
      <c r="C226" s="3">
        <v>25</v>
      </c>
    </row>
    <row r="227" spans="2:3" ht="15" thickBot="1">
      <c r="B227" s="113" t="s">
        <v>21</v>
      </c>
      <c r="C227" s="3">
        <v>50</v>
      </c>
    </row>
    <row r="228" spans="2:3" ht="15" thickBot="1">
      <c r="B228" s="111" t="s">
        <v>20</v>
      </c>
      <c r="C228" s="3">
        <v>50</v>
      </c>
    </row>
    <row r="229" spans="2:3" ht="15" thickBot="1">
      <c r="B229" s="113" t="s">
        <v>20</v>
      </c>
      <c r="C229" s="3">
        <v>30</v>
      </c>
    </row>
    <row r="230" spans="2:3" ht="15" thickBot="1">
      <c r="B230" s="111" t="s">
        <v>19</v>
      </c>
      <c r="C230" s="3">
        <v>30</v>
      </c>
    </row>
    <row r="231" spans="2:3" ht="15" thickBot="1">
      <c r="B231" s="113" t="s">
        <v>19</v>
      </c>
      <c r="C231" s="3">
        <v>25</v>
      </c>
    </row>
    <row r="232" spans="2:3" ht="15" thickBot="1">
      <c r="B232" s="111" t="s">
        <v>21</v>
      </c>
      <c r="C232" s="3">
        <v>50</v>
      </c>
    </row>
    <row r="233" spans="2:3" ht="15" thickBot="1">
      <c r="B233" s="113" t="s">
        <v>19</v>
      </c>
      <c r="C233" s="3">
        <v>25</v>
      </c>
    </row>
    <row r="234" spans="2:3" ht="15" thickBot="1">
      <c r="B234" s="111" t="s">
        <v>19</v>
      </c>
      <c r="C234" s="3">
        <v>300</v>
      </c>
    </row>
    <row r="235" spans="2:3" ht="15" thickBot="1">
      <c r="B235" s="113" t="s">
        <v>20</v>
      </c>
      <c r="C235" s="3">
        <v>25</v>
      </c>
    </row>
    <row r="236" spans="2:3" ht="15" thickBot="1">
      <c r="B236" s="111" t="s">
        <v>20</v>
      </c>
      <c r="C236" s="3">
        <v>500</v>
      </c>
    </row>
    <row r="237" spans="2:3" ht="15" thickBot="1">
      <c r="B237" s="113" t="s">
        <v>21</v>
      </c>
      <c r="C237" s="3">
        <v>25</v>
      </c>
    </row>
    <row r="238" spans="2:3" ht="15" thickBot="1">
      <c r="B238" s="111" t="s">
        <v>19</v>
      </c>
      <c r="C238" s="3">
        <v>500</v>
      </c>
    </row>
    <row r="239" spans="2:3" ht="15" thickBot="1">
      <c r="B239" s="113" t="s">
        <v>19</v>
      </c>
      <c r="C239" s="3">
        <v>500</v>
      </c>
    </row>
    <row r="240" spans="2:3" ht="15" thickBot="1">
      <c r="B240" s="111" t="s">
        <v>20</v>
      </c>
      <c r="C240" s="3">
        <v>500</v>
      </c>
    </row>
    <row r="241" spans="2:3" ht="15" thickBot="1">
      <c r="B241" s="113" t="s">
        <v>19</v>
      </c>
      <c r="C241" s="3">
        <v>300</v>
      </c>
    </row>
    <row r="242" spans="2:3" ht="15" thickBot="1">
      <c r="B242" s="111" t="s">
        <v>20</v>
      </c>
      <c r="C242" s="3">
        <v>25</v>
      </c>
    </row>
    <row r="243" spans="2:3" ht="15" thickBot="1">
      <c r="B243" s="113" t="s">
        <v>21</v>
      </c>
      <c r="C243" s="3">
        <v>25</v>
      </c>
    </row>
    <row r="244" spans="2:3" ht="15" thickBot="1">
      <c r="B244" s="111" t="s">
        <v>20</v>
      </c>
      <c r="C244" s="3">
        <v>300</v>
      </c>
    </row>
    <row r="245" spans="2:3" ht="15" thickBot="1">
      <c r="B245" s="113" t="s">
        <v>19</v>
      </c>
      <c r="C245" s="3">
        <v>50</v>
      </c>
    </row>
    <row r="246" spans="2:3" ht="15" thickBot="1">
      <c r="B246" s="111" t="s">
        <v>21</v>
      </c>
      <c r="C246" s="3">
        <v>30</v>
      </c>
    </row>
    <row r="247" spans="2:3" ht="15" thickBot="1">
      <c r="B247" s="113" t="s">
        <v>20</v>
      </c>
      <c r="C247" s="3">
        <v>25</v>
      </c>
    </row>
    <row r="248" spans="2:3" ht="15" thickBot="1">
      <c r="B248" s="111" t="s">
        <v>20</v>
      </c>
      <c r="C248" s="3">
        <v>30</v>
      </c>
    </row>
    <row r="249" spans="2:3" ht="15" thickBot="1">
      <c r="B249" s="113" t="s">
        <v>21</v>
      </c>
      <c r="C249" s="3">
        <v>300</v>
      </c>
    </row>
    <row r="250" spans="2:3" ht="15" thickBot="1">
      <c r="B250" s="111" t="s">
        <v>21</v>
      </c>
      <c r="C250" s="3">
        <v>50</v>
      </c>
    </row>
    <row r="251" spans="2:3" ht="15" thickBot="1">
      <c r="B251" s="113" t="s">
        <v>20</v>
      </c>
      <c r="C251" s="3">
        <v>50</v>
      </c>
    </row>
    <row r="252" spans="2:3" ht="15" thickBot="1">
      <c r="B252" s="111" t="s">
        <v>19</v>
      </c>
      <c r="C252" s="3">
        <v>50</v>
      </c>
    </row>
    <row r="253" spans="2:3" ht="15" thickBot="1">
      <c r="B253" s="113" t="s">
        <v>20</v>
      </c>
      <c r="C253" s="3">
        <v>300</v>
      </c>
    </row>
    <row r="254" spans="2:3" ht="15" thickBot="1">
      <c r="B254" s="111" t="s">
        <v>21</v>
      </c>
      <c r="C254" s="3">
        <v>500</v>
      </c>
    </row>
    <row r="255" spans="2:3" ht="15" thickBot="1">
      <c r="B255" s="113" t="s">
        <v>20</v>
      </c>
      <c r="C255" s="3">
        <v>500</v>
      </c>
    </row>
    <row r="256" spans="2:3" ht="15" thickBot="1">
      <c r="B256" s="111" t="s">
        <v>21</v>
      </c>
      <c r="C256" s="3">
        <v>30</v>
      </c>
    </row>
    <row r="257" spans="2:3" ht="15" thickBot="1">
      <c r="B257" s="113" t="s">
        <v>21</v>
      </c>
      <c r="C257" s="3">
        <v>500</v>
      </c>
    </row>
    <row r="258" spans="2:3" ht="15" thickBot="1">
      <c r="B258" s="111" t="s">
        <v>19</v>
      </c>
      <c r="C258" s="3">
        <v>500</v>
      </c>
    </row>
    <row r="259" spans="2:3" ht="15" thickBot="1">
      <c r="B259" s="113" t="s">
        <v>21</v>
      </c>
      <c r="C259" s="3">
        <v>50</v>
      </c>
    </row>
    <row r="260" spans="2:3" ht="15" thickBot="1">
      <c r="B260" s="111" t="s">
        <v>21</v>
      </c>
      <c r="C260" s="3">
        <v>50</v>
      </c>
    </row>
    <row r="261" spans="2:3" ht="15" thickBot="1">
      <c r="B261" s="113" t="s">
        <v>19</v>
      </c>
      <c r="C261" s="3">
        <v>30</v>
      </c>
    </row>
    <row r="262" spans="2:3" ht="15" thickBot="1">
      <c r="B262" s="111" t="s">
        <v>21</v>
      </c>
      <c r="C262" s="3">
        <v>25</v>
      </c>
    </row>
    <row r="263" spans="2:3" ht="15" thickBot="1">
      <c r="B263" s="113" t="s">
        <v>19</v>
      </c>
      <c r="C263" s="3">
        <v>30</v>
      </c>
    </row>
    <row r="264" spans="2:3" ht="15" thickBot="1">
      <c r="B264" s="111" t="s">
        <v>19</v>
      </c>
      <c r="C264" s="3">
        <v>30</v>
      </c>
    </row>
    <row r="265" spans="2:3" ht="15" thickBot="1">
      <c r="B265" s="113" t="s">
        <v>21</v>
      </c>
      <c r="C265" s="3">
        <v>300</v>
      </c>
    </row>
    <row r="266" spans="2:3" ht="15" thickBot="1">
      <c r="B266" s="111" t="s">
        <v>21</v>
      </c>
      <c r="C266" s="3">
        <v>300</v>
      </c>
    </row>
    <row r="267" spans="2:3" ht="15" thickBot="1">
      <c r="B267" s="113" t="s">
        <v>20</v>
      </c>
      <c r="C267" s="3">
        <v>30</v>
      </c>
    </row>
    <row r="268" spans="2:3" ht="15" thickBot="1">
      <c r="B268" s="111" t="s">
        <v>19</v>
      </c>
      <c r="C268" s="3">
        <v>30</v>
      </c>
    </row>
    <row r="269" spans="2:3" ht="15" thickBot="1">
      <c r="B269" s="113" t="s">
        <v>20</v>
      </c>
      <c r="C269" s="3">
        <v>30</v>
      </c>
    </row>
    <row r="270" spans="2:3" ht="15" thickBot="1">
      <c r="B270" s="111" t="s">
        <v>21</v>
      </c>
      <c r="C270" s="3">
        <v>500</v>
      </c>
    </row>
    <row r="271" spans="2:3" ht="15" thickBot="1">
      <c r="B271" s="113" t="s">
        <v>20</v>
      </c>
      <c r="C271" s="3">
        <v>300</v>
      </c>
    </row>
    <row r="272" spans="2:3" ht="15" thickBot="1">
      <c r="B272" s="111" t="s">
        <v>19</v>
      </c>
      <c r="C272" s="3">
        <v>30</v>
      </c>
    </row>
    <row r="273" spans="2:3" ht="15" thickBot="1">
      <c r="B273" s="113" t="s">
        <v>20</v>
      </c>
      <c r="C273" s="3">
        <v>50</v>
      </c>
    </row>
    <row r="274" spans="2:3" ht="15" thickBot="1">
      <c r="B274" s="111" t="s">
        <v>19</v>
      </c>
      <c r="C274" s="3">
        <v>50</v>
      </c>
    </row>
    <row r="275" spans="2:3" ht="15" thickBot="1">
      <c r="B275" s="113" t="s">
        <v>21</v>
      </c>
      <c r="C275" s="3">
        <v>500</v>
      </c>
    </row>
    <row r="276" spans="2:3" ht="15" thickBot="1">
      <c r="B276" s="111" t="s">
        <v>21</v>
      </c>
      <c r="C276" s="3">
        <v>500</v>
      </c>
    </row>
    <row r="277" spans="2:3" ht="15" thickBot="1">
      <c r="B277" s="113" t="s">
        <v>19</v>
      </c>
      <c r="C277" s="3">
        <v>25</v>
      </c>
    </row>
    <row r="278" spans="2:3" ht="15" thickBot="1">
      <c r="B278" s="111" t="s">
        <v>21</v>
      </c>
      <c r="C278" s="3">
        <v>25</v>
      </c>
    </row>
    <row r="279" spans="2:3" ht="15" thickBot="1">
      <c r="B279" s="113" t="s">
        <v>21</v>
      </c>
      <c r="C279" s="3">
        <v>25</v>
      </c>
    </row>
    <row r="280" spans="2:3" ht="15" thickBot="1">
      <c r="B280" s="111" t="s">
        <v>21</v>
      </c>
      <c r="C280" s="3">
        <v>500</v>
      </c>
    </row>
    <row r="281" spans="2:3" ht="15" thickBot="1">
      <c r="B281" s="113" t="s">
        <v>21</v>
      </c>
      <c r="C281" s="3">
        <v>500</v>
      </c>
    </row>
    <row r="282" spans="2:3" ht="15" thickBot="1">
      <c r="B282" s="111" t="s">
        <v>19</v>
      </c>
      <c r="C282" s="3">
        <v>500</v>
      </c>
    </row>
    <row r="283" spans="2:3" ht="15" thickBot="1">
      <c r="B283" s="113" t="s">
        <v>20</v>
      </c>
      <c r="C283" s="3">
        <v>50</v>
      </c>
    </row>
    <row r="284" spans="2:3" ht="15" thickBot="1">
      <c r="B284" s="111" t="s">
        <v>20</v>
      </c>
      <c r="C284" s="3">
        <v>500</v>
      </c>
    </row>
    <row r="285" spans="2:3" ht="15" thickBot="1">
      <c r="B285" s="113" t="s">
        <v>21</v>
      </c>
      <c r="C285" s="3">
        <v>50</v>
      </c>
    </row>
    <row r="286" spans="2:3" ht="15" thickBot="1">
      <c r="B286" s="111" t="s">
        <v>20</v>
      </c>
      <c r="C286" s="3">
        <v>25</v>
      </c>
    </row>
    <row r="287" spans="2:3" ht="15" thickBot="1">
      <c r="B287" s="113" t="s">
        <v>20</v>
      </c>
      <c r="C287" s="3">
        <v>25</v>
      </c>
    </row>
    <row r="288" spans="2:3" ht="15" thickBot="1">
      <c r="B288" s="111" t="s">
        <v>21</v>
      </c>
      <c r="C288" s="3">
        <v>25</v>
      </c>
    </row>
    <row r="289" spans="2:3" ht="15" thickBot="1">
      <c r="B289" s="113" t="s">
        <v>21</v>
      </c>
      <c r="C289" s="3">
        <v>30</v>
      </c>
    </row>
    <row r="290" spans="2:3" ht="15" thickBot="1">
      <c r="B290" s="111" t="s">
        <v>20</v>
      </c>
      <c r="C290" s="3">
        <v>30</v>
      </c>
    </row>
    <row r="291" spans="2:3" ht="15" thickBot="1">
      <c r="B291" s="113" t="s">
        <v>19</v>
      </c>
      <c r="C291" s="3">
        <v>300</v>
      </c>
    </row>
    <row r="292" spans="2:3" ht="15" thickBot="1">
      <c r="B292" s="111" t="s">
        <v>21</v>
      </c>
      <c r="C292" s="3">
        <v>300</v>
      </c>
    </row>
    <row r="293" spans="2:3" ht="15" thickBot="1">
      <c r="B293" s="113" t="s">
        <v>19</v>
      </c>
      <c r="C293" s="3">
        <v>300</v>
      </c>
    </row>
    <row r="294" spans="2:3" ht="15" thickBot="1">
      <c r="B294" s="111" t="s">
        <v>20</v>
      </c>
      <c r="C294" s="3">
        <v>30</v>
      </c>
    </row>
    <row r="295" spans="2:3" ht="15" thickBot="1">
      <c r="B295" s="113" t="s">
        <v>21</v>
      </c>
      <c r="C295" s="3">
        <v>30</v>
      </c>
    </row>
    <row r="296" spans="2:3" ht="15" thickBot="1">
      <c r="B296" s="111" t="s">
        <v>19</v>
      </c>
      <c r="C296" s="3">
        <v>300</v>
      </c>
    </row>
    <row r="297" spans="2:3" ht="15" thickBot="1">
      <c r="B297" s="113" t="s">
        <v>21</v>
      </c>
      <c r="C297" s="3">
        <v>300</v>
      </c>
    </row>
    <row r="298" spans="2:3" ht="15" thickBot="1">
      <c r="B298" s="111" t="s">
        <v>20</v>
      </c>
      <c r="C298" s="3">
        <v>500</v>
      </c>
    </row>
    <row r="299" spans="2:3" ht="15" thickBot="1">
      <c r="B299" s="113" t="s">
        <v>19</v>
      </c>
      <c r="C299" s="3">
        <v>300</v>
      </c>
    </row>
    <row r="300" spans="2:3" ht="15" thickBot="1">
      <c r="B300" s="111" t="s">
        <v>20</v>
      </c>
      <c r="C300" s="3">
        <v>500</v>
      </c>
    </row>
    <row r="301" spans="2:3" ht="15" thickBot="1">
      <c r="B301" s="113" t="s">
        <v>20</v>
      </c>
      <c r="C301" s="3">
        <v>50</v>
      </c>
    </row>
    <row r="302" spans="2:3" ht="15" thickBot="1">
      <c r="B302" s="111" t="s">
        <v>21</v>
      </c>
      <c r="C302" s="3">
        <v>30</v>
      </c>
    </row>
    <row r="303" spans="2:3" ht="15" thickBot="1">
      <c r="B303" s="113" t="s">
        <v>19</v>
      </c>
      <c r="C303" s="3">
        <v>300</v>
      </c>
    </row>
    <row r="304" spans="2:3" ht="15" thickBot="1">
      <c r="B304" s="111" t="s">
        <v>20</v>
      </c>
      <c r="C304" s="3">
        <v>30</v>
      </c>
    </row>
    <row r="305" spans="2:3" ht="15" thickBot="1">
      <c r="B305" s="113" t="s">
        <v>20</v>
      </c>
      <c r="C305" s="3">
        <v>30</v>
      </c>
    </row>
    <row r="306" spans="2:3" ht="15" thickBot="1">
      <c r="B306" s="111" t="s">
        <v>19</v>
      </c>
      <c r="C306" s="3">
        <v>30</v>
      </c>
    </row>
    <row r="307" spans="2:3" ht="15" thickBot="1">
      <c r="B307" s="113" t="s">
        <v>20</v>
      </c>
      <c r="C307" s="3">
        <v>50</v>
      </c>
    </row>
    <row r="308" spans="2:3" ht="15" thickBot="1">
      <c r="B308" s="111" t="s">
        <v>20</v>
      </c>
      <c r="C308" s="3">
        <v>25</v>
      </c>
    </row>
    <row r="309" spans="2:3" ht="15" thickBot="1">
      <c r="B309" s="113" t="s">
        <v>19</v>
      </c>
      <c r="C309" s="3">
        <v>300</v>
      </c>
    </row>
    <row r="310" spans="2:3" ht="15" thickBot="1">
      <c r="B310" s="111" t="s">
        <v>19</v>
      </c>
      <c r="C310" s="3">
        <v>25</v>
      </c>
    </row>
    <row r="311" spans="2:3" ht="15" thickBot="1">
      <c r="B311" s="113" t="s">
        <v>19</v>
      </c>
      <c r="C311" s="3">
        <v>25</v>
      </c>
    </row>
    <row r="312" spans="2:3" ht="15" thickBot="1">
      <c r="B312" s="111" t="s">
        <v>19</v>
      </c>
      <c r="C312" s="3">
        <v>25</v>
      </c>
    </row>
    <row r="313" spans="2:3" ht="15" thickBot="1">
      <c r="B313" s="113" t="s">
        <v>21</v>
      </c>
      <c r="C313" s="3">
        <v>30</v>
      </c>
    </row>
    <row r="314" spans="2:3" ht="15" thickBot="1">
      <c r="B314" s="111" t="s">
        <v>19</v>
      </c>
      <c r="C314" s="3">
        <v>500</v>
      </c>
    </row>
    <row r="315" spans="2:3" ht="15" thickBot="1">
      <c r="B315" s="113" t="s">
        <v>21</v>
      </c>
      <c r="C315" s="3">
        <v>30</v>
      </c>
    </row>
    <row r="316" spans="2:3" ht="15" thickBot="1">
      <c r="B316" s="111" t="s">
        <v>21</v>
      </c>
      <c r="C316" s="3">
        <v>30</v>
      </c>
    </row>
    <row r="317" spans="2:3" ht="15" thickBot="1">
      <c r="B317" s="113" t="s">
        <v>21</v>
      </c>
      <c r="C317" s="3">
        <v>25</v>
      </c>
    </row>
    <row r="318" spans="2:3" ht="15" thickBot="1">
      <c r="B318" s="111" t="s">
        <v>20</v>
      </c>
      <c r="C318" s="3">
        <v>30</v>
      </c>
    </row>
    <row r="319" spans="2:3" ht="15" thickBot="1">
      <c r="B319" s="113" t="s">
        <v>21</v>
      </c>
      <c r="C319" s="3">
        <v>25</v>
      </c>
    </row>
    <row r="320" spans="2:3" ht="15" thickBot="1">
      <c r="B320" s="111" t="s">
        <v>21</v>
      </c>
      <c r="C320" s="3">
        <v>500</v>
      </c>
    </row>
    <row r="321" spans="2:3" ht="15" thickBot="1">
      <c r="B321" s="113" t="s">
        <v>20</v>
      </c>
      <c r="C321" s="3">
        <v>300</v>
      </c>
    </row>
    <row r="322" spans="2:3" ht="15" thickBot="1">
      <c r="B322" s="111" t="s">
        <v>20</v>
      </c>
      <c r="C322" s="3">
        <v>25</v>
      </c>
    </row>
    <row r="323" spans="2:3" ht="15" thickBot="1">
      <c r="B323" s="113" t="s">
        <v>20</v>
      </c>
      <c r="C323" s="3">
        <v>500</v>
      </c>
    </row>
    <row r="324" spans="2:3" ht="15" thickBot="1">
      <c r="B324" s="111" t="s">
        <v>19</v>
      </c>
      <c r="C324" s="3">
        <v>300</v>
      </c>
    </row>
    <row r="325" spans="2:3" ht="15" thickBot="1">
      <c r="B325" s="113" t="s">
        <v>20</v>
      </c>
      <c r="C325" s="3">
        <v>50</v>
      </c>
    </row>
    <row r="326" spans="2:3" ht="15" thickBot="1">
      <c r="B326" s="111" t="s">
        <v>20</v>
      </c>
      <c r="C326" s="3">
        <v>25</v>
      </c>
    </row>
    <row r="327" spans="2:3" ht="15" thickBot="1">
      <c r="B327" s="113" t="s">
        <v>21</v>
      </c>
      <c r="C327" s="3">
        <v>25</v>
      </c>
    </row>
    <row r="328" spans="2:3" ht="15" thickBot="1">
      <c r="B328" s="111" t="s">
        <v>20</v>
      </c>
      <c r="C328" s="3">
        <v>50</v>
      </c>
    </row>
    <row r="329" spans="2:3" ht="15" thickBot="1">
      <c r="B329" s="113" t="s">
        <v>19</v>
      </c>
      <c r="C329" s="3">
        <v>50</v>
      </c>
    </row>
    <row r="330" spans="2:3" ht="15" thickBot="1">
      <c r="B330" s="111" t="s">
        <v>20</v>
      </c>
      <c r="C330" s="3">
        <v>25</v>
      </c>
    </row>
    <row r="331" spans="2:3" ht="15" thickBot="1">
      <c r="B331" s="113" t="s">
        <v>19</v>
      </c>
      <c r="C331" s="3">
        <v>50</v>
      </c>
    </row>
    <row r="332" spans="2:3" ht="15" thickBot="1">
      <c r="B332" s="111" t="s">
        <v>20</v>
      </c>
      <c r="C332" s="3">
        <v>30</v>
      </c>
    </row>
    <row r="333" spans="2:3" ht="15" thickBot="1">
      <c r="B333" s="113" t="s">
        <v>20</v>
      </c>
      <c r="C333" s="3">
        <v>300</v>
      </c>
    </row>
    <row r="334" spans="2:3" ht="15" thickBot="1">
      <c r="B334" s="111" t="s">
        <v>20</v>
      </c>
      <c r="C334" s="3">
        <v>300</v>
      </c>
    </row>
    <row r="335" spans="2:3" ht="15" thickBot="1">
      <c r="B335" s="113" t="s">
        <v>20</v>
      </c>
      <c r="C335" s="3">
        <v>300</v>
      </c>
    </row>
    <row r="336" spans="2:3" ht="15" thickBot="1">
      <c r="B336" s="111" t="s">
        <v>19</v>
      </c>
      <c r="C336" s="3">
        <v>30</v>
      </c>
    </row>
    <row r="337" spans="2:3" ht="15" thickBot="1">
      <c r="B337" s="113" t="s">
        <v>19</v>
      </c>
      <c r="C337" s="3">
        <v>50</v>
      </c>
    </row>
    <row r="338" spans="2:3" ht="15" thickBot="1">
      <c r="B338" s="111" t="s">
        <v>21</v>
      </c>
      <c r="C338" s="3">
        <v>500</v>
      </c>
    </row>
    <row r="339" spans="2:3" ht="15" thickBot="1">
      <c r="B339" s="113" t="s">
        <v>19</v>
      </c>
      <c r="C339" s="3">
        <v>50</v>
      </c>
    </row>
    <row r="340" spans="2:3" ht="15" thickBot="1">
      <c r="B340" s="111" t="s">
        <v>20</v>
      </c>
      <c r="C340" s="3">
        <v>25</v>
      </c>
    </row>
    <row r="341" spans="2:3" ht="15" thickBot="1">
      <c r="B341" s="113" t="s">
        <v>21</v>
      </c>
      <c r="C341" s="3">
        <v>300</v>
      </c>
    </row>
    <row r="342" spans="2:3" ht="15" thickBot="1">
      <c r="B342" s="111" t="s">
        <v>21</v>
      </c>
      <c r="C342" s="3">
        <v>50</v>
      </c>
    </row>
    <row r="343" spans="2:3" ht="15" thickBot="1">
      <c r="B343" s="113" t="s">
        <v>21</v>
      </c>
      <c r="C343" s="3">
        <v>500</v>
      </c>
    </row>
    <row r="344" spans="2:3" ht="15" thickBot="1">
      <c r="B344" s="111" t="s">
        <v>20</v>
      </c>
      <c r="C344" s="3">
        <v>25</v>
      </c>
    </row>
    <row r="345" spans="2:3" ht="15" thickBot="1">
      <c r="B345" s="113" t="s">
        <v>19</v>
      </c>
      <c r="C345" s="3">
        <v>30</v>
      </c>
    </row>
    <row r="346" spans="2:3" ht="15" thickBot="1">
      <c r="B346" s="111" t="s">
        <v>20</v>
      </c>
      <c r="C346" s="3">
        <v>30</v>
      </c>
    </row>
    <row r="347" spans="2:3" ht="15" thickBot="1">
      <c r="B347" s="113" t="s">
        <v>21</v>
      </c>
      <c r="C347" s="3">
        <v>500</v>
      </c>
    </row>
    <row r="348" spans="2:3" ht="15" thickBot="1">
      <c r="B348" s="111" t="s">
        <v>20</v>
      </c>
      <c r="C348" s="3">
        <v>25</v>
      </c>
    </row>
    <row r="349" spans="2:3" ht="15" thickBot="1">
      <c r="B349" s="113" t="s">
        <v>20</v>
      </c>
      <c r="C349" s="3">
        <v>300</v>
      </c>
    </row>
    <row r="350" spans="2:3" ht="15" thickBot="1">
      <c r="B350" s="111" t="s">
        <v>19</v>
      </c>
      <c r="C350" s="3">
        <v>50</v>
      </c>
    </row>
    <row r="351" spans="2:3" ht="15" thickBot="1">
      <c r="B351" s="113" t="s">
        <v>19</v>
      </c>
      <c r="C351" s="3">
        <v>25</v>
      </c>
    </row>
    <row r="352" spans="2:3" ht="15" thickBot="1">
      <c r="B352" s="111" t="s">
        <v>21</v>
      </c>
      <c r="C352" s="3">
        <v>30</v>
      </c>
    </row>
    <row r="353" spans="2:3" ht="15" thickBot="1">
      <c r="B353" s="113" t="s">
        <v>20</v>
      </c>
      <c r="C353" s="3">
        <v>500</v>
      </c>
    </row>
    <row r="354" spans="2:3" ht="15" thickBot="1">
      <c r="B354" s="111" t="s">
        <v>20</v>
      </c>
      <c r="C354" s="3">
        <v>500</v>
      </c>
    </row>
    <row r="355" spans="2:3" ht="15" thickBot="1">
      <c r="B355" s="113" t="s">
        <v>19</v>
      </c>
      <c r="C355" s="3">
        <v>50</v>
      </c>
    </row>
    <row r="356" spans="2:3" ht="15" thickBot="1">
      <c r="B356" s="111" t="s">
        <v>20</v>
      </c>
      <c r="C356" s="3">
        <v>500</v>
      </c>
    </row>
    <row r="357" spans="2:3" ht="15" thickBot="1">
      <c r="B357" s="113" t="s">
        <v>20</v>
      </c>
      <c r="C357" s="3">
        <v>500</v>
      </c>
    </row>
    <row r="358" spans="2:3" ht="15" thickBot="1">
      <c r="B358" s="111" t="s">
        <v>20</v>
      </c>
      <c r="C358" s="3">
        <v>25</v>
      </c>
    </row>
    <row r="359" spans="2:3" ht="15" thickBot="1">
      <c r="B359" s="113" t="s">
        <v>19</v>
      </c>
      <c r="C359" s="3">
        <v>300</v>
      </c>
    </row>
    <row r="360" spans="2:3" ht="15" thickBot="1">
      <c r="B360" s="111" t="s">
        <v>21</v>
      </c>
      <c r="C360" s="3">
        <v>50</v>
      </c>
    </row>
    <row r="361" spans="2:3" ht="15" thickBot="1">
      <c r="B361" s="113" t="s">
        <v>21</v>
      </c>
      <c r="C361" s="3">
        <v>25</v>
      </c>
    </row>
    <row r="362" spans="2:3" ht="15" thickBot="1">
      <c r="B362" s="111" t="s">
        <v>20</v>
      </c>
      <c r="C362" s="3">
        <v>300</v>
      </c>
    </row>
    <row r="363" spans="2:3" ht="15" thickBot="1">
      <c r="B363" s="113" t="s">
        <v>21</v>
      </c>
      <c r="C363" s="3">
        <v>25</v>
      </c>
    </row>
    <row r="364" spans="2:3" ht="15" thickBot="1">
      <c r="B364" s="111" t="s">
        <v>19</v>
      </c>
      <c r="C364" s="3">
        <v>25</v>
      </c>
    </row>
    <row r="365" spans="2:3" ht="15" thickBot="1">
      <c r="B365" s="113" t="s">
        <v>19</v>
      </c>
      <c r="C365" s="3">
        <v>500</v>
      </c>
    </row>
    <row r="366" spans="2:3" ht="15" thickBot="1">
      <c r="B366" s="111" t="s">
        <v>21</v>
      </c>
      <c r="C366" s="3">
        <v>300</v>
      </c>
    </row>
    <row r="367" spans="2:3" ht="15" thickBot="1">
      <c r="B367" s="113" t="s">
        <v>21</v>
      </c>
      <c r="C367" s="3">
        <v>50</v>
      </c>
    </row>
    <row r="368" spans="2:3" ht="15" thickBot="1">
      <c r="B368" s="111" t="s">
        <v>20</v>
      </c>
      <c r="C368" s="3">
        <v>50</v>
      </c>
    </row>
    <row r="369" spans="2:3" ht="15" thickBot="1">
      <c r="B369" s="113" t="s">
        <v>21</v>
      </c>
      <c r="C369" s="3">
        <v>300</v>
      </c>
    </row>
    <row r="370" spans="2:3" ht="15" thickBot="1">
      <c r="B370" s="111" t="s">
        <v>20</v>
      </c>
      <c r="C370" s="3">
        <v>500</v>
      </c>
    </row>
    <row r="371" spans="2:3" ht="15" thickBot="1">
      <c r="B371" s="113" t="s">
        <v>20</v>
      </c>
      <c r="C371" s="3">
        <v>30</v>
      </c>
    </row>
    <row r="372" spans="2:3" ht="15" thickBot="1">
      <c r="B372" s="111" t="s">
        <v>19</v>
      </c>
      <c r="C372" s="3">
        <v>25</v>
      </c>
    </row>
    <row r="373" spans="2:3" ht="15" thickBot="1">
      <c r="B373" s="113" t="s">
        <v>19</v>
      </c>
      <c r="C373" s="3">
        <v>500</v>
      </c>
    </row>
    <row r="374" spans="2:3" ht="15" thickBot="1">
      <c r="B374" s="111" t="s">
        <v>19</v>
      </c>
      <c r="C374" s="3">
        <v>300</v>
      </c>
    </row>
    <row r="375" spans="2:3" ht="15" thickBot="1">
      <c r="B375" s="113" t="s">
        <v>19</v>
      </c>
      <c r="C375" s="3">
        <v>25</v>
      </c>
    </row>
    <row r="376" spans="2:3" ht="15" thickBot="1">
      <c r="B376" s="111" t="s">
        <v>21</v>
      </c>
      <c r="C376" s="3">
        <v>50</v>
      </c>
    </row>
    <row r="377" spans="2:3" ht="15" thickBot="1">
      <c r="B377" s="113" t="s">
        <v>19</v>
      </c>
      <c r="C377" s="3">
        <v>30</v>
      </c>
    </row>
    <row r="378" spans="2:3" ht="15" thickBot="1">
      <c r="B378" s="111" t="s">
        <v>21</v>
      </c>
      <c r="C378" s="3">
        <v>50</v>
      </c>
    </row>
    <row r="379" spans="2:3" ht="15" thickBot="1">
      <c r="B379" s="113" t="s">
        <v>19</v>
      </c>
      <c r="C379" s="3">
        <v>300</v>
      </c>
    </row>
    <row r="380" spans="2:3" ht="15" thickBot="1">
      <c r="B380" s="111" t="s">
        <v>21</v>
      </c>
      <c r="C380" s="3">
        <v>25</v>
      </c>
    </row>
    <row r="381" spans="2:3" ht="15" thickBot="1">
      <c r="B381" s="113" t="s">
        <v>20</v>
      </c>
      <c r="C381" s="3">
        <v>300</v>
      </c>
    </row>
    <row r="382" spans="2:3" ht="15" thickBot="1">
      <c r="B382" s="111" t="s">
        <v>21</v>
      </c>
      <c r="C382" s="3">
        <v>25</v>
      </c>
    </row>
    <row r="383" spans="2:3" ht="15" thickBot="1">
      <c r="B383" s="113" t="s">
        <v>21</v>
      </c>
      <c r="C383" s="3">
        <v>500</v>
      </c>
    </row>
    <row r="384" spans="2:3" ht="15" thickBot="1">
      <c r="B384" s="111" t="s">
        <v>19</v>
      </c>
      <c r="C384" s="3">
        <v>30</v>
      </c>
    </row>
    <row r="385" spans="2:3" ht="15" thickBot="1">
      <c r="B385" s="113" t="s">
        <v>21</v>
      </c>
      <c r="C385" s="3">
        <v>500</v>
      </c>
    </row>
    <row r="386" spans="2:3" ht="15" thickBot="1">
      <c r="B386" s="111" t="s">
        <v>20</v>
      </c>
      <c r="C386" s="3">
        <v>500</v>
      </c>
    </row>
    <row r="387" spans="2:3" ht="15" thickBot="1">
      <c r="B387" s="113" t="s">
        <v>20</v>
      </c>
      <c r="C387" s="3">
        <v>300</v>
      </c>
    </row>
    <row r="388" spans="2:3" ht="15" thickBot="1">
      <c r="B388" s="111" t="s">
        <v>19</v>
      </c>
      <c r="C388" s="3">
        <v>30</v>
      </c>
    </row>
    <row r="389" spans="2:3" ht="15" thickBot="1">
      <c r="B389" s="113" t="s">
        <v>20</v>
      </c>
      <c r="C389" s="3">
        <v>25</v>
      </c>
    </row>
    <row r="390" spans="2:3" ht="15" thickBot="1">
      <c r="B390" s="111" t="s">
        <v>21</v>
      </c>
      <c r="C390" s="3">
        <v>25</v>
      </c>
    </row>
    <row r="391" spans="2:3" ht="15" thickBot="1">
      <c r="B391" s="113" t="s">
        <v>20</v>
      </c>
      <c r="C391" s="3">
        <v>50</v>
      </c>
    </row>
    <row r="392" spans="2:3" ht="15" thickBot="1">
      <c r="B392" s="111" t="s">
        <v>19</v>
      </c>
      <c r="C392" s="3">
        <v>25</v>
      </c>
    </row>
    <row r="393" spans="2:3" ht="15" thickBot="1">
      <c r="B393" s="113" t="s">
        <v>21</v>
      </c>
      <c r="C393" s="3">
        <v>300</v>
      </c>
    </row>
    <row r="394" spans="2:3" ht="15" thickBot="1">
      <c r="B394" s="111" t="s">
        <v>19</v>
      </c>
      <c r="C394" s="3">
        <v>500</v>
      </c>
    </row>
    <row r="395" spans="2:3" ht="15" thickBot="1">
      <c r="B395" s="113" t="s">
        <v>21</v>
      </c>
      <c r="C395" s="3">
        <v>500</v>
      </c>
    </row>
    <row r="396" spans="2:3" ht="15" thickBot="1">
      <c r="B396" s="111" t="s">
        <v>20</v>
      </c>
      <c r="C396" s="3">
        <v>500</v>
      </c>
    </row>
    <row r="397" spans="2:3" ht="15" thickBot="1">
      <c r="B397" s="113" t="s">
        <v>19</v>
      </c>
      <c r="C397" s="3">
        <v>30</v>
      </c>
    </row>
    <row r="398" spans="2:3" ht="15" thickBot="1">
      <c r="B398" s="111" t="s">
        <v>19</v>
      </c>
      <c r="C398" s="3">
        <v>25</v>
      </c>
    </row>
    <row r="399" spans="2:3" ht="15" thickBot="1">
      <c r="B399" s="113" t="s">
        <v>21</v>
      </c>
      <c r="C399" s="3">
        <v>300</v>
      </c>
    </row>
    <row r="400" spans="2:3" ht="15" thickBot="1">
      <c r="B400" s="111" t="s">
        <v>19</v>
      </c>
      <c r="C400" s="3">
        <v>30</v>
      </c>
    </row>
    <row r="401" spans="2:3" ht="15" thickBot="1">
      <c r="B401" s="113" t="s">
        <v>21</v>
      </c>
      <c r="C401" s="3">
        <v>50</v>
      </c>
    </row>
    <row r="402" spans="2:3" ht="15" thickBot="1">
      <c r="B402" s="111" t="s">
        <v>21</v>
      </c>
      <c r="C402" s="3">
        <v>300</v>
      </c>
    </row>
    <row r="403" spans="2:3" ht="15" thickBot="1">
      <c r="B403" s="113" t="s">
        <v>21</v>
      </c>
      <c r="C403" s="3">
        <v>300</v>
      </c>
    </row>
    <row r="404" spans="2:3" ht="15" thickBot="1">
      <c r="B404" s="111" t="s">
        <v>21</v>
      </c>
      <c r="C404" s="3">
        <v>300</v>
      </c>
    </row>
    <row r="405" spans="2:3" ht="15" thickBot="1">
      <c r="B405" s="113" t="s">
        <v>20</v>
      </c>
      <c r="C405" s="3">
        <v>500</v>
      </c>
    </row>
    <row r="406" spans="2:3" ht="15" thickBot="1">
      <c r="B406" s="111" t="s">
        <v>21</v>
      </c>
      <c r="C406" s="3">
        <v>300</v>
      </c>
    </row>
    <row r="407" spans="2:3" ht="15" thickBot="1">
      <c r="B407" s="113" t="s">
        <v>19</v>
      </c>
      <c r="C407" s="3">
        <v>25</v>
      </c>
    </row>
    <row r="408" spans="2:3" ht="15" thickBot="1">
      <c r="B408" s="111" t="s">
        <v>20</v>
      </c>
      <c r="C408" s="3">
        <v>300</v>
      </c>
    </row>
    <row r="409" spans="2:3" ht="15" thickBot="1">
      <c r="B409" s="113" t="s">
        <v>19</v>
      </c>
      <c r="C409" s="3">
        <v>500</v>
      </c>
    </row>
    <row r="410" spans="2:3" ht="15" thickBot="1">
      <c r="B410" s="111" t="s">
        <v>20</v>
      </c>
      <c r="C410" s="3">
        <v>300</v>
      </c>
    </row>
    <row r="411" spans="2:3" ht="15" thickBot="1">
      <c r="B411" s="113" t="s">
        <v>21</v>
      </c>
      <c r="C411" s="3">
        <v>50</v>
      </c>
    </row>
    <row r="412" spans="2:3" ht="15" thickBot="1">
      <c r="B412" s="111" t="s">
        <v>20</v>
      </c>
      <c r="C412" s="3">
        <v>50</v>
      </c>
    </row>
    <row r="413" spans="2:3" ht="15" thickBot="1">
      <c r="B413" s="113" t="s">
        <v>20</v>
      </c>
      <c r="C413" s="3">
        <v>500</v>
      </c>
    </row>
    <row r="414" spans="2:3" ht="15" thickBot="1">
      <c r="B414" s="111" t="s">
        <v>19</v>
      </c>
      <c r="C414" s="3">
        <v>25</v>
      </c>
    </row>
    <row r="415" spans="2:3" ht="15" thickBot="1">
      <c r="B415" s="113" t="s">
        <v>19</v>
      </c>
      <c r="C415" s="3">
        <v>25</v>
      </c>
    </row>
    <row r="416" spans="2:3" ht="15" thickBot="1">
      <c r="B416" s="111" t="s">
        <v>21</v>
      </c>
      <c r="C416" s="3">
        <v>30</v>
      </c>
    </row>
    <row r="417" spans="2:3" ht="15" thickBot="1">
      <c r="B417" s="113" t="s">
        <v>20</v>
      </c>
      <c r="C417" s="3">
        <v>500</v>
      </c>
    </row>
    <row r="418" spans="2:3" ht="15" thickBot="1">
      <c r="B418" s="111" t="s">
        <v>20</v>
      </c>
      <c r="C418" s="3">
        <v>300</v>
      </c>
    </row>
    <row r="419" spans="2:3" ht="15" thickBot="1">
      <c r="B419" s="113" t="s">
        <v>20</v>
      </c>
      <c r="C419" s="3">
        <v>500</v>
      </c>
    </row>
    <row r="420" spans="2:3" ht="15" thickBot="1">
      <c r="B420" s="111" t="s">
        <v>21</v>
      </c>
      <c r="C420" s="3">
        <v>30</v>
      </c>
    </row>
    <row r="421" spans="2:3" ht="15" thickBot="1">
      <c r="B421" s="113" t="s">
        <v>21</v>
      </c>
      <c r="C421" s="3">
        <v>500</v>
      </c>
    </row>
    <row r="422" spans="2:3" ht="15" thickBot="1">
      <c r="B422" s="111" t="s">
        <v>21</v>
      </c>
      <c r="C422" s="3">
        <v>500</v>
      </c>
    </row>
    <row r="423" spans="2:3" ht="15" thickBot="1">
      <c r="B423" s="113" t="s">
        <v>21</v>
      </c>
      <c r="C423" s="3">
        <v>30</v>
      </c>
    </row>
    <row r="424" spans="2:3" ht="15" thickBot="1">
      <c r="B424" s="111" t="s">
        <v>21</v>
      </c>
      <c r="C424" s="3">
        <v>25</v>
      </c>
    </row>
    <row r="425" spans="2:3" ht="15" thickBot="1">
      <c r="B425" s="113" t="s">
        <v>19</v>
      </c>
      <c r="C425" s="3">
        <v>300</v>
      </c>
    </row>
    <row r="426" spans="2:3" ht="15" thickBot="1">
      <c r="B426" s="111" t="s">
        <v>20</v>
      </c>
      <c r="C426" s="3">
        <v>30</v>
      </c>
    </row>
    <row r="427" spans="2:3" ht="15" thickBot="1">
      <c r="B427" s="113" t="s">
        <v>20</v>
      </c>
      <c r="C427" s="3">
        <v>50</v>
      </c>
    </row>
    <row r="428" spans="2:3" ht="15" thickBot="1">
      <c r="B428" s="111" t="s">
        <v>20</v>
      </c>
      <c r="C428" s="3">
        <v>25</v>
      </c>
    </row>
    <row r="429" spans="2:3" ht="15" thickBot="1">
      <c r="B429" s="113" t="s">
        <v>20</v>
      </c>
      <c r="C429" s="3">
        <v>50</v>
      </c>
    </row>
    <row r="430" spans="2:3" ht="15" thickBot="1">
      <c r="B430" s="111" t="s">
        <v>20</v>
      </c>
      <c r="C430" s="3">
        <v>25</v>
      </c>
    </row>
    <row r="431" spans="2:3" ht="15" thickBot="1">
      <c r="B431" s="113" t="s">
        <v>20</v>
      </c>
      <c r="C431" s="3">
        <v>300</v>
      </c>
    </row>
    <row r="432" spans="2:3" ht="15" thickBot="1">
      <c r="B432" s="111" t="s">
        <v>20</v>
      </c>
      <c r="C432" s="3">
        <v>300</v>
      </c>
    </row>
    <row r="433" spans="2:3" ht="15" thickBot="1">
      <c r="B433" s="113" t="s">
        <v>20</v>
      </c>
      <c r="C433" s="3">
        <v>500</v>
      </c>
    </row>
    <row r="434" spans="2:3" ht="15" thickBot="1">
      <c r="B434" s="111" t="s">
        <v>19</v>
      </c>
      <c r="C434" s="3">
        <v>50</v>
      </c>
    </row>
    <row r="435" spans="2:3" ht="15" thickBot="1">
      <c r="B435" s="113" t="s">
        <v>20</v>
      </c>
      <c r="C435" s="3">
        <v>25</v>
      </c>
    </row>
    <row r="436" spans="2:3" ht="15" thickBot="1">
      <c r="B436" s="111" t="s">
        <v>19</v>
      </c>
      <c r="C436" s="3">
        <v>300</v>
      </c>
    </row>
    <row r="437" spans="2:3" ht="15" thickBot="1">
      <c r="B437" s="113" t="s">
        <v>21</v>
      </c>
      <c r="C437" s="3">
        <v>30</v>
      </c>
    </row>
    <row r="438" spans="2:3" ht="15" thickBot="1">
      <c r="B438" s="111" t="s">
        <v>20</v>
      </c>
      <c r="C438" s="3">
        <v>300</v>
      </c>
    </row>
    <row r="439" spans="2:3" ht="15" thickBot="1">
      <c r="B439" s="113" t="s">
        <v>21</v>
      </c>
      <c r="C439" s="3">
        <v>30</v>
      </c>
    </row>
    <row r="440" spans="2:3" ht="15" thickBot="1">
      <c r="B440" s="111" t="s">
        <v>21</v>
      </c>
      <c r="C440" s="3">
        <v>25</v>
      </c>
    </row>
    <row r="441" spans="2:3" ht="15" thickBot="1">
      <c r="B441" s="113" t="s">
        <v>21</v>
      </c>
      <c r="C441" s="3">
        <v>300</v>
      </c>
    </row>
    <row r="442" spans="2:3" ht="15" thickBot="1">
      <c r="B442" s="111" t="s">
        <v>19</v>
      </c>
      <c r="C442" s="3">
        <v>300</v>
      </c>
    </row>
    <row r="443" spans="2:3" ht="15" thickBot="1">
      <c r="B443" s="113" t="s">
        <v>21</v>
      </c>
      <c r="C443" s="3">
        <v>25</v>
      </c>
    </row>
    <row r="444" spans="2:3" ht="15" thickBot="1">
      <c r="B444" s="111" t="s">
        <v>21</v>
      </c>
      <c r="C444" s="3">
        <v>300</v>
      </c>
    </row>
    <row r="445" spans="2:3" ht="15" thickBot="1">
      <c r="B445" s="113" t="s">
        <v>21</v>
      </c>
      <c r="C445" s="3">
        <v>30</v>
      </c>
    </row>
    <row r="446" spans="2:3" ht="15" thickBot="1">
      <c r="B446" s="111" t="s">
        <v>20</v>
      </c>
      <c r="C446" s="3">
        <v>300</v>
      </c>
    </row>
    <row r="447" spans="2:3" ht="15" thickBot="1">
      <c r="B447" s="113" t="s">
        <v>20</v>
      </c>
      <c r="C447" s="3">
        <v>50</v>
      </c>
    </row>
    <row r="448" spans="2:3" ht="15" thickBot="1">
      <c r="B448" s="111" t="s">
        <v>19</v>
      </c>
      <c r="C448" s="3">
        <v>500</v>
      </c>
    </row>
    <row r="449" spans="2:3" ht="15" thickBot="1">
      <c r="B449" s="113" t="s">
        <v>19</v>
      </c>
      <c r="C449" s="3">
        <v>30</v>
      </c>
    </row>
    <row r="450" spans="2:3" ht="15" thickBot="1">
      <c r="B450" s="111" t="s">
        <v>20</v>
      </c>
      <c r="C450" s="3">
        <v>50</v>
      </c>
    </row>
    <row r="451" spans="2:3" ht="15" thickBot="1">
      <c r="B451" s="113" t="s">
        <v>19</v>
      </c>
      <c r="C451" s="3">
        <v>25</v>
      </c>
    </row>
    <row r="452" spans="2:3" ht="15" thickBot="1">
      <c r="B452" s="111" t="s">
        <v>20</v>
      </c>
      <c r="C452" s="3">
        <v>30</v>
      </c>
    </row>
    <row r="453" spans="2:3" ht="15" thickBot="1">
      <c r="B453" s="113" t="s">
        <v>21</v>
      </c>
      <c r="C453" s="3">
        <v>500</v>
      </c>
    </row>
    <row r="454" spans="2:3" ht="15" thickBot="1">
      <c r="B454" s="111" t="s">
        <v>21</v>
      </c>
      <c r="C454" s="3">
        <v>500</v>
      </c>
    </row>
    <row r="455" spans="2:3" ht="15" thickBot="1">
      <c r="B455" s="113" t="s">
        <v>19</v>
      </c>
      <c r="C455" s="3">
        <v>25</v>
      </c>
    </row>
    <row r="456" spans="2:3" ht="15" thickBot="1">
      <c r="B456" s="111" t="s">
        <v>20</v>
      </c>
      <c r="C456" s="3">
        <v>25</v>
      </c>
    </row>
    <row r="457" spans="2:3" ht="15" thickBot="1">
      <c r="B457" s="113" t="s">
        <v>20</v>
      </c>
      <c r="C457" s="3">
        <v>30</v>
      </c>
    </row>
    <row r="458" spans="2:3" ht="15" thickBot="1">
      <c r="B458" s="111" t="s">
        <v>19</v>
      </c>
      <c r="C458" s="3">
        <v>300</v>
      </c>
    </row>
    <row r="459" spans="2:3" ht="15" thickBot="1">
      <c r="B459" s="113" t="s">
        <v>20</v>
      </c>
      <c r="C459" s="3">
        <v>25</v>
      </c>
    </row>
    <row r="460" spans="2:3" ht="15" thickBot="1">
      <c r="B460" s="111" t="s">
        <v>21</v>
      </c>
      <c r="C460" s="3">
        <v>300</v>
      </c>
    </row>
    <row r="461" spans="2:3" ht="15" thickBot="1">
      <c r="B461" s="113" t="s">
        <v>19</v>
      </c>
      <c r="C461" s="3">
        <v>50</v>
      </c>
    </row>
    <row r="462" spans="2:3" ht="15" thickBot="1">
      <c r="B462" s="111" t="s">
        <v>19</v>
      </c>
      <c r="C462" s="3">
        <v>500</v>
      </c>
    </row>
    <row r="463" spans="2:3" ht="15" thickBot="1">
      <c r="B463" s="113" t="s">
        <v>20</v>
      </c>
      <c r="C463" s="3">
        <v>300</v>
      </c>
    </row>
    <row r="464" spans="2:3" ht="15" thickBot="1">
      <c r="B464" s="111" t="s">
        <v>19</v>
      </c>
      <c r="C464" s="3">
        <v>500</v>
      </c>
    </row>
    <row r="465" spans="2:3" ht="15" thickBot="1">
      <c r="B465" s="113" t="s">
        <v>20</v>
      </c>
      <c r="C465" s="3">
        <v>300</v>
      </c>
    </row>
    <row r="466" spans="2:3" ht="15" thickBot="1">
      <c r="B466" s="111" t="s">
        <v>20</v>
      </c>
      <c r="C466" s="3">
        <v>50</v>
      </c>
    </row>
    <row r="467" spans="2:3" ht="15" thickBot="1">
      <c r="B467" s="113" t="s">
        <v>20</v>
      </c>
      <c r="C467" s="3">
        <v>25</v>
      </c>
    </row>
    <row r="468" spans="2:3" ht="15" thickBot="1">
      <c r="B468" s="111" t="s">
        <v>20</v>
      </c>
      <c r="C468" s="3">
        <v>50</v>
      </c>
    </row>
    <row r="469" spans="2:3" ht="15" thickBot="1">
      <c r="B469" s="113" t="s">
        <v>20</v>
      </c>
      <c r="C469" s="3">
        <v>25</v>
      </c>
    </row>
    <row r="470" spans="2:3" ht="15" thickBot="1">
      <c r="B470" s="111" t="s">
        <v>19</v>
      </c>
      <c r="C470" s="3">
        <v>25</v>
      </c>
    </row>
    <row r="471" spans="2:3" ht="15" thickBot="1">
      <c r="B471" s="113" t="s">
        <v>21</v>
      </c>
      <c r="C471" s="3">
        <v>500</v>
      </c>
    </row>
    <row r="472" spans="2:3" ht="15" thickBot="1">
      <c r="B472" s="111" t="s">
        <v>21</v>
      </c>
      <c r="C472" s="3">
        <v>50</v>
      </c>
    </row>
    <row r="473" spans="2:3" ht="15" thickBot="1">
      <c r="B473" s="113" t="s">
        <v>19</v>
      </c>
      <c r="C473" s="3">
        <v>300</v>
      </c>
    </row>
    <row r="474" spans="2:3" ht="15" thickBot="1">
      <c r="B474" s="111" t="s">
        <v>19</v>
      </c>
      <c r="C474" s="3">
        <v>50</v>
      </c>
    </row>
    <row r="475" spans="2:3" ht="15" thickBot="1">
      <c r="B475" s="113" t="s">
        <v>21</v>
      </c>
      <c r="C475" s="3">
        <v>500</v>
      </c>
    </row>
    <row r="476" spans="2:3" ht="15" thickBot="1">
      <c r="B476" s="111" t="s">
        <v>21</v>
      </c>
      <c r="C476" s="3">
        <v>25</v>
      </c>
    </row>
    <row r="477" spans="2:3" ht="15" thickBot="1">
      <c r="B477" s="113" t="s">
        <v>21</v>
      </c>
      <c r="C477" s="3">
        <v>500</v>
      </c>
    </row>
    <row r="478" spans="2:3" ht="15" thickBot="1">
      <c r="B478" s="111" t="s">
        <v>21</v>
      </c>
      <c r="C478" s="3">
        <v>30</v>
      </c>
    </row>
    <row r="479" spans="2:3" ht="15" thickBot="1">
      <c r="B479" s="113" t="s">
        <v>21</v>
      </c>
      <c r="C479" s="3">
        <v>30</v>
      </c>
    </row>
    <row r="480" spans="2:3" ht="15" thickBot="1">
      <c r="B480" s="111" t="s">
        <v>20</v>
      </c>
      <c r="C480" s="3">
        <v>300</v>
      </c>
    </row>
    <row r="481" spans="2:3" ht="15" thickBot="1">
      <c r="B481" s="113" t="s">
        <v>19</v>
      </c>
      <c r="C481" s="3">
        <v>500</v>
      </c>
    </row>
    <row r="482" spans="2:3" ht="15" thickBot="1">
      <c r="B482" s="111" t="s">
        <v>20</v>
      </c>
      <c r="C482" s="3">
        <v>300</v>
      </c>
    </row>
    <row r="483" spans="2:3" ht="15" thickBot="1">
      <c r="B483" s="113" t="s">
        <v>21</v>
      </c>
      <c r="C483" s="3">
        <v>300</v>
      </c>
    </row>
    <row r="484" spans="2:3" ht="15" thickBot="1">
      <c r="B484" s="111" t="s">
        <v>21</v>
      </c>
      <c r="C484" s="3">
        <v>30</v>
      </c>
    </row>
    <row r="485" spans="2:3" ht="15" thickBot="1">
      <c r="B485" s="113" t="s">
        <v>21</v>
      </c>
      <c r="C485" s="3">
        <v>300</v>
      </c>
    </row>
    <row r="486" spans="2:3" ht="15" thickBot="1">
      <c r="B486" s="111" t="s">
        <v>20</v>
      </c>
      <c r="C486" s="3">
        <v>30</v>
      </c>
    </row>
    <row r="487" spans="2:3" ht="15" thickBot="1">
      <c r="B487" s="113" t="s">
        <v>20</v>
      </c>
      <c r="C487" s="3">
        <v>25</v>
      </c>
    </row>
    <row r="488" spans="2:3" ht="15" thickBot="1">
      <c r="B488" s="111" t="s">
        <v>21</v>
      </c>
      <c r="C488" s="3">
        <v>500</v>
      </c>
    </row>
    <row r="489" spans="2:3" ht="15" thickBot="1">
      <c r="B489" s="113" t="s">
        <v>20</v>
      </c>
      <c r="C489" s="3">
        <v>300</v>
      </c>
    </row>
    <row r="490" spans="2:3" ht="15" thickBot="1">
      <c r="B490" s="111" t="s">
        <v>20</v>
      </c>
      <c r="C490" s="3">
        <v>30</v>
      </c>
    </row>
    <row r="491" spans="2:3" ht="15" thickBot="1">
      <c r="B491" s="113" t="s">
        <v>21</v>
      </c>
      <c r="C491" s="3">
        <v>50</v>
      </c>
    </row>
    <row r="492" spans="2:3" ht="15" thickBot="1">
      <c r="B492" s="111" t="s">
        <v>20</v>
      </c>
      <c r="C492" s="3">
        <v>300</v>
      </c>
    </row>
    <row r="493" spans="2:3" ht="15" thickBot="1">
      <c r="B493" s="113" t="s">
        <v>19</v>
      </c>
      <c r="C493" s="3">
        <v>25</v>
      </c>
    </row>
    <row r="494" spans="2:3" ht="15" thickBot="1">
      <c r="B494" s="111" t="s">
        <v>19</v>
      </c>
      <c r="C494" s="3">
        <v>25</v>
      </c>
    </row>
    <row r="495" spans="2:3" ht="15" thickBot="1">
      <c r="B495" s="113" t="s">
        <v>19</v>
      </c>
      <c r="C495" s="3">
        <v>50</v>
      </c>
    </row>
    <row r="496" spans="2:3" ht="15" thickBot="1">
      <c r="B496" s="111" t="s">
        <v>19</v>
      </c>
      <c r="C496" s="3">
        <v>30</v>
      </c>
    </row>
    <row r="497" spans="2:3" ht="15" thickBot="1">
      <c r="B497" s="113" t="s">
        <v>21</v>
      </c>
      <c r="C497" s="3">
        <v>300</v>
      </c>
    </row>
    <row r="498" spans="2:3" ht="15" thickBot="1">
      <c r="B498" s="111" t="s">
        <v>21</v>
      </c>
      <c r="C498" s="3">
        <v>30</v>
      </c>
    </row>
    <row r="499" spans="2:3" ht="15" thickBot="1">
      <c r="B499" s="113" t="s">
        <v>21</v>
      </c>
      <c r="C499" s="3">
        <v>25</v>
      </c>
    </row>
    <row r="500" spans="2:3" ht="15" thickBot="1">
      <c r="B500" s="111" t="s">
        <v>19</v>
      </c>
      <c r="C500" s="3">
        <v>30</v>
      </c>
    </row>
    <row r="501" spans="2:3" ht="15" thickBot="1">
      <c r="B501" s="113" t="s">
        <v>19</v>
      </c>
      <c r="C501" s="3">
        <v>25</v>
      </c>
    </row>
    <row r="502" spans="2:3" ht="15" thickBot="1">
      <c r="B502" s="111" t="s">
        <v>20</v>
      </c>
      <c r="C502" s="3">
        <v>30</v>
      </c>
    </row>
    <row r="503" spans="2:3" ht="15" thickBot="1">
      <c r="B503" s="113" t="s">
        <v>20</v>
      </c>
      <c r="C503" s="3">
        <v>50</v>
      </c>
    </row>
    <row r="504" spans="2:3" ht="15" thickBot="1">
      <c r="B504" s="111" t="s">
        <v>19</v>
      </c>
      <c r="C504" s="3">
        <v>500</v>
      </c>
    </row>
    <row r="505" spans="2:3" ht="15" thickBot="1">
      <c r="B505" s="113" t="s">
        <v>19</v>
      </c>
      <c r="C505" s="3">
        <v>50</v>
      </c>
    </row>
    <row r="506" spans="2:3" ht="15" thickBot="1">
      <c r="B506" s="111" t="s">
        <v>19</v>
      </c>
      <c r="C506" s="3">
        <v>50</v>
      </c>
    </row>
    <row r="507" spans="2:3" ht="15" thickBot="1">
      <c r="B507" s="113" t="s">
        <v>19</v>
      </c>
      <c r="C507" s="3">
        <v>500</v>
      </c>
    </row>
    <row r="508" spans="2:3" ht="15" thickBot="1">
      <c r="B508" s="111" t="s">
        <v>20</v>
      </c>
      <c r="C508" s="3">
        <v>500</v>
      </c>
    </row>
    <row r="509" spans="2:3" ht="15" thickBot="1">
      <c r="B509" s="113" t="s">
        <v>19</v>
      </c>
      <c r="C509" s="3">
        <v>300</v>
      </c>
    </row>
    <row r="510" spans="2:3" ht="15" thickBot="1">
      <c r="B510" s="111" t="s">
        <v>20</v>
      </c>
      <c r="C510" s="3">
        <v>300</v>
      </c>
    </row>
    <row r="511" spans="2:3" ht="15" thickBot="1">
      <c r="B511" s="113" t="s">
        <v>19</v>
      </c>
      <c r="C511" s="3">
        <v>50</v>
      </c>
    </row>
    <row r="512" spans="2:3" ht="15" thickBot="1">
      <c r="B512" s="111" t="s">
        <v>19</v>
      </c>
      <c r="C512" s="3">
        <v>50</v>
      </c>
    </row>
    <row r="513" spans="2:3" ht="15" thickBot="1">
      <c r="B513" s="113" t="s">
        <v>19</v>
      </c>
      <c r="C513" s="3">
        <v>25</v>
      </c>
    </row>
    <row r="514" spans="2:3" ht="15" thickBot="1">
      <c r="B514" s="111" t="s">
        <v>20</v>
      </c>
      <c r="C514" s="3">
        <v>25</v>
      </c>
    </row>
    <row r="515" spans="2:3" ht="15" thickBot="1">
      <c r="B515" s="113" t="s">
        <v>20</v>
      </c>
      <c r="C515" s="3">
        <v>300</v>
      </c>
    </row>
    <row r="516" spans="2:3" ht="15" thickBot="1">
      <c r="B516" s="111" t="s">
        <v>21</v>
      </c>
      <c r="C516" s="3">
        <v>300</v>
      </c>
    </row>
    <row r="517" spans="2:3" ht="15" thickBot="1">
      <c r="B517" s="113" t="s">
        <v>19</v>
      </c>
      <c r="C517" s="3">
        <v>25</v>
      </c>
    </row>
    <row r="518" spans="2:3" ht="15" thickBot="1">
      <c r="B518" s="111" t="s">
        <v>21</v>
      </c>
      <c r="C518" s="3">
        <v>25</v>
      </c>
    </row>
    <row r="519" spans="2:3" ht="15" thickBot="1">
      <c r="B519" s="113" t="s">
        <v>21</v>
      </c>
      <c r="C519" s="3">
        <v>30</v>
      </c>
    </row>
    <row r="520" spans="2:3" ht="15" thickBot="1">
      <c r="B520" s="111" t="s">
        <v>20</v>
      </c>
      <c r="C520" s="3">
        <v>30</v>
      </c>
    </row>
    <row r="521" spans="2:3" ht="15" thickBot="1">
      <c r="B521" s="113" t="s">
        <v>20</v>
      </c>
      <c r="C521" s="3">
        <v>25</v>
      </c>
    </row>
    <row r="522" spans="2:3" ht="15" thickBot="1">
      <c r="B522" s="111" t="s">
        <v>21</v>
      </c>
      <c r="C522" s="3">
        <v>30</v>
      </c>
    </row>
    <row r="523" spans="2:3" ht="15" thickBot="1">
      <c r="B523" s="113" t="s">
        <v>19</v>
      </c>
      <c r="C523" s="3">
        <v>500</v>
      </c>
    </row>
    <row r="524" spans="2:3" ht="15" thickBot="1">
      <c r="B524" s="111" t="s">
        <v>20</v>
      </c>
      <c r="C524" s="3">
        <v>300</v>
      </c>
    </row>
    <row r="525" spans="2:3" ht="15" thickBot="1">
      <c r="B525" s="113" t="s">
        <v>19</v>
      </c>
      <c r="C525" s="3">
        <v>300</v>
      </c>
    </row>
    <row r="526" spans="2:3" ht="15" thickBot="1">
      <c r="B526" s="111" t="s">
        <v>19</v>
      </c>
      <c r="C526" s="3">
        <v>25</v>
      </c>
    </row>
    <row r="527" spans="2:3" ht="15" thickBot="1">
      <c r="B527" s="113" t="s">
        <v>21</v>
      </c>
      <c r="C527" s="3">
        <v>50</v>
      </c>
    </row>
    <row r="528" spans="2:3" ht="15" thickBot="1">
      <c r="B528" s="111" t="s">
        <v>21</v>
      </c>
      <c r="C528" s="3">
        <v>25</v>
      </c>
    </row>
    <row r="529" spans="2:3" ht="15" thickBot="1">
      <c r="B529" s="113" t="s">
        <v>21</v>
      </c>
      <c r="C529" s="3">
        <v>30</v>
      </c>
    </row>
    <row r="530" spans="2:3" ht="15" thickBot="1">
      <c r="B530" s="111" t="s">
        <v>21</v>
      </c>
      <c r="C530" s="3">
        <v>50</v>
      </c>
    </row>
    <row r="531" spans="2:3" ht="15" thickBot="1">
      <c r="B531" s="113" t="s">
        <v>20</v>
      </c>
      <c r="C531" s="3">
        <v>30</v>
      </c>
    </row>
    <row r="532" spans="2:3" ht="15" thickBot="1">
      <c r="B532" s="111" t="s">
        <v>20</v>
      </c>
      <c r="C532" s="3">
        <v>500</v>
      </c>
    </row>
    <row r="533" spans="2:3" ht="15" thickBot="1">
      <c r="B533" s="113" t="s">
        <v>21</v>
      </c>
      <c r="C533" s="3">
        <v>30</v>
      </c>
    </row>
    <row r="534" spans="2:3" ht="15" thickBot="1">
      <c r="B534" s="111" t="s">
        <v>20</v>
      </c>
      <c r="C534" s="3">
        <v>500</v>
      </c>
    </row>
    <row r="535" spans="2:3" ht="15" thickBot="1">
      <c r="B535" s="113" t="s">
        <v>21</v>
      </c>
      <c r="C535" s="3">
        <v>500</v>
      </c>
    </row>
    <row r="536" spans="2:3" ht="15" thickBot="1">
      <c r="B536" s="111" t="s">
        <v>19</v>
      </c>
      <c r="C536" s="3">
        <v>30</v>
      </c>
    </row>
    <row r="537" spans="2:3" ht="15" thickBot="1">
      <c r="B537" s="113" t="s">
        <v>19</v>
      </c>
      <c r="C537" s="3">
        <v>30</v>
      </c>
    </row>
    <row r="538" spans="2:3" ht="15" thickBot="1">
      <c r="B538" s="111" t="s">
        <v>19</v>
      </c>
      <c r="C538" s="3">
        <v>500</v>
      </c>
    </row>
    <row r="539" spans="2:3" ht="15" thickBot="1">
      <c r="B539" s="113" t="s">
        <v>21</v>
      </c>
      <c r="C539" s="3">
        <v>50</v>
      </c>
    </row>
    <row r="540" spans="2:3" ht="15" thickBot="1">
      <c r="B540" s="111" t="s">
        <v>19</v>
      </c>
      <c r="C540" s="3">
        <v>500</v>
      </c>
    </row>
    <row r="541" spans="2:3" ht="15" thickBot="1">
      <c r="B541" s="113" t="s">
        <v>20</v>
      </c>
      <c r="C541" s="3">
        <v>300</v>
      </c>
    </row>
    <row r="542" spans="2:3" ht="15" thickBot="1">
      <c r="B542" s="111" t="s">
        <v>19</v>
      </c>
      <c r="C542" s="3">
        <v>500</v>
      </c>
    </row>
    <row r="543" spans="2:3" ht="15" thickBot="1">
      <c r="B543" s="113" t="s">
        <v>19</v>
      </c>
      <c r="C543" s="3">
        <v>50</v>
      </c>
    </row>
    <row r="544" spans="2:3" ht="15" thickBot="1">
      <c r="B544" s="111" t="s">
        <v>19</v>
      </c>
      <c r="C544" s="3">
        <v>300</v>
      </c>
    </row>
    <row r="545" spans="2:3" ht="15" thickBot="1">
      <c r="B545" s="113" t="s">
        <v>20</v>
      </c>
      <c r="C545" s="3">
        <v>25</v>
      </c>
    </row>
    <row r="546" spans="2:3" ht="15" thickBot="1">
      <c r="B546" s="111" t="s">
        <v>21</v>
      </c>
      <c r="C546" s="3">
        <v>25</v>
      </c>
    </row>
    <row r="547" spans="2:3" ht="15" thickBot="1">
      <c r="B547" s="113" t="s">
        <v>20</v>
      </c>
      <c r="C547" s="3">
        <v>50</v>
      </c>
    </row>
    <row r="548" spans="2:3" ht="15" thickBot="1">
      <c r="B548" s="111" t="s">
        <v>21</v>
      </c>
      <c r="C548" s="3">
        <v>500</v>
      </c>
    </row>
    <row r="549" spans="2:3" ht="15" thickBot="1">
      <c r="B549" s="113" t="s">
        <v>21</v>
      </c>
      <c r="C549" s="3">
        <v>30</v>
      </c>
    </row>
    <row r="550" spans="2:3" ht="15" thickBot="1">
      <c r="B550" s="111" t="s">
        <v>19</v>
      </c>
      <c r="C550" s="3">
        <v>50</v>
      </c>
    </row>
    <row r="551" spans="2:3" ht="15" thickBot="1">
      <c r="B551" s="113" t="s">
        <v>21</v>
      </c>
      <c r="C551" s="3">
        <v>300</v>
      </c>
    </row>
    <row r="552" spans="2:3" ht="15" thickBot="1">
      <c r="B552" s="111" t="s">
        <v>20</v>
      </c>
      <c r="C552" s="3">
        <v>300</v>
      </c>
    </row>
    <row r="553" spans="2:3" ht="15" thickBot="1">
      <c r="B553" s="113" t="s">
        <v>20</v>
      </c>
      <c r="C553" s="3">
        <v>25</v>
      </c>
    </row>
    <row r="554" spans="2:3" ht="15" thickBot="1">
      <c r="B554" s="111" t="s">
        <v>21</v>
      </c>
      <c r="C554" s="3">
        <v>300</v>
      </c>
    </row>
    <row r="555" spans="2:3" ht="15" thickBot="1">
      <c r="B555" s="113" t="s">
        <v>19</v>
      </c>
      <c r="C555" s="3">
        <v>50</v>
      </c>
    </row>
    <row r="556" spans="2:3" ht="15" thickBot="1">
      <c r="B556" s="111" t="s">
        <v>19</v>
      </c>
      <c r="C556" s="3">
        <v>300</v>
      </c>
    </row>
    <row r="557" spans="2:3" ht="15" thickBot="1">
      <c r="B557" s="113" t="s">
        <v>20</v>
      </c>
      <c r="C557" s="3">
        <v>50</v>
      </c>
    </row>
    <row r="558" spans="2:3" ht="15" thickBot="1">
      <c r="B558" s="111" t="s">
        <v>19</v>
      </c>
      <c r="C558" s="3">
        <v>30</v>
      </c>
    </row>
    <row r="559" spans="2:3" ht="15" thickBot="1">
      <c r="B559" s="113" t="s">
        <v>21</v>
      </c>
      <c r="C559" s="3">
        <v>25</v>
      </c>
    </row>
    <row r="560" spans="2:3" ht="15" thickBot="1">
      <c r="B560" s="111" t="s">
        <v>21</v>
      </c>
      <c r="C560" s="3">
        <v>300</v>
      </c>
    </row>
    <row r="561" spans="2:3" ht="15" thickBot="1">
      <c r="B561" s="113" t="s">
        <v>20</v>
      </c>
      <c r="C561" s="3">
        <v>50</v>
      </c>
    </row>
    <row r="562" spans="2:3" ht="15" thickBot="1">
      <c r="B562" s="111" t="s">
        <v>21</v>
      </c>
      <c r="C562" s="3">
        <v>500</v>
      </c>
    </row>
    <row r="563" spans="2:3" ht="15" thickBot="1">
      <c r="B563" s="113" t="s">
        <v>20</v>
      </c>
      <c r="C563" s="3">
        <v>25</v>
      </c>
    </row>
    <row r="564" spans="2:3" ht="15" thickBot="1">
      <c r="B564" s="111" t="s">
        <v>21</v>
      </c>
      <c r="C564" s="3">
        <v>30</v>
      </c>
    </row>
    <row r="565" spans="2:3" ht="15" thickBot="1">
      <c r="B565" s="113" t="s">
        <v>20</v>
      </c>
      <c r="C565" s="3">
        <v>50</v>
      </c>
    </row>
    <row r="566" spans="2:3" ht="15" thickBot="1">
      <c r="B566" s="111" t="s">
        <v>19</v>
      </c>
      <c r="C566" s="3">
        <v>30</v>
      </c>
    </row>
    <row r="567" spans="2:3" ht="15" thickBot="1">
      <c r="B567" s="113" t="s">
        <v>21</v>
      </c>
      <c r="C567" s="3">
        <v>30</v>
      </c>
    </row>
    <row r="568" spans="2:3" ht="15" thickBot="1">
      <c r="B568" s="111" t="s">
        <v>21</v>
      </c>
      <c r="C568" s="3">
        <v>300</v>
      </c>
    </row>
    <row r="569" spans="2:3" ht="15" thickBot="1">
      <c r="B569" s="113" t="s">
        <v>20</v>
      </c>
      <c r="C569" s="3">
        <v>300</v>
      </c>
    </row>
    <row r="570" spans="2:3" ht="15" thickBot="1">
      <c r="B570" s="111" t="s">
        <v>20</v>
      </c>
      <c r="C570" s="3">
        <v>50</v>
      </c>
    </row>
    <row r="571" spans="2:3" ht="15" thickBot="1">
      <c r="B571" s="113" t="s">
        <v>21</v>
      </c>
      <c r="C571" s="3">
        <v>500</v>
      </c>
    </row>
    <row r="572" spans="2:3" ht="15" thickBot="1">
      <c r="B572" s="111" t="s">
        <v>20</v>
      </c>
      <c r="C572" s="3">
        <v>50</v>
      </c>
    </row>
    <row r="573" spans="2:3" ht="15" thickBot="1">
      <c r="B573" s="113" t="s">
        <v>21</v>
      </c>
      <c r="C573" s="3">
        <v>500</v>
      </c>
    </row>
    <row r="574" spans="2:3" ht="15" thickBot="1">
      <c r="B574" s="111" t="s">
        <v>19</v>
      </c>
      <c r="C574" s="3">
        <v>30</v>
      </c>
    </row>
    <row r="575" spans="2:3" ht="15" thickBot="1">
      <c r="B575" s="113" t="s">
        <v>20</v>
      </c>
      <c r="C575" s="3">
        <v>25</v>
      </c>
    </row>
    <row r="576" spans="2:3" ht="15" thickBot="1">
      <c r="B576" s="111" t="s">
        <v>21</v>
      </c>
      <c r="C576" s="3">
        <v>50</v>
      </c>
    </row>
    <row r="577" spans="2:3" ht="15" thickBot="1">
      <c r="B577" s="113" t="s">
        <v>19</v>
      </c>
      <c r="C577" s="3">
        <v>50</v>
      </c>
    </row>
    <row r="578" spans="2:3" ht="15" thickBot="1">
      <c r="B578" s="111" t="s">
        <v>19</v>
      </c>
      <c r="C578" s="3">
        <v>500</v>
      </c>
    </row>
    <row r="579" spans="2:3" ht="15" thickBot="1">
      <c r="B579" s="113" t="s">
        <v>21</v>
      </c>
      <c r="C579" s="3">
        <v>30</v>
      </c>
    </row>
    <row r="580" spans="2:3" ht="15" thickBot="1">
      <c r="B580" s="111" t="s">
        <v>20</v>
      </c>
      <c r="C580" s="3">
        <v>30</v>
      </c>
    </row>
    <row r="581" spans="2:3" ht="15" thickBot="1">
      <c r="B581" s="113" t="s">
        <v>21</v>
      </c>
      <c r="C581" s="3">
        <v>500</v>
      </c>
    </row>
    <row r="582" spans="2:3" ht="15" thickBot="1">
      <c r="B582" s="111" t="s">
        <v>19</v>
      </c>
      <c r="C582" s="3">
        <v>30</v>
      </c>
    </row>
    <row r="583" spans="2:3" ht="15" thickBot="1">
      <c r="B583" s="113" t="s">
        <v>21</v>
      </c>
      <c r="C583" s="3">
        <v>300</v>
      </c>
    </row>
    <row r="584" spans="2:3" ht="15" thickBot="1">
      <c r="B584" s="111" t="s">
        <v>20</v>
      </c>
      <c r="C584" s="3">
        <v>25</v>
      </c>
    </row>
    <row r="585" spans="2:3" ht="15" thickBot="1">
      <c r="B585" s="113" t="s">
        <v>19</v>
      </c>
      <c r="C585" s="3">
        <v>50</v>
      </c>
    </row>
    <row r="586" spans="2:3" ht="15" thickBot="1">
      <c r="B586" s="111" t="s">
        <v>21</v>
      </c>
      <c r="C586" s="3">
        <v>25</v>
      </c>
    </row>
    <row r="587" spans="2:3" ht="15" thickBot="1">
      <c r="B587" s="113" t="s">
        <v>20</v>
      </c>
      <c r="C587" s="3">
        <v>50</v>
      </c>
    </row>
    <row r="588" spans="2:3" ht="15" thickBot="1">
      <c r="B588" s="111" t="s">
        <v>19</v>
      </c>
      <c r="C588" s="3">
        <v>300</v>
      </c>
    </row>
    <row r="589" spans="2:3" ht="15" thickBot="1">
      <c r="B589" s="113" t="s">
        <v>20</v>
      </c>
      <c r="C589" s="3">
        <v>30</v>
      </c>
    </row>
    <row r="590" spans="2:3" ht="15" thickBot="1">
      <c r="B590" s="111" t="s">
        <v>19</v>
      </c>
      <c r="C590" s="3">
        <v>500</v>
      </c>
    </row>
    <row r="591" spans="2:3" ht="15" thickBot="1">
      <c r="B591" s="113" t="s">
        <v>21</v>
      </c>
      <c r="C591" s="3">
        <v>300</v>
      </c>
    </row>
    <row r="592" spans="2:3" ht="15" thickBot="1">
      <c r="B592" s="111" t="s">
        <v>20</v>
      </c>
      <c r="C592" s="3">
        <v>25</v>
      </c>
    </row>
    <row r="593" spans="2:3" ht="15" thickBot="1">
      <c r="B593" s="113" t="s">
        <v>19</v>
      </c>
      <c r="C593" s="3">
        <v>500</v>
      </c>
    </row>
    <row r="594" spans="2:3" ht="15" thickBot="1">
      <c r="B594" s="111" t="s">
        <v>20</v>
      </c>
      <c r="C594" s="3">
        <v>30</v>
      </c>
    </row>
    <row r="595" spans="2:3" ht="15" thickBot="1">
      <c r="B595" s="113" t="s">
        <v>20</v>
      </c>
      <c r="C595" s="3">
        <v>300</v>
      </c>
    </row>
    <row r="596" spans="2:3" ht="15" thickBot="1">
      <c r="B596" s="111" t="s">
        <v>21</v>
      </c>
      <c r="C596" s="3">
        <v>500</v>
      </c>
    </row>
    <row r="597" spans="2:3" ht="15" thickBot="1">
      <c r="B597" s="113" t="s">
        <v>20</v>
      </c>
      <c r="C597" s="3">
        <v>300</v>
      </c>
    </row>
    <row r="598" spans="2:3" ht="15" thickBot="1">
      <c r="B598" s="111" t="s">
        <v>19</v>
      </c>
      <c r="C598" s="3">
        <v>300</v>
      </c>
    </row>
    <row r="599" spans="2:3" ht="15" thickBot="1">
      <c r="B599" s="113" t="s">
        <v>19</v>
      </c>
      <c r="C599" s="3">
        <v>30</v>
      </c>
    </row>
    <row r="600" spans="2:3" ht="15" thickBot="1">
      <c r="B600" s="111" t="s">
        <v>19</v>
      </c>
      <c r="C600" s="3">
        <v>50</v>
      </c>
    </row>
    <row r="601" spans="2:3" ht="15" thickBot="1">
      <c r="B601" s="113" t="s">
        <v>19</v>
      </c>
      <c r="C601" s="3">
        <v>500</v>
      </c>
    </row>
    <row r="602" spans="2:3" ht="15" thickBot="1">
      <c r="B602" s="111" t="s">
        <v>21</v>
      </c>
      <c r="C602" s="3">
        <v>30</v>
      </c>
    </row>
    <row r="603" spans="2:3" ht="15" thickBot="1">
      <c r="B603" s="113" t="s">
        <v>20</v>
      </c>
      <c r="C603" s="3">
        <v>300</v>
      </c>
    </row>
    <row r="604" spans="2:3" ht="15" thickBot="1">
      <c r="B604" s="111" t="s">
        <v>21</v>
      </c>
      <c r="C604" s="3">
        <v>30</v>
      </c>
    </row>
    <row r="605" spans="2:3" ht="15" thickBot="1">
      <c r="B605" s="113" t="s">
        <v>20</v>
      </c>
      <c r="C605" s="3">
        <v>50</v>
      </c>
    </row>
    <row r="606" spans="2:3" ht="15" thickBot="1">
      <c r="B606" s="111" t="s">
        <v>20</v>
      </c>
      <c r="C606" s="3">
        <v>500</v>
      </c>
    </row>
    <row r="607" spans="2:3" ht="15" thickBot="1">
      <c r="B607" s="113" t="s">
        <v>20</v>
      </c>
      <c r="C607" s="3">
        <v>50</v>
      </c>
    </row>
    <row r="608" spans="2:3" ht="15" thickBot="1">
      <c r="B608" s="111" t="s">
        <v>21</v>
      </c>
      <c r="C608" s="3">
        <v>25</v>
      </c>
    </row>
    <row r="609" spans="2:3" ht="15" thickBot="1">
      <c r="B609" s="113" t="s">
        <v>20</v>
      </c>
      <c r="C609" s="3">
        <v>500</v>
      </c>
    </row>
    <row r="610" spans="2:3" ht="15" thickBot="1">
      <c r="B610" s="111" t="s">
        <v>21</v>
      </c>
      <c r="C610" s="3">
        <v>50</v>
      </c>
    </row>
    <row r="611" spans="2:3" ht="15" thickBot="1">
      <c r="B611" s="113" t="s">
        <v>19</v>
      </c>
      <c r="C611" s="3">
        <v>300</v>
      </c>
    </row>
    <row r="612" spans="2:3" ht="15" thickBot="1">
      <c r="B612" s="111" t="s">
        <v>19</v>
      </c>
      <c r="C612" s="3">
        <v>500</v>
      </c>
    </row>
    <row r="613" spans="2:3" ht="15" thickBot="1">
      <c r="B613" s="113" t="s">
        <v>20</v>
      </c>
      <c r="C613" s="3">
        <v>500</v>
      </c>
    </row>
    <row r="614" spans="2:3" ht="15" thickBot="1">
      <c r="B614" s="111" t="s">
        <v>21</v>
      </c>
      <c r="C614" s="3">
        <v>30</v>
      </c>
    </row>
    <row r="615" spans="2:3" ht="15" thickBot="1">
      <c r="B615" s="113" t="s">
        <v>19</v>
      </c>
      <c r="C615" s="3">
        <v>300</v>
      </c>
    </row>
    <row r="616" spans="2:3" ht="15" thickBot="1">
      <c r="B616" s="111" t="s">
        <v>21</v>
      </c>
      <c r="C616" s="3">
        <v>25</v>
      </c>
    </row>
    <row r="617" spans="2:3" ht="15" thickBot="1">
      <c r="B617" s="113" t="s">
        <v>21</v>
      </c>
      <c r="C617" s="3">
        <v>50</v>
      </c>
    </row>
    <row r="618" spans="2:3" ht="15" thickBot="1">
      <c r="B618" s="111" t="s">
        <v>20</v>
      </c>
      <c r="C618" s="3">
        <v>30</v>
      </c>
    </row>
    <row r="619" spans="2:3" ht="15" thickBot="1">
      <c r="B619" s="113" t="s">
        <v>19</v>
      </c>
      <c r="C619" s="3">
        <v>50</v>
      </c>
    </row>
    <row r="620" spans="2:3" ht="15" thickBot="1">
      <c r="B620" s="111" t="s">
        <v>20</v>
      </c>
      <c r="C620" s="3">
        <v>25</v>
      </c>
    </row>
    <row r="621" spans="2:3" ht="15" thickBot="1">
      <c r="B621" s="113" t="s">
        <v>20</v>
      </c>
      <c r="C621" s="3">
        <v>25</v>
      </c>
    </row>
    <row r="622" spans="2:3" ht="15" thickBot="1">
      <c r="B622" s="111" t="s">
        <v>19</v>
      </c>
      <c r="C622" s="3">
        <v>500</v>
      </c>
    </row>
    <row r="623" spans="2:3" ht="15" thickBot="1">
      <c r="B623" s="113" t="s">
        <v>19</v>
      </c>
      <c r="C623" s="3">
        <v>25</v>
      </c>
    </row>
    <row r="624" spans="2:3" ht="15" thickBot="1">
      <c r="B624" s="111" t="s">
        <v>21</v>
      </c>
      <c r="C624" s="3">
        <v>50</v>
      </c>
    </row>
    <row r="625" spans="2:3" ht="15" thickBot="1">
      <c r="B625" s="113" t="s">
        <v>19</v>
      </c>
      <c r="C625" s="3">
        <v>300</v>
      </c>
    </row>
    <row r="626" spans="2:3" ht="15" thickBot="1">
      <c r="B626" s="111" t="s">
        <v>21</v>
      </c>
      <c r="C626" s="3">
        <v>300</v>
      </c>
    </row>
    <row r="627" spans="2:3" ht="15" thickBot="1">
      <c r="B627" s="113" t="s">
        <v>21</v>
      </c>
      <c r="C627" s="3">
        <v>500</v>
      </c>
    </row>
    <row r="628" spans="2:3" ht="15" thickBot="1">
      <c r="B628" s="111" t="s">
        <v>21</v>
      </c>
      <c r="C628" s="3">
        <v>50</v>
      </c>
    </row>
    <row r="629" spans="2:3" ht="15" thickBot="1">
      <c r="B629" s="113" t="s">
        <v>19</v>
      </c>
      <c r="C629" s="3">
        <v>50</v>
      </c>
    </row>
    <row r="630" spans="2:3" ht="15" thickBot="1">
      <c r="B630" s="111" t="s">
        <v>20</v>
      </c>
      <c r="C630" s="3">
        <v>25</v>
      </c>
    </row>
    <row r="631" spans="2:3" ht="15" thickBot="1">
      <c r="B631" s="113" t="s">
        <v>21</v>
      </c>
      <c r="C631" s="3">
        <v>50</v>
      </c>
    </row>
    <row r="632" spans="2:3" ht="15" thickBot="1">
      <c r="B632" s="111" t="s">
        <v>20</v>
      </c>
      <c r="C632" s="3">
        <v>30</v>
      </c>
    </row>
    <row r="633" spans="2:3" ht="15" thickBot="1">
      <c r="B633" s="113" t="s">
        <v>20</v>
      </c>
      <c r="C633" s="3">
        <v>25</v>
      </c>
    </row>
    <row r="634" spans="2:3" ht="15" thickBot="1">
      <c r="B634" s="111" t="s">
        <v>19</v>
      </c>
      <c r="C634" s="3">
        <v>30</v>
      </c>
    </row>
    <row r="635" spans="2:3" ht="15" thickBot="1">
      <c r="B635" s="113" t="s">
        <v>20</v>
      </c>
      <c r="C635" s="3">
        <v>500</v>
      </c>
    </row>
    <row r="636" spans="2:3" ht="15" thickBot="1">
      <c r="B636" s="111" t="s">
        <v>20</v>
      </c>
      <c r="C636" s="3">
        <v>300</v>
      </c>
    </row>
    <row r="637" spans="2:3" ht="15" thickBot="1">
      <c r="B637" s="113" t="s">
        <v>19</v>
      </c>
      <c r="C637" s="3">
        <v>500</v>
      </c>
    </row>
    <row r="638" spans="2:3" ht="15" thickBot="1">
      <c r="B638" s="111" t="s">
        <v>21</v>
      </c>
      <c r="C638" s="3">
        <v>300</v>
      </c>
    </row>
    <row r="639" spans="2:3" ht="15" thickBot="1">
      <c r="B639" s="113" t="s">
        <v>20</v>
      </c>
      <c r="C639" s="3">
        <v>500</v>
      </c>
    </row>
    <row r="640" spans="2:3" ht="15" thickBot="1">
      <c r="B640" s="111" t="s">
        <v>19</v>
      </c>
      <c r="C640" s="3">
        <v>50</v>
      </c>
    </row>
    <row r="641" spans="2:3" ht="15" thickBot="1">
      <c r="B641" s="113" t="s">
        <v>20</v>
      </c>
      <c r="C641" s="3">
        <v>30</v>
      </c>
    </row>
    <row r="642" spans="2:3" ht="15" thickBot="1">
      <c r="B642" s="111" t="s">
        <v>20</v>
      </c>
      <c r="C642" s="3">
        <v>300</v>
      </c>
    </row>
    <row r="643" spans="2:3" ht="15" thickBot="1">
      <c r="B643" s="113" t="s">
        <v>21</v>
      </c>
      <c r="C643" s="3">
        <v>25</v>
      </c>
    </row>
    <row r="644" spans="2:3" ht="15" thickBot="1">
      <c r="B644" s="111" t="s">
        <v>20</v>
      </c>
      <c r="C644" s="3">
        <v>30</v>
      </c>
    </row>
    <row r="645" spans="2:3" ht="15" thickBot="1">
      <c r="B645" s="113" t="s">
        <v>19</v>
      </c>
      <c r="C645" s="3">
        <v>25</v>
      </c>
    </row>
    <row r="646" spans="2:3" ht="15" thickBot="1">
      <c r="B646" s="111" t="s">
        <v>20</v>
      </c>
      <c r="C646" s="3">
        <v>30</v>
      </c>
    </row>
    <row r="647" spans="2:3" ht="15" thickBot="1">
      <c r="B647" s="113" t="s">
        <v>21</v>
      </c>
      <c r="C647" s="3">
        <v>30</v>
      </c>
    </row>
    <row r="648" spans="2:3" ht="15" thickBot="1">
      <c r="B648" s="111" t="s">
        <v>21</v>
      </c>
      <c r="C648" s="3">
        <v>500</v>
      </c>
    </row>
    <row r="649" spans="2:3" ht="15" thickBot="1">
      <c r="B649" s="113" t="s">
        <v>19</v>
      </c>
      <c r="C649" s="3">
        <v>300</v>
      </c>
    </row>
    <row r="650" spans="2:3" ht="15" thickBot="1">
      <c r="B650" s="111" t="s">
        <v>21</v>
      </c>
      <c r="C650" s="3">
        <v>300</v>
      </c>
    </row>
    <row r="651" spans="2:3" ht="15" thickBot="1">
      <c r="B651" s="113" t="s">
        <v>20</v>
      </c>
      <c r="C651" s="3">
        <v>30</v>
      </c>
    </row>
    <row r="652" spans="2:3" ht="15" thickBot="1">
      <c r="B652" s="111" t="s">
        <v>21</v>
      </c>
      <c r="C652" s="3">
        <v>50</v>
      </c>
    </row>
    <row r="653" spans="2:3" ht="15" thickBot="1">
      <c r="B653" s="113" t="s">
        <v>19</v>
      </c>
      <c r="C653" s="3">
        <v>50</v>
      </c>
    </row>
    <row r="654" spans="2:3" ht="15" thickBot="1">
      <c r="B654" s="111" t="s">
        <v>21</v>
      </c>
      <c r="C654" s="3">
        <v>25</v>
      </c>
    </row>
    <row r="655" spans="2:3" ht="15" thickBot="1">
      <c r="B655" s="113" t="s">
        <v>21</v>
      </c>
      <c r="C655" s="3">
        <v>25</v>
      </c>
    </row>
    <row r="656" spans="2:3" ht="15" thickBot="1">
      <c r="B656" s="111" t="s">
        <v>21</v>
      </c>
      <c r="C656" s="3">
        <v>500</v>
      </c>
    </row>
    <row r="657" spans="2:3" ht="15" thickBot="1">
      <c r="B657" s="113" t="s">
        <v>19</v>
      </c>
      <c r="C657" s="3">
        <v>30</v>
      </c>
    </row>
    <row r="658" spans="2:3" ht="15" thickBot="1">
      <c r="B658" s="111" t="s">
        <v>21</v>
      </c>
      <c r="C658" s="3">
        <v>25</v>
      </c>
    </row>
    <row r="659" spans="2:3" ht="15" thickBot="1">
      <c r="B659" s="113" t="s">
        <v>21</v>
      </c>
      <c r="C659" s="3">
        <v>25</v>
      </c>
    </row>
    <row r="660" spans="2:3" ht="15" thickBot="1">
      <c r="B660" s="111" t="s">
        <v>20</v>
      </c>
      <c r="C660" s="3">
        <v>30</v>
      </c>
    </row>
    <row r="661" spans="2:3" ht="15" thickBot="1">
      <c r="B661" s="113" t="s">
        <v>19</v>
      </c>
      <c r="C661" s="3">
        <v>500</v>
      </c>
    </row>
    <row r="662" spans="2:3" ht="15" thickBot="1">
      <c r="B662" s="111" t="s">
        <v>21</v>
      </c>
      <c r="C662" s="3">
        <v>25</v>
      </c>
    </row>
    <row r="663" spans="2:3" ht="15" thickBot="1">
      <c r="B663" s="113" t="s">
        <v>19</v>
      </c>
      <c r="C663" s="3">
        <v>500</v>
      </c>
    </row>
    <row r="664" spans="2:3" ht="15" thickBot="1">
      <c r="B664" s="111" t="s">
        <v>21</v>
      </c>
      <c r="C664" s="3">
        <v>300</v>
      </c>
    </row>
    <row r="665" spans="2:3" ht="15" thickBot="1">
      <c r="B665" s="113" t="s">
        <v>21</v>
      </c>
      <c r="C665" s="3">
        <v>500</v>
      </c>
    </row>
    <row r="666" spans="2:3" ht="15" thickBot="1">
      <c r="B666" s="111" t="s">
        <v>21</v>
      </c>
      <c r="C666" s="3">
        <v>50</v>
      </c>
    </row>
    <row r="667" spans="2:3" ht="15" thickBot="1">
      <c r="B667" s="113" t="s">
        <v>20</v>
      </c>
      <c r="C667" s="3">
        <v>50</v>
      </c>
    </row>
    <row r="668" spans="2:3" ht="15" thickBot="1">
      <c r="B668" s="111" t="s">
        <v>20</v>
      </c>
      <c r="C668" s="3">
        <v>500</v>
      </c>
    </row>
    <row r="669" spans="2:3" ht="15" thickBot="1">
      <c r="B669" s="113" t="s">
        <v>20</v>
      </c>
      <c r="C669" s="3">
        <v>50</v>
      </c>
    </row>
    <row r="670" spans="2:3" ht="15" thickBot="1">
      <c r="B670" s="111" t="s">
        <v>19</v>
      </c>
      <c r="C670" s="3">
        <v>300</v>
      </c>
    </row>
    <row r="671" spans="2:3" ht="15" thickBot="1">
      <c r="B671" s="113" t="s">
        <v>19</v>
      </c>
      <c r="C671" s="3">
        <v>30</v>
      </c>
    </row>
    <row r="672" spans="2:3" ht="15" thickBot="1">
      <c r="B672" s="111" t="s">
        <v>20</v>
      </c>
      <c r="C672" s="3">
        <v>50</v>
      </c>
    </row>
    <row r="673" spans="2:3" ht="15" thickBot="1">
      <c r="B673" s="113" t="s">
        <v>19</v>
      </c>
      <c r="C673" s="3">
        <v>50</v>
      </c>
    </row>
    <row r="674" spans="2:3" ht="15" thickBot="1">
      <c r="B674" s="111" t="s">
        <v>21</v>
      </c>
      <c r="C674" s="3">
        <v>500</v>
      </c>
    </row>
    <row r="675" spans="2:3" ht="15" thickBot="1">
      <c r="B675" s="113" t="s">
        <v>21</v>
      </c>
      <c r="C675" s="3">
        <v>300</v>
      </c>
    </row>
    <row r="676" spans="2:3" ht="15" thickBot="1">
      <c r="B676" s="111" t="s">
        <v>21</v>
      </c>
      <c r="C676" s="3">
        <v>30</v>
      </c>
    </row>
    <row r="677" spans="2:3" ht="15" thickBot="1">
      <c r="B677" s="113" t="s">
        <v>20</v>
      </c>
      <c r="C677" s="3">
        <v>500</v>
      </c>
    </row>
    <row r="678" spans="2:3" ht="15" thickBot="1">
      <c r="B678" s="111" t="s">
        <v>19</v>
      </c>
      <c r="C678" s="3">
        <v>500</v>
      </c>
    </row>
    <row r="679" spans="2:3" ht="15" thickBot="1">
      <c r="B679" s="113" t="s">
        <v>20</v>
      </c>
      <c r="C679" s="3">
        <v>300</v>
      </c>
    </row>
    <row r="680" spans="2:3" ht="15" thickBot="1">
      <c r="B680" s="111" t="s">
        <v>19</v>
      </c>
      <c r="C680" s="3">
        <v>30</v>
      </c>
    </row>
    <row r="681" spans="2:3" ht="15" thickBot="1">
      <c r="B681" s="113" t="s">
        <v>21</v>
      </c>
      <c r="C681" s="3">
        <v>300</v>
      </c>
    </row>
    <row r="682" spans="2:3" ht="15" thickBot="1">
      <c r="B682" s="111" t="s">
        <v>20</v>
      </c>
      <c r="C682" s="3">
        <v>30</v>
      </c>
    </row>
    <row r="683" spans="2:3" ht="15" thickBot="1">
      <c r="B683" s="113" t="s">
        <v>19</v>
      </c>
      <c r="C683" s="3">
        <v>300</v>
      </c>
    </row>
    <row r="684" spans="2:3" ht="15" thickBot="1">
      <c r="B684" s="111" t="s">
        <v>19</v>
      </c>
      <c r="C684" s="3">
        <v>500</v>
      </c>
    </row>
    <row r="685" spans="2:3" ht="15" thickBot="1">
      <c r="B685" s="113" t="s">
        <v>21</v>
      </c>
      <c r="C685" s="3">
        <v>500</v>
      </c>
    </row>
    <row r="686" spans="2:3" ht="15" thickBot="1">
      <c r="B686" s="111" t="s">
        <v>20</v>
      </c>
      <c r="C686" s="3">
        <v>25</v>
      </c>
    </row>
    <row r="687" spans="2:3" ht="15" thickBot="1">
      <c r="B687" s="113" t="s">
        <v>20</v>
      </c>
      <c r="C687" s="3">
        <v>50</v>
      </c>
    </row>
    <row r="688" spans="2:3" ht="15" thickBot="1">
      <c r="B688" s="111" t="s">
        <v>20</v>
      </c>
      <c r="C688" s="3">
        <v>300</v>
      </c>
    </row>
    <row r="689" spans="2:3" ht="15" thickBot="1">
      <c r="B689" s="113" t="s">
        <v>21</v>
      </c>
      <c r="C689" s="3">
        <v>25</v>
      </c>
    </row>
    <row r="690" spans="2:3" ht="15" thickBot="1">
      <c r="B690" s="111" t="s">
        <v>20</v>
      </c>
      <c r="C690" s="3">
        <v>50</v>
      </c>
    </row>
    <row r="691" spans="2:3" ht="15" thickBot="1">
      <c r="B691" s="113" t="s">
        <v>21</v>
      </c>
      <c r="C691" s="3">
        <v>300</v>
      </c>
    </row>
    <row r="692" spans="2:3" ht="15" thickBot="1">
      <c r="B692" s="111" t="s">
        <v>21</v>
      </c>
      <c r="C692" s="3">
        <v>30</v>
      </c>
    </row>
    <row r="693" spans="2:3" ht="15" thickBot="1">
      <c r="B693" s="113" t="s">
        <v>21</v>
      </c>
      <c r="C693" s="3">
        <v>50</v>
      </c>
    </row>
    <row r="694" spans="2:3" ht="15" thickBot="1">
      <c r="B694" s="111" t="s">
        <v>19</v>
      </c>
      <c r="C694" s="3">
        <v>500</v>
      </c>
    </row>
    <row r="695" spans="2:3" ht="15" thickBot="1">
      <c r="B695" s="113" t="s">
        <v>20</v>
      </c>
      <c r="C695" s="3">
        <v>25</v>
      </c>
    </row>
    <row r="696" spans="2:3" ht="15" thickBot="1">
      <c r="B696" s="111" t="s">
        <v>20</v>
      </c>
      <c r="C696" s="3">
        <v>50</v>
      </c>
    </row>
    <row r="697" spans="2:3" ht="15" thickBot="1">
      <c r="B697" s="113" t="s">
        <v>21</v>
      </c>
      <c r="C697" s="3">
        <v>50</v>
      </c>
    </row>
    <row r="698" spans="2:3" ht="15" thickBot="1">
      <c r="B698" s="111" t="s">
        <v>21</v>
      </c>
      <c r="C698" s="3">
        <v>500</v>
      </c>
    </row>
    <row r="699" spans="2:3" ht="15" thickBot="1">
      <c r="B699" s="113" t="s">
        <v>20</v>
      </c>
      <c r="C699" s="3">
        <v>300</v>
      </c>
    </row>
    <row r="700" spans="2:3" ht="15" thickBot="1">
      <c r="B700" s="111" t="s">
        <v>21</v>
      </c>
      <c r="C700" s="3">
        <v>30</v>
      </c>
    </row>
    <row r="701" spans="2:3" ht="15" thickBot="1">
      <c r="B701" s="113" t="s">
        <v>20</v>
      </c>
      <c r="C701" s="3">
        <v>500</v>
      </c>
    </row>
    <row r="702" spans="2:3" ht="15" thickBot="1">
      <c r="B702" s="111" t="s">
        <v>19</v>
      </c>
      <c r="C702" s="3">
        <v>30</v>
      </c>
    </row>
    <row r="703" spans="2:3" ht="15" thickBot="1">
      <c r="B703" s="113" t="s">
        <v>21</v>
      </c>
      <c r="C703" s="3">
        <v>300</v>
      </c>
    </row>
    <row r="704" spans="2:3" ht="15" thickBot="1">
      <c r="B704" s="111" t="s">
        <v>20</v>
      </c>
      <c r="C704" s="3">
        <v>50</v>
      </c>
    </row>
    <row r="705" spans="2:3" ht="15" thickBot="1">
      <c r="B705" s="113" t="s">
        <v>21</v>
      </c>
      <c r="C705" s="3">
        <v>30</v>
      </c>
    </row>
    <row r="706" spans="2:3" ht="15" thickBot="1">
      <c r="B706" s="111" t="s">
        <v>20</v>
      </c>
      <c r="C706" s="3">
        <v>25</v>
      </c>
    </row>
    <row r="707" spans="2:3" ht="15" thickBot="1">
      <c r="B707" s="113" t="s">
        <v>20</v>
      </c>
      <c r="C707" s="3">
        <v>25</v>
      </c>
    </row>
    <row r="708" spans="2:3" ht="15" thickBot="1">
      <c r="B708" s="111" t="s">
        <v>21</v>
      </c>
      <c r="C708" s="3">
        <v>500</v>
      </c>
    </row>
    <row r="709" spans="2:3" ht="15" thickBot="1">
      <c r="B709" s="113" t="s">
        <v>19</v>
      </c>
      <c r="C709" s="3">
        <v>300</v>
      </c>
    </row>
    <row r="710" spans="2:3" ht="15" thickBot="1">
      <c r="B710" s="111" t="s">
        <v>20</v>
      </c>
      <c r="C710" s="3">
        <v>500</v>
      </c>
    </row>
    <row r="711" spans="2:3" ht="15" thickBot="1">
      <c r="B711" s="113" t="s">
        <v>20</v>
      </c>
      <c r="C711" s="3">
        <v>500</v>
      </c>
    </row>
    <row r="712" spans="2:3" ht="15" thickBot="1">
      <c r="B712" s="111" t="s">
        <v>20</v>
      </c>
      <c r="C712" s="3">
        <v>500</v>
      </c>
    </row>
    <row r="713" spans="2:3" ht="15" thickBot="1">
      <c r="B713" s="113" t="s">
        <v>19</v>
      </c>
      <c r="C713" s="3">
        <v>25</v>
      </c>
    </row>
    <row r="714" spans="2:3" ht="15" thickBot="1">
      <c r="B714" s="111" t="s">
        <v>19</v>
      </c>
      <c r="C714" s="3">
        <v>25</v>
      </c>
    </row>
    <row r="715" spans="2:3" ht="15" thickBot="1">
      <c r="B715" s="113" t="s">
        <v>21</v>
      </c>
      <c r="C715" s="3">
        <v>500</v>
      </c>
    </row>
    <row r="716" spans="2:3" ht="15" thickBot="1">
      <c r="B716" s="111" t="s">
        <v>19</v>
      </c>
      <c r="C716" s="3">
        <v>25</v>
      </c>
    </row>
    <row r="717" spans="2:3" ht="15" thickBot="1">
      <c r="B717" s="113" t="s">
        <v>21</v>
      </c>
      <c r="C717" s="3">
        <v>300</v>
      </c>
    </row>
    <row r="718" spans="2:3" ht="15" thickBot="1">
      <c r="B718" s="111" t="s">
        <v>21</v>
      </c>
      <c r="C718" s="3">
        <v>500</v>
      </c>
    </row>
    <row r="719" spans="2:3" ht="15" thickBot="1">
      <c r="B719" s="113" t="s">
        <v>19</v>
      </c>
      <c r="C719" s="3">
        <v>25</v>
      </c>
    </row>
    <row r="720" spans="2:3" ht="15" thickBot="1">
      <c r="B720" s="111" t="s">
        <v>21</v>
      </c>
      <c r="C720" s="3">
        <v>30</v>
      </c>
    </row>
    <row r="721" spans="2:3" ht="15" thickBot="1">
      <c r="B721" s="113" t="s">
        <v>19</v>
      </c>
      <c r="C721" s="3">
        <v>500</v>
      </c>
    </row>
    <row r="722" spans="2:3" ht="15" thickBot="1">
      <c r="B722" s="111" t="s">
        <v>21</v>
      </c>
      <c r="C722" s="3">
        <v>500</v>
      </c>
    </row>
    <row r="723" spans="2:3" ht="15" thickBot="1">
      <c r="B723" s="113" t="s">
        <v>19</v>
      </c>
      <c r="C723" s="3">
        <v>300</v>
      </c>
    </row>
    <row r="724" spans="2:3" ht="15" thickBot="1">
      <c r="B724" s="111" t="s">
        <v>19</v>
      </c>
      <c r="C724" s="3">
        <v>50</v>
      </c>
    </row>
    <row r="725" spans="2:3" ht="15" thickBot="1">
      <c r="B725" s="113" t="s">
        <v>21</v>
      </c>
      <c r="C725" s="3">
        <v>50</v>
      </c>
    </row>
    <row r="726" spans="2:3" ht="15" thickBot="1">
      <c r="B726" s="111" t="s">
        <v>20</v>
      </c>
      <c r="C726" s="3">
        <v>300</v>
      </c>
    </row>
    <row r="727" spans="2:3" ht="15" thickBot="1">
      <c r="B727" s="113" t="s">
        <v>21</v>
      </c>
      <c r="C727" s="3">
        <v>300</v>
      </c>
    </row>
    <row r="728" spans="2:3" ht="15" thickBot="1">
      <c r="B728" s="111" t="s">
        <v>19</v>
      </c>
      <c r="C728" s="3">
        <v>300</v>
      </c>
    </row>
    <row r="729" spans="2:3" ht="15" thickBot="1">
      <c r="B729" s="113" t="s">
        <v>20</v>
      </c>
      <c r="C729" s="3">
        <v>50</v>
      </c>
    </row>
    <row r="730" spans="2:3" ht="15" thickBot="1">
      <c r="B730" s="111" t="s">
        <v>21</v>
      </c>
      <c r="C730" s="3">
        <v>300</v>
      </c>
    </row>
    <row r="731" spans="2:3" ht="15" thickBot="1">
      <c r="B731" s="113" t="s">
        <v>21</v>
      </c>
      <c r="C731" s="3">
        <v>25</v>
      </c>
    </row>
    <row r="732" spans="2:3" ht="15" thickBot="1">
      <c r="B732" s="111" t="s">
        <v>21</v>
      </c>
      <c r="C732" s="3">
        <v>500</v>
      </c>
    </row>
    <row r="733" spans="2:3" ht="15" thickBot="1">
      <c r="B733" s="113" t="s">
        <v>20</v>
      </c>
      <c r="C733" s="3">
        <v>500</v>
      </c>
    </row>
    <row r="734" spans="2:3" ht="15" thickBot="1">
      <c r="B734" s="111" t="s">
        <v>19</v>
      </c>
      <c r="C734" s="3">
        <v>30</v>
      </c>
    </row>
    <row r="735" spans="2:3" ht="15" thickBot="1">
      <c r="B735" s="113" t="s">
        <v>21</v>
      </c>
      <c r="C735" s="3">
        <v>30</v>
      </c>
    </row>
    <row r="736" spans="2:3" ht="15" thickBot="1">
      <c r="B736" s="111" t="s">
        <v>21</v>
      </c>
      <c r="C736" s="3">
        <v>500</v>
      </c>
    </row>
    <row r="737" spans="2:3" ht="15" thickBot="1">
      <c r="B737" s="113" t="s">
        <v>21</v>
      </c>
      <c r="C737" s="3">
        <v>25</v>
      </c>
    </row>
    <row r="738" spans="2:3" ht="15" thickBot="1">
      <c r="B738" s="111" t="s">
        <v>21</v>
      </c>
      <c r="C738" s="3">
        <v>50</v>
      </c>
    </row>
    <row r="739" spans="2:3" ht="15" thickBot="1">
      <c r="B739" s="113" t="s">
        <v>21</v>
      </c>
      <c r="C739" s="3">
        <v>50</v>
      </c>
    </row>
    <row r="740" spans="2:3" ht="15" thickBot="1">
      <c r="B740" s="111" t="s">
        <v>19</v>
      </c>
      <c r="C740" s="3">
        <v>25</v>
      </c>
    </row>
    <row r="741" spans="2:3" ht="15" thickBot="1">
      <c r="B741" s="113" t="s">
        <v>19</v>
      </c>
      <c r="C741" s="3">
        <v>50</v>
      </c>
    </row>
    <row r="742" spans="2:3" ht="15" thickBot="1">
      <c r="B742" s="111" t="s">
        <v>21</v>
      </c>
      <c r="C742" s="3">
        <v>300</v>
      </c>
    </row>
    <row r="743" spans="2:3" ht="15" thickBot="1">
      <c r="B743" s="113" t="s">
        <v>20</v>
      </c>
      <c r="C743" s="3">
        <v>500</v>
      </c>
    </row>
    <row r="744" spans="2:3" ht="15" thickBot="1">
      <c r="B744" s="111" t="s">
        <v>19</v>
      </c>
      <c r="C744" s="3">
        <v>500</v>
      </c>
    </row>
    <row r="745" spans="2:3" ht="15" thickBot="1">
      <c r="B745" s="113" t="s">
        <v>20</v>
      </c>
      <c r="C745" s="3">
        <v>25</v>
      </c>
    </row>
    <row r="746" spans="2:3" ht="15" thickBot="1">
      <c r="B746" s="111" t="s">
        <v>19</v>
      </c>
      <c r="C746" s="3">
        <v>50</v>
      </c>
    </row>
    <row r="747" spans="2:3" ht="15" thickBot="1">
      <c r="B747" s="113" t="s">
        <v>21</v>
      </c>
      <c r="C747" s="3">
        <v>30</v>
      </c>
    </row>
    <row r="748" spans="2:3" ht="15" thickBot="1">
      <c r="B748" s="111" t="s">
        <v>19</v>
      </c>
      <c r="C748" s="3">
        <v>30</v>
      </c>
    </row>
    <row r="749" spans="2:3" ht="15" thickBot="1">
      <c r="B749" s="113" t="s">
        <v>21</v>
      </c>
      <c r="C749" s="3">
        <v>50</v>
      </c>
    </row>
    <row r="750" spans="2:3" ht="15" thickBot="1">
      <c r="B750" s="111" t="s">
        <v>19</v>
      </c>
      <c r="C750" s="3">
        <v>30</v>
      </c>
    </row>
    <row r="751" spans="2:3" ht="15" thickBot="1">
      <c r="B751" s="113" t="s">
        <v>21</v>
      </c>
      <c r="C751" s="3">
        <v>25</v>
      </c>
    </row>
    <row r="752" spans="2:3" ht="15" thickBot="1">
      <c r="B752" s="111" t="s">
        <v>21</v>
      </c>
      <c r="C752" s="3">
        <v>25</v>
      </c>
    </row>
    <row r="753" spans="2:3" ht="15" thickBot="1">
      <c r="B753" s="113" t="s">
        <v>21</v>
      </c>
      <c r="C753" s="3">
        <v>50</v>
      </c>
    </row>
    <row r="754" spans="2:3" ht="15" thickBot="1">
      <c r="B754" s="111" t="s">
        <v>21</v>
      </c>
      <c r="C754" s="3">
        <v>30</v>
      </c>
    </row>
    <row r="755" spans="2:3" ht="15" thickBot="1">
      <c r="B755" s="113" t="s">
        <v>20</v>
      </c>
      <c r="C755" s="3">
        <v>25</v>
      </c>
    </row>
    <row r="756" spans="2:3" ht="15" thickBot="1">
      <c r="B756" s="111" t="s">
        <v>21</v>
      </c>
      <c r="C756" s="3">
        <v>25</v>
      </c>
    </row>
    <row r="757" spans="2:3" ht="15" thickBot="1">
      <c r="B757" s="113" t="s">
        <v>20</v>
      </c>
      <c r="C757" s="3">
        <v>300</v>
      </c>
    </row>
    <row r="758" spans="2:3" ht="15" thickBot="1">
      <c r="B758" s="111" t="s">
        <v>20</v>
      </c>
      <c r="C758" s="3">
        <v>300</v>
      </c>
    </row>
    <row r="759" spans="2:3" ht="15" thickBot="1">
      <c r="B759" s="113" t="s">
        <v>21</v>
      </c>
      <c r="C759" s="3">
        <v>25</v>
      </c>
    </row>
    <row r="760" spans="2:3" ht="15" thickBot="1">
      <c r="B760" s="111" t="s">
        <v>20</v>
      </c>
      <c r="C760" s="3">
        <v>50</v>
      </c>
    </row>
    <row r="761" spans="2:3" ht="15" thickBot="1">
      <c r="B761" s="113" t="s">
        <v>19</v>
      </c>
      <c r="C761" s="3">
        <v>500</v>
      </c>
    </row>
    <row r="762" spans="2:3" ht="15" thickBot="1">
      <c r="B762" s="111" t="s">
        <v>21</v>
      </c>
      <c r="C762" s="3">
        <v>500</v>
      </c>
    </row>
    <row r="763" spans="2:3" ht="15" thickBot="1">
      <c r="B763" s="113" t="s">
        <v>20</v>
      </c>
      <c r="C763" s="3">
        <v>25</v>
      </c>
    </row>
    <row r="764" spans="2:3" ht="15" thickBot="1">
      <c r="B764" s="111" t="s">
        <v>21</v>
      </c>
      <c r="C764" s="3">
        <v>25</v>
      </c>
    </row>
    <row r="765" spans="2:3" ht="15" thickBot="1">
      <c r="B765" s="113" t="s">
        <v>21</v>
      </c>
      <c r="C765" s="3">
        <v>25</v>
      </c>
    </row>
    <row r="766" spans="2:3" ht="15" thickBot="1">
      <c r="B766" s="111" t="s">
        <v>21</v>
      </c>
      <c r="C766" s="3">
        <v>50</v>
      </c>
    </row>
    <row r="767" spans="2:3" ht="15" thickBot="1">
      <c r="B767" s="113" t="s">
        <v>20</v>
      </c>
      <c r="C767" s="3">
        <v>300</v>
      </c>
    </row>
    <row r="768" spans="2:3" ht="15" thickBot="1">
      <c r="B768" s="111" t="s">
        <v>19</v>
      </c>
      <c r="C768" s="3">
        <v>25</v>
      </c>
    </row>
    <row r="769" spans="2:3" ht="15" thickBot="1">
      <c r="B769" s="113" t="s">
        <v>19</v>
      </c>
      <c r="C769" s="3">
        <v>25</v>
      </c>
    </row>
    <row r="770" spans="2:3" ht="15" thickBot="1">
      <c r="B770" s="111" t="s">
        <v>20</v>
      </c>
      <c r="C770" s="3">
        <v>30</v>
      </c>
    </row>
    <row r="771" spans="2:3" ht="15" thickBot="1">
      <c r="B771" s="113" t="s">
        <v>21</v>
      </c>
      <c r="C771" s="3">
        <v>50</v>
      </c>
    </row>
    <row r="772" spans="2:3" ht="15" thickBot="1">
      <c r="B772" s="111" t="s">
        <v>20</v>
      </c>
      <c r="C772" s="3">
        <v>25</v>
      </c>
    </row>
    <row r="773" spans="2:3" ht="15" thickBot="1">
      <c r="B773" s="113" t="s">
        <v>20</v>
      </c>
      <c r="C773" s="3">
        <v>30</v>
      </c>
    </row>
    <row r="774" spans="2:3" ht="15" thickBot="1">
      <c r="B774" s="111" t="s">
        <v>20</v>
      </c>
      <c r="C774" s="3">
        <v>500</v>
      </c>
    </row>
    <row r="775" spans="2:3" ht="15" thickBot="1">
      <c r="B775" s="113" t="s">
        <v>21</v>
      </c>
      <c r="C775" s="3">
        <v>25</v>
      </c>
    </row>
    <row r="776" spans="2:3" ht="15" thickBot="1">
      <c r="B776" s="111" t="s">
        <v>20</v>
      </c>
      <c r="C776" s="3">
        <v>25</v>
      </c>
    </row>
    <row r="777" spans="2:3" ht="15" thickBot="1">
      <c r="B777" s="113" t="s">
        <v>21</v>
      </c>
      <c r="C777" s="3">
        <v>30</v>
      </c>
    </row>
    <row r="778" spans="2:3" ht="15" thickBot="1">
      <c r="B778" s="111" t="s">
        <v>20</v>
      </c>
      <c r="C778" s="3">
        <v>50</v>
      </c>
    </row>
    <row r="779" spans="2:3" ht="15" thickBot="1">
      <c r="B779" s="113" t="s">
        <v>19</v>
      </c>
      <c r="C779" s="3">
        <v>25</v>
      </c>
    </row>
    <row r="780" spans="2:3" ht="15" thickBot="1">
      <c r="B780" s="111" t="s">
        <v>20</v>
      </c>
      <c r="C780" s="3">
        <v>500</v>
      </c>
    </row>
    <row r="781" spans="2:3" ht="15" thickBot="1">
      <c r="B781" s="113" t="s">
        <v>20</v>
      </c>
      <c r="C781" s="3">
        <v>25</v>
      </c>
    </row>
    <row r="782" spans="2:3" ht="15" thickBot="1">
      <c r="B782" s="111" t="s">
        <v>19</v>
      </c>
      <c r="C782" s="3">
        <v>500</v>
      </c>
    </row>
    <row r="783" spans="2:3" ht="15" thickBot="1">
      <c r="B783" s="113" t="s">
        <v>21</v>
      </c>
      <c r="C783" s="3">
        <v>300</v>
      </c>
    </row>
    <row r="784" spans="2:3" ht="15" thickBot="1">
      <c r="B784" s="111" t="s">
        <v>21</v>
      </c>
      <c r="C784" s="3">
        <v>300</v>
      </c>
    </row>
    <row r="785" spans="2:3" ht="15" thickBot="1">
      <c r="B785" s="113" t="s">
        <v>20</v>
      </c>
      <c r="C785" s="3">
        <v>500</v>
      </c>
    </row>
    <row r="786" spans="2:3" ht="15" thickBot="1">
      <c r="B786" s="111" t="s">
        <v>19</v>
      </c>
      <c r="C786" s="3">
        <v>50</v>
      </c>
    </row>
    <row r="787" spans="2:3" ht="15" thickBot="1">
      <c r="B787" s="113" t="s">
        <v>21</v>
      </c>
      <c r="C787" s="3">
        <v>25</v>
      </c>
    </row>
    <row r="788" spans="2:3" ht="15" thickBot="1">
      <c r="B788" s="111" t="s">
        <v>20</v>
      </c>
      <c r="C788" s="3">
        <v>25</v>
      </c>
    </row>
    <row r="789" spans="2:3" ht="15" thickBot="1">
      <c r="B789" s="113" t="s">
        <v>19</v>
      </c>
      <c r="C789" s="3">
        <v>300</v>
      </c>
    </row>
    <row r="790" spans="2:3" ht="15" thickBot="1">
      <c r="B790" s="111" t="s">
        <v>21</v>
      </c>
      <c r="C790" s="3">
        <v>500</v>
      </c>
    </row>
    <row r="791" spans="2:3" ht="15" thickBot="1">
      <c r="B791" s="113" t="s">
        <v>21</v>
      </c>
      <c r="C791" s="3">
        <v>25</v>
      </c>
    </row>
    <row r="792" spans="2:3" ht="15" thickBot="1">
      <c r="B792" s="111" t="s">
        <v>19</v>
      </c>
      <c r="C792" s="3">
        <v>25</v>
      </c>
    </row>
    <row r="793" spans="2:3" ht="15" thickBot="1">
      <c r="B793" s="113" t="s">
        <v>19</v>
      </c>
      <c r="C793" s="3">
        <v>50</v>
      </c>
    </row>
    <row r="794" spans="2:3" ht="15" thickBot="1">
      <c r="B794" s="111" t="s">
        <v>19</v>
      </c>
      <c r="C794" s="3">
        <v>30</v>
      </c>
    </row>
    <row r="795" spans="2:3" ht="15" thickBot="1">
      <c r="B795" s="113" t="s">
        <v>19</v>
      </c>
      <c r="C795" s="3">
        <v>300</v>
      </c>
    </row>
    <row r="796" spans="2:3" ht="15" thickBot="1">
      <c r="B796" s="111" t="s">
        <v>20</v>
      </c>
      <c r="C796" s="3">
        <v>300</v>
      </c>
    </row>
    <row r="797" spans="2:3" ht="15" thickBot="1">
      <c r="B797" s="113" t="s">
        <v>19</v>
      </c>
      <c r="C797" s="3">
        <v>30</v>
      </c>
    </row>
    <row r="798" spans="2:3" ht="15" thickBot="1">
      <c r="B798" s="111" t="s">
        <v>21</v>
      </c>
      <c r="C798" s="3">
        <v>25</v>
      </c>
    </row>
    <row r="799" spans="2:3" ht="15" thickBot="1">
      <c r="B799" s="113" t="s">
        <v>21</v>
      </c>
      <c r="C799" s="3">
        <v>50</v>
      </c>
    </row>
    <row r="800" spans="2:3" ht="15" thickBot="1">
      <c r="B800" s="111" t="s">
        <v>20</v>
      </c>
      <c r="C800" s="3">
        <v>50</v>
      </c>
    </row>
    <row r="801" spans="2:3" ht="15" thickBot="1">
      <c r="B801" s="113" t="s">
        <v>21</v>
      </c>
      <c r="C801" s="3">
        <v>300</v>
      </c>
    </row>
    <row r="802" spans="2:3" ht="15" thickBot="1">
      <c r="B802" s="111" t="s">
        <v>21</v>
      </c>
      <c r="C802" s="3">
        <v>50</v>
      </c>
    </row>
    <row r="803" spans="2:3" ht="15" thickBot="1">
      <c r="B803" s="113" t="s">
        <v>19</v>
      </c>
      <c r="C803" s="3">
        <v>30</v>
      </c>
    </row>
    <row r="804" spans="2:3" ht="15" thickBot="1">
      <c r="B804" s="111" t="s">
        <v>21</v>
      </c>
      <c r="C804" s="3">
        <v>25</v>
      </c>
    </row>
    <row r="805" spans="2:3" ht="15" thickBot="1">
      <c r="B805" s="113" t="s">
        <v>20</v>
      </c>
      <c r="C805" s="3">
        <v>30</v>
      </c>
    </row>
    <row r="806" spans="2:3" ht="15" thickBot="1">
      <c r="B806" s="111" t="s">
        <v>19</v>
      </c>
      <c r="C806" s="3">
        <v>500</v>
      </c>
    </row>
    <row r="807" spans="2:3" ht="15" thickBot="1">
      <c r="B807" s="113" t="s">
        <v>19</v>
      </c>
      <c r="C807" s="3">
        <v>300</v>
      </c>
    </row>
    <row r="808" spans="2:3" ht="15" thickBot="1">
      <c r="B808" s="111" t="s">
        <v>20</v>
      </c>
      <c r="C808" s="3">
        <v>50</v>
      </c>
    </row>
    <row r="809" spans="2:3" ht="15" thickBot="1">
      <c r="B809" s="113" t="s">
        <v>19</v>
      </c>
      <c r="C809" s="3">
        <v>500</v>
      </c>
    </row>
    <row r="810" spans="2:3" ht="15" thickBot="1">
      <c r="B810" s="111" t="s">
        <v>19</v>
      </c>
      <c r="C810" s="3">
        <v>50</v>
      </c>
    </row>
    <row r="811" spans="2:3" ht="15" thickBot="1">
      <c r="B811" s="113" t="s">
        <v>20</v>
      </c>
      <c r="C811" s="3">
        <v>25</v>
      </c>
    </row>
    <row r="812" spans="2:3" ht="15" thickBot="1">
      <c r="B812" s="111" t="s">
        <v>19</v>
      </c>
      <c r="C812" s="3">
        <v>25</v>
      </c>
    </row>
    <row r="813" spans="2:3" ht="15" thickBot="1">
      <c r="B813" s="113" t="s">
        <v>20</v>
      </c>
      <c r="C813" s="3">
        <v>25</v>
      </c>
    </row>
    <row r="814" spans="2:3" ht="15" thickBot="1">
      <c r="B814" s="111" t="s">
        <v>20</v>
      </c>
      <c r="C814" s="3">
        <v>50</v>
      </c>
    </row>
    <row r="815" spans="2:3" ht="15" thickBot="1">
      <c r="B815" s="113" t="s">
        <v>21</v>
      </c>
      <c r="C815" s="3">
        <v>500</v>
      </c>
    </row>
    <row r="816" spans="2:3" ht="15" thickBot="1">
      <c r="B816" s="111" t="s">
        <v>21</v>
      </c>
      <c r="C816" s="3">
        <v>25</v>
      </c>
    </row>
    <row r="817" spans="2:3" ht="15" thickBot="1">
      <c r="B817" s="113" t="s">
        <v>19</v>
      </c>
      <c r="C817" s="3">
        <v>500</v>
      </c>
    </row>
    <row r="818" spans="2:3" ht="15" thickBot="1">
      <c r="B818" s="111" t="s">
        <v>19</v>
      </c>
      <c r="C818" s="3">
        <v>50</v>
      </c>
    </row>
    <row r="819" spans="2:3" ht="15" thickBot="1">
      <c r="B819" s="113" t="s">
        <v>20</v>
      </c>
      <c r="C819" s="3">
        <v>500</v>
      </c>
    </row>
    <row r="820" spans="2:3" ht="15" thickBot="1">
      <c r="B820" s="111" t="s">
        <v>19</v>
      </c>
      <c r="C820" s="3">
        <v>50</v>
      </c>
    </row>
    <row r="821" spans="2:3" ht="15" thickBot="1">
      <c r="B821" s="113" t="s">
        <v>20</v>
      </c>
      <c r="C821" s="3">
        <v>50</v>
      </c>
    </row>
    <row r="822" spans="2:3" ht="15" thickBot="1">
      <c r="B822" s="111" t="s">
        <v>20</v>
      </c>
      <c r="C822" s="3">
        <v>300</v>
      </c>
    </row>
    <row r="823" spans="2:3" ht="15" thickBot="1">
      <c r="B823" s="113" t="s">
        <v>19</v>
      </c>
      <c r="C823" s="3">
        <v>50</v>
      </c>
    </row>
    <row r="824" spans="2:3" ht="15" thickBot="1">
      <c r="B824" s="111" t="s">
        <v>20</v>
      </c>
      <c r="C824" s="3">
        <v>50</v>
      </c>
    </row>
    <row r="825" spans="2:3" ht="15" thickBot="1">
      <c r="B825" s="113" t="s">
        <v>21</v>
      </c>
      <c r="C825" s="3">
        <v>30</v>
      </c>
    </row>
    <row r="826" spans="2:3" ht="15" thickBot="1">
      <c r="B826" s="111" t="s">
        <v>19</v>
      </c>
      <c r="C826" s="3">
        <v>25</v>
      </c>
    </row>
    <row r="827" spans="2:3" ht="15" thickBot="1">
      <c r="B827" s="113" t="s">
        <v>21</v>
      </c>
      <c r="C827" s="3">
        <v>300</v>
      </c>
    </row>
    <row r="828" spans="2:3" ht="15" thickBot="1">
      <c r="B828" s="111" t="s">
        <v>19</v>
      </c>
      <c r="C828" s="3">
        <v>300</v>
      </c>
    </row>
    <row r="829" spans="2:3" ht="15" thickBot="1">
      <c r="B829" s="113" t="s">
        <v>20</v>
      </c>
      <c r="C829" s="3">
        <v>300</v>
      </c>
    </row>
    <row r="830" spans="2:3" ht="15" thickBot="1">
      <c r="B830" s="111" t="s">
        <v>19</v>
      </c>
      <c r="C830" s="3">
        <v>30</v>
      </c>
    </row>
    <row r="831" spans="2:3" ht="15" thickBot="1">
      <c r="B831" s="113" t="s">
        <v>21</v>
      </c>
      <c r="C831" s="3">
        <v>50</v>
      </c>
    </row>
    <row r="832" spans="2:3" ht="15" thickBot="1">
      <c r="B832" s="111" t="s">
        <v>20</v>
      </c>
      <c r="C832" s="3">
        <v>25</v>
      </c>
    </row>
    <row r="833" spans="2:3" ht="15" thickBot="1">
      <c r="B833" s="113" t="s">
        <v>19</v>
      </c>
      <c r="C833" s="3">
        <v>500</v>
      </c>
    </row>
    <row r="834" spans="2:3" ht="15" thickBot="1">
      <c r="B834" s="111" t="s">
        <v>19</v>
      </c>
      <c r="C834" s="3">
        <v>50</v>
      </c>
    </row>
    <row r="835" spans="2:3" ht="15" thickBot="1">
      <c r="B835" s="113" t="s">
        <v>19</v>
      </c>
      <c r="C835" s="3">
        <v>30</v>
      </c>
    </row>
    <row r="836" spans="2:3" ht="15" thickBot="1">
      <c r="B836" s="111" t="s">
        <v>21</v>
      </c>
      <c r="C836" s="3">
        <v>50</v>
      </c>
    </row>
    <row r="837" spans="2:3" ht="15" thickBot="1">
      <c r="B837" s="113" t="s">
        <v>21</v>
      </c>
      <c r="C837" s="3">
        <v>50</v>
      </c>
    </row>
    <row r="838" spans="2:3" ht="15" thickBot="1">
      <c r="B838" s="111" t="s">
        <v>19</v>
      </c>
      <c r="C838" s="3">
        <v>30</v>
      </c>
    </row>
    <row r="839" spans="2:3" ht="15" thickBot="1">
      <c r="B839" s="113" t="s">
        <v>20</v>
      </c>
      <c r="C839" s="3">
        <v>300</v>
      </c>
    </row>
    <row r="840" spans="2:3" ht="15" thickBot="1">
      <c r="B840" s="111" t="s">
        <v>20</v>
      </c>
      <c r="C840" s="3">
        <v>300</v>
      </c>
    </row>
    <row r="841" spans="2:3" ht="15" thickBot="1">
      <c r="B841" s="113" t="s">
        <v>21</v>
      </c>
      <c r="C841" s="3">
        <v>25</v>
      </c>
    </row>
    <row r="842" spans="2:3" ht="15" thickBot="1">
      <c r="B842" s="111" t="s">
        <v>20</v>
      </c>
      <c r="C842" s="3">
        <v>25</v>
      </c>
    </row>
    <row r="843" spans="2:3" ht="15" thickBot="1">
      <c r="B843" s="113" t="s">
        <v>21</v>
      </c>
      <c r="C843" s="3">
        <v>300</v>
      </c>
    </row>
    <row r="844" spans="2:3" ht="15" thickBot="1">
      <c r="B844" s="111" t="s">
        <v>19</v>
      </c>
      <c r="C844" s="3">
        <v>500</v>
      </c>
    </row>
    <row r="845" spans="2:3" ht="15" thickBot="1">
      <c r="B845" s="113" t="s">
        <v>21</v>
      </c>
      <c r="C845" s="3">
        <v>50</v>
      </c>
    </row>
    <row r="846" spans="2:3" ht="15" thickBot="1">
      <c r="B846" s="111" t="s">
        <v>21</v>
      </c>
      <c r="C846" s="3">
        <v>500</v>
      </c>
    </row>
    <row r="847" spans="2:3" ht="15" thickBot="1">
      <c r="B847" s="113" t="s">
        <v>19</v>
      </c>
      <c r="C847" s="3">
        <v>50</v>
      </c>
    </row>
    <row r="848" spans="2:3" ht="15" thickBot="1">
      <c r="B848" s="111" t="s">
        <v>20</v>
      </c>
      <c r="C848" s="3">
        <v>300</v>
      </c>
    </row>
    <row r="849" spans="2:3" ht="15" thickBot="1">
      <c r="B849" s="113" t="s">
        <v>21</v>
      </c>
      <c r="C849" s="3">
        <v>25</v>
      </c>
    </row>
    <row r="850" spans="2:3" ht="15" thickBot="1">
      <c r="B850" s="111" t="s">
        <v>21</v>
      </c>
      <c r="C850" s="3">
        <v>25</v>
      </c>
    </row>
    <row r="851" spans="2:3" ht="15" thickBot="1">
      <c r="B851" s="113" t="s">
        <v>19</v>
      </c>
      <c r="C851" s="3">
        <v>500</v>
      </c>
    </row>
    <row r="852" spans="2:3" ht="15" thickBot="1">
      <c r="B852" s="111" t="s">
        <v>20</v>
      </c>
      <c r="C852" s="3">
        <v>25</v>
      </c>
    </row>
    <row r="853" spans="2:3" ht="15" thickBot="1">
      <c r="B853" s="113" t="s">
        <v>21</v>
      </c>
      <c r="C853" s="3">
        <v>300</v>
      </c>
    </row>
    <row r="854" spans="2:3" ht="15" thickBot="1">
      <c r="B854" s="111" t="s">
        <v>19</v>
      </c>
      <c r="C854" s="3">
        <v>500</v>
      </c>
    </row>
    <row r="855" spans="2:3" ht="15" thickBot="1">
      <c r="B855" s="113" t="s">
        <v>21</v>
      </c>
      <c r="C855" s="3">
        <v>50</v>
      </c>
    </row>
    <row r="856" spans="2:3" ht="15" thickBot="1">
      <c r="B856" s="111" t="s">
        <v>19</v>
      </c>
      <c r="C856" s="3">
        <v>25</v>
      </c>
    </row>
    <row r="857" spans="2:3" ht="15" thickBot="1">
      <c r="B857" s="113" t="s">
        <v>20</v>
      </c>
      <c r="C857" s="3">
        <v>30</v>
      </c>
    </row>
    <row r="858" spans="2:3" ht="15" thickBot="1">
      <c r="B858" s="111" t="s">
        <v>20</v>
      </c>
      <c r="C858" s="3">
        <v>25</v>
      </c>
    </row>
    <row r="859" spans="2:3" ht="15" thickBot="1">
      <c r="B859" s="113" t="s">
        <v>20</v>
      </c>
      <c r="C859" s="3">
        <v>50</v>
      </c>
    </row>
    <row r="860" spans="2:3" ht="15" thickBot="1">
      <c r="B860" s="111" t="s">
        <v>20</v>
      </c>
      <c r="C860" s="3">
        <v>500</v>
      </c>
    </row>
    <row r="861" spans="2:3" ht="15" thickBot="1">
      <c r="B861" s="113" t="s">
        <v>21</v>
      </c>
      <c r="C861" s="3">
        <v>50</v>
      </c>
    </row>
    <row r="862" spans="2:3" ht="15" thickBot="1">
      <c r="B862" s="111" t="s">
        <v>21</v>
      </c>
      <c r="C862" s="3">
        <v>30</v>
      </c>
    </row>
    <row r="863" spans="2:3" ht="15" thickBot="1">
      <c r="B863" s="113" t="s">
        <v>20</v>
      </c>
      <c r="C863" s="3">
        <v>300</v>
      </c>
    </row>
    <row r="864" spans="2:3" ht="15" thickBot="1">
      <c r="B864" s="111" t="s">
        <v>20</v>
      </c>
      <c r="C864" s="3">
        <v>25</v>
      </c>
    </row>
    <row r="865" spans="2:3" ht="15" thickBot="1">
      <c r="B865" s="113" t="s">
        <v>20</v>
      </c>
      <c r="C865" s="3">
        <v>500</v>
      </c>
    </row>
    <row r="866" spans="2:3" ht="15" thickBot="1">
      <c r="B866" s="111" t="s">
        <v>21</v>
      </c>
      <c r="C866" s="3">
        <v>300</v>
      </c>
    </row>
    <row r="867" spans="2:3" ht="15" thickBot="1">
      <c r="B867" s="113" t="s">
        <v>20</v>
      </c>
      <c r="C867" s="3">
        <v>50</v>
      </c>
    </row>
    <row r="868" spans="2:3" ht="15" thickBot="1">
      <c r="B868" s="111" t="s">
        <v>20</v>
      </c>
      <c r="C868" s="3">
        <v>500</v>
      </c>
    </row>
    <row r="869" spans="2:3" ht="15" thickBot="1">
      <c r="B869" s="113" t="s">
        <v>20</v>
      </c>
      <c r="C869" s="3">
        <v>300</v>
      </c>
    </row>
    <row r="870" spans="2:3" ht="15" thickBot="1">
      <c r="B870" s="111" t="s">
        <v>19</v>
      </c>
      <c r="C870" s="3">
        <v>500</v>
      </c>
    </row>
    <row r="871" spans="2:3" ht="15" thickBot="1">
      <c r="B871" s="113" t="s">
        <v>20</v>
      </c>
      <c r="C871" s="3">
        <v>30</v>
      </c>
    </row>
    <row r="872" spans="2:3" ht="15" thickBot="1">
      <c r="B872" s="111" t="s">
        <v>19</v>
      </c>
      <c r="C872" s="3">
        <v>30</v>
      </c>
    </row>
    <row r="873" spans="2:3" ht="15" thickBot="1">
      <c r="B873" s="113" t="s">
        <v>19</v>
      </c>
      <c r="C873" s="3">
        <v>25</v>
      </c>
    </row>
    <row r="874" spans="2:3" ht="15" thickBot="1">
      <c r="B874" s="111" t="s">
        <v>20</v>
      </c>
      <c r="C874" s="3">
        <v>25</v>
      </c>
    </row>
    <row r="875" spans="2:3" ht="15" thickBot="1">
      <c r="B875" s="113" t="s">
        <v>19</v>
      </c>
      <c r="C875" s="3">
        <v>30</v>
      </c>
    </row>
    <row r="876" spans="2:3" ht="15" thickBot="1">
      <c r="B876" s="111" t="s">
        <v>20</v>
      </c>
      <c r="C876" s="3">
        <v>500</v>
      </c>
    </row>
    <row r="877" spans="2:3" ht="15" thickBot="1">
      <c r="B877" s="113" t="s">
        <v>21</v>
      </c>
      <c r="C877" s="3">
        <v>30</v>
      </c>
    </row>
    <row r="878" spans="2:3" ht="15" thickBot="1">
      <c r="B878" s="111" t="s">
        <v>21</v>
      </c>
      <c r="C878" s="3">
        <v>25</v>
      </c>
    </row>
    <row r="879" spans="2:3" ht="15" thickBot="1">
      <c r="B879" s="113" t="s">
        <v>21</v>
      </c>
      <c r="C879" s="3">
        <v>30</v>
      </c>
    </row>
    <row r="880" spans="2:3" ht="15" thickBot="1">
      <c r="B880" s="111" t="s">
        <v>21</v>
      </c>
      <c r="C880" s="3">
        <v>30</v>
      </c>
    </row>
    <row r="881" spans="2:3" ht="15" thickBot="1">
      <c r="B881" s="113" t="s">
        <v>19</v>
      </c>
      <c r="C881" s="3">
        <v>500</v>
      </c>
    </row>
    <row r="882" spans="2:3" ht="15" thickBot="1">
      <c r="B882" s="111" t="s">
        <v>20</v>
      </c>
      <c r="C882" s="3">
        <v>300</v>
      </c>
    </row>
    <row r="883" spans="2:3" ht="15" thickBot="1">
      <c r="B883" s="113" t="s">
        <v>20</v>
      </c>
      <c r="C883" s="3">
        <v>25</v>
      </c>
    </row>
    <row r="884" spans="2:3" ht="15" thickBot="1">
      <c r="B884" s="111" t="s">
        <v>20</v>
      </c>
      <c r="C884" s="3">
        <v>500</v>
      </c>
    </row>
    <row r="885" spans="2:3" ht="15" thickBot="1">
      <c r="B885" s="113" t="s">
        <v>21</v>
      </c>
      <c r="C885" s="3">
        <v>30</v>
      </c>
    </row>
    <row r="886" spans="2:3" ht="15" thickBot="1">
      <c r="B886" s="111" t="s">
        <v>21</v>
      </c>
      <c r="C886" s="3">
        <v>30</v>
      </c>
    </row>
    <row r="887" spans="2:3" ht="15" thickBot="1">
      <c r="B887" s="113" t="s">
        <v>20</v>
      </c>
      <c r="C887" s="3">
        <v>300</v>
      </c>
    </row>
    <row r="888" spans="2:3" ht="15" thickBot="1">
      <c r="B888" s="111" t="s">
        <v>21</v>
      </c>
      <c r="C888" s="3">
        <v>25</v>
      </c>
    </row>
    <row r="889" spans="2:3" ht="15" thickBot="1">
      <c r="B889" s="113" t="s">
        <v>20</v>
      </c>
      <c r="C889" s="3">
        <v>25</v>
      </c>
    </row>
    <row r="890" spans="2:3" ht="15" thickBot="1">
      <c r="B890" s="111" t="s">
        <v>20</v>
      </c>
      <c r="C890" s="3">
        <v>50</v>
      </c>
    </row>
    <row r="891" spans="2:3" ht="15" thickBot="1">
      <c r="B891" s="113" t="s">
        <v>20</v>
      </c>
      <c r="C891" s="3">
        <v>25</v>
      </c>
    </row>
    <row r="892" spans="2:3" ht="15" thickBot="1">
      <c r="B892" s="111" t="s">
        <v>20</v>
      </c>
      <c r="C892" s="3">
        <v>300</v>
      </c>
    </row>
    <row r="893" spans="2:3" ht="15" thickBot="1">
      <c r="B893" s="113" t="s">
        <v>20</v>
      </c>
      <c r="C893" s="3">
        <v>50</v>
      </c>
    </row>
    <row r="894" spans="2:3" ht="15" thickBot="1">
      <c r="B894" s="111" t="s">
        <v>20</v>
      </c>
      <c r="C894" s="3">
        <v>50</v>
      </c>
    </row>
    <row r="895" spans="2:3" ht="15" thickBot="1">
      <c r="B895" s="113" t="s">
        <v>20</v>
      </c>
      <c r="C895" s="3">
        <v>30</v>
      </c>
    </row>
    <row r="896" spans="2:3" ht="15" thickBot="1">
      <c r="B896" s="111" t="s">
        <v>21</v>
      </c>
      <c r="C896" s="3">
        <v>30</v>
      </c>
    </row>
    <row r="897" spans="2:3" ht="15" thickBot="1">
      <c r="B897" s="113" t="s">
        <v>20</v>
      </c>
      <c r="C897" s="3">
        <v>25</v>
      </c>
    </row>
    <row r="898" spans="2:3" ht="15" thickBot="1">
      <c r="B898" s="111" t="s">
        <v>20</v>
      </c>
      <c r="C898" s="3">
        <v>50</v>
      </c>
    </row>
    <row r="899" spans="2:3" ht="15" thickBot="1">
      <c r="B899" s="113" t="s">
        <v>21</v>
      </c>
      <c r="C899" s="3">
        <v>30</v>
      </c>
    </row>
    <row r="900" spans="2:3" ht="15" thickBot="1">
      <c r="B900" s="111" t="s">
        <v>21</v>
      </c>
      <c r="C900" s="3">
        <v>300</v>
      </c>
    </row>
    <row r="901" spans="2:3" ht="15" thickBot="1">
      <c r="B901" s="113" t="s">
        <v>21</v>
      </c>
      <c r="C901" s="3">
        <v>30</v>
      </c>
    </row>
    <row r="902" spans="2:3" ht="15" thickBot="1">
      <c r="B902" s="111" t="s">
        <v>20</v>
      </c>
      <c r="C902" s="3">
        <v>30</v>
      </c>
    </row>
    <row r="903" spans="2:3" ht="15" thickBot="1">
      <c r="B903" s="113" t="s">
        <v>19</v>
      </c>
      <c r="C903" s="3">
        <v>50</v>
      </c>
    </row>
    <row r="904" spans="2:3" ht="15" thickBot="1">
      <c r="B904" s="111" t="s">
        <v>19</v>
      </c>
      <c r="C904" s="3">
        <v>50</v>
      </c>
    </row>
    <row r="905" spans="2:3" ht="15" thickBot="1">
      <c r="B905" s="113" t="s">
        <v>21</v>
      </c>
      <c r="C905" s="3">
        <v>500</v>
      </c>
    </row>
    <row r="906" spans="2:3" ht="15" thickBot="1">
      <c r="B906" s="111" t="s">
        <v>19</v>
      </c>
      <c r="C906" s="3">
        <v>300</v>
      </c>
    </row>
    <row r="907" spans="2:3" ht="15" thickBot="1">
      <c r="B907" s="113" t="s">
        <v>21</v>
      </c>
      <c r="C907" s="3">
        <v>50</v>
      </c>
    </row>
    <row r="908" spans="2:3" ht="15" thickBot="1">
      <c r="B908" s="111" t="s">
        <v>20</v>
      </c>
      <c r="C908" s="3">
        <v>25</v>
      </c>
    </row>
    <row r="909" spans="2:3" ht="15" thickBot="1">
      <c r="B909" s="113" t="s">
        <v>19</v>
      </c>
      <c r="C909" s="3">
        <v>300</v>
      </c>
    </row>
    <row r="910" spans="2:3" ht="15" thickBot="1">
      <c r="B910" s="111" t="s">
        <v>20</v>
      </c>
      <c r="C910" s="3">
        <v>300</v>
      </c>
    </row>
    <row r="911" spans="2:3" ht="15" thickBot="1">
      <c r="B911" s="113" t="s">
        <v>19</v>
      </c>
      <c r="C911" s="3">
        <v>50</v>
      </c>
    </row>
    <row r="912" spans="2:3" ht="15" thickBot="1">
      <c r="B912" s="111" t="s">
        <v>20</v>
      </c>
      <c r="C912" s="3">
        <v>300</v>
      </c>
    </row>
    <row r="913" spans="2:3" ht="15" thickBot="1">
      <c r="B913" s="113" t="s">
        <v>19</v>
      </c>
      <c r="C913" s="3">
        <v>50</v>
      </c>
    </row>
    <row r="914" spans="2:3" ht="15" thickBot="1">
      <c r="B914" s="111" t="s">
        <v>20</v>
      </c>
      <c r="C914" s="3">
        <v>30</v>
      </c>
    </row>
    <row r="915" spans="2:3" ht="15" thickBot="1">
      <c r="B915" s="113" t="s">
        <v>20</v>
      </c>
      <c r="C915" s="3">
        <v>500</v>
      </c>
    </row>
    <row r="916" spans="2:3" ht="15" thickBot="1">
      <c r="B916" s="111" t="s">
        <v>19</v>
      </c>
      <c r="C916" s="3">
        <v>30</v>
      </c>
    </row>
    <row r="917" spans="2:3" ht="15" thickBot="1">
      <c r="B917" s="113" t="s">
        <v>20</v>
      </c>
      <c r="C917" s="3">
        <v>50</v>
      </c>
    </row>
    <row r="918" spans="2:3" ht="15" thickBot="1">
      <c r="B918" s="111" t="s">
        <v>20</v>
      </c>
      <c r="C918" s="3">
        <v>50</v>
      </c>
    </row>
    <row r="919" spans="2:3" ht="15" thickBot="1">
      <c r="B919" s="113" t="s">
        <v>20</v>
      </c>
      <c r="C919" s="3">
        <v>30</v>
      </c>
    </row>
    <row r="920" spans="2:3" ht="15" thickBot="1">
      <c r="B920" s="111" t="s">
        <v>19</v>
      </c>
      <c r="C920" s="3">
        <v>25</v>
      </c>
    </row>
    <row r="921" spans="2:3" ht="15" thickBot="1">
      <c r="B921" s="113" t="s">
        <v>19</v>
      </c>
      <c r="C921" s="3">
        <v>25</v>
      </c>
    </row>
    <row r="922" spans="2:3" ht="15" thickBot="1">
      <c r="B922" s="111" t="s">
        <v>20</v>
      </c>
      <c r="C922" s="3">
        <v>25</v>
      </c>
    </row>
    <row r="923" spans="2:3" ht="15" thickBot="1">
      <c r="B923" s="113" t="s">
        <v>20</v>
      </c>
      <c r="C923" s="3">
        <v>50</v>
      </c>
    </row>
    <row r="924" spans="2:3" ht="15" thickBot="1">
      <c r="B924" s="111" t="s">
        <v>19</v>
      </c>
      <c r="C924" s="3">
        <v>300</v>
      </c>
    </row>
    <row r="925" spans="2:3" ht="15" thickBot="1">
      <c r="B925" s="113" t="s">
        <v>19</v>
      </c>
      <c r="C925" s="3">
        <v>50</v>
      </c>
    </row>
    <row r="926" spans="2:3" ht="15" thickBot="1">
      <c r="B926" s="111" t="s">
        <v>20</v>
      </c>
      <c r="C926" s="3">
        <v>300</v>
      </c>
    </row>
    <row r="927" spans="2:3" ht="15" thickBot="1">
      <c r="B927" s="113" t="s">
        <v>20</v>
      </c>
      <c r="C927" s="3">
        <v>30</v>
      </c>
    </row>
    <row r="928" spans="2:3" ht="15" thickBot="1">
      <c r="B928" s="111" t="s">
        <v>20</v>
      </c>
      <c r="C928" s="3">
        <v>500</v>
      </c>
    </row>
    <row r="929" spans="2:3" ht="15" thickBot="1">
      <c r="B929" s="113" t="s">
        <v>21</v>
      </c>
      <c r="C929" s="3">
        <v>300</v>
      </c>
    </row>
    <row r="930" spans="2:3" ht="15" thickBot="1">
      <c r="B930" s="111" t="s">
        <v>19</v>
      </c>
      <c r="C930" s="3">
        <v>25</v>
      </c>
    </row>
    <row r="931" spans="2:3" ht="15" thickBot="1">
      <c r="B931" s="113" t="s">
        <v>21</v>
      </c>
      <c r="C931" s="3">
        <v>50</v>
      </c>
    </row>
    <row r="932" spans="2:3" ht="15" thickBot="1">
      <c r="B932" s="111" t="s">
        <v>19</v>
      </c>
      <c r="C932" s="3">
        <v>30</v>
      </c>
    </row>
    <row r="933" spans="2:3" ht="15" thickBot="1">
      <c r="B933" s="113" t="s">
        <v>19</v>
      </c>
      <c r="C933" s="3">
        <v>25</v>
      </c>
    </row>
    <row r="934" spans="2:3" ht="15" thickBot="1">
      <c r="B934" s="111" t="s">
        <v>19</v>
      </c>
      <c r="C934" s="3">
        <v>30</v>
      </c>
    </row>
    <row r="935" spans="2:3" ht="15" thickBot="1">
      <c r="B935" s="113" t="s">
        <v>19</v>
      </c>
      <c r="C935" s="3">
        <v>500</v>
      </c>
    </row>
    <row r="936" spans="2:3" ht="15" thickBot="1">
      <c r="B936" s="111" t="s">
        <v>19</v>
      </c>
      <c r="C936" s="3">
        <v>50</v>
      </c>
    </row>
    <row r="937" spans="2:3" ht="15" thickBot="1">
      <c r="B937" s="113" t="s">
        <v>19</v>
      </c>
      <c r="C937" s="3">
        <v>50</v>
      </c>
    </row>
    <row r="938" spans="2:3" ht="15" thickBot="1">
      <c r="B938" s="111" t="s">
        <v>19</v>
      </c>
      <c r="C938" s="3">
        <v>500</v>
      </c>
    </row>
    <row r="939" spans="2:3" ht="15" thickBot="1">
      <c r="B939" s="113" t="s">
        <v>21</v>
      </c>
      <c r="C939" s="3">
        <v>50</v>
      </c>
    </row>
    <row r="940" spans="2:3" ht="15" thickBot="1">
      <c r="B940" s="111" t="s">
        <v>20</v>
      </c>
      <c r="C940" s="3">
        <v>300</v>
      </c>
    </row>
    <row r="941" spans="2:3" ht="15" thickBot="1">
      <c r="B941" s="113" t="s">
        <v>20</v>
      </c>
      <c r="C941" s="3">
        <v>30</v>
      </c>
    </row>
    <row r="942" spans="2:3" ht="15" thickBot="1">
      <c r="B942" s="111" t="s">
        <v>21</v>
      </c>
      <c r="C942" s="3">
        <v>25</v>
      </c>
    </row>
    <row r="943" spans="2:3" ht="15" thickBot="1">
      <c r="B943" s="113" t="s">
        <v>21</v>
      </c>
      <c r="C943" s="3">
        <v>500</v>
      </c>
    </row>
    <row r="944" spans="2:3" ht="15" thickBot="1">
      <c r="B944" s="111" t="s">
        <v>21</v>
      </c>
      <c r="C944" s="3">
        <v>300</v>
      </c>
    </row>
    <row r="945" spans="2:3" ht="15" thickBot="1">
      <c r="B945" s="113" t="s">
        <v>21</v>
      </c>
      <c r="C945" s="3">
        <v>25</v>
      </c>
    </row>
    <row r="946" spans="2:3" ht="15" thickBot="1">
      <c r="B946" s="111" t="s">
        <v>19</v>
      </c>
      <c r="C946" s="3">
        <v>25</v>
      </c>
    </row>
    <row r="947" spans="2:3" ht="15" thickBot="1">
      <c r="B947" s="113" t="s">
        <v>20</v>
      </c>
      <c r="C947" s="3">
        <v>500</v>
      </c>
    </row>
    <row r="948" spans="2:3" ht="15" thickBot="1">
      <c r="B948" s="111" t="s">
        <v>19</v>
      </c>
      <c r="C948" s="3">
        <v>300</v>
      </c>
    </row>
    <row r="949" spans="2:3" ht="15" thickBot="1">
      <c r="B949" s="113" t="s">
        <v>20</v>
      </c>
      <c r="C949" s="3">
        <v>25</v>
      </c>
    </row>
    <row r="950" spans="2:3" ht="15" thickBot="1">
      <c r="B950" s="111" t="s">
        <v>20</v>
      </c>
      <c r="C950" s="3">
        <v>25</v>
      </c>
    </row>
    <row r="951" spans="2:3" ht="15" thickBot="1">
      <c r="B951" s="113" t="s">
        <v>21</v>
      </c>
      <c r="C951" s="3">
        <v>300</v>
      </c>
    </row>
    <row r="952" spans="2:3" ht="15" thickBot="1">
      <c r="B952" s="111" t="s">
        <v>19</v>
      </c>
      <c r="C952" s="3">
        <v>50</v>
      </c>
    </row>
    <row r="953" spans="2:3" ht="15" thickBot="1">
      <c r="B953" s="113" t="s">
        <v>21</v>
      </c>
      <c r="C953" s="3">
        <v>25</v>
      </c>
    </row>
    <row r="954" spans="2:3" ht="15" thickBot="1">
      <c r="B954" s="111" t="s">
        <v>19</v>
      </c>
      <c r="C954" s="3">
        <v>30</v>
      </c>
    </row>
    <row r="955" spans="2:3" ht="15" thickBot="1">
      <c r="B955" s="113" t="s">
        <v>20</v>
      </c>
      <c r="C955" s="3">
        <v>300</v>
      </c>
    </row>
    <row r="956" spans="2:3" ht="15" thickBot="1">
      <c r="B956" s="111" t="s">
        <v>21</v>
      </c>
      <c r="C956" s="3">
        <v>25</v>
      </c>
    </row>
    <row r="957" spans="2:3" ht="15" thickBot="1">
      <c r="B957" s="113" t="s">
        <v>21</v>
      </c>
      <c r="C957" s="3">
        <v>500</v>
      </c>
    </row>
    <row r="958" spans="2:3" ht="15" thickBot="1">
      <c r="B958" s="111" t="s">
        <v>20</v>
      </c>
      <c r="C958" s="3">
        <v>30</v>
      </c>
    </row>
    <row r="959" spans="2:3" ht="15" thickBot="1">
      <c r="B959" s="113" t="s">
        <v>20</v>
      </c>
      <c r="C959" s="3">
        <v>25</v>
      </c>
    </row>
    <row r="960" spans="2:3" ht="15" thickBot="1">
      <c r="B960" s="111" t="s">
        <v>20</v>
      </c>
      <c r="C960" s="3">
        <v>30</v>
      </c>
    </row>
    <row r="961" spans="2:3" ht="15" thickBot="1">
      <c r="B961" s="113" t="s">
        <v>21</v>
      </c>
      <c r="C961" s="3">
        <v>30</v>
      </c>
    </row>
    <row r="962" spans="2:3" ht="15" thickBot="1">
      <c r="B962" s="111" t="s">
        <v>19</v>
      </c>
      <c r="C962" s="3">
        <v>50</v>
      </c>
    </row>
    <row r="963" spans="2:3" ht="15" thickBot="1">
      <c r="B963" s="113" t="s">
        <v>21</v>
      </c>
      <c r="C963" s="3">
        <v>30</v>
      </c>
    </row>
    <row r="964" spans="2:3" ht="15" thickBot="1">
      <c r="B964" s="111" t="s">
        <v>19</v>
      </c>
      <c r="C964" s="3">
        <v>50</v>
      </c>
    </row>
    <row r="965" spans="2:3" ht="15" thickBot="1">
      <c r="B965" s="113" t="s">
        <v>21</v>
      </c>
      <c r="C965" s="3">
        <v>300</v>
      </c>
    </row>
    <row r="966" spans="2:3" ht="15" thickBot="1">
      <c r="B966" s="111" t="s">
        <v>21</v>
      </c>
      <c r="C966" s="3">
        <v>50</v>
      </c>
    </row>
    <row r="967" spans="2:3" ht="15" thickBot="1">
      <c r="B967" s="113" t="s">
        <v>20</v>
      </c>
      <c r="C967" s="3">
        <v>500</v>
      </c>
    </row>
    <row r="968" spans="2:3" ht="15" thickBot="1">
      <c r="B968" s="111" t="s">
        <v>19</v>
      </c>
      <c r="C968" s="3">
        <v>25</v>
      </c>
    </row>
    <row r="969" spans="2:3" ht="15" thickBot="1">
      <c r="B969" s="113" t="s">
        <v>21</v>
      </c>
      <c r="C969" s="3">
        <v>300</v>
      </c>
    </row>
    <row r="970" spans="2:3" ht="15" thickBot="1">
      <c r="B970" s="111" t="s">
        <v>21</v>
      </c>
      <c r="C970" s="3">
        <v>300</v>
      </c>
    </row>
    <row r="971" spans="2:3" ht="15" thickBot="1">
      <c r="B971" s="113" t="s">
        <v>20</v>
      </c>
      <c r="C971" s="3">
        <v>500</v>
      </c>
    </row>
    <row r="972" spans="2:3" ht="15" thickBot="1">
      <c r="B972" s="111" t="s">
        <v>20</v>
      </c>
      <c r="C972" s="3">
        <v>50</v>
      </c>
    </row>
    <row r="973" spans="2:3" ht="15" thickBot="1">
      <c r="B973" s="113" t="s">
        <v>19</v>
      </c>
      <c r="C973" s="3">
        <v>25</v>
      </c>
    </row>
    <row r="974" spans="2:3" ht="15" thickBot="1">
      <c r="B974" s="111" t="s">
        <v>21</v>
      </c>
      <c r="C974" s="3">
        <v>50</v>
      </c>
    </row>
    <row r="975" spans="2:3" ht="15" thickBot="1">
      <c r="B975" s="113" t="s">
        <v>19</v>
      </c>
      <c r="C975" s="3">
        <v>30</v>
      </c>
    </row>
    <row r="976" spans="2:3" ht="15" thickBot="1">
      <c r="B976" s="111" t="s">
        <v>21</v>
      </c>
      <c r="C976" s="3">
        <v>50</v>
      </c>
    </row>
    <row r="977" spans="2:3" ht="15" thickBot="1">
      <c r="B977" s="113" t="s">
        <v>19</v>
      </c>
      <c r="C977" s="3">
        <v>300</v>
      </c>
    </row>
    <row r="978" spans="2:3" ht="15" thickBot="1">
      <c r="B978" s="111" t="s">
        <v>20</v>
      </c>
      <c r="C978" s="3">
        <v>25</v>
      </c>
    </row>
    <row r="979" spans="2:3" ht="15" thickBot="1">
      <c r="B979" s="113" t="s">
        <v>21</v>
      </c>
      <c r="C979" s="3">
        <v>50</v>
      </c>
    </row>
    <row r="980" spans="2:3" ht="15" thickBot="1">
      <c r="B980" s="111" t="s">
        <v>19</v>
      </c>
      <c r="C980" s="3">
        <v>25</v>
      </c>
    </row>
    <row r="981" spans="2:3" ht="15" thickBot="1">
      <c r="B981" s="113" t="s">
        <v>20</v>
      </c>
      <c r="C981" s="3">
        <v>25</v>
      </c>
    </row>
    <row r="982" spans="2:3" ht="15" thickBot="1">
      <c r="B982" s="111" t="s">
        <v>20</v>
      </c>
      <c r="C982" s="3">
        <v>30</v>
      </c>
    </row>
    <row r="983" spans="2:3" ht="15" thickBot="1">
      <c r="B983" s="113" t="s">
        <v>19</v>
      </c>
      <c r="C983" s="3">
        <v>30</v>
      </c>
    </row>
    <row r="984" spans="2:3" ht="15" thickBot="1">
      <c r="B984" s="111" t="s">
        <v>21</v>
      </c>
      <c r="C984" s="3">
        <v>300</v>
      </c>
    </row>
    <row r="985" spans="2:3" ht="15" thickBot="1">
      <c r="B985" s="113" t="s">
        <v>21</v>
      </c>
      <c r="C985" s="3">
        <v>500</v>
      </c>
    </row>
    <row r="986" spans="2:3" ht="15" thickBot="1">
      <c r="B986" s="111" t="s">
        <v>20</v>
      </c>
      <c r="C986" s="3">
        <v>25</v>
      </c>
    </row>
    <row r="987" spans="2:3" ht="15" thickBot="1">
      <c r="B987" s="113" t="s">
        <v>21</v>
      </c>
      <c r="C987" s="3">
        <v>500</v>
      </c>
    </row>
    <row r="988" spans="2:3" ht="15" thickBot="1">
      <c r="B988" s="111" t="s">
        <v>21</v>
      </c>
      <c r="C988" s="3">
        <v>300</v>
      </c>
    </row>
    <row r="989" spans="2:3" ht="15" thickBot="1">
      <c r="B989" s="113" t="s">
        <v>21</v>
      </c>
      <c r="C989" s="3">
        <v>25</v>
      </c>
    </row>
    <row r="990" spans="2:3" ht="15" thickBot="1">
      <c r="B990" s="111" t="s">
        <v>20</v>
      </c>
      <c r="C990" s="3">
        <v>25</v>
      </c>
    </row>
    <row r="991" spans="2:3" ht="15" thickBot="1">
      <c r="B991" s="113" t="s">
        <v>19</v>
      </c>
      <c r="C991" s="3">
        <v>500</v>
      </c>
    </row>
    <row r="992" spans="2:3" ht="15" thickBot="1">
      <c r="B992" s="111" t="s">
        <v>21</v>
      </c>
      <c r="C992" s="3">
        <v>50</v>
      </c>
    </row>
    <row r="993" spans="2:3" ht="15" thickBot="1">
      <c r="B993" s="113" t="s">
        <v>20</v>
      </c>
      <c r="C993" s="3">
        <v>30</v>
      </c>
    </row>
    <row r="994" spans="2:3" ht="15" thickBot="1">
      <c r="B994" s="111" t="s">
        <v>20</v>
      </c>
      <c r="C994" s="3">
        <v>50</v>
      </c>
    </row>
    <row r="995" spans="2:3" ht="15" thickBot="1">
      <c r="B995" s="113" t="s">
        <v>19</v>
      </c>
      <c r="C995" s="3">
        <v>500</v>
      </c>
    </row>
    <row r="996" spans="2:3" ht="15" thickBot="1">
      <c r="B996" s="111" t="s">
        <v>21</v>
      </c>
      <c r="C996" s="3">
        <v>30</v>
      </c>
    </row>
    <row r="997" spans="2:3" ht="15" thickBot="1">
      <c r="B997" s="113" t="s">
        <v>21</v>
      </c>
      <c r="C997" s="3">
        <v>50</v>
      </c>
    </row>
    <row r="998" spans="2:3" ht="15" thickBot="1">
      <c r="B998" s="111" t="s">
        <v>19</v>
      </c>
      <c r="C998" s="3">
        <v>30</v>
      </c>
    </row>
    <row r="999" spans="2:3" ht="15" thickBot="1">
      <c r="B999" s="113" t="s">
        <v>19</v>
      </c>
      <c r="C999" s="3">
        <v>25</v>
      </c>
    </row>
    <row r="1000" spans="2:3" ht="15" thickBot="1">
      <c r="B1000" s="111" t="s">
        <v>20</v>
      </c>
      <c r="C1000" s="3">
        <v>50</v>
      </c>
    </row>
    <row r="1001" spans="2:3" ht="15" thickBot="1">
      <c r="B1001" s="114" t="s">
        <v>20</v>
      </c>
      <c r="C1001" s="3">
        <v>30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tabSelected="1" workbookViewId="0">
      <selection activeCell="C5" sqref="C5"/>
    </sheetView>
  </sheetViews>
  <sheetFormatPr defaultColWidth="9.1796875" defaultRowHeight="14.5"/>
  <cols>
    <col min="1" max="1" width="9.1796875" style="1"/>
    <col min="2" max="2" width="18" style="1" bestFit="1" customWidth="1"/>
    <col min="3" max="3" width="12.7265625" style="1" bestFit="1" customWidth="1"/>
    <col min="4" max="4" width="14.54296875" style="1" bestFit="1" customWidth="1"/>
    <col min="5" max="6" width="12" style="1" bestFit="1" customWidth="1"/>
    <col min="7" max="7" width="13.453125" style="1" bestFit="1" customWidth="1"/>
    <col min="8" max="8" width="12" style="1" bestFit="1" customWidth="1"/>
    <col min="9" max="9" width="12.7265625" style="1" bestFit="1" customWidth="1"/>
    <col min="10" max="10" width="12.54296875" style="1" bestFit="1" customWidth="1"/>
    <col min="11" max="16384" width="9.1796875" style="1"/>
  </cols>
  <sheetData>
    <row r="2" spans="2:7">
      <c r="B2" s="1" t="s">
        <v>60</v>
      </c>
    </row>
    <row r="3" spans="2:7" ht="15" thickBot="1"/>
    <row r="4" spans="2:7">
      <c r="B4" s="77" t="s">
        <v>61</v>
      </c>
      <c r="C4" s="77"/>
    </row>
    <row r="5" spans="2:7">
      <c r="B5" s="78" t="s">
        <v>62</v>
      </c>
      <c r="C5" s="78">
        <v>6.0568023883031535E-2</v>
      </c>
    </row>
    <row r="6" spans="2:7">
      <c r="B6" s="78" t="s">
        <v>63</v>
      </c>
      <c r="C6" s="78">
        <v>3.6684855170954788E-3</v>
      </c>
    </row>
    <row r="7" spans="2:7">
      <c r="B7" s="78" t="s">
        <v>64</v>
      </c>
      <c r="C7" s="78">
        <v>2.670157346270925E-3</v>
      </c>
    </row>
    <row r="8" spans="2:7">
      <c r="B8" s="78" t="s">
        <v>65</v>
      </c>
      <c r="C8" s="78">
        <v>559.24949091309577</v>
      </c>
    </row>
    <row r="9" spans="2:7" ht="15" thickBot="1">
      <c r="B9" s="79" t="s">
        <v>66</v>
      </c>
      <c r="C9" s="79">
        <v>1000</v>
      </c>
    </row>
    <row r="11" spans="2:7" ht="15" thickBot="1">
      <c r="B11" s="1" t="s">
        <v>67</v>
      </c>
    </row>
    <row r="12" spans="2:7">
      <c r="B12" s="80"/>
      <c r="C12" s="80" t="s">
        <v>72</v>
      </c>
      <c r="D12" s="80" t="s">
        <v>73</v>
      </c>
      <c r="E12" s="80" t="s">
        <v>74</v>
      </c>
      <c r="F12" s="80" t="s">
        <v>75</v>
      </c>
      <c r="G12" s="80" t="s">
        <v>76</v>
      </c>
    </row>
    <row r="13" spans="2:7">
      <c r="B13" s="78" t="s">
        <v>68</v>
      </c>
      <c r="C13" s="78">
        <v>1</v>
      </c>
      <c r="D13" s="78">
        <v>1149276.8996163607</v>
      </c>
      <c r="E13" s="78">
        <v>1149276.8996163607</v>
      </c>
      <c r="F13" s="78">
        <v>3.6746288688473556</v>
      </c>
      <c r="G13" s="78">
        <v>5.5531847634994747E-2</v>
      </c>
    </row>
    <row r="14" spans="2:7">
      <c r="B14" s="78" t="s">
        <v>69</v>
      </c>
      <c r="C14" s="78">
        <v>998</v>
      </c>
      <c r="D14" s="78">
        <v>312134473.10038364</v>
      </c>
      <c r="E14" s="78">
        <v>312759.99308655673</v>
      </c>
      <c r="F14" s="78"/>
      <c r="G14" s="78"/>
    </row>
    <row r="15" spans="2:7" ht="15" thickBot="1">
      <c r="B15" s="79" t="s">
        <v>70</v>
      </c>
      <c r="C15" s="79">
        <v>999</v>
      </c>
      <c r="D15" s="79">
        <v>313283750</v>
      </c>
      <c r="E15" s="79"/>
      <c r="F15" s="79"/>
      <c r="G15" s="79"/>
    </row>
    <row r="16" spans="2:7" ht="15" thickBot="1"/>
    <row r="17" spans="2:10">
      <c r="B17" s="80"/>
      <c r="C17" s="80" t="s">
        <v>77</v>
      </c>
      <c r="D17" s="80" t="s">
        <v>65</v>
      </c>
      <c r="E17" s="80" t="s">
        <v>78</v>
      </c>
      <c r="F17" s="80" t="s">
        <v>79</v>
      </c>
      <c r="G17" s="80" t="s">
        <v>80</v>
      </c>
      <c r="H17" s="80" t="s">
        <v>81</v>
      </c>
      <c r="I17" s="80" t="s">
        <v>82</v>
      </c>
      <c r="J17" s="80" t="s">
        <v>83</v>
      </c>
    </row>
    <row r="18" spans="2:10">
      <c r="B18" s="78" t="s">
        <v>71</v>
      </c>
      <c r="C18" s="78">
        <v>558.61586823677908</v>
      </c>
      <c r="D18" s="78">
        <v>56.376945406196853</v>
      </c>
      <c r="E18" s="78">
        <v>9.9085869979641892</v>
      </c>
      <c r="F18" s="78">
        <v>3.8632539100722282E-22</v>
      </c>
      <c r="G18" s="78">
        <v>447.98491635045428</v>
      </c>
      <c r="H18" s="78">
        <v>669.24682012310393</v>
      </c>
      <c r="I18" s="78">
        <v>447.98491635045428</v>
      </c>
      <c r="J18" s="78">
        <v>669.24682012310393</v>
      </c>
    </row>
    <row r="19" spans="2:10" ht="15" thickBot="1">
      <c r="B19" s="79" t="s">
        <v>84</v>
      </c>
      <c r="C19" s="79">
        <v>-2.4791232179353271</v>
      </c>
      <c r="D19" s="79">
        <v>1.2932764561066681</v>
      </c>
      <c r="E19" s="79">
        <v>-1.9169321502987693</v>
      </c>
      <c r="F19" s="79">
        <v>5.5531847634938035E-2</v>
      </c>
      <c r="G19" s="79">
        <v>-5.0169763130327203</v>
      </c>
      <c r="H19" s="79">
        <v>5.8729877162066124E-2</v>
      </c>
      <c r="I19" s="79">
        <v>-5.0169763130327203</v>
      </c>
      <c r="J19" s="79">
        <v>5.8729877162066124E-2</v>
      </c>
    </row>
    <row r="21" spans="2:10">
      <c r="J21" s="4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001"/>
  <sheetViews>
    <sheetView zoomScale="60" zoomScaleNormal="60" workbookViewId="0">
      <selection activeCell="C3" sqref="C3"/>
    </sheetView>
  </sheetViews>
  <sheetFormatPr defaultColWidth="9.1796875" defaultRowHeight="14.5"/>
  <cols>
    <col min="1" max="1" width="9.1796875" style="1"/>
    <col min="2" max="2" width="9.1796875" style="1" customWidth="1"/>
    <col min="3" max="3" width="13.453125" style="1" bestFit="1" customWidth="1"/>
    <col min="4" max="4" width="17.54296875" style="1" bestFit="1" customWidth="1"/>
    <col min="5" max="6" width="9.1796875" style="1"/>
    <col min="7" max="7" width="14.453125" style="1" bestFit="1" customWidth="1"/>
    <col min="8" max="8" width="9.1796875" style="1"/>
    <col min="9" max="9" width="14.26953125" style="1" customWidth="1"/>
    <col min="10" max="16384" width="9.1796875" style="1"/>
  </cols>
  <sheetData>
    <row r="1" spans="2:7" ht="15" thickBot="1">
      <c r="B1" s="133" t="s">
        <v>57</v>
      </c>
      <c r="C1" s="134" t="s">
        <v>59</v>
      </c>
      <c r="D1" s="133" t="s">
        <v>58</v>
      </c>
    </row>
    <row r="2" spans="2:7" ht="15" thickBot="1">
      <c r="B2" s="135">
        <v>34</v>
      </c>
      <c r="C2" s="112">
        <v>150</v>
      </c>
      <c r="D2" s="111" t="s">
        <v>19</v>
      </c>
      <c r="G2" s="136"/>
    </row>
    <row r="3" spans="2:7" ht="15" thickBot="1">
      <c r="B3" s="137">
        <v>26</v>
      </c>
      <c r="C3" s="112">
        <v>1000</v>
      </c>
      <c r="D3" s="113" t="s">
        <v>21</v>
      </c>
    </row>
    <row r="4" spans="2:7" ht="15" thickBot="1">
      <c r="B4" s="135">
        <v>50</v>
      </c>
      <c r="C4" s="112">
        <v>30</v>
      </c>
      <c r="D4" s="111" t="s">
        <v>20</v>
      </c>
    </row>
    <row r="5" spans="2:7" ht="15" thickBot="1">
      <c r="B5" s="137">
        <v>37</v>
      </c>
      <c r="C5" s="112">
        <v>500</v>
      </c>
      <c r="D5" s="113" t="s">
        <v>21</v>
      </c>
    </row>
    <row r="6" spans="2:7" ht="15" thickBot="1">
      <c r="B6" s="135">
        <v>30</v>
      </c>
      <c r="C6" s="112">
        <v>100</v>
      </c>
      <c r="D6" s="111" t="s">
        <v>19</v>
      </c>
    </row>
    <row r="7" spans="2:7" ht="15" thickBot="1">
      <c r="B7" s="137">
        <v>45</v>
      </c>
      <c r="C7" s="112">
        <v>30</v>
      </c>
      <c r="D7" s="113" t="s">
        <v>19</v>
      </c>
    </row>
    <row r="8" spans="2:7" ht="15" thickBot="1">
      <c r="B8" s="135">
        <v>46</v>
      </c>
      <c r="C8" s="112">
        <v>50</v>
      </c>
      <c r="D8" s="111" t="s">
        <v>21</v>
      </c>
    </row>
    <row r="9" spans="2:7" ht="15" thickBot="1">
      <c r="B9" s="137">
        <v>30</v>
      </c>
      <c r="C9" s="112">
        <v>100</v>
      </c>
      <c r="D9" s="113" t="s">
        <v>20</v>
      </c>
    </row>
    <row r="10" spans="2:7" ht="15" thickBot="1">
      <c r="B10" s="135">
        <v>63</v>
      </c>
      <c r="C10" s="112">
        <v>600</v>
      </c>
      <c r="D10" s="111" t="s">
        <v>20</v>
      </c>
    </row>
    <row r="11" spans="2:7" ht="15" thickBot="1">
      <c r="B11" s="137">
        <v>52</v>
      </c>
      <c r="C11" s="112">
        <v>200</v>
      </c>
      <c r="D11" s="113" t="s">
        <v>21</v>
      </c>
    </row>
    <row r="12" spans="2:7" ht="15" thickBot="1">
      <c r="B12" s="135">
        <v>23</v>
      </c>
      <c r="C12" s="112">
        <v>100</v>
      </c>
      <c r="D12" s="111" t="s">
        <v>21</v>
      </c>
    </row>
    <row r="13" spans="2:7" ht="15" thickBot="1">
      <c r="B13" s="137">
        <v>35</v>
      </c>
      <c r="C13" s="112">
        <v>75</v>
      </c>
      <c r="D13" s="113" t="s">
        <v>19</v>
      </c>
    </row>
    <row r="14" spans="2:7" ht="15" thickBot="1">
      <c r="B14" s="135">
        <v>22</v>
      </c>
      <c r="C14" s="112">
        <v>1500</v>
      </c>
      <c r="D14" s="111" t="s">
        <v>20</v>
      </c>
    </row>
    <row r="15" spans="2:7" ht="15" thickBot="1">
      <c r="B15" s="137">
        <v>64</v>
      </c>
      <c r="C15" s="112">
        <v>120</v>
      </c>
      <c r="D15" s="113" t="s">
        <v>21</v>
      </c>
    </row>
    <row r="16" spans="2:7" ht="15" thickBot="1">
      <c r="B16" s="135">
        <v>42</v>
      </c>
      <c r="C16" s="112">
        <v>2000</v>
      </c>
      <c r="D16" s="111" t="s">
        <v>20</v>
      </c>
    </row>
    <row r="17" spans="2:18" ht="15" thickBot="1">
      <c r="B17" s="137">
        <v>19</v>
      </c>
      <c r="C17" s="112">
        <v>1500</v>
      </c>
      <c r="D17" s="113" t="s">
        <v>21</v>
      </c>
    </row>
    <row r="18" spans="2:18" ht="15" thickBot="1">
      <c r="B18" s="135">
        <v>27</v>
      </c>
      <c r="C18" s="112">
        <v>100</v>
      </c>
      <c r="D18" s="111" t="s">
        <v>21</v>
      </c>
    </row>
    <row r="19" spans="2:18" ht="15" thickBot="1">
      <c r="B19" s="137">
        <v>47</v>
      </c>
      <c r="C19" s="112">
        <v>50</v>
      </c>
      <c r="D19" s="113" t="s">
        <v>20</v>
      </c>
    </row>
    <row r="20" spans="2:18" ht="15" thickBot="1">
      <c r="B20" s="135">
        <v>62</v>
      </c>
      <c r="C20" s="112">
        <v>50</v>
      </c>
      <c r="D20" s="111" t="s">
        <v>21</v>
      </c>
    </row>
    <row r="21" spans="2:18" ht="15" thickBot="1">
      <c r="B21" s="137">
        <v>22</v>
      </c>
      <c r="C21" s="112">
        <v>900</v>
      </c>
      <c r="D21" s="113" t="s">
        <v>21</v>
      </c>
    </row>
    <row r="22" spans="2:18" ht="15" thickBot="1">
      <c r="B22" s="135">
        <v>50</v>
      </c>
      <c r="C22" s="112">
        <v>500</v>
      </c>
      <c r="D22" s="111" t="s">
        <v>19</v>
      </c>
    </row>
    <row r="23" spans="2:18" ht="15" thickBot="1">
      <c r="B23" s="137">
        <v>18</v>
      </c>
      <c r="C23" s="112">
        <v>100</v>
      </c>
      <c r="D23" s="113" t="s">
        <v>21</v>
      </c>
    </row>
    <row r="24" spans="2:18" ht="15" thickBot="1">
      <c r="B24" s="135">
        <v>35</v>
      </c>
      <c r="C24" s="112">
        <v>120</v>
      </c>
      <c r="D24" s="111" t="s">
        <v>21</v>
      </c>
    </row>
    <row r="25" spans="2:18" ht="15" thickBot="1">
      <c r="B25" s="137">
        <v>49</v>
      </c>
      <c r="C25" s="112">
        <v>300</v>
      </c>
      <c r="D25" s="113" t="s">
        <v>21</v>
      </c>
    </row>
    <row r="26" spans="2:18" ht="20.25" customHeight="1" thickBot="1">
      <c r="B26" s="135">
        <v>64</v>
      </c>
      <c r="C26" s="112">
        <v>50</v>
      </c>
      <c r="D26" s="111" t="s">
        <v>19</v>
      </c>
    </row>
    <row r="27" spans="2:18" ht="15" thickBot="1">
      <c r="B27" s="137">
        <v>28</v>
      </c>
      <c r="C27" s="112">
        <v>1000</v>
      </c>
      <c r="D27" s="113" t="s">
        <v>20</v>
      </c>
    </row>
    <row r="28" spans="2:18" ht="15" thickBot="1">
      <c r="B28" s="135">
        <v>38</v>
      </c>
      <c r="C28" s="112">
        <v>50</v>
      </c>
      <c r="D28" s="111" t="s">
        <v>19</v>
      </c>
    </row>
    <row r="29" spans="2:18" ht="8.25" customHeight="1" thickBot="1">
      <c r="B29" s="137">
        <v>43</v>
      </c>
      <c r="C29" s="112">
        <v>500</v>
      </c>
      <c r="D29" s="113" t="s">
        <v>19</v>
      </c>
    </row>
    <row r="30" spans="2:18" ht="15" thickBot="1">
      <c r="B30" s="135">
        <v>42</v>
      </c>
      <c r="C30" s="112">
        <v>30</v>
      </c>
      <c r="D30" s="111" t="s">
        <v>20</v>
      </c>
      <c r="R30" s="4" t="s">
        <v>1158</v>
      </c>
    </row>
    <row r="31" spans="2:18" ht="15" thickBot="1">
      <c r="B31" s="137">
        <v>39</v>
      </c>
      <c r="C31" s="112">
        <v>900</v>
      </c>
      <c r="D31" s="113" t="s">
        <v>19</v>
      </c>
    </row>
    <row r="32" spans="2:18" ht="15" thickBot="1">
      <c r="B32" s="135">
        <v>44</v>
      </c>
      <c r="C32" s="112">
        <v>1200</v>
      </c>
      <c r="D32" s="111" t="s">
        <v>20</v>
      </c>
    </row>
    <row r="33" spans="2:4" ht="15" thickBot="1">
      <c r="B33" s="137">
        <v>30</v>
      </c>
      <c r="C33" s="112">
        <v>90</v>
      </c>
      <c r="D33" s="113" t="s">
        <v>19</v>
      </c>
    </row>
    <row r="34" spans="2:4" ht="15" thickBot="1">
      <c r="B34" s="135">
        <v>50</v>
      </c>
      <c r="C34" s="112">
        <v>100</v>
      </c>
      <c r="D34" s="111" t="s">
        <v>20</v>
      </c>
    </row>
    <row r="35" spans="2:4" ht="15" thickBot="1">
      <c r="B35" s="137">
        <v>51</v>
      </c>
      <c r="C35" s="112">
        <v>150</v>
      </c>
      <c r="D35" s="113" t="s">
        <v>21</v>
      </c>
    </row>
    <row r="36" spans="2:4" ht="15" thickBot="1">
      <c r="B36" s="135">
        <v>58</v>
      </c>
      <c r="C36" s="112">
        <v>900</v>
      </c>
      <c r="D36" s="111" t="s">
        <v>19</v>
      </c>
    </row>
    <row r="37" spans="2:4" ht="15" thickBot="1">
      <c r="B37" s="137">
        <v>52</v>
      </c>
      <c r="C37" s="112">
        <v>900</v>
      </c>
      <c r="D37" s="113" t="s">
        <v>19</v>
      </c>
    </row>
    <row r="38" spans="2:4" ht="15" thickBot="1">
      <c r="B38" s="135">
        <v>18</v>
      </c>
      <c r="C38" s="112">
        <v>75</v>
      </c>
      <c r="D38" s="111" t="s">
        <v>19</v>
      </c>
    </row>
    <row r="39" spans="2:4" ht="15" thickBot="1">
      <c r="B39" s="137">
        <v>38</v>
      </c>
      <c r="C39" s="112">
        <v>200</v>
      </c>
      <c r="D39" s="113" t="s">
        <v>19</v>
      </c>
    </row>
    <row r="40" spans="2:4" ht="15" thickBot="1">
      <c r="B40" s="135">
        <v>23</v>
      </c>
      <c r="C40" s="112">
        <v>120</v>
      </c>
      <c r="D40" s="111" t="s">
        <v>21</v>
      </c>
    </row>
    <row r="41" spans="2:4" ht="15" thickBot="1">
      <c r="B41" s="137">
        <v>45</v>
      </c>
      <c r="C41" s="112">
        <v>50</v>
      </c>
      <c r="D41" s="113" t="s">
        <v>19</v>
      </c>
    </row>
    <row r="42" spans="2:4" ht="15" thickBot="1">
      <c r="B42" s="135">
        <v>34</v>
      </c>
      <c r="C42" s="112">
        <v>50</v>
      </c>
      <c r="D42" s="111" t="s">
        <v>21</v>
      </c>
    </row>
    <row r="43" spans="2:4" ht="15" thickBot="1">
      <c r="B43" s="137">
        <v>22</v>
      </c>
      <c r="C43" s="112">
        <v>900</v>
      </c>
      <c r="D43" s="113" t="s">
        <v>21</v>
      </c>
    </row>
    <row r="44" spans="2:4" ht="15" thickBot="1">
      <c r="B44" s="135">
        <v>48</v>
      </c>
      <c r="C44" s="112">
        <v>300</v>
      </c>
      <c r="D44" s="111" t="s">
        <v>21</v>
      </c>
    </row>
    <row r="45" spans="2:4" ht="15" thickBot="1">
      <c r="B45" s="137">
        <v>22</v>
      </c>
      <c r="C45" s="112">
        <v>25</v>
      </c>
      <c r="D45" s="113" t="s">
        <v>21</v>
      </c>
    </row>
    <row r="46" spans="2:4" ht="15" thickBot="1">
      <c r="B46" s="135">
        <v>55</v>
      </c>
      <c r="C46" s="112">
        <v>30</v>
      </c>
      <c r="D46" s="111" t="s">
        <v>20</v>
      </c>
    </row>
    <row r="47" spans="2:4" ht="15" thickBot="1">
      <c r="B47" s="137">
        <v>20</v>
      </c>
      <c r="C47" s="112">
        <v>1200</v>
      </c>
      <c r="D47" s="113" t="s">
        <v>20</v>
      </c>
    </row>
    <row r="48" spans="2:4" ht="15" thickBot="1">
      <c r="B48" s="135">
        <v>40</v>
      </c>
      <c r="C48" s="112">
        <v>1500</v>
      </c>
      <c r="D48" s="111" t="s">
        <v>19</v>
      </c>
    </row>
    <row r="49" spans="2:4" ht="15" thickBot="1">
      <c r="B49" s="137">
        <v>54</v>
      </c>
      <c r="C49" s="112">
        <v>900</v>
      </c>
      <c r="D49" s="113" t="s">
        <v>20</v>
      </c>
    </row>
    <row r="50" spans="2:4" ht="15" thickBot="1">
      <c r="B50" s="135">
        <v>54</v>
      </c>
      <c r="C50" s="112">
        <v>1000</v>
      </c>
      <c r="D50" s="111" t="s">
        <v>20</v>
      </c>
    </row>
    <row r="51" spans="2:4" ht="15" thickBot="1">
      <c r="B51" s="137">
        <v>27</v>
      </c>
      <c r="C51" s="112">
        <v>75</v>
      </c>
      <c r="D51" s="113" t="s">
        <v>19</v>
      </c>
    </row>
    <row r="52" spans="2:4" ht="15" thickBot="1">
      <c r="B52" s="135">
        <v>27</v>
      </c>
      <c r="C52" s="112">
        <v>75</v>
      </c>
      <c r="D52" s="111" t="s">
        <v>19</v>
      </c>
    </row>
    <row r="53" spans="2:4" ht="15" thickBot="1">
      <c r="B53" s="137">
        <v>36</v>
      </c>
      <c r="C53" s="112">
        <v>300</v>
      </c>
      <c r="D53" s="113" t="s">
        <v>19</v>
      </c>
    </row>
    <row r="54" spans="2:4" ht="15" thickBot="1">
      <c r="B54" s="135">
        <v>34</v>
      </c>
      <c r="C54" s="112">
        <v>100</v>
      </c>
      <c r="D54" s="111" t="s">
        <v>20</v>
      </c>
    </row>
    <row r="55" spans="2:4" ht="15" thickBot="1">
      <c r="B55" s="137">
        <v>38</v>
      </c>
      <c r="C55" s="112">
        <v>1500</v>
      </c>
      <c r="D55" s="113" t="s">
        <v>20</v>
      </c>
    </row>
    <row r="56" spans="2:4" ht="15" thickBot="1">
      <c r="B56" s="135">
        <v>31</v>
      </c>
      <c r="C56" s="112">
        <v>120</v>
      </c>
      <c r="D56" s="111" t="s">
        <v>19</v>
      </c>
    </row>
    <row r="57" spans="2:4" ht="15" thickBot="1">
      <c r="B57" s="137">
        <v>26</v>
      </c>
      <c r="C57" s="112">
        <v>900</v>
      </c>
      <c r="D57" s="113" t="s">
        <v>21</v>
      </c>
    </row>
    <row r="58" spans="2:4" ht="15" thickBot="1">
      <c r="B58" s="135">
        <v>63</v>
      </c>
      <c r="C58" s="112">
        <v>30</v>
      </c>
      <c r="D58" s="111" t="s">
        <v>19</v>
      </c>
    </row>
    <row r="59" spans="2:4" ht="15" thickBot="1">
      <c r="B59" s="137">
        <v>18</v>
      </c>
      <c r="C59" s="112">
        <v>1200</v>
      </c>
      <c r="D59" s="113" t="s">
        <v>21</v>
      </c>
    </row>
    <row r="60" spans="2:4" ht="15" thickBot="1">
      <c r="B60" s="135">
        <v>62</v>
      </c>
      <c r="C60" s="112">
        <v>50</v>
      </c>
      <c r="D60" s="111" t="s">
        <v>21</v>
      </c>
    </row>
    <row r="61" spans="2:4" ht="15" thickBot="1">
      <c r="B61" s="137">
        <v>30</v>
      </c>
      <c r="C61" s="112">
        <v>150</v>
      </c>
      <c r="D61" s="113" t="s">
        <v>19</v>
      </c>
    </row>
    <row r="62" spans="2:4" ht="15" thickBot="1">
      <c r="B62" s="135">
        <v>21</v>
      </c>
      <c r="C62" s="112">
        <v>200</v>
      </c>
      <c r="D62" s="111" t="s">
        <v>19</v>
      </c>
    </row>
    <row r="63" spans="2:4" ht="15" thickBot="1">
      <c r="B63" s="137">
        <v>18</v>
      </c>
      <c r="C63" s="112">
        <v>100</v>
      </c>
      <c r="D63" s="113" t="s">
        <v>19</v>
      </c>
    </row>
    <row r="64" spans="2:4" ht="15" thickBot="1">
      <c r="B64" s="135">
        <v>57</v>
      </c>
      <c r="C64" s="112">
        <v>50</v>
      </c>
      <c r="D64" s="111" t="s">
        <v>20</v>
      </c>
    </row>
    <row r="65" spans="2:4" ht="15" thickBot="1">
      <c r="B65" s="137">
        <v>49</v>
      </c>
      <c r="C65" s="112">
        <v>100</v>
      </c>
      <c r="D65" s="113" t="s">
        <v>21</v>
      </c>
    </row>
    <row r="66" spans="2:4" ht="15" thickBot="1">
      <c r="B66" s="135">
        <v>51</v>
      </c>
      <c r="C66" s="112">
        <v>2000</v>
      </c>
      <c r="D66" s="111" t="s">
        <v>20</v>
      </c>
    </row>
    <row r="67" spans="2:4" ht="15" thickBot="1">
      <c r="B67" s="137">
        <v>45</v>
      </c>
      <c r="C67" s="112">
        <v>30</v>
      </c>
      <c r="D67" s="113" t="s">
        <v>20</v>
      </c>
    </row>
    <row r="68" spans="2:4" ht="15" thickBot="1">
      <c r="B68" s="135">
        <v>48</v>
      </c>
      <c r="C68" s="112">
        <v>1200</v>
      </c>
      <c r="D68" s="111" t="s">
        <v>19</v>
      </c>
    </row>
    <row r="69" spans="2:4" ht="15" thickBot="1">
      <c r="B69" s="137">
        <v>25</v>
      </c>
      <c r="C69" s="112">
        <v>300</v>
      </c>
      <c r="D69" s="113" t="s">
        <v>20</v>
      </c>
    </row>
    <row r="70" spans="2:4" ht="15" thickBot="1">
      <c r="B70" s="135">
        <v>56</v>
      </c>
      <c r="C70" s="112">
        <v>75</v>
      </c>
      <c r="D70" s="111" t="s">
        <v>19</v>
      </c>
    </row>
    <row r="71" spans="2:4" ht="15" thickBot="1">
      <c r="B71" s="137">
        <v>43</v>
      </c>
      <c r="C71" s="112">
        <v>300</v>
      </c>
      <c r="D71" s="113" t="s">
        <v>21</v>
      </c>
    </row>
    <row r="72" spans="2:4" ht="15" thickBot="1">
      <c r="B72" s="135">
        <v>51</v>
      </c>
      <c r="C72" s="112">
        <v>100</v>
      </c>
      <c r="D72" s="111" t="s">
        <v>19</v>
      </c>
    </row>
    <row r="73" spans="2:4" ht="15" thickBot="1">
      <c r="B73" s="137">
        <v>20</v>
      </c>
      <c r="C73" s="112">
        <v>2000</v>
      </c>
      <c r="D73" s="113" t="s">
        <v>20</v>
      </c>
    </row>
    <row r="74" spans="2:4" ht="15" thickBot="1">
      <c r="B74" s="135">
        <v>29</v>
      </c>
      <c r="C74" s="112">
        <v>90</v>
      </c>
      <c r="D74" s="111" t="s">
        <v>20</v>
      </c>
    </row>
    <row r="75" spans="2:4" ht="15" thickBot="1">
      <c r="B75" s="137">
        <v>18</v>
      </c>
      <c r="C75" s="112">
        <v>2000</v>
      </c>
      <c r="D75" s="113" t="s">
        <v>19</v>
      </c>
    </row>
    <row r="76" spans="2:4" ht="15" thickBot="1">
      <c r="B76" s="135">
        <v>61</v>
      </c>
      <c r="C76" s="112">
        <v>200</v>
      </c>
      <c r="D76" s="111" t="s">
        <v>19</v>
      </c>
    </row>
    <row r="77" spans="2:4" ht="15" thickBot="1">
      <c r="B77" s="137">
        <v>22</v>
      </c>
      <c r="C77" s="112">
        <v>100</v>
      </c>
      <c r="D77" s="113" t="s">
        <v>20</v>
      </c>
    </row>
    <row r="78" spans="2:4" ht="15" thickBot="1">
      <c r="B78" s="135">
        <v>47</v>
      </c>
      <c r="C78" s="112">
        <v>100</v>
      </c>
      <c r="D78" s="111" t="s">
        <v>21</v>
      </c>
    </row>
    <row r="79" spans="2:4" ht="15" thickBot="1">
      <c r="B79" s="137">
        <v>47</v>
      </c>
      <c r="C79" s="112">
        <v>1500</v>
      </c>
      <c r="D79" s="113" t="s">
        <v>21</v>
      </c>
    </row>
    <row r="80" spans="2:4" ht="15" thickBot="1">
      <c r="B80" s="135">
        <v>34</v>
      </c>
      <c r="C80" s="112">
        <v>300</v>
      </c>
      <c r="D80" s="111" t="s">
        <v>19</v>
      </c>
    </row>
    <row r="81" spans="2:4" ht="15" thickBot="1">
      <c r="B81" s="137">
        <v>64</v>
      </c>
      <c r="C81" s="112">
        <v>60</v>
      </c>
      <c r="D81" s="113" t="s">
        <v>21</v>
      </c>
    </row>
    <row r="82" spans="2:4" ht="15" thickBot="1">
      <c r="B82" s="135">
        <v>40</v>
      </c>
      <c r="C82" s="112">
        <v>50</v>
      </c>
      <c r="D82" s="111" t="s">
        <v>20</v>
      </c>
    </row>
    <row r="83" spans="2:4" ht="15" thickBot="1">
      <c r="B83" s="137">
        <v>32</v>
      </c>
      <c r="C83" s="112">
        <v>200</v>
      </c>
      <c r="D83" s="113" t="s">
        <v>19</v>
      </c>
    </row>
    <row r="84" spans="2:4" ht="15" thickBot="1">
      <c r="B84" s="135">
        <v>54</v>
      </c>
      <c r="C84" s="112">
        <v>100</v>
      </c>
      <c r="D84" s="111" t="s">
        <v>20</v>
      </c>
    </row>
    <row r="85" spans="2:4" ht="15" thickBot="1">
      <c r="B85" s="137">
        <v>38</v>
      </c>
      <c r="C85" s="112">
        <v>90</v>
      </c>
      <c r="D85" s="113" t="s">
        <v>20</v>
      </c>
    </row>
    <row r="86" spans="2:4" ht="15" thickBot="1">
      <c r="B86" s="135">
        <v>31</v>
      </c>
      <c r="C86" s="112">
        <v>150</v>
      </c>
      <c r="D86" s="111" t="s">
        <v>21</v>
      </c>
    </row>
    <row r="87" spans="2:4" ht="15" thickBot="1">
      <c r="B87" s="137">
        <v>19</v>
      </c>
      <c r="C87" s="112">
        <v>90</v>
      </c>
      <c r="D87" s="113" t="s">
        <v>19</v>
      </c>
    </row>
    <row r="88" spans="2:4" ht="15" thickBot="1">
      <c r="B88" s="135">
        <v>28</v>
      </c>
      <c r="C88" s="112">
        <v>100</v>
      </c>
      <c r="D88" s="111" t="s">
        <v>19</v>
      </c>
    </row>
    <row r="89" spans="2:4" ht="15" thickBot="1">
      <c r="B89" s="137">
        <v>56</v>
      </c>
      <c r="C89" s="112">
        <v>500</v>
      </c>
      <c r="D89" s="113" t="s">
        <v>21</v>
      </c>
    </row>
    <row r="90" spans="2:4" ht="15" thickBot="1">
      <c r="B90" s="135">
        <v>55</v>
      </c>
      <c r="C90" s="112">
        <v>2000</v>
      </c>
      <c r="D90" s="111" t="s">
        <v>20</v>
      </c>
    </row>
    <row r="91" spans="2:4" ht="15" thickBot="1">
      <c r="B91" s="137">
        <v>51</v>
      </c>
      <c r="C91" s="112">
        <v>30</v>
      </c>
      <c r="D91" s="113" t="s">
        <v>20</v>
      </c>
    </row>
    <row r="92" spans="2:4" ht="15" thickBot="1">
      <c r="B92" s="135">
        <v>55</v>
      </c>
      <c r="C92" s="112">
        <v>500</v>
      </c>
      <c r="D92" s="111" t="s">
        <v>20</v>
      </c>
    </row>
    <row r="93" spans="2:4" ht="15" thickBot="1">
      <c r="B93" s="137">
        <v>51</v>
      </c>
      <c r="C93" s="112">
        <v>120</v>
      </c>
      <c r="D93" s="113" t="s">
        <v>20</v>
      </c>
    </row>
    <row r="94" spans="2:4" ht="15" thickBot="1">
      <c r="B94" s="135">
        <v>35</v>
      </c>
      <c r="C94" s="112">
        <v>2000</v>
      </c>
      <c r="D94" s="111" t="s">
        <v>19</v>
      </c>
    </row>
    <row r="95" spans="2:4" ht="15" thickBot="1">
      <c r="B95" s="137">
        <v>47</v>
      </c>
      <c r="C95" s="112">
        <v>1000</v>
      </c>
      <c r="D95" s="113" t="s">
        <v>19</v>
      </c>
    </row>
    <row r="96" spans="2:4" ht="15" thickBot="1">
      <c r="B96" s="135">
        <v>32</v>
      </c>
      <c r="C96" s="112">
        <v>60</v>
      </c>
      <c r="D96" s="111" t="s">
        <v>21</v>
      </c>
    </row>
    <row r="97" spans="2:4" ht="15" thickBot="1">
      <c r="B97" s="137">
        <v>44</v>
      </c>
      <c r="C97" s="112">
        <v>600</v>
      </c>
      <c r="D97" s="113" t="s">
        <v>21</v>
      </c>
    </row>
    <row r="98" spans="2:4" ht="15" thickBot="1">
      <c r="B98" s="135">
        <v>51</v>
      </c>
      <c r="C98" s="112">
        <v>1000</v>
      </c>
      <c r="D98" s="111" t="s">
        <v>19</v>
      </c>
    </row>
    <row r="99" spans="2:4" ht="15" thickBot="1">
      <c r="B99" s="137">
        <v>55</v>
      </c>
      <c r="C99" s="112">
        <v>100</v>
      </c>
      <c r="D99" s="113" t="s">
        <v>19</v>
      </c>
    </row>
    <row r="100" spans="2:4" ht="15" thickBot="1">
      <c r="B100" s="135">
        <v>50</v>
      </c>
      <c r="C100" s="112">
        <v>1200</v>
      </c>
      <c r="D100" s="111" t="s">
        <v>20</v>
      </c>
    </row>
    <row r="101" spans="2:4" ht="15" thickBot="1">
      <c r="B101" s="137">
        <v>41</v>
      </c>
      <c r="C101" s="112">
        <v>30</v>
      </c>
      <c r="D101" s="113" t="s">
        <v>20</v>
      </c>
    </row>
    <row r="102" spans="2:4" ht="15" thickBot="1">
      <c r="B102" s="135">
        <v>32</v>
      </c>
      <c r="C102" s="112">
        <v>600</v>
      </c>
      <c r="D102" s="111" t="s">
        <v>21</v>
      </c>
    </row>
    <row r="103" spans="2:4" ht="15" thickBot="1">
      <c r="B103" s="137">
        <v>47</v>
      </c>
      <c r="C103" s="112">
        <v>50</v>
      </c>
      <c r="D103" s="113" t="s">
        <v>19</v>
      </c>
    </row>
    <row r="104" spans="2:4" ht="15" thickBot="1">
      <c r="B104" s="135">
        <v>59</v>
      </c>
      <c r="C104" s="112">
        <v>25</v>
      </c>
      <c r="D104" s="111" t="s">
        <v>21</v>
      </c>
    </row>
    <row r="105" spans="2:4" ht="15" thickBot="1">
      <c r="B105" s="137">
        <v>34</v>
      </c>
      <c r="C105" s="112">
        <v>1000</v>
      </c>
      <c r="D105" s="113" t="s">
        <v>19</v>
      </c>
    </row>
    <row r="106" spans="2:4" ht="15" thickBot="1">
      <c r="B106" s="135">
        <v>22</v>
      </c>
      <c r="C106" s="112">
        <v>500</v>
      </c>
      <c r="D106" s="111" t="s">
        <v>20</v>
      </c>
    </row>
    <row r="107" spans="2:4" ht="15" thickBot="1">
      <c r="B107" s="137">
        <v>46</v>
      </c>
      <c r="C107" s="112">
        <v>50</v>
      </c>
      <c r="D107" s="113" t="s">
        <v>21</v>
      </c>
    </row>
    <row r="108" spans="2:4" ht="15" thickBot="1">
      <c r="B108" s="135">
        <v>21</v>
      </c>
      <c r="C108" s="112">
        <v>1200</v>
      </c>
      <c r="D108" s="111" t="s">
        <v>21</v>
      </c>
    </row>
    <row r="109" spans="2:4" ht="15" thickBot="1">
      <c r="B109" s="137">
        <v>27</v>
      </c>
      <c r="C109" s="112">
        <v>75</v>
      </c>
      <c r="D109" s="113" t="s">
        <v>19</v>
      </c>
    </row>
    <row r="110" spans="2:4" ht="15" thickBot="1">
      <c r="B110" s="135">
        <v>34</v>
      </c>
      <c r="C110" s="112">
        <v>2000</v>
      </c>
      <c r="D110" s="111" t="s">
        <v>20</v>
      </c>
    </row>
    <row r="111" spans="2:4" ht="15" thickBot="1">
      <c r="B111" s="137">
        <v>27</v>
      </c>
      <c r="C111" s="112">
        <v>900</v>
      </c>
      <c r="D111" s="113" t="s">
        <v>21</v>
      </c>
    </row>
    <row r="112" spans="2:4" ht="15" thickBot="1">
      <c r="B112" s="135">
        <v>34</v>
      </c>
      <c r="C112" s="112">
        <v>1500</v>
      </c>
      <c r="D112" s="111" t="s">
        <v>20</v>
      </c>
    </row>
    <row r="113" spans="2:4" ht="15" thickBot="1">
      <c r="B113" s="137">
        <v>37</v>
      </c>
      <c r="C113" s="112">
        <v>1500</v>
      </c>
      <c r="D113" s="113" t="s">
        <v>21</v>
      </c>
    </row>
    <row r="114" spans="2:4" ht="15" thickBot="1">
      <c r="B114" s="135">
        <v>41</v>
      </c>
      <c r="C114" s="112">
        <v>50</v>
      </c>
      <c r="D114" s="111" t="s">
        <v>20</v>
      </c>
    </row>
    <row r="115" spans="2:4" ht="15" thickBot="1">
      <c r="B115" s="137">
        <v>22</v>
      </c>
      <c r="C115" s="112">
        <v>100</v>
      </c>
      <c r="D115" s="113" t="s">
        <v>19</v>
      </c>
    </row>
    <row r="116" spans="2:4" ht="15" thickBot="1">
      <c r="B116" s="135">
        <v>51</v>
      </c>
      <c r="C116" s="112">
        <v>1500</v>
      </c>
      <c r="D116" s="111" t="s">
        <v>21</v>
      </c>
    </row>
    <row r="117" spans="2:4" ht="15" thickBot="1">
      <c r="B117" s="137">
        <v>23</v>
      </c>
      <c r="C117" s="112">
        <v>30</v>
      </c>
      <c r="D117" s="113" t="s">
        <v>21</v>
      </c>
    </row>
    <row r="118" spans="2:4" ht="15" thickBot="1">
      <c r="B118" s="135">
        <v>19</v>
      </c>
      <c r="C118" s="112">
        <v>1000</v>
      </c>
      <c r="D118" s="111" t="s">
        <v>20</v>
      </c>
    </row>
    <row r="119" spans="2:4" ht="15" thickBot="1">
      <c r="B119" s="137">
        <v>30</v>
      </c>
      <c r="C119" s="112">
        <v>2000</v>
      </c>
      <c r="D119" s="113" t="s">
        <v>20</v>
      </c>
    </row>
    <row r="120" spans="2:4" ht="15" thickBot="1">
      <c r="B120" s="135">
        <v>60</v>
      </c>
      <c r="C120" s="112">
        <v>150</v>
      </c>
      <c r="D120" s="111" t="s">
        <v>21</v>
      </c>
    </row>
    <row r="121" spans="2:4" ht="15" thickBot="1">
      <c r="B121" s="137">
        <v>60</v>
      </c>
      <c r="C121" s="112">
        <v>50</v>
      </c>
      <c r="D121" s="113" t="s">
        <v>19</v>
      </c>
    </row>
    <row r="122" spans="2:4" ht="15" thickBot="1">
      <c r="B122" s="135">
        <v>28</v>
      </c>
      <c r="C122" s="112">
        <v>200</v>
      </c>
      <c r="D122" s="111" t="s">
        <v>20</v>
      </c>
    </row>
    <row r="123" spans="2:4" ht="15" thickBot="1">
      <c r="B123" s="137">
        <v>64</v>
      </c>
      <c r="C123" s="112">
        <v>120</v>
      </c>
      <c r="D123" s="113" t="s">
        <v>20</v>
      </c>
    </row>
    <row r="124" spans="2:4" ht="15" thickBot="1">
      <c r="B124" s="135">
        <v>40</v>
      </c>
      <c r="C124" s="112">
        <v>60</v>
      </c>
      <c r="D124" s="111" t="s">
        <v>20</v>
      </c>
    </row>
    <row r="125" spans="2:4" ht="15" thickBot="1">
      <c r="B125" s="137">
        <v>33</v>
      </c>
      <c r="C125" s="112">
        <v>2000</v>
      </c>
      <c r="D125" s="113" t="s">
        <v>21</v>
      </c>
    </row>
    <row r="126" spans="2:4" ht="15" thickBot="1">
      <c r="B126" s="135">
        <v>48</v>
      </c>
      <c r="C126" s="112">
        <v>100</v>
      </c>
      <c r="D126" s="111" t="s">
        <v>21</v>
      </c>
    </row>
    <row r="127" spans="2:4" ht="15" thickBot="1">
      <c r="B127" s="137">
        <v>28</v>
      </c>
      <c r="C127" s="112">
        <v>90</v>
      </c>
      <c r="D127" s="113" t="s">
        <v>21</v>
      </c>
    </row>
    <row r="128" spans="2:4" ht="15" thickBot="1">
      <c r="B128" s="135">
        <v>33</v>
      </c>
      <c r="C128" s="112">
        <v>50</v>
      </c>
      <c r="D128" s="111" t="s">
        <v>21</v>
      </c>
    </row>
    <row r="129" spans="2:4" ht="15" thickBot="1">
      <c r="B129" s="137">
        <v>25</v>
      </c>
      <c r="C129" s="112">
        <v>500</v>
      </c>
      <c r="D129" s="113" t="s">
        <v>19</v>
      </c>
    </row>
    <row r="130" spans="2:4" ht="15" thickBot="1">
      <c r="B130" s="135">
        <v>21</v>
      </c>
      <c r="C130" s="112">
        <v>600</v>
      </c>
      <c r="D130" s="111" t="s">
        <v>19</v>
      </c>
    </row>
    <row r="131" spans="2:4" ht="15" thickBot="1">
      <c r="B131" s="137">
        <v>57</v>
      </c>
      <c r="C131" s="112">
        <v>500</v>
      </c>
      <c r="D131" s="113" t="s">
        <v>21</v>
      </c>
    </row>
    <row r="132" spans="2:4" ht="15" thickBot="1">
      <c r="B132" s="135">
        <v>21</v>
      </c>
      <c r="C132" s="112">
        <v>600</v>
      </c>
      <c r="D132" s="111" t="s">
        <v>19</v>
      </c>
    </row>
    <row r="133" spans="2:4" ht="15" thickBot="1">
      <c r="B133" s="137">
        <v>42</v>
      </c>
      <c r="C133" s="112">
        <v>200</v>
      </c>
      <c r="D133" s="113" t="s">
        <v>20</v>
      </c>
    </row>
    <row r="134" spans="2:4" ht="15" thickBot="1">
      <c r="B134" s="135">
        <v>20</v>
      </c>
      <c r="C134" s="112">
        <v>900</v>
      </c>
      <c r="D134" s="111" t="s">
        <v>20</v>
      </c>
    </row>
    <row r="135" spans="2:4" ht="15" thickBot="1">
      <c r="B135" s="137">
        <v>49</v>
      </c>
      <c r="C135" s="112">
        <v>50</v>
      </c>
      <c r="D135" s="113" t="s">
        <v>20</v>
      </c>
    </row>
    <row r="136" spans="2:4" ht="15" thickBot="1">
      <c r="B136" s="135">
        <v>20</v>
      </c>
      <c r="C136" s="112">
        <v>50</v>
      </c>
      <c r="D136" s="111" t="s">
        <v>21</v>
      </c>
    </row>
    <row r="137" spans="2:4" ht="15" thickBot="1">
      <c r="B137" s="137">
        <v>44</v>
      </c>
      <c r="C137" s="112">
        <v>600</v>
      </c>
      <c r="D137" s="113" t="s">
        <v>20</v>
      </c>
    </row>
    <row r="138" spans="2:4" ht="15" thickBot="1">
      <c r="B138" s="135">
        <v>46</v>
      </c>
      <c r="C138" s="112">
        <v>1000</v>
      </c>
      <c r="D138" s="111" t="s">
        <v>19</v>
      </c>
    </row>
    <row r="139" spans="2:4" ht="15" thickBot="1">
      <c r="B139" s="137">
        <v>49</v>
      </c>
      <c r="C139" s="112">
        <v>200</v>
      </c>
      <c r="D139" s="113" t="s">
        <v>21</v>
      </c>
    </row>
    <row r="140" spans="2:4" ht="15" thickBot="1">
      <c r="B140" s="135">
        <v>36</v>
      </c>
      <c r="C140" s="112">
        <v>2000</v>
      </c>
      <c r="D140" s="111" t="s">
        <v>19</v>
      </c>
    </row>
    <row r="141" spans="2:4" ht="15" thickBot="1">
      <c r="B141" s="137">
        <v>38</v>
      </c>
      <c r="C141" s="112">
        <v>30</v>
      </c>
      <c r="D141" s="113" t="s">
        <v>20</v>
      </c>
    </row>
    <row r="142" spans="2:4" ht="15" thickBot="1">
      <c r="B142" s="135">
        <v>22</v>
      </c>
      <c r="C142" s="112">
        <v>50</v>
      </c>
      <c r="D142" s="111" t="s">
        <v>20</v>
      </c>
    </row>
    <row r="143" spans="2:4" ht="15" thickBot="1">
      <c r="B143" s="137">
        <v>35</v>
      </c>
      <c r="C143" s="112">
        <v>1200</v>
      </c>
      <c r="D143" s="113" t="s">
        <v>20</v>
      </c>
    </row>
    <row r="144" spans="2:4" ht="15" thickBot="1">
      <c r="B144" s="135">
        <v>45</v>
      </c>
      <c r="C144" s="112">
        <v>50</v>
      </c>
      <c r="D144" s="111" t="s">
        <v>21</v>
      </c>
    </row>
    <row r="145" spans="2:4" ht="15" thickBot="1">
      <c r="B145" s="137">
        <v>59</v>
      </c>
      <c r="C145" s="112">
        <v>1500</v>
      </c>
      <c r="D145" s="113" t="s">
        <v>19</v>
      </c>
    </row>
    <row r="146" spans="2:4" ht="15" thickBot="1">
      <c r="B146" s="135">
        <v>39</v>
      </c>
      <c r="C146" s="112">
        <v>75</v>
      </c>
      <c r="D146" s="111" t="s">
        <v>21</v>
      </c>
    </row>
    <row r="147" spans="2:4" ht="15" thickBot="1">
      <c r="B147" s="137">
        <v>38</v>
      </c>
      <c r="C147" s="112">
        <v>200</v>
      </c>
      <c r="D147" s="113" t="s">
        <v>21</v>
      </c>
    </row>
    <row r="148" spans="2:4" ht="15" thickBot="1">
      <c r="B148" s="135">
        <v>23</v>
      </c>
      <c r="C148" s="112">
        <v>300</v>
      </c>
      <c r="D148" s="111" t="s">
        <v>20</v>
      </c>
    </row>
    <row r="149" spans="2:4" ht="15" thickBot="1">
      <c r="B149" s="137">
        <v>18</v>
      </c>
      <c r="C149" s="112">
        <v>60</v>
      </c>
      <c r="D149" s="113" t="s">
        <v>21</v>
      </c>
    </row>
    <row r="150" spans="2:4" ht="15" thickBot="1">
      <c r="B150" s="135">
        <v>22</v>
      </c>
      <c r="C150" s="112">
        <v>75</v>
      </c>
      <c r="D150" s="111" t="s">
        <v>21</v>
      </c>
    </row>
    <row r="151" spans="2:4" ht="15" thickBot="1">
      <c r="B151" s="137">
        <v>58</v>
      </c>
      <c r="C151" s="112">
        <v>120</v>
      </c>
      <c r="D151" s="113" t="s">
        <v>20</v>
      </c>
    </row>
    <row r="152" spans="2:4" ht="15" thickBot="1">
      <c r="B152" s="135">
        <v>29</v>
      </c>
      <c r="C152" s="112">
        <v>50</v>
      </c>
      <c r="D152" s="111" t="s">
        <v>21</v>
      </c>
    </row>
    <row r="153" spans="2:4" ht="15" thickBot="1">
      <c r="B153" s="137">
        <v>43</v>
      </c>
      <c r="C153" s="112">
        <v>2000</v>
      </c>
      <c r="D153" s="113" t="s">
        <v>20</v>
      </c>
    </row>
    <row r="154" spans="2:4" ht="15" thickBot="1">
      <c r="B154" s="135">
        <v>63</v>
      </c>
      <c r="C154" s="112">
        <v>1000</v>
      </c>
      <c r="D154" s="111" t="s">
        <v>20</v>
      </c>
    </row>
    <row r="155" spans="2:4" ht="15" thickBot="1">
      <c r="B155" s="137">
        <v>51</v>
      </c>
      <c r="C155" s="112">
        <v>900</v>
      </c>
      <c r="D155" s="113" t="s">
        <v>20</v>
      </c>
    </row>
    <row r="156" spans="2:4" ht="15" thickBot="1">
      <c r="B156" s="135">
        <v>31</v>
      </c>
      <c r="C156" s="112">
        <v>2000</v>
      </c>
      <c r="D156" s="111" t="s">
        <v>20</v>
      </c>
    </row>
    <row r="157" spans="2:4" ht="15" thickBot="1">
      <c r="B157" s="137">
        <v>43</v>
      </c>
      <c r="C157" s="112">
        <v>100</v>
      </c>
      <c r="D157" s="113" t="s">
        <v>21</v>
      </c>
    </row>
    <row r="158" spans="2:4" ht="15" thickBot="1">
      <c r="B158" s="135">
        <v>62</v>
      </c>
      <c r="C158" s="112">
        <v>2000</v>
      </c>
      <c r="D158" s="111" t="s">
        <v>20</v>
      </c>
    </row>
    <row r="159" spans="2:4" ht="15" thickBot="1">
      <c r="B159" s="137">
        <v>44</v>
      </c>
      <c r="C159" s="112">
        <v>600</v>
      </c>
      <c r="D159" s="113" t="s">
        <v>20</v>
      </c>
    </row>
    <row r="160" spans="2:4" ht="15" thickBot="1">
      <c r="B160" s="135">
        <v>26</v>
      </c>
      <c r="C160" s="112">
        <v>200</v>
      </c>
      <c r="D160" s="111" t="s">
        <v>21</v>
      </c>
    </row>
    <row r="161" spans="2:4" ht="15" thickBot="1">
      <c r="B161" s="137">
        <v>43</v>
      </c>
      <c r="C161" s="112">
        <v>100</v>
      </c>
      <c r="D161" s="113" t="s">
        <v>21</v>
      </c>
    </row>
    <row r="162" spans="2:4" ht="15" thickBot="1">
      <c r="B162" s="135">
        <v>64</v>
      </c>
      <c r="C162" s="112">
        <v>1000</v>
      </c>
      <c r="D162" s="111" t="s">
        <v>19</v>
      </c>
    </row>
    <row r="163" spans="2:4" ht="15" thickBot="1">
      <c r="B163" s="137">
        <v>39</v>
      </c>
      <c r="C163" s="112">
        <v>60</v>
      </c>
      <c r="D163" s="113" t="s">
        <v>21</v>
      </c>
    </row>
    <row r="164" spans="2:4" ht="15" thickBot="1">
      <c r="B164" s="135">
        <v>64</v>
      </c>
      <c r="C164" s="112">
        <v>150</v>
      </c>
      <c r="D164" s="111" t="s">
        <v>21</v>
      </c>
    </row>
    <row r="165" spans="2:4" ht="15" thickBot="1">
      <c r="B165" s="137">
        <v>47</v>
      </c>
      <c r="C165" s="112">
        <v>1500</v>
      </c>
      <c r="D165" s="113" t="s">
        <v>19</v>
      </c>
    </row>
    <row r="166" spans="2:4" ht="15" thickBot="1">
      <c r="B166" s="135">
        <v>60</v>
      </c>
      <c r="C166" s="112">
        <v>1200</v>
      </c>
      <c r="D166" s="111" t="s">
        <v>21</v>
      </c>
    </row>
    <row r="167" spans="2:4" ht="15" thickBot="1">
      <c r="B167" s="137">
        <v>34</v>
      </c>
      <c r="C167" s="112">
        <v>2000</v>
      </c>
      <c r="D167" s="113" t="s">
        <v>21</v>
      </c>
    </row>
    <row r="168" spans="2:4" ht="15" thickBot="1">
      <c r="B168" s="135">
        <v>43</v>
      </c>
      <c r="C168" s="112">
        <v>150</v>
      </c>
      <c r="D168" s="111" t="s">
        <v>21</v>
      </c>
    </row>
    <row r="169" spans="2:4" ht="15" thickBot="1">
      <c r="B169" s="137">
        <v>53</v>
      </c>
      <c r="C169" s="112">
        <v>300</v>
      </c>
      <c r="D169" s="113" t="s">
        <v>21</v>
      </c>
    </row>
    <row r="170" spans="2:4" ht="15" thickBot="1">
      <c r="B170" s="135">
        <v>18</v>
      </c>
      <c r="C170" s="112">
        <v>1500</v>
      </c>
      <c r="D170" s="111" t="s">
        <v>19</v>
      </c>
    </row>
    <row r="171" spans="2:4" ht="15" thickBot="1">
      <c r="B171" s="137">
        <v>25</v>
      </c>
      <c r="C171" s="112">
        <v>50</v>
      </c>
      <c r="D171" s="113" t="s">
        <v>21</v>
      </c>
    </row>
    <row r="172" spans="2:4" ht="15" thickBot="1">
      <c r="B172" s="135">
        <v>52</v>
      </c>
      <c r="C172" s="112">
        <v>900</v>
      </c>
      <c r="D172" s="111" t="s">
        <v>21</v>
      </c>
    </row>
    <row r="173" spans="2:4" ht="15" thickBot="1">
      <c r="B173" s="137">
        <v>32</v>
      </c>
      <c r="C173" s="112">
        <v>50</v>
      </c>
      <c r="D173" s="113" t="s">
        <v>19</v>
      </c>
    </row>
    <row r="174" spans="2:4" ht="15" thickBot="1">
      <c r="B174" s="135">
        <v>64</v>
      </c>
      <c r="C174" s="112">
        <v>120</v>
      </c>
      <c r="D174" s="111" t="s">
        <v>20</v>
      </c>
    </row>
    <row r="175" spans="2:4" ht="15" thickBot="1">
      <c r="B175" s="137">
        <v>39</v>
      </c>
      <c r="C175" s="112">
        <v>300</v>
      </c>
      <c r="D175" s="113" t="s">
        <v>19</v>
      </c>
    </row>
    <row r="176" spans="2:4" ht="15" thickBot="1">
      <c r="B176" s="135">
        <v>31</v>
      </c>
      <c r="C176" s="112">
        <v>100</v>
      </c>
      <c r="D176" s="111" t="s">
        <v>20</v>
      </c>
    </row>
    <row r="177" spans="2:4" ht="15" thickBot="1">
      <c r="B177" s="137">
        <v>43</v>
      </c>
      <c r="C177" s="112">
        <v>100</v>
      </c>
      <c r="D177" s="113" t="s">
        <v>19</v>
      </c>
    </row>
    <row r="178" spans="2:4" ht="15" thickBot="1">
      <c r="B178" s="135">
        <v>45</v>
      </c>
      <c r="C178" s="112">
        <v>100</v>
      </c>
      <c r="D178" s="111" t="s">
        <v>19</v>
      </c>
    </row>
    <row r="179" spans="2:4" ht="15" thickBot="1">
      <c r="B179" s="137">
        <v>40</v>
      </c>
      <c r="C179" s="112">
        <v>60</v>
      </c>
      <c r="D179" s="113" t="s">
        <v>21</v>
      </c>
    </row>
    <row r="180" spans="2:4" ht="15" thickBot="1">
      <c r="B180" s="135">
        <v>31</v>
      </c>
      <c r="C180" s="112">
        <v>300</v>
      </c>
      <c r="D180" s="111" t="s">
        <v>20</v>
      </c>
    </row>
    <row r="181" spans="2:4" ht="15" thickBot="1">
      <c r="B181" s="137">
        <v>41</v>
      </c>
      <c r="C181" s="112">
        <v>900</v>
      </c>
      <c r="D181" s="113" t="s">
        <v>21</v>
      </c>
    </row>
    <row r="182" spans="2:4" ht="15" thickBot="1">
      <c r="B182" s="135">
        <v>19</v>
      </c>
      <c r="C182" s="112">
        <v>1200</v>
      </c>
      <c r="D182" s="111" t="s">
        <v>20</v>
      </c>
    </row>
    <row r="183" spans="2:4" ht="15" thickBot="1">
      <c r="B183" s="137">
        <v>62</v>
      </c>
      <c r="C183" s="112">
        <v>120</v>
      </c>
      <c r="D183" s="113" t="s">
        <v>19</v>
      </c>
    </row>
    <row r="184" spans="2:4" ht="15" thickBot="1">
      <c r="B184" s="135">
        <v>43</v>
      </c>
      <c r="C184" s="112">
        <v>900</v>
      </c>
      <c r="D184" s="111" t="s">
        <v>19</v>
      </c>
    </row>
    <row r="185" spans="2:4" ht="15" thickBot="1">
      <c r="B185" s="137">
        <v>31</v>
      </c>
      <c r="C185" s="112">
        <v>200</v>
      </c>
      <c r="D185" s="113" t="s">
        <v>20</v>
      </c>
    </row>
    <row r="186" spans="2:4" ht="15" thickBot="1">
      <c r="B186" s="135">
        <v>24</v>
      </c>
      <c r="C186" s="112">
        <v>25</v>
      </c>
      <c r="D186" s="111" t="s">
        <v>21</v>
      </c>
    </row>
    <row r="187" spans="2:4" ht="15" thickBot="1">
      <c r="B187" s="137">
        <v>20</v>
      </c>
      <c r="C187" s="112">
        <v>200</v>
      </c>
      <c r="D187" s="113" t="s">
        <v>21</v>
      </c>
    </row>
    <row r="188" spans="2:4" ht="15" thickBot="1">
      <c r="B188" s="135">
        <v>64</v>
      </c>
      <c r="C188" s="112">
        <v>100</v>
      </c>
      <c r="D188" s="111" t="s">
        <v>21</v>
      </c>
    </row>
    <row r="189" spans="2:4" ht="15" thickBot="1">
      <c r="B189" s="137">
        <v>40</v>
      </c>
      <c r="C189" s="112">
        <v>75</v>
      </c>
      <c r="D189" s="113" t="s">
        <v>21</v>
      </c>
    </row>
    <row r="190" spans="2:4" ht="15" thickBot="1">
      <c r="B190" s="135">
        <v>63</v>
      </c>
      <c r="C190" s="112">
        <v>50</v>
      </c>
      <c r="D190" s="111" t="s">
        <v>19</v>
      </c>
    </row>
    <row r="191" spans="2:4" ht="15" thickBot="1">
      <c r="B191" s="137">
        <v>60</v>
      </c>
      <c r="C191" s="112">
        <v>90</v>
      </c>
      <c r="D191" s="113" t="s">
        <v>19</v>
      </c>
    </row>
    <row r="192" spans="2:4" ht="15" thickBot="1">
      <c r="B192" s="135">
        <v>64</v>
      </c>
      <c r="C192" s="112">
        <v>25</v>
      </c>
      <c r="D192" s="111" t="s">
        <v>19</v>
      </c>
    </row>
    <row r="193" spans="2:4" ht="15" thickBot="1">
      <c r="B193" s="137">
        <v>62</v>
      </c>
      <c r="C193" s="112">
        <v>100</v>
      </c>
      <c r="D193" s="113" t="s">
        <v>19</v>
      </c>
    </row>
    <row r="194" spans="2:4" ht="15" thickBot="1">
      <c r="B194" s="135">
        <v>35</v>
      </c>
      <c r="C194" s="112">
        <v>1500</v>
      </c>
      <c r="D194" s="111" t="s">
        <v>19</v>
      </c>
    </row>
    <row r="195" spans="2:4" ht="15" thickBot="1">
      <c r="B195" s="137">
        <v>55</v>
      </c>
      <c r="C195" s="112">
        <v>200</v>
      </c>
      <c r="D195" s="113" t="s">
        <v>21</v>
      </c>
    </row>
    <row r="196" spans="2:4" ht="15" thickBot="1">
      <c r="B196" s="135">
        <v>52</v>
      </c>
      <c r="C196" s="112">
        <v>30</v>
      </c>
      <c r="D196" s="111" t="s">
        <v>21</v>
      </c>
    </row>
    <row r="197" spans="2:4" ht="15" thickBot="1">
      <c r="B197" s="137">
        <v>32</v>
      </c>
      <c r="C197" s="112">
        <v>900</v>
      </c>
      <c r="D197" s="113" t="s">
        <v>21</v>
      </c>
    </row>
    <row r="198" spans="2:4" ht="15" thickBot="1">
      <c r="B198" s="135">
        <v>42</v>
      </c>
      <c r="C198" s="112">
        <v>200</v>
      </c>
      <c r="D198" s="111" t="s">
        <v>21</v>
      </c>
    </row>
    <row r="199" spans="2:4" ht="15" thickBot="1">
      <c r="B199" s="137">
        <v>54</v>
      </c>
      <c r="C199" s="112">
        <v>900</v>
      </c>
      <c r="D199" s="113" t="s">
        <v>19</v>
      </c>
    </row>
    <row r="200" spans="2:4" ht="15" thickBot="1">
      <c r="B200" s="135">
        <v>45</v>
      </c>
      <c r="C200" s="112">
        <v>1500</v>
      </c>
      <c r="D200" s="111" t="s">
        <v>19</v>
      </c>
    </row>
    <row r="201" spans="2:4" ht="15" thickBot="1">
      <c r="B201" s="137">
        <v>27</v>
      </c>
      <c r="C201" s="112">
        <v>150</v>
      </c>
      <c r="D201" s="113" t="s">
        <v>19</v>
      </c>
    </row>
    <row r="202" spans="2:4" ht="15" thickBot="1">
      <c r="B202" s="135">
        <v>56</v>
      </c>
      <c r="C202" s="112">
        <v>25</v>
      </c>
      <c r="D202" s="111" t="s">
        <v>20</v>
      </c>
    </row>
    <row r="203" spans="2:4" ht="15" thickBot="1">
      <c r="B203" s="137">
        <v>34</v>
      </c>
      <c r="C203" s="112">
        <v>1200</v>
      </c>
      <c r="D203" s="113" t="s">
        <v>21</v>
      </c>
    </row>
    <row r="204" spans="2:4" ht="15" thickBot="1">
      <c r="B204" s="135">
        <v>56</v>
      </c>
      <c r="C204" s="112">
        <v>1000</v>
      </c>
      <c r="D204" s="111" t="s">
        <v>21</v>
      </c>
    </row>
    <row r="205" spans="2:4" ht="15" thickBot="1">
      <c r="B205" s="137">
        <v>39</v>
      </c>
      <c r="C205" s="112">
        <v>25</v>
      </c>
      <c r="D205" s="113" t="s">
        <v>19</v>
      </c>
    </row>
    <row r="206" spans="2:4" ht="15" thickBot="1">
      <c r="B206" s="135">
        <v>43</v>
      </c>
      <c r="C206" s="112">
        <v>25</v>
      </c>
      <c r="D206" s="111" t="s">
        <v>21</v>
      </c>
    </row>
    <row r="207" spans="2:4" ht="15" thickBot="1">
      <c r="B207" s="137">
        <v>61</v>
      </c>
      <c r="C207" s="112">
        <v>25</v>
      </c>
      <c r="D207" s="113" t="s">
        <v>21</v>
      </c>
    </row>
    <row r="208" spans="2:4" ht="15" thickBot="1">
      <c r="B208" s="135">
        <v>42</v>
      </c>
      <c r="C208" s="112">
        <v>50</v>
      </c>
      <c r="D208" s="111" t="s">
        <v>19</v>
      </c>
    </row>
    <row r="209" spans="2:4" ht="15" thickBot="1">
      <c r="B209" s="137">
        <v>34</v>
      </c>
      <c r="C209" s="112">
        <v>200</v>
      </c>
      <c r="D209" s="113" t="s">
        <v>20</v>
      </c>
    </row>
    <row r="210" spans="2:4" ht="15" thickBot="1">
      <c r="B210" s="135">
        <v>30</v>
      </c>
      <c r="C210" s="112">
        <v>200</v>
      </c>
      <c r="D210" s="111" t="s">
        <v>20</v>
      </c>
    </row>
    <row r="211" spans="2:4" ht="15" thickBot="1">
      <c r="B211" s="137">
        <v>37</v>
      </c>
      <c r="C211" s="112">
        <v>200</v>
      </c>
      <c r="D211" s="113" t="s">
        <v>20</v>
      </c>
    </row>
    <row r="212" spans="2:4" ht="15" thickBot="1">
      <c r="B212" s="135">
        <v>42</v>
      </c>
      <c r="C212" s="112">
        <v>1500</v>
      </c>
      <c r="D212" s="111" t="s">
        <v>19</v>
      </c>
    </row>
    <row r="213" spans="2:4" ht="15" thickBot="1">
      <c r="B213" s="137">
        <v>21</v>
      </c>
      <c r="C213" s="112">
        <v>1500</v>
      </c>
      <c r="D213" s="113" t="s">
        <v>21</v>
      </c>
    </row>
    <row r="214" spans="2:4" ht="15" thickBot="1">
      <c r="B214" s="135">
        <v>27</v>
      </c>
      <c r="C214" s="112">
        <v>1500</v>
      </c>
      <c r="D214" s="111" t="s">
        <v>19</v>
      </c>
    </row>
    <row r="215" spans="2:4" ht="15" thickBot="1">
      <c r="B215" s="137">
        <v>20</v>
      </c>
      <c r="C215" s="112">
        <v>60</v>
      </c>
      <c r="D215" s="113" t="s">
        <v>19</v>
      </c>
    </row>
    <row r="216" spans="2:4" ht="15" thickBot="1">
      <c r="B216" s="135">
        <v>58</v>
      </c>
      <c r="C216" s="112">
        <v>1500</v>
      </c>
      <c r="D216" s="111" t="s">
        <v>21</v>
      </c>
    </row>
    <row r="217" spans="2:4" ht="15" thickBot="1">
      <c r="B217" s="137">
        <v>62</v>
      </c>
      <c r="C217" s="112">
        <v>100</v>
      </c>
      <c r="D217" s="113" t="s">
        <v>20</v>
      </c>
    </row>
    <row r="218" spans="2:4" ht="15" thickBot="1">
      <c r="B218" s="135">
        <v>35</v>
      </c>
      <c r="C218" s="112">
        <v>200</v>
      </c>
      <c r="D218" s="111" t="s">
        <v>20</v>
      </c>
    </row>
    <row r="219" spans="2:4" ht="15" thickBot="1">
      <c r="B219" s="137">
        <v>64</v>
      </c>
      <c r="C219" s="112">
        <v>90</v>
      </c>
      <c r="D219" s="113" t="s">
        <v>19</v>
      </c>
    </row>
    <row r="220" spans="2:4" ht="15" thickBot="1">
      <c r="B220" s="135">
        <v>53</v>
      </c>
      <c r="C220" s="112">
        <v>90</v>
      </c>
      <c r="D220" s="111" t="s">
        <v>20</v>
      </c>
    </row>
    <row r="221" spans="2:4" ht="15" thickBot="1">
      <c r="B221" s="137">
        <v>64</v>
      </c>
      <c r="C221" s="112">
        <v>500</v>
      </c>
      <c r="D221" s="113" t="s">
        <v>19</v>
      </c>
    </row>
    <row r="222" spans="2:4" ht="15" thickBot="1">
      <c r="B222" s="135">
        <v>39</v>
      </c>
      <c r="C222" s="112">
        <v>600</v>
      </c>
      <c r="D222" s="111" t="s">
        <v>19</v>
      </c>
    </row>
    <row r="223" spans="2:4" ht="15" thickBot="1">
      <c r="B223" s="137">
        <v>51</v>
      </c>
      <c r="C223" s="112">
        <v>120</v>
      </c>
      <c r="D223" s="113" t="s">
        <v>21</v>
      </c>
    </row>
    <row r="224" spans="2:4" ht="15" thickBot="1">
      <c r="B224" s="135">
        <v>64</v>
      </c>
      <c r="C224" s="112">
        <v>25</v>
      </c>
      <c r="D224" s="111" t="s">
        <v>21</v>
      </c>
    </row>
    <row r="225" spans="2:4" ht="15" thickBot="1">
      <c r="B225" s="137">
        <v>25</v>
      </c>
      <c r="C225" s="112">
        <v>50</v>
      </c>
      <c r="D225" s="113" t="s">
        <v>21</v>
      </c>
    </row>
    <row r="226" spans="2:4" ht="15" thickBot="1">
      <c r="B226" s="135">
        <v>57</v>
      </c>
      <c r="C226" s="112">
        <v>100</v>
      </c>
      <c r="D226" s="111" t="s">
        <v>19</v>
      </c>
    </row>
    <row r="227" spans="2:4" ht="15" thickBot="1">
      <c r="B227" s="137">
        <v>61</v>
      </c>
      <c r="C227" s="112">
        <v>50</v>
      </c>
      <c r="D227" s="113" t="s">
        <v>21</v>
      </c>
    </row>
    <row r="228" spans="2:4" ht="15" thickBot="1">
      <c r="B228" s="135">
        <v>36</v>
      </c>
      <c r="C228" s="112">
        <v>100</v>
      </c>
      <c r="D228" s="111" t="s">
        <v>20</v>
      </c>
    </row>
    <row r="229" spans="2:4" ht="15" thickBot="1">
      <c r="B229" s="137">
        <v>59</v>
      </c>
      <c r="C229" s="112">
        <v>60</v>
      </c>
      <c r="D229" s="113" t="s">
        <v>20</v>
      </c>
    </row>
    <row r="230" spans="2:4" ht="15" thickBot="1">
      <c r="B230" s="135">
        <v>58</v>
      </c>
      <c r="C230" s="112">
        <v>90</v>
      </c>
      <c r="D230" s="111" t="s">
        <v>19</v>
      </c>
    </row>
    <row r="231" spans="2:4" ht="15" thickBot="1">
      <c r="B231" s="137">
        <v>54</v>
      </c>
      <c r="C231" s="112">
        <v>25</v>
      </c>
      <c r="D231" s="113" t="s">
        <v>19</v>
      </c>
    </row>
    <row r="232" spans="2:4" ht="15" thickBot="1">
      <c r="B232" s="135">
        <v>23</v>
      </c>
      <c r="C232" s="112">
        <v>150</v>
      </c>
      <c r="D232" s="111" t="s">
        <v>21</v>
      </c>
    </row>
    <row r="233" spans="2:4" ht="15" thickBot="1">
      <c r="B233" s="137">
        <v>43</v>
      </c>
      <c r="C233" s="112">
        <v>25</v>
      </c>
      <c r="D233" s="113" t="s">
        <v>19</v>
      </c>
    </row>
    <row r="234" spans="2:4" ht="15" thickBot="1">
      <c r="B234" s="135">
        <v>51</v>
      </c>
      <c r="C234" s="112">
        <v>600</v>
      </c>
      <c r="D234" s="111" t="s">
        <v>19</v>
      </c>
    </row>
    <row r="235" spans="2:4" ht="15" thickBot="1">
      <c r="B235" s="137">
        <v>62</v>
      </c>
      <c r="C235" s="112">
        <v>50</v>
      </c>
      <c r="D235" s="113" t="s">
        <v>20</v>
      </c>
    </row>
    <row r="236" spans="2:4" ht="15" thickBot="1">
      <c r="B236" s="135">
        <v>23</v>
      </c>
      <c r="C236" s="112">
        <v>1000</v>
      </c>
      <c r="D236" s="111" t="s">
        <v>20</v>
      </c>
    </row>
    <row r="237" spans="2:4" ht="15" thickBot="1">
      <c r="B237" s="137">
        <v>54</v>
      </c>
      <c r="C237" s="112">
        <v>25</v>
      </c>
      <c r="D237" s="113" t="s">
        <v>21</v>
      </c>
    </row>
    <row r="238" spans="2:4" ht="15" thickBot="1">
      <c r="B238" s="135">
        <v>50</v>
      </c>
      <c r="C238" s="112">
        <v>1000</v>
      </c>
      <c r="D238" s="111" t="s">
        <v>19</v>
      </c>
    </row>
    <row r="239" spans="2:4" ht="15" thickBot="1">
      <c r="B239" s="137">
        <v>39</v>
      </c>
      <c r="C239" s="112">
        <v>500</v>
      </c>
      <c r="D239" s="113" t="s">
        <v>19</v>
      </c>
    </row>
    <row r="240" spans="2:4" ht="15" thickBot="1">
      <c r="B240" s="135">
        <v>38</v>
      </c>
      <c r="C240" s="112">
        <v>1500</v>
      </c>
      <c r="D240" s="111" t="s">
        <v>20</v>
      </c>
    </row>
    <row r="241" spans="2:4" ht="15" thickBot="1">
      <c r="B241" s="137">
        <v>23</v>
      </c>
      <c r="C241" s="112">
        <v>300</v>
      </c>
      <c r="D241" s="113" t="s">
        <v>19</v>
      </c>
    </row>
    <row r="242" spans="2:4" ht="15" thickBot="1">
      <c r="B242" s="135">
        <v>23</v>
      </c>
      <c r="C242" s="112">
        <v>75</v>
      </c>
      <c r="D242" s="111" t="s">
        <v>20</v>
      </c>
    </row>
    <row r="243" spans="2:4" ht="15" thickBot="1">
      <c r="B243" s="137">
        <v>21</v>
      </c>
      <c r="C243" s="112">
        <v>25</v>
      </c>
      <c r="D243" s="113" t="s">
        <v>21</v>
      </c>
    </row>
    <row r="244" spans="2:4" ht="15" thickBot="1">
      <c r="B244" s="135">
        <v>47</v>
      </c>
      <c r="C244" s="112">
        <v>900</v>
      </c>
      <c r="D244" s="111" t="s">
        <v>20</v>
      </c>
    </row>
    <row r="245" spans="2:4" ht="15" thickBot="1">
      <c r="B245" s="137">
        <v>28</v>
      </c>
      <c r="C245" s="112">
        <v>100</v>
      </c>
      <c r="D245" s="113" t="s">
        <v>19</v>
      </c>
    </row>
    <row r="246" spans="2:4" ht="15" thickBot="1">
      <c r="B246" s="135">
        <v>47</v>
      </c>
      <c r="C246" s="112">
        <v>90</v>
      </c>
      <c r="D246" s="111" t="s">
        <v>21</v>
      </c>
    </row>
    <row r="247" spans="2:4" ht="15" thickBot="1">
      <c r="B247" s="137">
        <v>48</v>
      </c>
      <c r="C247" s="112">
        <v>50</v>
      </c>
      <c r="D247" s="113" t="s">
        <v>20</v>
      </c>
    </row>
    <row r="248" spans="2:4" ht="15" thickBot="1">
      <c r="B248" s="135">
        <v>41</v>
      </c>
      <c r="C248" s="112">
        <v>60</v>
      </c>
      <c r="D248" s="111" t="s">
        <v>20</v>
      </c>
    </row>
    <row r="249" spans="2:4" ht="15" thickBot="1">
      <c r="B249" s="137">
        <v>26</v>
      </c>
      <c r="C249" s="112">
        <v>900</v>
      </c>
      <c r="D249" s="113" t="s">
        <v>21</v>
      </c>
    </row>
    <row r="250" spans="2:4" ht="15" thickBot="1">
      <c r="B250" s="135">
        <v>20</v>
      </c>
      <c r="C250" s="112">
        <v>50</v>
      </c>
      <c r="D250" s="111" t="s">
        <v>21</v>
      </c>
    </row>
    <row r="251" spans="2:4" ht="15" thickBot="1">
      <c r="B251" s="137">
        <v>48</v>
      </c>
      <c r="C251" s="112">
        <v>50</v>
      </c>
      <c r="D251" s="113" t="s">
        <v>20</v>
      </c>
    </row>
    <row r="252" spans="2:4" ht="15" thickBot="1">
      <c r="B252" s="135">
        <v>57</v>
      </c>
      <c r="C252" s="112">
        <v>200</v>
      </c>
      <c r="D252" s="111" t="s">
        <v>19</v>
      </c>
    </row>
    <row r="253" spans="2:4" ht="15" thickBot="1">
      <c r="B253" s="137">
        <v>54</v>
      </c>
      <c r="C253" s="112">
        <v>300</v>
      </c>
      <c r="D253" s="113" t="s">
        <v>20</v>
      </c>
    </row>
    <row r="254" spans="2:4" ht="15" thickBot="1">
      <c r="B254" s="135">
        <v>53</v>
      </c>
      <c r="C254" s="112">
        <v>2000</v>
      </c>
      <c r="D254" s="111" t="s">
        <v>21</v>
      </c>
    </row>
    <row r="255" spans="2:4" ht="15" thickBot="1">
      <c r="B255" s="137">
        <v>41</v>
      </c>
      <c r="C255" s="112">
        <v>500</v>
      </c>
      <c r="D255" s="113" t="s">
        <v>20</v>
      </c>
    </row>
    <row r="256" spans="2:4" ht="15" thickBot="1">
      <c r="B256" s="135">
        <v>48</v>
      </c>
      <c r="C256" s="112">
        <v>30</v>
      </c>
      <c r="D256" s="111" t="s">
        <v>21</v>
      </c>
    </row>
    <row r="257" spans="2:4" ht="15" thickBot="1">
      <c r="B257" s="137">
        <v>23</v>
      </c>
      <c r="C257" s="112">
        <v>1000</v>
      </c>
      <c r="D257" s="113" t="s">
        <v>21</v>
      </c>
    </row>
    <row r="258" spans="2:4" ht="15" thickBot="1">
      <c r="B258" s="135">
        <v>19</v>
      </c>
      <c r="C258" s="112">
        <v>2000</v>
      </c>
      <c r="D258" s="111" t="s">
        <v>19</v>
      </c>
    </row>
    <row r="259" spans="2:4" ht="15" thickBot="1">
      <c r="B259" s="137">
        <v>37</v>
      </c>
      <c r="C259" s="112">
        <v>50</v>
      </c>
      <c r="D259" s="113" t="s">
        <v>21</v>
      </c>
    </row>
    <row r="260" spans="2:4" ht="15" thickBot="1">
      <c r="B260" s="135">
        <v>45</v>
      </c>
      <c r="C260" s="112">
        <v>200</v>
      </c>
      <c r="D260" s="111" t="s">
        <v>21</v>
      </c>
    </row>
    <row r="261" spans="2:4" ht="15" thickBot="1">
      <c r="B261" s="137">
        <v>28</v>
      </c>
      <c r="C261" s="112">
        <v>60</v>
      </c>
      <c r="D261" s="113" t="s">
        <v>19</v>
      </c>
    </row>
    <row r="262" spans="2:4" ht="15" thickBot="1">
      <c r="B262" s="135">
        <v>21</v>
      </c>
      <c r="C262" s="112">
        <v>50</v>
      </c>
      <c r="D262" s="111" t="s">
        <v>21</v>
      </c>
    </row>
    <row r="263" spans="2:4" ht="15" thickBot="1">
      <c r="B263" s="137">
        <v>32</v>
      </c>
      <c r="C263" s="112">
        <v>120</v>
      </c>
      <c r="D263" s="113" t="s">
        <v>19</v>
      </c>
    </row>
    <row r="264" spans="2:4" ht="15" thickBot="1">
      <c r="B264" s="135">
        <v>23</v>
      </c>
      <c r="C264" s="112">
        <v>60</v>
      </c>
      <c r="D264" s="111" t="s">
        <v>19</v>
      </c>
    </row>
    <row r="265" spans="2:4" ht="15" thickBot="1">
      <c r="B265" s="137">
        <v>47</v>
      </c>
      <c r="C265" s="112">
        <v>900</v>
      </c>
      <c r="D265" s="113" t="s">
        <v>21</v>
      </c>
    </row>
    <row r="266" spans="2:4" ht="15" thickBot="1">
      <c r="B266" s="135">
        <v>55</v>
      </c>
      <c r="C266" s="112">
        <v>900</v>
      </c>
      <c r="D266" s="111" t="s">
        <v>21</v>
      </c>
    </row>
    <row r="267" spans="2:4" ht="15" thickBot="1">
      <c r="B267" s="137">
        <v>19</v>
      </c>
      <c r="C267" s="112">
        <v>60</v>
      </c>
      <c r="D267" s="113" t="s">
        <v>20</v>
      </c>
    </row>
    <row r="268" spans="2:4" ht="15" thickBot="1">
      <c r="B268" s="135">
        <v>32</v>
      </c>
      <c r="C268" s="112">
        <v>90</v>
      </c>
      <c r="D268" s="111" t="s">
        <v>19</v>
      </c>
    </row>
    <row r="269" spans="2:4" ht="15" thickBot="1">
      <c r="B269" s="137">
        <v>28</v>
      </c>
      <c r="C269" s="112">
        <v>30</v>
      </c>
      <c r="D269" s="113" t="s">
        <v>20</v>
      </c>
    </row>
    <row r="270" spans="2:4" ht="15" thickBot="1">
      <c r="B270" s="135">
        <v>25</v>
      </c>
      <c r="C270" s="112">
        <v>2000</v>
      </c>
      <c r="D270" s="111" t="s">
        <v>21</v>
      </c>
    </row>
    <row r="271" spans="2:4" ht="15" thickBot="1">
      <c r="B271" s="137">
        <v>43</v>
      </c>
      <c r="C271" s="112">
        <v>300</v>
      </c>
      <c r="D271" s="113" t="s">
        <v>20</v>
      </c>
    </row>
    <row r="272" spans="2:4" ht="15" thickBot="1">
      <c r="B272" s="135">
        <v>62</v>
      </c>
      <c r="C272" s="112">
        <v>120</v>
      </c>
      <c r="D272" s="111" t="s">
        <v>19</v>
      </c>
    </row>
    <row r="273" spans="2:4" ht="15" thickBot="1">
      <c r="B273" s="137">
        <v>61</v>
      </c>
      <c r="C273" s="112">
        <v>100</v>
      </c>
      <c r="D273" s="113" t="s">
        <v>20</v>
      </c>
    </row>
    <row r="274" spans="2:4" ht="15" thickBot="1">
      <c r="B274" s="135">
        <v>22</v>
      </c>
      <c r="C274" s="112">
        <v>50</v>
      </c>
      <c r="D274" s="111" t="s">
        <v>19</v>
      </c>
    </row>
    <row r="275" spans="2:4" ht="15" thickBot="1">
      <c r="B275" s="137">
        <v>23</v>
      </c>
      <c r="C275" s="112">
        <v>1000</v>
      </c>
      <c r="D275" s="113" t="s">
        <v>21</v>
      </c>
    </row>
    <row r="276" spans="2:4" ht="15" thickBot="1">
      <c r="B276" s="135">
        <v>43</v>
      </c>
      <c r="C276" s="112">
        <v>1000</v>
      </c>
      <c r="D276" s="111" t="s">
        <v>21</v>
      </c>
    </row>
    <row r="277" spans="2:4" ht="15" thickBot="1">
      <c r="B277" s="137">
        <v>21</v>
      </c>
      <c r="C277" s="112">
        <v>100</v>
      </c>
      <c r="D277" s="113" t="s">
        <v>19</v>
      </c>
    </row>
    <row r="278" spans="2:4" ht="15" thickBot="1">
      <c r="B278" s="135">
        <v>36</v>
      </c>
      <c r="C278" s="112">
        <v>100</v>
      </c>
      <c r="D278" s="111" t="s">
        <v>21</v>
      </c>
    </row>
    <row r="279" spans="2:4" ht="15" thickBot="1">
      <c r="B279" s="137">
        <v>37</v>
      </c>
      <c r="C279" s="112">
        <v>100</v>
      </c>
      <c r="D279" s="113" t="s">
        <v>21</v>
      </c>
    </row>
    <row r="280" spans="2:4" ht="15" thickBot="1">
      <c r="B280" s="135">
        <v>50</v>
      </c>
      <c r="C280" s="112">
        <v>500</v>
      </c>
      <c r="D280" s="111" t="s">
        <v>21</v>
      </c>
    </row>
    <row r="281" spans="2:4" ht="15" thickBot="1">
      <c r="B281" s="137">
        <v>37</v>
      </c>
      <c r="C281" s="112">
        <v>1500</v>
      </c>
      <c r="D281" s="113" t="s">
        <v>21</v>
      </c>
    </row>
    <row r="282" spans="2:4" ht="15" thickBot="1">
      <c r="B282" s="135">
        <v>29</v>
      </c>
      <c r="C282" s="112">
        <v>2000</v>
      </c>
      <c r="D282" s="111" t="s">
        <v>19</v>
      </c>
    </row>
    <row r="283" spans="2:4" ht="15" thickBot="1">
      <c r="B283" s="137">
        <v>64</v>
      </c>
      <c r="C283" s="112">
        <v>200</v>
      </c>
      <c r="D283" s="113" t="s">
        <v>20</v>
      </c>
    </row>
    <row r="284" spans="2:4" ht="15" thickBot="1">
      <c r="B284" s="135">
        <v>18</v>
      </c>
      <c r="C284" s="112">
        <v>500</v>
      </c>
      <c r="D284" s="111" t="s">
        <v>20</v>
      </c>
    </row>
    <row r="285" spans="2:4" ht="15" thickBot="1">
      <c r="B285" s="137">
        <v>43</v>
      </c>
      <c r="C285" s="112">
        <v>200</v>
      </c>
      <c r="D285" s="113" t="s">
        <v>21</v>
      </c>
    </row>
    <row r="286" spans="2:4" ht="15" thickBot="1">
      <c r="B286" s="135">
        <v>31</v>
      </c>
      <c r="C286" s="112">
        <v>25</v>
      </c>
      <c r="D286" s="111" t="s">
        <v>20</v>
      </c>
    </row>
    <row r="287" spans="2:4" ht="15" thickBot="1">
      <c r="B287" s="137">
        <v>55</v>
      </c>
      <c r="C287" s="112">
        <v>50</v>
      </c>
      <c r="D287" s="113" t="s">
        <v>20</v>
      </c>
    </row>
    <row r="288" spans="2:4" ht="15" thickBot="1">
      <c r="B288" s="135">
        <v>54</v>
      </c>
      <c r="C288" s="112">
        <v>100</v>
      </c>
      <c r="D288" s="111" t="s">
        <v>21</v>
      </c>
    </row>
    <row r="289" spans="2:4" ht="15" thickBot="1">
      <c r="B289" s="137">
        <v>28</v>
      </c>
      <c r="C289" s="112">
        <v>120</v>
      </c>
      <c r="D289" s="113" t="s">
        <v>21</v>
      </c>
    </row>
    <row r="290" spans="2:4" ht="15" thickBot="1">
      <c r="B290" s="135">
        <v>53</v>
      </c>
      <c r="C290" s="112">
        <v>60</v>
      </c>
      <c r="D290" s="111" t="s">
        <v>20</v>
      </c>
    </row>
    <row r="291" spans="2:4" ht="15" thickBot="1">
      <c r="B291" s="137">
        <v>30</v>
      </c>
      <c r="C291" s="112">
        <v>600</v>
      </c>
      <c r="D291" s="113" t="s">
        <v>19</v>
      </c>
    </row>
    <row r="292" spans="2:4" ht="15" thickBot="1">
      <c r="B292" s="135">
        <v>60</v>
      </c>
      <c r="C292" s="112">
        <v>600</v>
      </c>
      <c r="D292" s="111" t="s">
        <v>21</v>
      </c>
    </row>
    <row r="293" spans="2:4" ht="15" thickBot="1">
      <c r="B293" s="137">
        <v>20</v>
      </c>
      <c r="C293" s="112">
        <v>1200</v>
      </c>
      <c r="D293" s="113" t="s">
        <v>19</v>
      </c>
    </row>
    <row r="294" spans="2:4" ht="15" thickBot="1">
      <c r="B294" s="135">
        <v>50</v>
      </c>
      <c r="C294" s="112">
        <v>90</v>
      </c>
      <c r="D294" s="111" t="s">
        <v>20</v>
      </c>
    </row>
    <row r="295" spans="2:4" ht="15" thickBot="1">
      <c r="B295" s="137">
        <v>23</v>
      </c>
      <c r="C295" s="112">
        <v>90</v>
      </c>
      <c r="D295" s="113" t="s">
        <v>21</v>
      </c>
    </row>
    <row r="296" spans="2:4" ht="15" thickBot="1">
      <c r="B296" s="135">
        <v>27</v>
      </c>
      <c r="C296" s="112">
        <v>900</v>
      </c>
      <c r="D296" s="111" t="s">
        <v>19</v>
      </c>
    </row>
    <row r="297" spans="2:4" ht="15" thickBot="1">
      <c r="B297" s="137">
        <v>22</v>
      </c>
      <c r="C297" s="112">
        <v>1200</v>
      </c>
      <c r="D297" s="113" t="s">
        <v>21</v>
      </c>
    </row>
    <row r="298" spans="2:4" ht="15" thickBot="1">
      <c r="B298" s="135">
        <v>40</v>
      </c>
      <c r="C298" s="112">
        <v>1000</v>
      </c>
      <c r="D298" s="111" t="s">
        <v>20</v>
      </c>
    </row>
    <row r="299" spans="2:4" ht="15" thickBot="1">
      <c r="B299" s="137">
        <v>27</v>
      </c>
      <c r="C299" s="112">
        <v>1200</v>
      </c>
      <c r="D299" s="113" t="s">
        <v>19</v>
      </c>
    </row>
    <row r="300" spans="2:4" ht="15" thickBot="1">
      <c r="B300" s="135">
        <v>61</v>
      </c>
      <c r="C300" s="112">
        <v>1000</v>
      </c>
      <c r="D300" s="111" t="s">
        <v>20</v>
      </c>
    </row>
    <row r="301" spans="2:4" ht="15" thickBot="1">
      <c r="B301" s="137">
        <v>19</v>
      </c>
      <c r="C301" s="112">
        <v>200</v>
      </c>
      <c r="D301" s="113" t="s">
        <v>20</v>
      </c>
    </row>
    <row r="302" spans="2:4" ht="15" thickBot="1">
      <c r="B302" s="135">
        <v>30</v>
      </c>
      <c r="C302" s="112">
        <v>120</v>
      </c>
      <c r="D302" s="111" t="s">
        <v>21</v>
      </c>
    </row>
    <row r="303" spans="2:4" ht="15" thickBot="1">
      <c r="B303" s="137">
        <v>57</v>
      </c>
      <c r="C303" s="112">
        <v>600</v>
      </c>
      <c r="D303" s="113" t="s">
        <v>19</v>
      </c>
    </row>
    <row r="304" spans="2:4" ht="15" thickBot="1">
      <c r="B304" s="135">
        <v>19</v>
      </c>
      <c r="C304" s="112">
        <v>90</v>
      </c>
      <c r="D304" s="111" t="s">
        <v>20</v>
      </c>
    </row>
    <row r="305" spans="2:4" ht="15" thickBot="1">
      <c r="B305" s="137">
        <v>37</v>
      </c>
      <c r="C305" s="112">
        <v>60</v>
      </c>
      <c r="D305" s="113" t="s">
        <v>20</v>
      </c>
    </row>
    <row r="306" spans="2:4" ht="15" thickBot="1">
      <c r="B306" s="135">
        <v>18</v>
      </c>
      <c r="C306" s="112">
        <v>30</v>
      </c>
      <c r="D306" s="111" t="s">
        <v>19</v>
      </c>
    </row>
    <row r="307" spans="2:4" ht="15" thickBot="1">
      <c r="B307" s="137">
        <v>54</v>
      </c>
      <c r="C307" s="112">
        <v>50</v>
      </c>
      <c r="D307" s="113" t="s">
        <v>20</v>
      </c>
    </row>
    <row r="308" spans="2:4" ht="15" thickBot="1">
      <c r="B308" s="135">
        <v>26</v>
      </c>
      <c r="C308" s="112">
        <v>50</v>
      </c>
      <c r="D308" s="111" t="s">
        <v>20</v>
      </c>
    </row>
    <row r="309" spans="2:4" ht="15" thickBot="1">
      <c r="B309" s="137">
        <v>34</v>
      </c>
      <c r="C309" s="112">
        <v>1200</v>
      </c>
      <c r="D309" s="113" t="s">
        <v>19</v>
      </c>
    </row>
    <row r="310" spans="2:4" ht="15" thickBot="1">
      <c r="B310" s="135">
        <v>26</v>
      </c>
      <c r="C310" s="112">
        <v>25</v>
      </c>
      <c r="D310" s="111" t="s">
        <v>19</v>
      </c>
    </row>
    <row r="311" spans="2:4" ht="15" thickBot="1">
      <c r="B311" s="137">
        <v>28</v>
      </c>
      <c r="C311" s="112">
        <v>25</v>
      </c>
      <c r="D311" s="113" t="s">
        <v>19</v>
      </c>
    </row>
    <row r="312" spans="2:4" ht="15" thickBot="1">
      <c r="B312" s="135">
        <v>32</v>
      </c>
      <c r="C312" s="112">
        <v>100</v>
      </c>
      <c r="D312" s="111" t="s">
        <v>19</v>
      </c>
    </row>
    <row r="313" spans="2:4" ht="15" thickBot="1">
      <c r="B313" s="137">
        <v>41</v>
      </c>
      <c r="C313" s="112">
        <v>120</v>
      </c>
      <c r="D313" s="113" t="s">
        <v>21</v>
      </c>
    </row>
    <row r="314" spans="2:4" ht="15" thickBot="1">
      <c r="B314" s="135">
        <v>55</v>
      </c>
      <c r="C314" s="112">
        <v>1500</v>
      </c>
      <c r="D314" s="111" t="s">
        <v>19</v>
      </c>
    </row>
    <row r="315" spans="2:4" ht="15" thickBot="1">
      <c r="B315" s="137">
        <v>52</v>
      </c>
      <c r="C315" s="112">
        <v>120</v>
      </c>
      <c r="D315" s="113" t="s">
        <v>21</v>
      </c>
    </row>
    <row r="316" spans="2:4" ht="15" thickBot="1">
      <c r="B316" s="135">
        <v>47</v>
      </c>
      <c r="C316" s="112">
        <v>60</v>
      </c>
      <c r="D316" s="111" t="s">
        <v>21</v>
      </c>
    </row>
    <row r="317" spans="2:4" ht="15" thickBot="1">
      <c r="B317" s="137">
        <v>48</v>
      </c>
      <c r="C317" s="112">
        <v>50</v>
      </c>
      <c r="D317" s="113" t="s">
        <v>21</v>
      </c>
    </row>
    <row r="318" spans="2:4" ht="15" thickBot="1">
      <c r="B318" s="135">
        <v>22</v>
      </c>
      <c r="C318" s="112">
        <v>90</v>
      </c>
      <c r="D318" s="111" t="s">
        <v>20</v>
      </c>
    </row>
    <row r="319" spans="2:4" ht="15" thickBot="1">
      <c r="B319" s="137">
        <v>61</v>
      </c>
      <c r="C319" s="112">
        <v>25</v>
      </c>
      <c r="D319" s="113" t="s">
        <v>21</v>
      </c>
    </row>
    <row r="320" spans="2:4" ht="15" thickBot="1">
      <c r="B320" s="135">
        <v>31</v>
      </c>
      <c r="C320" s="112">
        <v>500</v>
      </c>
      <c r="D320" s="111" t="s">
        <v>21</v>
      </c>
    </row>
    <row r="321" spans="2:4" ht="15" thickBot="1">
      <c r="B321" s="137">
        <v>28</v>
      </c>
      <c r="C321" s="112">
        <v>1200</v>
      </c>
      <c r="D321" s="113" t="s">
        <v>20</v>
      </c>
    </row>
    <row r="322" spans="2:4" ht="15" thickBot="1">
      <c r="B322" s="135">
        <v>26</v>
      </c>
      <c r="C322" s="112">
        <v>50</v>
      </c>
      <c r="D322" s="111" t="s">
        <v>20</v>
      </c>
    </row>
    <row r="323" spans="2:4" ht="15" thickBot="1">
      <c r="B323" s="137">
        <v>51</v>
      </c>
      <c r="C323" s="112">
        <v>500</v>
      </c>
      <c r="D323" s="113" t="s">
        <v>20</v>
      </c>
    </row>
    <row r="324" spans="2:4" ht="15" thickBot="1">
      <c r="B324" s="135">
        <v>29</v>
      </c>
      <c r="C324" s="112">
        <v>900</v>
      </c>
      <c r="D324" s="111" t="s">
        <v>19</v>
      </c>
    </row>
    <row r="325" spans="2:4" ht="15" thickBot="1">
      <c r="B325" s="137">
        <v>52</v>
      </c>
      <c r="C325" s="112">
        <v>150</v>
      </c>
      <c r="D325" s="113" t="s">
        <v>20</v>
      </c>
    </row>
    <row r="326" spans="2:4" ht="15" thickBot="1">
      <c r="B326" s="135">
        <v>52</v>
      </c>
      <c r="C326" s="112">
        <v>50</v>
      </c>
      <c r="D326" s="111" t="s">
        <v>20</v>
      </c>
    </row>
    <row r="327" spans="2:4" ht="15" thickBot="1">
      <c r="B327" s="137">
        <v>18</v>
      </c>
      <c r="C327" s="112">
        <v>75</v>
      </c>
      <c r="D327" s="113" t="s">
        <v>21</v>
      </c>
    </row>
    <row r="328" spans="2:4" ht="15" thickBot="1">
      <c r="B328" s="135">
        <v>57</v>
      </c>
      <c r="C328" s="112">
        <v>150</v>
      </c>
      <c r="D328" s="111" t="s">
        <v>20</v>
      </c>
    </row>
    <row r="329" spans="2:4" ht="15" thickBot="1">
      <c r="B329" s="137">
        <v>39</v>
      </c>
      <c r="C329" s="112">
        <v>100</v>
      </c>
      <c r="D329" s="113" t="s">
        <v>19</v>
      </c>
    </row>
    <row r="330" spans="2:4" ht="15" thickBot="1">
      <c r="B330" s="135">
        <v>46</v>
      </c>
      <c r="C330" s="112">
        <v>100</v>
      </c>
      <c r="D330" s="111" t="s">
        <v>20</v>
      </c>
    </row>
    <row r="331" spans="2:4" ht="15" thickBot="1">
      <c r="B331" s="137">
        <v>25</v>
      </c>
      <c r="C331" s="112">
        <v>200</v>
      </c>
      <c r="D331" s="113" t="s">
        <v>19</v>
      </c>
    </row>
    <row r="332" spans="2:4" ht="15" thickBot="1">
      <c r="B332" s="135">
        <v>28</v>
      </c>
      <c r="C332" s="112">
        <v>90</v>
      </c>
      <c r="D332" s="111" t="s">
        <v>20</v>
      </c>
    </row>
    <row r="333" spans="2:4" ht="15" thickBot="1">
      <c r="B333" s="137">
        <v>58</v>
      </c>
      <c r="C333" s="112">
        <v>1200</v>
      </c>
      <c r="D333" s="113" t="s">
        <v>20</v>
      </c>
    </row>
    <row r="334" spans="2:4" ht="15" thickBot="1">
      <c r="B334" s="135">
        <v>54</v>
      </c>
      <c r="C334" s="112">
        <v>1200</v>
      </c>
      <c r="D334" s="111" t="s">
        <v>20</v>
      </c>
    </row>
    <row r="335" spans="2:4" ht="15" thickBot="1">
      <c r="B335" s="137">
        <v>31</v>
      </c>
      <c r="C335" s="112">
        <v>900</v>
      </c>
      <c r="D335" s="113" t="s">
        <v>20</v>
      </c>
    </row>
    <row r="336" spans="2:4" ht="15" thickBot="1">
      <c r="B336" s="135">
        <v>47</v>
      </c>
      <c r="C336" s="112">
        <v>120</v>
      </c>
      <c r="D336" s="111" t="s">
        <v>19</v>
      </c>
    </row>
    <row r="337" spans="2:4" ht="15" thickBot="1">
      <c r="B337" s="137">
        <v>52</v>
      </c>
      <c r="C337" s="112">
        <v>150</v>
      </c>
      <c r="D337" s="113" t="s">
        <v>19</v>
      </c>
    </row>
    <row r="338" spans="2:4" ht="15" thickBot="1">
      <c r="B338" s="135">
        <v>38</v>
      </c>
      <c r="C338" s="112">
        <v>500</v>
      </c>
      <c r="D338" s="111" t="s">
        <v>21</v>
      </c>
    </row>
    <row r="339" spans="2:4" ht="15" thickBot="1">
      <c r="B339" s="137">
        <v>54</v>
      </c>
      <c r="C339" s="112">
        <v>100</v>
      </c>
      <c r="D339" s="113" t="s">
        <v>19</v>
      </c>
    </row>
    <row r="340" spans="2:4" ht="15" thickBot="1">
      <c r="B340" s="135">
        <v>22</v>
      </c>
      <c r="C340" s="112">
        <v>50</v>
      </c>
      <c r="D340" s="111" t="s">
        <v>20</v>
      </c>
    </row>
    <row r="341" spans="2:4" ht="15" thickBot="1">
      <c r="B341" s="137">
        <v>36</v>
      </c>
      <c r="C341" s="112">
        <v>1200</v>
      </c>
      <c r="D341" s="113" t="s">
        <v>21</v>
      </c>
    </row>
    <row r="342" spans="2:4" ht="15" thickBot="1">
      <c r="B342" s="135">
        <v>31</v>
      </c>
      <c r="C342" s="112">
        <v>200</v>
      </c>
      <c r="D342" s="111" t="s">
        <v>21</v>
      </c>
    </row>
    <row r="343" spans="2:4" ht="15" thickBot="1">
      <c r="B343" s="137">
        <v>43</v>
      </c>
      <c r="C343" s="112">
        <v>2000</v>
      </c>
      <c r="D343" s="113" t="s">
        <v>21</v>
      </c>
    </row>
    <row r="344" spans="2:4" ht="15" thickBot="1">
      <c r="B344" s="135">
        <v>21</v>
      </c>
      <c r="C344" s="112">
        <v>50</v>
      </c>
      <c r="D344" s="111" t="s">
        <v>20</v>
      </c>
    </row>
    <row r="345" spans="2:4" ht="15" thickBot="1">
      <c r="B345" s="137">
        <v>42</v>
      </c>
      <c r="C345" s="112">
        <v>30</v>
      </c>
      <c r="D345" s="113" t="s">
        <v>19</v>
      </c>
    </row>
    <row r="346" spans="2:4" ht="15" thickBot="1">
      <c r="B346" s="135">
        <v>62</v>
      </c>
      <c r="C346" s="112">
        <v>30</v>
      </c>
      <c r="D346" s="111" t="s">
        <v>20</v>
      </c>
    </row>
    <row r="347" spans="2:4" ht="15" thickBot="1">
      <c r="B347" s="137">
        <v>59</v>
      </c>
      <c r="C347" s="112">
        <v>1000</v>
      </c>
      <c r="D347" s="113" t="s">
        <v>21</v>
      </c>
    </row>
    <row r="348" spans="2:4" ht="15" thickBot="1">
      <c r="B348" s="135">
        <v>42</v>
      </c>
      <c r="C348" s="112">
        <v>25</v>
      </c>
      <c r="D348" s="111" t="s">
        <v>20</v>
      </c>
    </row>
    <row r="349" spans="2:4" ht="15" thickBot="1">
      <c r="B349" s="137">
        <v>35</v>
      </c>
      <c r="C349" s="112">
        <v>600</v>
      </c>
      <c r="D349" s="113" t="s">
        <v>20</v>
      </c>
    </row>
    <row r="350" spans="2:4" ht="15" thickBot="1">
      <c r="B350" s="135">
        <v>57</v>
      </c>
      <c r="C350" s="112">
        <v>50</v>
      </c>
      <c r="D350" s="111" t="s">
        <v>19</v>
      </c>
    </row>
    <row r="351" spans="2:4" ht="15" thickBot="1">
      <c r="B351" s="137">
        <v>25</v>
      </c>
      <c r="C351" s="112">
        <v>75</v>
      </c>
      <c r="D351" s="113" t="s">
        <v>19</v>
      </c>
    </row>
    <row r="352" spans="2:4" ht="15" thickBot="1">
      <c r="B352" s="135">
        <v>56</v>
      </c>
      <c r="C352" s="112">
        <v>90</v>
      </c>
      <c r="D352" s="111" t="s">
        <v>21</v>
      </c>
    </row>
    <row r="353" spans="2:4" ht="15" thickBot="1">
      <c r="B353" s="137">
        <v>57</v>
      </c>
      <c r="C353" s="112">
        <v>1000</v>
      </c>
      <c r="D353" s="113" t="s">
        <v>20</v>
      </c>
    </row>
    <row r="354" spans="2:4" ht="15" thickBot="1">
      <c r="B354" s="135">
        <v>31</v>
      </c>
      <c r="C354" s="112">
        <v>500</v>
      </c>
      <c r="D354" s="111" t="s">
        <v>20</v>
      </c>
    </row>
    <row r="355" spans="2:4" ht="15" thickBot="1">
      <c r="B355" s="137">
        <v>49</v>
      </c>
      <c r="C355" s="112">
        <v>200</v>
      </c>
      <c r="D355" s="113" t="s">
        <v>19</v>
      </c>
    </row>
    <row r="356" spans="2:4" ht="15" thickBot="1">
      <c r="B356" s="135">
        <v>55</v>
      </c>
      <c r="C356" s="112">
        <v>500</v>
      </c>
      <c r="D356" s="111" t="s">
        <v>20</v>
      </c>
    </row>
    <row r="357" spans="2:4" ht="15" thickBot="1">
      <c r="B357" s="137">
        <v>50</v>
      </c>
      <c r="C357" s="112">
        <v>1500</v>
      </c>
      <c r="D357" s="113" t="s">
        <v>20</v>
      </c>
    </row>
    <row r="358" spans="2:4" ht="15" thickBot="1">
      <c r="B358" s="135">
        <v>40</v>
      </c>
      <c r="C358" s="112">
        <v>75</v>
      </c>
      <c r="D358" s="111" t="s">
        <v>20</v>
      </c>
    </row>
    <row r="359" spans="2:4" ht="15" thickBot="1">
      <c r="B359" s="137">
        <v>32</v>
      </c>
      <c r="C359" s="112">
        <v>300</v>
      </c>
      <c r="D359" s="113" t="s">
        <v>19</v>
      </c>
    </row>
    <row r="360" spans="2:4" ht="15" thickBot="1">
      <c r="B360" s="135">
        <v>50</v>
      </c>
      <c r="C360" s="112">
        <v>50</v>
      </c>
      <c r="D360" s="111" t="s">
        <v>21</v>
      </c>
    </row>
    <row r="361" spans="2:4" ht="15" thickBot="1">
      <c r="B361" s="137">
        <v>42</v>
      </c>
      <c r="C361" s="112">
        <v>100</v>
      </c>
      <c r="D361" s="113" t="s">
        <v>21</v>
      </c>
    </row>
    <row r="362" spans="2:4" ht="15" thickBot="1">
      <c r="B362" s="135">
        <v>34</v>
      </c>
      <c r="C362" s="112">
        <v>1200</v>
      </c>
      <c r="D362" s="111" t="s">
        <v>20</v>
      </c>
    </row>
    <row r="363" spans="2:4" ht="15" thickBot="1">
      <c r="B363" s="137">
        <v>50</v>
      </c>
      <c r="C363" s="112">
        <v>25</v>
      </c>
      <c r="D363" s="113" t="s">
        <v>21</v>
      </c>
    </row>
    <row r="364" spans="2:4" ht="15" thickBot="1">
      <c r="B364" s="135">
        <v>64</v>
      </c>
      <c r="C364" s="112">
        <v>25</v>
      </c>
      <c r="D364" s="111" t="s">
        <v>19</v>
      </c>
    </row>
    <row r="365" spans="2:4" ht="15" thickBot="1">
      <c r="B365" s="137">
        <v>19</v>
      </c>
      <c r="C365" s="112">
        <v>500</v>
      </c>
      <c r="D365" s="113" t="s">
        <v>19</v>
      </c>
    </row>
    <row r="366" spans="2:4" ht="15" thickBot="1">
      <c r="B366" s="135">
        <v>31</v>
      </c>
      <c r="C366" s="112">
        <v>300</v>
      </c>
      <c r="D366" s="111" t="s">
        <v>21</v>
      </c>
    </row>
    <row r="367" spans="2:4" ht="15" thickBot="1">
      <c r="B367" s="137">
        <v>57</v>
      </c>
      <c r="C367" s="112">
        <v>100</v>
      </c>
      <c r="D367" s="113" t="s">
        <v>21</v>
      </c>
    </row>
    <row r="368" spans="2:4" ht="15" thickBot="1">
      <c r="B368" s="135">
        <v>57</v>
      </c>
      <c r="C368" s="112">
        <v>50</v>
      </c>
      <c r="D368" s="111" t="s">
        <v>20</v>
      </c>
    </row>
    <row r="369" spans="2:4" ht="15" thickBot="1">
      <c r="B369" s="137">
        <v>56</v>
      </c>
      <c r="C369" s="112">
        <v>1200</v>
      </c>
      <c r="D369" s="113" t="s">
        <v>21</v>
      </c>
    </row>
    <row r="370" spans="2:4" ht="15" thickBot="1">
      <c r="B370" s="135">
        <v>23</v>
      </c>
      <c r="C370" s="112">
        <v>1500</v>
      </c>
      <c r="D370" s="111" t="s">
        <v>20</v>
      </c>
    </row>
    <row r="371" spans="2:4" ht="15" thickBot="1">
      <c r="B371" s="137">
        <v>23</v>
      </c>
      <c r="C371" s="112">
        <v>60</v>
      </c>
      <c r="D371" s="113" t="s">
        <v>20</v>
      </c>
    </row>
    <row r="372" spans="2:4" ht="15" thickBot="1">
      <c r="B372" s="135">
        <v>20</v>
      </c>
      <c r="C372" s="112">
        <v>25</v>
      </c>
      <c r="D372" s="111" t="s">
        <v>19</v>
      </c>
    </row>
    <row r="373" spans="2:4" ht="15" thickBot="1">
      <c r="B373" s="137">
        <v>24</v>
      </c>
      <c r="C373" s="112">
        <v>1500</v>
      </c>
      <c r="D373" s="113" t="s">
        <v>19</v>
      </c>
    </row>
    <row r="374" spans="2:4" ht="15" thickBot="1">
      <c r="B374" s="135">
        <v>25</v>
      </c>
      <c r="C374" s="112">
        <v>600</v>
      </c>
      <c r="D374" s="111" t="s">
        <v>19</v>
      </c>
    </row>
    <row r="375" spans="2:4" ht="15" thickBot="1">
      <c r="B375" s="137">
        <v>59</v>
      </c>
      <c r="C375" s="112">
        <v>75</v>
      </c>
      <c r="D375" s="113" t="s">
        <v>19</v>
      </c>
    </row>
    <row r="376" spans="2:4" ht="15" thickBot="1">
      <c r="B376" s="135">
        <v>32</v>
      </c>
      <c r="C376" s="112">
        <v>50</v>
      </c>
      <c r="D376" s="111" t="s">
        <v>21</v>
      </c>
    </row>
    <row r="377" spans="2:4" ht="15" thickBot="1">
      <c r="B377" s="137">
        <v>64</v>
      </c>
      <c r="C377" s="112">
        <v>30</v>
      </c>
      <c r="D377" s="113" t="s">
        <v>19</v>
      </c>
    </row>
    <row r="378" spans="2:4" ht="15" thickBot="1">
      <c r="B378" s="135">
        <v>46</v>
      </c>
      <c r="C378" s="112">
        <v>200</v>
      </c>
      <c r="D378" s="111" t="s">
        <v>21</v>
      </c>
    </row>
    <row r="379" spans="2:4" ht="15" thickBot="1">
      <c r="B379" s="137">
        <v>50</v>
      </c>
      <c r="C379" s="112">
        <v>300</v>
      </c>
      <c r="D379" s="113" t="s">
        <v>19</v>
      </c>
    </row>
    <row r="380" spans="2:4" ht="15" thickBot="1">
      <c r="B380" s="135">
        <v>47</v>
      </c>
      <c r="C380" s="112">
        <v>25</v>
      </c>
      <c r="D380" s="111" t="s">
        <v>21</v>
      </c>
    </row>
    <row r="381" spans="2:4" ht="15" thickBot="1">
      <c r="B381" s="137">
        <v>56</v>
      </c>
      <c r="C381" s="112">
        <v>600</v>
      </c>
      <c r="D381" s="113" t="s">
        <v>20</v>
      </c>
    </row>
    <row r="382" spans="2:4" ht="15" thickBot="1">
      <c r="B382" s="135">
        <v>44</v>
      </c>
      <c r="C382" s="112">
        <v>100</v>
      </c>
      <c r="D382" s="111" t="s">
        <v>21</v>
      </c>
    </row>
    <row r="383" spans="2:4" ht="15" thickBot="1">
      <c r="B383" s="137">
        <v>53</v>
      </c>
      <c r="C383" s="112">
        <v>1000</v>
      </c>
      <c r="D383" s="113" t="s">
        <v>21</v>
      </c>
    </row>
    <row r="384" spans="2:4" ht="15" thickBot="1">
      <c r="B384" s="135">
        <v>46</v>
      </c>
      <c r="C384" s="112">
        <v>90</v>
      </c>
      <c r="D384" s="111" t="s">
        <v>19</v>
      </c>
    </row>
    <row r="385" spans="2:4" ht="15" thickBot="1">
      <c r="B385" s="137">
        <v>55</v>
      </c>
      <c r="C385" s="112">
        <v>500</v>
      </c>
      <c r="D385" s="113" t="s">
        <v>21</v>
      </c>
    </row>
    <row r="386" spans="2:4" ht="15" thickBot="1">
      <c r="B386" s="135">
        <v>50</v>
      </c>
      <c r="C386" s="112">
        <v>1500</v>
      </c>
      <c r="D386" s="111" t="s">
        <v>20</v>
      </c>
    </row>
    <row r="387" spans="2:4" ht="15" thickBot="1">
      <c r="B387" s="137">
        <v>54</v>
      </c>
      <c r="C387" s="112">
        <v>600</v>
      </c>
      <c r="D387" s="113" t="s">
        <v>20</v>
      </c>
    </row>
    <row r="388" spans="2:4" ht="15" thickBot="1">
      <c r="B388" s="135">
        <v>44</v>
      </c>
      <c r="C388" s="112">
        <v>30</v>
      </c>
      <c r="D388" s="111" t="s">
        <v>19</v>
      </c>
    </row>
    <row r="389" spans="2:4" ht="15" thickBot="1">
      <c r="B389" s="137">
        <v>50</v>
      </c>
      <c r="C389" s="112">
        <v>25</v>
      </c>
      <c r="D389" s="113" t="s">
        <v>20</v>
      </c>
    </row>
    <row r="390" spans="2:4" ht="15" thickBot="1">
      <c r="B390" s="135">
        <v>21</v>
      </c>
      <c r="C390" s="112">
        <v>50</v>
      </c>
      <c r="D390" s="111" t="s">
        <v>21</v>
      </c>
    </row>
    <row r="391" spans="2:4" ht="15" thickBot="1">
      <c r="B391" s="137">
        <v>39</v>
      </c>
      <c r="C391" s="112">
        <v>100</v>
      </c>
      <c r="D391" s="113" t="s">
        <v>20</v>
      </c>
    </row>
    <row r="392" spans="2:4" ht="15" thickBot="1">
      <c r="B392" s="135">
        <v>19</v>
      </c>
      <c r="C392" s="112">
        <v>50</v>
      </c>
      <c r="D392" s="111" t="s">
        <v>19</v>
      </c>
    </row>
    <row r="393" spans="2:4" ht="15" thickBot="1">
      <c r="B393" s="137">
        <v>27</v>
      </c>
      <c r="C393" s="112">
        <v>600</v>
      </c>
      <c r="D393" s="113" t="s">
        <v>21</v>
      </c>
    </row>
    <row r="394" spans="2:4" ht="15" thickBot="1">
      <c r="B394" s="135">
        <v>22</v>
      </c>
      <c r="C394" s="112">
        <v>1000</v>
      </c>
      <c r="D394" s="111" t="s">
        <v>19</v>
      </c>
    </row>
    <row r="395" spans="2:4" ht="15" thickBot="1">
      <c r="B395" s="137">
        <v>27</v>
      </c>
      <c r="C395" s="112">
        <v>500</v>
      </c>
      <c r="D395" s="113" t="s">
        <v>21</v>
      </c>
    </row>
    <row r="396" spans="2:4" ht="15" thickBot="1">
      <c r="B396" s="135">
        <v>50</v>
      </c>
      <c r="C396" s="112">
        <v>1000</v>
      </c>
      <c r="D396" s="111" t="s">
        <v>20</v>
      </c>
    </row>
    <row r="397" spans="2:4" ht="15" thickBot="1">
      <c r="B397" s="137">
        <v>55</v>
      </c>
      <c r="C397" s="112">
        <v>30</v>
      </c>
      <c r="D397" s="113" t="s">
        <v>19</v>
      </c>
    </row>
    <row r="398" spans="2:4" ht="15" thickBot="1">
      <c r="B398" s="135">
        <v>30</v>
      </c>
      <c r="C398" s="112">
        <v>25</v>
      </c>
      <c r="D398" s="111" t="s">
        <v>19</v>
      </c>
    </row>
    <row r="399" spans="2:4" ht="15" thickBot="1">
      <c r="B399" s="137">
        <v>48</v>
      </c>
      <c r="C399" s="112">
        <v>600</v>
      </c>
      <c r="D399" s="113" t="s">
        <v>21</v>
      </c>
    </row>
    <row r="400" spans="2:4" ht="15" thickBot="1">
      <c r="B400" s="135">
        <v>64</v>
      </c>
      <c r="C400" s="112">
        <v>60</v>
      </c>
      <c r="D400" s="111" t="s">
        <v>19</v>
      </c>
    </row>
    <row r="401" spans="2:4" ht="15" thickBot="1">
      <c r="B401" s="137">
        <v>53</v>
      </c>
      <c r="C401" s="112">
        <v>200</v>
      </c>
      <c r="D401" s="113" t="s">
        <v>21</v>
      </c>
    </row>
    <row r="402" spans="2:4" ht="15" thickBot="1">
      <c r="B402" s="135">
        <v>62</v>
      </c>
      <c r="C402" s="112">
        <v>300</v>
      </c>
      <c r="D402" s="111" t="s">
        <v>21</v>
      </c>
    </row>
    <row r="403" spans="2:4" ht="15" thickBot="1">
      <c r="B403" s="137">
        <v>41</v>
      </c>
      <c r="C403" s="112">
        <v>600</v>
      </c>
      <c r="D403" s="113" t="s">
        <v>21</v>
      </c>
    </row>
    <row r="404" spans="2:4" ht="15" thickBot="1">
      <c r="B404" s="135">
        <v>32</v>
      </c>
      <c r="C404" s="112">
        <v>600</v>
      </c>
      <c r="D404" s="111" t="s">
        <v>21</v>
      </c>
    </row>
    <row r="405" spans="2:4" ht="15" thickBot="1">
      <c r="B405" s="137">
        <v>46</v>
      </c>
      <c r="C405" s="112">
        <v>1000</v>
      </c>
      <c r="D405" s="113" t="s">
        <v>20</v>
      </c>
    </row>
    <row r="406" spans="2:4" ht="15" thickBot="1">
      <c r="B406" s="135">
        <v>25</v>
      </c>
      <c r="C406" s="112">
        <v>1200</v>
      </c>
      <c r="D406" s="111" t="s">
        <v>21</v>
      </c>
    </row>
    <row r="407" spans="2:4" ht="15" thickBot="1">
      <c r="B407" s="137">
        <v>22</v>
      </c>
      <c r="C407" s="112">
        <v>100</v>
      </c>
      <c r="D407" s="113" t="s">
        <v>19</v>
      </c>
    </row>
    <row r="408" spans="2:4" ht="15" thickBot="1">
      <c r="B408" s="135">
        <v>46</v>
      </c>
      <c r="C408" s="112">
        <v>900</v>
      </c>
      <c r="D408" s="111" t="s">
        <v>20</v>
      </c>
    </row>
    <row r="409" spans="2:4" ht="15" thickBot="1">
      <c r="B409" s="137">
        <v>64</v>
      </c>
      <c r="C409" s="112">
        <v>500</v>
      </c>
      <c r="D409" s="113" t="s">
        <v>19</v>
      </c>
    </row>
    <row r="410" spans="2:4" ht="15" thickBot="1">
      <c r="B410" s="135">
        <v>21</v>
      </c>
      <c r="C410" s="112">
        <v>900</v>
      </c>
      <c r="D410" s="111" t="s">
        <v>20</v>
      </c>
    </row>
    <row r="411" spans="2:4" ht="15" thickBot="1">
      <c r="B411" s="137">
        <v>29</v>
      </c>
      <c r="C411" s="112">
        <v>100</v>
      </c>
      <c r="D411" s="113" t="s">
        <v>21</v>
      </c>
    </row>
    <row r="412" spans="2:4" ht="15" thickBot="1">
      <c r="B412" s="135">
        <v>62</v>
      </c>
      <c r="C412" s="112">
        <v>200</v>
      </c>
      <c r="D412" s="111" t="s">
        <v>20</v>
      </c>
    </row>
    <row r="413" spans="2:4" ht="15" thickBot="1">
      <c r="B413" s="137">
        <v>19</v>
      </c>
      <c r="C413" s="112">
        <v>2000</v>
      </c>
      <c r="D413" s="113" t="s">
        <v>20</v>
      </c>
    </row>
    <row r="414" spans="2:4" ht="15" thickBot="1">
      <c r="B414" s="135">
        <v>44</v>
      </c>
      <c r="C414" s="112">
        <v>75</v>
      </c>
      <c r="D414" s="111" t="s">
        <v>19</v>
      </c>
    </row>
    <row r="415" spans="2:4" ht="15" thickBot="1">
      <c r="B415" s="137">
        <v>48</v>
      </c>
      <c r="C415" s="112">
        <v>100</v>
      </c>
      <c r="D415" s="113" t="s">
        <v>19</v>
      </c>
    </row>
    <row r="416" spans="2:4" ht="15" thickBot="1">
      <c r="B416" s="135">
        <v>53</v>
      </c>
      <c r="C416" s="112">
        <v>60</v>
      </c>
      <c r="D416" s="111" t="s">
        <v>21</v>
      </c>
    </row>
    <row r="417" spans="2:4" ht="15" thickBot="1">
      <c r="B417" s="137">
        <v>53</v>
      </c>
      <c r="C417" s="112">
        <v>2000</v>
      </c>
      <c r="D417" s="113" t="s">
        <v>20</v>
      </c>
    </row>
    <row r="418" spans="2:4" ht="15" thickBot="1">
      <c r="B418" s="135">
        <v>43</v>
      </c>
      <c r="C418" s="112">
        <v>900</v>
      </c>
      <c r="D418" s="111" t="s">
        <v>20</v>
      </c>
    </row>
    <row r="419" spans="2:4" ht="15" thickBot="1">
      <c r="B419" s="137">
        <v>60</v>
      </c>
      <c r="C419" s="112">
        <v>1000</v>
      </c>
      <c r="D419" s="113" t="s">
        <v>20</v>
      </c>
    </row>
    <row r="420" spans="2:4" ht="15" thickBot="1">
      <c r="B420" s="135">
        <v>44</v>
      </c>
      <c r="C420" s="112">
        <v>90</v>
      </c>
      <c r="D420" s="111" t="s">
        <v>21</v>
      </c>
    </row>
    <row r="421" spans="2:4" ht="15" thickBot="1">
      <c r="B421" s="137">
        <v>22</v>
      </c>
      <c r="C421" s="112">
        <v>2000</v>
      </c>
      <c r="D421" s="113" t="s">
        <v>21</v>
      </c>
    </row>
    <row r="422" spans="2:4" ht="15" thickBot="1">
      <c r="B422" s="135">
        <v>37</v>
      </c>
      <c r="C422" s="112">
        <v>1500</v>
      </c>
      <c r="D422" s="111" t="s">
        <v>21</v>
      </c>
    </row>
    <row r="423" spans="2:4" ht="15" thickBot="1">
      <c r="B423" s="137">
        <v>28</v>
      </c>
      <c r="C423" s="112">
        <v>90</v>
      </c>
      <c r="D423" s="113" t="s">
        <v>21</v>
      </c>
    </row>
    <row r="424" spans="2:4" ht="15" thickBot="1">
      <c r="B424" s="135">
        <v>27</v>
      </c>
      <c r="C424" s="112">
        <v>25</v>
      </c>
      <c r="D424" s="111" t="s">
        <v>21</v>
      </c>
    </row>
    <row r="425" spans="2:4" ht="15" thickBot="1">
      <c r="B425" s="137">
        <v>57</v>
      </c>
      <c r="C425" s="112">
        <v>1200</v>
      </c>
      <c r="D425" s="113" t="s">
        <v>19</v>
      </c>
    </row>
    <row r="426" spans="2:4" ht="15" thickBot="1">
      <c r="B426" s="135">
        <v>55</v>
      </c>
      <c r="C426" s="112">
        <v>120</v>
      </c>
      <c r="D426" s="111" t="s">
        <v>20</v>
      </c>
    </row>
    <row r="427" spans="2:4" ht="15" thickBot="1">
      <c r="B427" s="137">
        <v>23</v>
      </c>
      <c r="C427" s="112">
        <v>150</v>
      </c>
      <c r="D427" s="113" t="s">
        <v>20</v>
      </c>
    </row>
    <row r="428" spans="2:4" ht="15" thickBot="1">
      <c r="B428" s="135">
        <v>25</v>
      </c>
      <c r="C428" s="112">
        <v>25</v>
      </c>
      <c r="D428" s="111" t="s">
        <v>20</v>
      </c>
    </row>
    <row r="429" spans="2:4" ht="15" thickBot="1">
      <c r="B429" s="137">
        <v>40</v>
      </c>
      <c r="C429" s="112">
        <v>200</v>
      </c>
      <c r="D429" s="113" t="s">
        <v>20</v>
      </c>
    </row>
    <row r="430" spans="2:4" ht="15" thickBot="1">
      <c r="B430" s="135">
        <v>64</v>
      </c>
      <c r="C430" s="112">
        <v>50</v>
      </c>
      <c r="D430" s="111" t="s">
        <v>20</v>
      </c>
    </row>
    <row r="431" spans="2:4" ht="15" thickBot="1">
      <c r="B431" s="137">
        <v>43</v>
      </c>
      <c r="C431" s="112">
        <v>900</v>
      </c>
      <c r="D431" s="113" t="s">
        <v>20</v>
      </c>
    </row>
    <row r="432" spans="2:4" ht="15" thickBot="1">
      <c r="B432" s="135">
        <v>63</v>
      </c>
      <c r="C432" s="112">
        <v>1200</v>
      </c>
      <c r="D432" s="111" t="s">
        <v>20</v>
      </c>
    </row>
    <row r="433" spans="2:4" ht="15" thickBot="1">
      <c r="B433" s="137">
        <v>60</v>
      </c>
      <c r="C433" s="112">
        <v>1000</v>
      </c>
      <c r="D433" s="113" t="s">
        <v>20</v>
      </c>
    </row>
    <row r="434" spans="2:4" ht="15" thickBot="1">
      <c r="B434" s="135">
        <v>29</v>
      </c>
      <c r="C434" s="112">
        <v>200</v>
      </c>
      <c r="D434" s="111" t="s">
        <v>19</v>
      </c>
    </row>
    <row r="435" spans="2:4" ht="15" thickBot="1">
      <c r="B435" s="137">
        <v>43</v>
      </c>
      <c r="C435" s="112">
        <v>50</v>
      </c>
      <c r="D435" s="113" t="s">
        <v>20</v>
      </c>
    </row>
    <row r="436" spans="2:4" ht="15" thickBot="1">
      <c r="B436" s="135">
        <v>30</v>
      </c>
      <c r="C436" s="112">
        <v>900</v>
      </c>
      <c r="D436" s="111" t="s">
        <v>19</v>
      </c>
    </row>
    <row r="437" spans="2:4" ht="15" thickBot="1">
      <c r="B437" s="137">
        <v>57</v>
      </c>
      <c r="C437" s="112">
        <v>120</v>
      </c>
      <c r="D437" s="113" t="s">
        <v>21</v>
      </c>
    </row>
    <row r="438" spans="2:4" ht="15" thickBot="1">
      <c r="B438" s="135">
        <v>35</v>
      </c>
      <c r="C438" s="112">
        <v>1200</v>
      </c>
      <c r="D438" s="111" t="s">
        <v>20</v>
      </c>
    </row>
    <row r="439" spans="2:4" ht="15" thickBot="1">
      <c r="B439" s="137">
        <v>42</v>
      </c>
      <c r="C439" s="112">
        <v>30</v>
      </c>
      <c r="D439" s="113" t="s">
        <v>21</v>
      </c>
    </row>
    <row r="440" spans="2:4" ht="15" thickBot="1">
      <c r="B440" s="135">
        <v>50</v>
      </c>
      <c r="C440" s="112">
        <v>75</v>
      </c>
      <c r="D440" s="111" t="s">
        <v>21</v>
      </c>
    </row>
    <row r="441" spans="2:4" ht="15" thickBot="1">
      <c r="B441" s="137">
        <v>64</v>
      </c>
      <c r="C441" s="112">
        <v>600</v>
      </c>
      <c r="D441" s="113" t="s">
        <v>21</v>
      </c>
    </row>
    <row r="442" spans="2:4" ht="15" thickBot="1">
      <c r="B442" s="135">
        <v>57</v>
      </c>
      <c r="C442" s="112">
        <v>1200</v>
      </c>
      <c r="D442" s="111" t="s">
        <v>19</v>
      </c>
    </row>
    <row r="443" spans="2:4" ht="15" thickBot="1">
      <c r="B443" s="137">
        <v>60</v>
      </c>
      <c r="C443" s="112">
        <v>100</v>
      </c>
      <c r="D443" s="113" t="s">
        <v>21</v>
      </c>
    </row>
    <row r="444" spans="2:4" ht="15" thickBot="1">
      <c r="B444" s="135">
        <v>29</v>
      </c>
      <c r="C444" s="112">
        <v>600</v>
      </c>
      <c r="D444" s="111" t="s">
        <v>21</v>
      </c>
    </row>
    <row r="445" spans="2:4" ht="15" thickBot="1">
      <c r="B445" s="137">
        <v>61</v>
      </c>
      <c r="C445" s="112">
        <v>90</v>
      </c>
      <c r="D445" s="113" t="s">
        <v>21</v>
      </c>
    </row>
    <row r="446" spans="2:4" ht="15" thickBot="1">
      <c r="B446" s="135">
        <v>53</v>
      </c>
      <c r="C446" s="112">
        <v>300</v>
      </c>
      <c r="D446" s="111" t="s">
        <v>20</v>
      </c>
    </row>
    <row r="447" spans="2:4" ht="15" thickBot="1">
      <c r="B447" s="137">
        <v>21</v>
      </c>
      <c r="C447" s="112">
        <v>50</v>
      </c>
      <c r="D447" s="113" t="s">
        <v>20</v>
      </c>
    </row>
    <row r="448" spans="2:4" ht="15" thickBot="1">
      <c r="B448" s="135">
        <v>22</v>
      </c>
      <c r="C448" s="112">
        <v>2000</v>
      </c>
      <c r="D448" s="111" t="s">
        <v>19</v>
      </c>
    </row>
    <row r="449" spans="2:4" ht="15" thickBot="1">
      <c r="B449" s="137">
        <v>54</v>
      </c>
      <c r="C449" s="112">
        <v>60</v>
      </c>
      <c r="D449" s="113" t="s">
        <v>19</v>
      </c>
    </row>
    <row r="450" spans="2:4" ht="15" thickBot="1">
      <c r="B450" s="135">
        <v>25</v>
      </c>
      <c r="C450" s="112">
        <v>200</v>
      </c>
      <c r="D450" s="111" t="s">
        <v>20</v>
      </c>
    </row>
    <row r="451" spans="2:4" ht="15" thickBot="1">
      <c r="B451" s="137">
        <v>59</v>
      </c>
      <c r="C451" s="112">
        <v>50</v>
      </c>
      <c r="D451" s="113" t="s">
        <v>19</v>
      </c>
    </row>
    <row r="452" spans="2:4" ht="15" thickBot="1">
      <c r="B452" s="135">
        <v>45</v>
      </c>
      <c r="C452" s="112">
        <v>30</v>
      </c>
      <c r="D452" s="111" t="s">
        <v>20</v>
      </c>
    </row>
    <row r="453" spans="2:4" ht="15" thickBot="1">
      <c r="B453" s="137">
        <v>48</v>
      </c>
      <c r="C453" s="112">
        <v>1500</v>
      </c>
      <c r="D453" s="113" t="s">
        <v>21</v>
      </c>
    </row>
    <row r="454" spans="2:4" ht="15" thickBot="1">
      <c r="B454" s="135">
        <v>26</v>
      </c>
      <c r="C454" s="112">
        <v>1000</v>
      </c>
      <c r="D454" s="111" t="s">
        <v>21</v>
      </c>
    </row>
    <row r="455" spans="2:4" ht="15" thickBot="1">
      <c r="B455" s="137">
        <v>46</v>
      </c>
      <c r="C455" s="112">
        <v>25</v>
      </c>
      <c r="D455" s="113" t="s">
        <v>19</v>
      </c>
    </row>
    <row r="456" spans="2:4" ht="15" thickBot="1">
      <c r="B456" s="135">
        <v>31</v>
      </c>
      <c r="C456" s="112">
        <v>100</v>
      </c>
      <c r="D456" s="111" t="s">
        <v>20</v>
      </c>
    </row>
    <row r="457" spans="2:4" ht="15" thickBot="1">
      <c r="B457" s="137">
        <v>57</v>
      </c>
      <c r="C457" s="112">
        <v>60</v>
      </c>
      <c r="D457" s="113" t="s">
        <v>20</v>
      </c>
    </row>
    <row r="458" spans="2:4" ht="15" thickBot="1">
      <c r="B458" s="135">
        <v>58</v>
      </c>
      <c r="C458" s="112">
        <v>900</v>
      </c>
      <c r="D458" s="111" t="s">
        <v>19</v>
      </c>
    </row>
    <row r="459" spans="2:4" ht="15" thickBot="1">
      <c r="B459" s="137">
        <v>39</v>
      </c>
      <c r="C459" s="112">
        <v>100</v>
      </c>
      <c r="D459" s="113" t="s">
        <v>20</v>
      </c>
    </row>
    <row r="460" spans="2:4" ht="15" thickBot="1">
      <c r="B460" s="135">
        <v>28</v>
      </c>
      <c r="C460" s="112">
        <v>1200</v>
      </c>
      <c r="D460" s="111" t="s">
        <v>21</v>
      </c>
    </row>
    <row r="461" spans="2:4" ht="15" thickBot="1">
      <c r="B461" s="137">
        <v>40</v>
      </c>
      <c r="C461" s="112">
        <v>50</v>
      </c>
      <c r="D461" s="113" t="s">
        <v>19</v>
      </c>
    </row>
    <row r="462" spans="2:4" ht="15" thickBot="1">
      <c r="B462" s="135">
        <v>18</v>
      </c>
      <c r="C462" s="112">
        <v>1000</v>
      </c>
      <c r="D462" s="111" t="s">
        <v>19</v>
      </c>
    </row>
    <row r="463" spans="2:4" ht="15" thickBot="1">
      <c r="B463" s="137">
        <v>63</v>
      </c>
      <c r="C463" s="112">
        <v>1200</v>
      </c>
      <c r="D463" s="113" t="s">
        <v>20</v>
      </c>
    </row>
    <row r="464" spans="2:4" ht="15" thickBot="1">
      <c r="B464" s="135">
        <v>54</v>
      </c>
      <c r="C464" s="112">
        <v>1500</v>
      </c>
      <c r="D464" s="111" t="s">
        <v>19</v>
      </c>
    </row>
    <row r="465" spans="2:4" ht="15" thickBot="1">
      <c r="B465" s="137">
        <v>38</v>
      </c>
      <c r="C465" s="112">
        <v>600</v>
      </c>
      <c r="D465" s="113" t="s">
        <v>20</v>
      </c>
    </row>
    <row r="466" spans="2:4" ht="15" thickBot="1">
      <c r="B466" s="135">
        <v>43</v>
      </c>
      <c r="C466" s="112">
        <v>150</v>
      </c>
      <c r="D466" s="111" t="s">
        <v>20</v>
      </c>
    </row>
    <row r="467" spans="2:4" ht="15" thickBot="1">
      <c r="B467" s="137">
        <v>63</v>
      </c>
      <c r="C467" s="112">
        <v>100</v>
      </c>
      <c r="D467" s="113" t="s">
        <v>20</v>
      </c>
    </row>
    <row r="468" spans="2:4" ht="15" thickBot="1">
      <c r="B468" s="135">
        <v>53</v>
      </c>
      <c r="C468" s="112">
        <v>150</v>
      </c>
      <c r="D468" s="111" t="s">
        <v>20</v>
      </c>
    </row>
    <row r="469" spans="2:4" ht="15" thickBot="1">
      <c r="B469" s="137">
        <v>40</v>
      </c>
      <c r="C469" s="112">
        <v>25</v>
      </c>
      <c r="D469" s="113" t="s">
        <v>20</v>
      </c>
    </row>
    <row r="470" spans="2:4" ht="15" thickBot="1">
      <c r="B470" s="135">
        <v>18</v>
      </c>
      <c r="C470" s="112">
        <v>75</v>
      </c>
      <c r="D470" s="111" t="s">
        <v>19</v>
      </c>
    </row>
    <row r="471" spans="2:4" ht="15" thickBot="1">
      <c r="B471" s="137">
        <v>57</v>
      </c>
      <c r="C471" s="112">
        <v>1000</v>
      </c>
      <c r="D471" s="113" t="s">
        <v>21</v>
      </c>
    </row>
    <row r="472" spans="2:4" ht="15" thickBot="1">
      <c r="B472" s="135">
        <v>32</v>
      </c>
      <c r="C472" s="112">
        <v>150</v>
      </c>
      <c r="D472" s="111" t="s">
        <v>21</v>
      </c>
    </row>
    <row r="473" spans="2:4" ht="15" thickBot="1">
      <c r="B473" s="137">
        <v>38</v>
      </c>
      <c r="C473" s="112">
        <v>900</v>
      </c>
      <c r="D473" s="113" t="s">
        <v>19</v>
      </c>
    </row>
    <row r="474" spans="2:4" ht="15" thickBot="1">
      <c r="B474" s="135">
        <v>64</v>
      </c>
      <c r="C474" s="112">
        <v>50</v>
      </c>
      <c r="D474" s="111" t="s">
        <v>19</v>
      </c>
    </row>
    <row r="475" spans="2:4" ht="15" thickBot="1">
      <c r="B475" s="137">
        <v>26</v>
      </c>
      <c r="C475" s="112">
        <v>1500</v>
      </c>
      <c r="D475" s="113" t="s">
        <v>21</v>
      </c>
    </row>
    <row r="476" spans="2:4" ht="15" thickBot="1">
      <c r="B476" s="135">
        <v>26</v>
      </c>
      <c r="C476" s="112">
        <v>75</v>
      </c>
      <c r="D476" s="111" t="s">
        <v>21</v>
      </c>
    </row>
    <row r="477" spans="2:4" ht="15" thickBot="1">
      <c r="B477" s="137">
        <v>27</v>
      </c>
      <c r="C477" s="112">
        <v>2000</v>
      </c>
      <c r="D477" s="113" t="s">
        <v>21</v>
      </c>
    </row>
    <row r="478" spans="2:4" ht="15" thickBot="1">
      <c r="B478" s="135">
        <v>43</v>
      </c>
      <c r="C478" s="112">
        <v>120</v>
      </c>
      <c r="D478" s="111" t="s">
        <v>21</v>
      </c>
    </row>
    <row r="479" spans="2:4" ht="15" thickBot="1">
      <c r="B479" s="137">
        <v>58</v>
      </c>
      <c r="C479" s="112">
        <v>60</v>
      </c>
      <c r="D479" s="113" t="s">
        <v>21</v>
      </c>
    </row>
    <row r="480" spans="2:4" ht="15" thickBot="1">
      <c r="B480" s="135">
        <v>52</v>
      </c>
      <c r="C480" s="112">
        <v>1200</v>
      </c>
      <c r="D480" s="111" t="s">
        <v>20</v>
      </c>
    </row>
    <row r="481" spans="2:4" ht="15" thickBot="1">
      <c r="B481" s="137">
        <v>42</v>
      </c>
      <c r="C481" s="112">
        <v>2000</v>
      </c>
      <c r="D481" s="113" t="s">
        <v>19</v>
      </c>
    </row>
    <row r="482" spans="2:4" ht="15" thickBot="1">
      <c r="B482" s="135">
        <v>43</v>
      </c>
      <c r="C482" s="112">
        <v>1200</v>
      </c>
      <c r="D482" s="111" t="s">
        <v>20</v>
      </c>
    </row>
    <row r="483" spans="2:4" ht="15" thickBot="1">
      <c r="B483" s="137">
        <v>28</v>
      </c>
      <c r="C483" s="112">
        <v>1200</v>
      </c>
      <c r="D483" s="113" t="s">
        <v>21</v>
      </c>
    </row>
    <row r="484" spans="2:4" ht="15" thickBot="1">
      <c r="B484" s="135">
        <v>55</v>
      </c>
      <c r="C484" s="112">
        <v>30</v>
      </c>
      <c r="D484" s="111" t="s">
        <v>21</v>
      </c>
    </row>
    <row r="485" spans="2:4" ht="15" thickBot="1">
      <c r="B485" s="137">
        <v>19</v>
      </c>
      <c r="C485" s="112">
        <v>1200</v>
      </c>
      <c r="D485" s="113" t="s">
        <v>21</v>
      </c>
    </row>
    <row r="486" spans="2:4" ht="15" thickBot="1">
      <c r="B486" s="135">
        <v>24</v>
      </c>
      <c r="C486" s="112">
        <v>30</v>
      </c>
      <c r="D486" s="111" t="s">
        <v>20</v>
      </c>
    </row>
    <row r="487" spans="2:4" ht="15" thickBot="1">
      <c r="B487" s="137">
        <v>35</v>
      </c>
      <c r="C487" s="112">
        <v>25</v>
      </c>
      <c r="D487" s="113" t="s">
        <v>20</v>
      </c>
    </row>
    <row r="488" spans="2:4" ht="15" thickBot="1">
      <c r="B488" s="135">
        <v>44</v>
      </c>
      <c r="C488" s="112">
        <v>2000</v>
      </c>
      <c r="D488" s="111" t="s">
        <v>21</v>
      </c>
    </row>
    <row r="489" spans="2:4" ht="15" thickBot="1">
      <c r="B489" s="137">
        <v>51</v>
      </c>
      <c r="C489" s="112">
        <v>900</v>
      </c>
      <c r="D489" s="113" t="s">
        <v>20</v>
      </c>
    </row>
    <row r="490" spans="2:4" ht="15" thickBot="1">
      <c r="B490" s="135">
        <v>44</v>
      </c>
      <c r="C490" s="112">
        <v>30</v>
      </c>
      <c r="D490" s="111" t="s">
        <v>20</v>
      </c>
    </row>
    <row r="491" spans="2:4" ht="15" thickBot="1">
      <c r="B491" s="137">
        <v>34</v>
      </c>
      <c r="C491" s="112">
        <v>150</v>
      </c>
      <c r="D491" s="113" t="s">
        <v>21</v>
      </c>
    </row>
    <row r="492" spans="2:4" ht="15" thickBot="1">
      <c r="B492" s="135">
        <v>60</v>
      </c>
      <c r="C492" s="112">
        <v>900</v>
      </c>
      <c r="D492" s="111" t="s">
        <v>20</v>
      </c>
    </row>
    <row r="493" spans="2:4" ht="15" thickBot="1">
      <c r="B493" s="137">
        <v>61</v>
      </c>
      <c r="C493" s="112">
        <v>100</v>
      </c>
      <c r="D493" s="113" t="s">
        <v>19</v>
      </c>
    </row>
    <row r="494" spans="2:4" ht="15" thickBot="1">
      <c r="B494" s="135">
        <v>41</v>
      </c>
      <c r="C494" s="112">
        <v>50</v>
      </c>
      <c r="D494" s="111" t="s">
        <v>19</v>
      </c>
    </row>
    <row r="495" spans="2:4" ht="15" thickBot="1">
      <c r="B495" s="137">
        <v>42</v>
      </c>
      <c r="C495" s="112">
        <v>200</v>
      </c>
      <c r="D495" s="113" t="s">
        <v>19</v>
      </c>
    </row>
    <row r="496" spans="2:4" ht="15" thickBot="1">
      <c r="B496" s="135">
        <v>24</v>
      </c>
      <c r="C496" s="112">
        <v>60</v>
      </c>
      <c r="D496" s="111" t="s">
        <v>19</v>
      </c>
    </row>
    <row r="497" spans="2:4" ht="15" thickBot="1">
      <c r="B497" s="137">
        <v>23</v>
      </c>
      <c r="C497" s="112">
        <v>600</v>
      </c>
      <c r="D497" s="113" t="s">
        <v>21</v>
      </c>
    </row>
    <row r="498" spans="2:4" ht="15" thickBot="1">
      <c r="B498" s="135">
        <v>41</v>
      </c>
      <c r="C498" s="112">
        <v>120</v>
      </c>
      <c r="D498" s="111" t="s">
        <v>21</v>
      </c>
    </row>
    <row r="499" spans="2:4" ht="15" thickBot="1">
      <c r="B499" s="137">
        <v>50</v>
      </c>
      <c r="C499" s="112">
        <v>100</v>
      </c>
      <c r="D499" s="113" t="s">
        <v>21</v>
      </c>
    </row>
    <row r="500" spans="2:4" ht="15" thickBot="1">
      <c r="B500" s="135">
        <v>46</v>
      </c>
      <c r="C500" s="112">
        <v>60</v>
      </c>
      <c r="D500" s="111" t="s">
        <v>19</v>
      </c>
    </row>
    <row r="501" spans="2:4" ht="15" thickBot="1">
      <c r="B501" s="137">
        <v>60</v>
      </c>
      <c r="C501" s="112">
        <v>100</v>
      </c>
      <c r="D501" s="113" t="s">
        <v>19</v>
      </c>
    </row>
    <row r="502" spans="2:4" ht="15" thickBot="1">
      <c r="B502" s="135">
        <v>39</v>
      </c>
      <c r="C502" s="112">
        <v>60</v>
      </c>
      <c r="D502" s="111" t="s">
        <v>20</v>
      </c>
    </row>
    <row r="503" spans="2:4" ht="15" thickBot="1">
      <c r="B503" s="137">
        <v>43</v>
      </c>
      <c r="C503" s="112">
        <v>150</v>
      </c>
      <c r="D503" s="113" t="s">
        <v>20</v>
      </c>
    </row>
    <row r="504" spans="2:4" ht="15" thickBot="1">
      <c r="B504" s="135">
        <v>45</v>
      </c>
      <c r="C504" s="112">
        <v>2000</v>
      </c>
      <c r="D504" s="111" t="s">
        <v>19</v>
      </c>
    </row>
    <row r="505" spans="2:4" ht="15" thickBot="1">
      <c r="B505" s="137">
        <v>38</v>
      </c>
      <c r="C505" s="112">
        <v>150</v>
      </c>
      <c r="D505" s="113" t="s">
        <v>19</v>
      </c>
    </row>
    <row r="506" spans="2:4" ht="15" thickBot="1">
      <c r="B506" s="135">
        <v>24</v>
      </c>
      <c r="C506" s="112">
        <v>50</v>
      </c>
      <c r="D506" s="111" t="s">
        <v>19</v>
      </c>
    </row>
    <row r="507" spans="2:4" ht="15" thickBot="1">
      <c r="B507" s="137">
        <v>34</v>
      </c>
      <c r="C507" s="112">
        <v>1500</v>
      </c>
      <c r="D507" s="113" t="s">
        <v>19</v>
      </c>
    </row>
    <row r="508" spans="2:4" ht="15" thickBot="1">
      <c r="B508" s="135">
        <v>37</v>
      </c>
      <c r="C508" s="112">
        <v>1500</v>
      </c>
      <c r="D508" s="111" t="s">
        <v>20</v>
      </c>
    </row>
    <row r="509" spans="2:4" ht="15" thickBot="1">
      <c r="B509" s="137">
        <v>58</v>
      </c>
      <c r="C509" s="112">
        <v>600</v>
      </c>
      <c r="D509" s="113" t="s">
        <v>19</v>
      </c>
    </row>
    <row r="510" spans="2:4" ht="15" thickBot="1">
      <c r="B510" s="135">
        <v>37</v>
      </c>
      <c r="C510" s="112">
        <v>900</v>
      </c>
      <c r="D510" s="111" t="s">
        <v>20</v>
      </c>
    </row>
    <row r="511" spans="2:4" ht="15" thickBot="1">
      <c r="B511" s="137">
        <v>39</v>
      </c>
      <c r="C511" s="112">
        <v>200</v>
      </c>
      <c r="D511" s="113" t="s">
        <v>19</v>
      </c>
    </row>
    <row r="512" spans="2:4" ht="15" thickBot="1">
      <c r="B512" s="135">
        <v>45</v>
      </c>
      <c r="C512" s="112">
        <v>100</v>
      </c>
      <c r="D512" s="111" t="s">
        <v>19</v>
      </c>
    </row>
    <row r="513" spans="2:4" ht="15" thickBot="1">
      <c r="B513" s="137">
        <v>57</v>
      </c>
      <c r="C513" s="112">
        <v>25</v>
      </c>
      <c r="D513" s="113" t="s">
        <v>19</v>
      </c>
    </row>
    <row r="514" spans="2:4" ht="15" thickBot="1">
      <c r="B514" s="135">
        <v>24</v>
      </c>
      <c r="C514" s="112">
        <v>100</v>
      </c>
      <c r="D514" s="111" t="s">
        <v>20</v>
      </c>
    </row>
    <row r="515" spans="2:4" ht="15" thickBot="1">
      <c r="B515" s="137">
        <v>18</v>
      </c>
      <c r="C515" s="112">
        <v>300</v>
      </c>
      <c r="D515" s="113" t="s">
        <v>20</v>
      </c>
    </row>
    <row r="516" spans="2:4" ht="15" thickBot="1">
      <c r="B516" s="135">
        <v>49</v>
      </c>
      <c r="C516" s="112">
        <v>900</v>
      </c>
      <c r="D516" s="111" t="s">
        <v>21</v>
      </c>
    </row>
    <row r="517" spans="2:4" ht="15" thickBot="1">
      <c r="B517" s="137">
        <v>30</v>
      </c>
      <c r="C517" s="112">
        <v>100</v>
      </c>
      <c r="D517" s="113" t="s">
        <v>19</v>
      </c>
    </row>
    <row r="518" spans="2:4" ht="15" thickBot="1">
      <c r="B518" s="135">
        <v>47</v>
      </c>
      <c r="C518" s="112">
        <v>100</v>
      </c>
      <c r="D518" s="111" t="s">
        <v>21</v>
      </c>
    </row>
    <row r="519" spans="2:4" ht="15" thickBot="1">
      <c r="B519" s="137">
        <v>40</v>
      </c>
      <c r="C519" s="112">
        <v>30</v>
      </c>
      <c r="D519" s="113" t="s">
        <v>21</v>
      </c>
    </row>
    <row r="520" spans="2:4" ht="15" thickBot="1">
      <c r="B520" s="135">
        <v>36</v>
      </c>
      <c r="C520" s="112">
        <v>120</v>
      </c>
      <c r="D520" s="111" t="s">
        <v>20</v>
      </c>
    </row>
    <row r="521" spans="2:4" ht="15" thickBot="1">
      <c r="B521" s="137">
        <v>49</v>
      </c>
      <c r="C521" s="112">
        <v>100</v>
      </c>
      <c r="D521" s="113" t="s">
        <v>20</v>
      </c>
    </row>
    <row r="522" spans="2:4" ht="15" thickBot="1">
      <c r="B522" s="135">
        <v>47</v>
      </c>
      <c r="C522" s="112">
        <v>120</v>
      </c>
      <c r="D522" s="111" t="s">
        <v>21</v>
      </c>
    </row>
    <row r="523" spans="2:4" ht="15" thickBot="1">
      <c r="B523" s="137">
        <v>46</v>
      </c>
      <c r="C523" s="112">
        <v>1500</v>
      </c>
      <c r="D523" s="113" t="s">
        <v>19</v>
      </c>
    </row>
    <row r="524" spans="2:4" ht="15" thickBot="1">
      <c r="B524" s="135">
        <v>62</v>
      </c>
      <c r="C524" s="112">
        <v>300</v>
      </c>
      <c r="D524" s="111" t="s">
        <v>20</v>
      </c>
    </row>
    <row r="525" spans="2:4" ht="15" thickBot="1">
      <c r="B525" s="137">
        <v>46</v>
      </c>
      <c r="C525" s="112">
        <v>1200</v>
      </c>
      <c r="D525" s="113" t="s">
        <v>19</v>
      </c>
    </row>
    <row r="526" spans="2:4" ht="15" thickBot="1">
      <c r="B526" s="135">
        <v>47</v>
      </c>
      <c r="C526" s="112">
        <v>50</v>
      </c>
      <c r="D526" s="111" t="s">
        <v>19</v>
      </c>
    </row>
    <row r="527" spans="2:4" ht="15" thickBot="1">
      <c r="B527" s="137">
        <v>33</v>
      </c>
      <c r="C527" s="112">
        <v>100</v>
      </c>
      <c r="D527" s="113" t="s">
        <v>21</v>
      </c>
    </row>
    <row r="528" spans="2:4" ht="15" thickBot="1">
      <c r="B528" s="135">
        <v>57</v>
      </c>
      <c r="C528" s="112">
        <v>50</v>
      </c>
      <c r="D528" s="111" t="s">
        <v>21</v>
      </c>
    </row>
    <row r="529" spans="2:4" ht="15" thickBot="1">
      <c r="B529" s="137">
        <v>36</v>
      </c>
      <c r="C529" s="112">
        <v>60</v>
      </c>
      <c r="D529" s="113" t="s">
        <v>21</v>
      </c>
    </row>
    <row r="530" spans="2:4" ht="15" thickBot="1">
      <c r="B530" s="135">
        <v>35</v>
      </c>
      <c r="C530" s="112">
        <v>150</v>
      </c>
      <c r="D530" s="111" t="s">
        <v>21</v>
      </c>
    </row>
    <row r="531" spans="2:4" ht="15" thickBot="1">
      <c r="B531" s="137">
        <v>18</v>
      </c>
      <c r="C531" s="112">
        <v>120</v>
      </c>
      <c r="D531" s="113" t="s">
        <v>20</v>
      </c>
    </row>
    <row r="532" spans="2:4" ht="15" thickBot="1">
      <c r="B532" s="135">
        <v>31</v>
      </c>
      <c r="C532" s="112">
        <v>500</v>
      </c>
      <c r="D532" s="111" t="s">
        <v>20</v>
      </c>
    </row>
    <row r="533" spans="2:4" ht="15" thickBot="1">
      <c r="B533" s="137">
        <v>64</v>
      </c>
      <c r="C533" s="112">
        <v>120</v>
      </c>
      <c r="D533" s="113" t="s">
        <v>21</v>
      </c>
    </row>
    <row r="534" spans="2:4" ht="15" thickBot="1">
      <c r="B534" s="135">
        <v>19</v>
      </c>
      <c r="C534" s="112">
        <v>1500</v>
      </c>
      <c r="D534" s="111" t="s">
        <v>20</v>
      </c>
    </row>
    <row r="535" spans="2:4" ht="15" thickBot="1">
      <c r="B535" s="137">
        <v>45</v>
      </c>
      <c r="C535" s="112">
        <v>1000</v>
      </c>
      <c r="D535" s="113" t="s">
        <v>21</v>
      </c>
    </row>
    <row r="536" spans="2:4" ht="15" thickBot="1">
      <c r="B536" s="135">
        <v>47</v>
      </c>
      <c r="C536" s="112">
        <v>90</v>
      </c>
      <c r="D536" s="111" t="s">
        <v>19</v>
      </c>
    </row>
    <row r="537" spans="2:4" ht="15" thickBot="1">
      <c r="B537" s="137">
        <v>55</v>
      </c>
      <c r="C537" s="112">
        <v>120</v>
      </c>
      <c r="D537" s="113" t="s">
        <v>19</v>
      </c>
    </row>
    <row r="538" spans="2:4" ht="15" thickBot="1">
      <c r="B538" s="135">
        <v>21</v>
      </c>
      <c r="C538" s="112">
        <v>500</v>
      </c>
      <c r="D538" s="111" t="s">
        <v>19</v>
      </c>
    </row>
    <row r="539" spans="2:4" ht="15" thickBot="1">
      <c r="B539" s="137">
        <v>18</v>
      </c>
      <c r="C539" s="112">
        <v>150</v>
      </c>
      <c r="D539" s="113" t="s">
        <v>21</v>
      </c>
    </row>
    <row r="540" spans="2:4" ht="15" thickBot="1">
      <c r="B540" s="135">
        <v>25</v>
      </c>
      <c r="C540" s="112">
        <v>500</v>
      </c>
      <c r="D540" s="111" t="s">
        <v>19</v>
      </c>
    </row>
    <row r="541" spans="2:4" ht="15" thickBot="1">
      <c r="B541" s="137">
        <v>46</v>
      </c>
      <c r="C541" s="112">
        <v>900</v>
      </c>
      <c r="D541" s="113" t="s">
        <v>20</v>
      </c>
    </row>
    <row r="542" spans="2:4" ht="15" thickBot="1">
      <c r="B542" s="135">
        <v>56</v>
      </c>
      <c r="C542" s="112">
        <v>500</v>
      </c>
      <c r="D542" s="111" t="s">
        <v>19</v>
      </c>
    </row>
    <row r="543" spans="2:4" ht="15" thickBot="1">
      <c r="B543" s="137">
        <v>20</v>
      </c>
      <c r="C543" s="112">
        <v>50</v>
      </c>
      <c r="D543" s="113" t="s">
        <v>19</v>
      </c>
    </row>
    <row r="544" spans="2:4" ht="15" thickBot="1">
      <c r="B544" s="135">
        <v>49</v>
      </c>
      <c r="C544" s="112">
        <v>600</v>
      </c>
      <c r="D544" s="111" t="s">
        <v>19</v>
      </c>
    </row>
    <row r="545" spans="2:4" ht="15" thickBot="1">
      <c r="B545" s="137">
        <v>27</v>
      </c>
      <c r="C545" s="112">
        <v>25</v>
      </c>
      <c r="D545" s="113" t="s">
        <v>20</v>
      </c>
    </row>
    <row r="546" spans="2:4" ht="15" thickBot="1">
      <c r="B546" s="135">
        <v>27</v>
      </c>
      <c r="C546" s="112">
        <v>50</v>
      </c>
      <c r="D546" s="111" t="s">
        <v>21</v>
      </c>
    </row>
    <row r="547" spans="2:4" ht="15" thickBot="1">
      <c r="B547" s="137">
        <v>36</v>
      </c>
      <c r="C547" s="112">
        <v>200</v>
      </c>
      <c r="D547" s="113" t="s">
        <v>20</v>
      </c>
    </row>
    <row r="548" spans="2:4" ht="15" thickBot="1">
      <c r="B548" s="135">
        <v>63</v>
      </c>
      <c r="C548" s="112">
        <v>2000</v>
      </c>
      <c r="D548" s="111" t="s">
        <v>21</v>
      </c>
    </row>
    <row r="549" spans="2:4" ht="15" thickBot="1">
      <c r="B549" s="137">
        <v>51</v>
      </c>
      <c r="C549" s="112">
        <v>60</v>
      </c>
      <c r="D549" s="113" t="s">
        <v>21</v>
      </c>
    </row>
    <row r="550" spans="2:4" ht="15" thickBot="1">
      <c r="B550" s="135">
        <v>50</v>
      </c>
      <c r="C550" s="112">
        <v>100</v>
      </c>
      <c r="D550" s="111" t="s">
        <v>19</v>
      </c>
    </row>
    <row r="551" spans="2:4" ht="15" thickBot="1">
      <c r="B551" s="137">
        <v>40</v>
      </c>
      <c r="C551" s="112">
        <v>900</v>
      </c>
      <c r="D551" s="113" t="s">
        <v>21</v>
      </c>
    </row>
    <row r="552" spans="2:4" ht="15" thickBot="1">
      <c r="B552" s="135">
        <v>45</v>
      </c>
      <c r="C552" s="112">
        <v>900</v>
      </c>
      <c r="D552" s="111" t="s">
        <v>20</v>
      </c>
    </row>
    <row r="553" spans="2:4" ht="15" thickBot="1">
      <c r="B553" s="137">
        <v>49</v>
      </c>
      <c r="C553" s="112">
        <v>75</v>
      </c>
      <c r="D553" s="113" t="s">
        <v>20</v>
      </c>
    </row>
    <row r="554" spans="2:4" ht="15" thickBot="1">
      <c r="B554" s="135">
        <v>24</v>
      </c>
      <c r="C554" s="112">
        <v>1200</v>
      </c>
      <c r="D554" s="111" t="s">
        <v>21</v>
      </c>
    </row>
    <row r="555" spans="2:4" ht="15" thickBot="1">
      <c r="B555" s="137">
        <v>46</v>
      </c>
      <c r="C555" s="112">
        <v>150</v>
      </c>
      <c r="D555" s="113" t="s">
        <v>19</v>
      </c>
    </row>
    <row r="556" spans="2:4" ht="15" thickBot="1">
      <c r="B556" s="135">
        <v>25</v>
      </c>
      <c r="C556" s="112">
        <v>300</v>
      </c>
      <c r="D556" s="111" t="s">
        <v>19</v>
      </c>
    </row>
    <row r="557" spans="2:4" ht="15" thickBot="1">
      <c r="B557" s="137">
        <v>18</v>
      </c>
      <c r="C557" s="112">
        <v>50</v>
      </c>
      <c r="D557" s="113" t="s">
        <v>20</v>
      </c>
    </row>
    <row r="558" spans="2:4" ht="15" thickBot="1">
      <c r="B558" s="135">
        <v>20</v>
      </c>
      <c r="C558" s="112">
        <v>90</v>
      </c>
      <c r="D558" s="111" t="s">
        <v>19</v>
      </c>
    </row>
    <row r="559" spans="2:4" ht="15" thickBot="1">
      <c r="B559" s="137">
        <v>41</v>
      </c>
      <c r="C559" s="112">
        <v>25</v>
      </c>
      <c r="D559" s="113" t="s">
        <v>21</v>
      </c>
    </row>
    <row r="560" spans="2:4" ht="15" thickBot="1">
      <c r="B560" s="135">
        <v>40</v>
      </c>
      <c r="C560" s="112">
        <v>1200</v>
      </c>
      <c r="D560" s="111" t="s">
        <v>21</v>
      </c>
    </row>
    <row r="561" spans="2:4" ht="15" thickBot="1">
      <c r="B561" s="137">
        <v>25</v>
      </c>
      <c r="C561" s="112">
        <v>50</v>
      </c>
      <c r="D561" s="113" t="s">
        <v>20</v>
      </c>
    </row>
    <row r="562" spans="2:4" ht="15" thickBot="1">
      <c r="B562" s="135">
        <v>64</v>
      </c>
      <c r="C562" s="112">
        <v>2000</v>
      </c>
      <c r="D562" s="111" t="s">
        <v>21</v>
      </c>
    </row>
    <row r="563" spans="2:4" ht="15" thickBot="1">
      <c r="B563" s="137">
        <v>54</v>
      </c>
      <c r="C563" s="112">
        <v>50</v>
      </c>
      <c r="D563" s="113" t="s">
        <v>20</v>
      </c>
    </row>
    <row r="564" spans="2:4" ht="15" thickBot="1">
      <c r="B564" s="135">
        <v>20</v>
      </c>
      <c r="C564" s="112">
        <v>60</v>
      </c>
      <c r="D564" s="111" t="s">
        <v>21</v>
      </c>
    </row>
    <row r="565" spans="2:4" ht="15" thickBot="1">
      <c r="B565" s="137">
        <v>50</v>
      </c>
      <c r="C565" s="112">
        <v>100</v>
      </c>
      <c r="D565" s="113" t="s">
        <v>20</v>
      </c>
    </row>
    <row r="566" spans="2:4" ht="15" thickBot="1">
      <c r="B566" s="135">
        <v>45</v>
      </c>
      <c r="C566" s="112">
        <v>60</v>
      </c>
      <c r="D566" s="111" t="s">
        <v>19</v>
      </c>
    </row>
    <row r="567" spans="2:4" ht="15" thickBot="1">
      <c r="B567" s="137">
        <v>64</v>
      </c>
      <c r="C567" s="112">
        <v>30</v>
      </c>
      <c r="D567" s="113" t="s">
        <v>21</v>
      </c>
    </row>
    <row r="568" spans="2:4" ht="15" thickBot="1">
      <c r="B568" s="135">
        <v>25</v>
      </c>
      <c r="C568" s="112">
        <v>900</v>
      </c>
      <c r="D568" s="111" t="s">
        <v>21</v>
      </c>
    </row>
    <row r="569" spans="2:4" ht="15" thickBot="1">
      <c r="B569" s="137">
        <v>51</v>
      </c>
      <c r="C569" s="112">
        <v>300</v>
      </c>
      <c r="D569" s="113" t="s">
        <v>20</v>
      </c>
    </row>
    <row r="570" spans="2:4" ht="15" thickBot="1">
      <c r="B570" s="135">
        <v>52</v>
      </c>
      <c r="C570" s="112">
        <v>200</v>
      </c>
      <c r="D570" s="111" t="s">
        <v>20</v>
      </c>
    </row>
    <row r="571" spans="2:4" ht="15" thickBot="1">
      <c r="B571" s="137">
        <v>49</v>
      </c>
      <c r="C571" s="112">
        <v>500</v>
      </c>
      <c r="D571" s="113" t="s">
        <v>21</v>
      </c>
    </row>
    <row r="572" spans="2:4" ht="15" thickBot="1">
      <c r="B572" s="135">
        <v>41</v>
      </c>
      <c r="C572" s="112">
        <v>50</v>
      </c>
      <c r="D572" s="111" t="s">
        <v>20</v>
      </c>
    </row>
    <row r="573" spans="2:4" ht="15" thickBot="1">
      <c r="B573" s="137">
        <v>31</v>
      </c>
      <c r="C573" s="112">
        <v>2000</v>
      </c>
      <c r="D573" s="113" t="s">
        <v>21</v>
      </c>
    </row>
    <row r="574" spans="2:4" ht="15" thickBot="1">
      <c r="B574" s="135">
        <v>49</v>
      </c>
      <c r="C574" s="112">
        <v>60</v>
      </c>
      <c r="D574" s="111" t="s">
        <v>19</v>
      </c>
    </row>
    <row r="575" spans="2:4" ht="15" thickBot="1">
      <c r="B575" s="137">
        <v>63</v>
      </c>
      <c r="C575" s="112">
        <v>50</v>
      </c>
      <c r="D575" s="113" t="s">
        <v>20</v>
      </c>
    </row>
    <row r="576" spans="2:4" ht="15" thickBot="1">
      <c r="B576" s="135">
        <v>60</v>
      </c>
      <c r="C576" s="112">
        <v>100</v>
      </c>
      <c r="D576" s="111" t="s">
        <v>21</v>
      </c>
    </row>
    <row r="577" spans="2:4" ht="15" thickBot="1">
      <c r="B577" s="137">
        <v>33</v>
      </c>
      <c r="C577" s="112">
        <v>150</v>
      </c>
      <c r="D577" s="113" t="s">
        <v>19</v>
      </c>
    </row>
    <row r="578" spans="2:4" ht="15" thickBot="1">
      <c r="B578" s="135">
        <v>21</v>
      </c>
      <c r="C578" s="112">
        <v>2000</v>
      </c>
      <c r="D578" s="111" t="s">
        <v>19</v>
      </c>
    </row>
    <row r="579" spans="2:4" ht="15" thickBot="1">
      <c r="B579" s="137">
        <v>54</v>
      </c>
      <c r="C579" s="112">
        <v>120</v>
      </c>
      <c r="D579" s="113" t="s">
        <v>21</v>
      </c>
    </row>
    <row r="580" spans="2:4" ht="15" thickBot="1">
      <c r="B580" s="135">
        <v>38</v>
      </c>
      <c r="C580" s="112">
        <v>30</v>
      </c>
      <c r="D580" s="111" t="s">
        <v>20</v>
      </c>
    </row>
    <row r="581" spans="2:4" ht="15" thickBot="1">
      <c r="B581" s="137">
        <v>31</v>
      </c>
      <c r="C581" s="112">
        <v>1500</v>
      </c>
      <c r="D581" s="113" t="s">
        <v>21</v>
      </c>
    </row>
    <row r="582" spans="2:4" ht="15" thickBot="1">
      <c r="B582" s="135">
        <v>48</v>
      </c>
      <c r="C582" s="112">
        <v>60</v>
      </c>
      <c r="D582" s="111" t="s">
        <v>19</v>
      </c>
    </row>
    <row r="583" spans="2:4" ht="15" thickBot="1">
      <c r="B583" s="137">
        <v>35</v>
      </c>
      <c r="C583" s="112">
        <v>900</v>
      </c>
      <c r="D583" s="113" t="s">
        <v>21</v>
      </c>
    </row>
    <row r="584" spans="2:4" ht="15" thickBot="1">
      <c r="B584" s="135">
        <v>24</v>
      </c>
      <c r="C584" s="112">
        <v>100</v>
      </c>
      <c r="D584" s="111" t="s">
        <v>20</v>
      </c>
    </row>
    <row r="585" spans="2:4" ht="15" thickBot="1">
      <c r="B585" s="137">
        <v>27</v>
      </c>
      <c r="C585" s="112">
        <v>200</v>
      </c>
      <c r="D585" s="113" t="s">
        <v>19</v>
      </c>
    </row>
    <row r="586" spans="2:4" ht="15" thickBot="1">
      <c r="B586" s="135">
        <v>24</v>
      </c>
      <c r="C586" s="112">
        <v>25</v>
      </c>
      <c r="D586" s="111" t="s">
        <v>21</v>
      </c>
    </row>
    <row r="587" spans="2:4" ht="15" thickBot="1">
      <c r="B587" s="137">
        <v>50</v>
      </c>
      <c r="C587" s="112">
        <v>50</v>
      </c>
      <c r="D587" s="113" t="s">
        <v>20</v>
      </c>
    </row>
    <row r="588" spans="2:4" ht="15" thickBot="1">
      <c r="B588" s="135">
        <v>40</v>
      </c>
      <c r="C588" s="112">
        <v>1200</v>
      </c>
      <c r="D588" s="111" t="s">
        <v>19</v>
      </c>
    </row>
    <row r="589" spans="2:4" ht="15" thickBot="1">
      <c r="B589" s="137">
        <v>38</v>
      </c>
      <c r="C589" s="112">
        <v>60</v>
      </c>
      <c r="D589" s="113" t="s">
        <v>20</v>
      </c>
    </row>
    <row r="590" spans="2:4" ht="15" thickBot="1">
      <c r="B590" s="135">
        <v>36</v>
      </c>
      <c r="C590" s="112">
        <v>1000</v>
      </c>
      <c r="D590" s="111" t="s">
        <v>19</v>
      </c>
    </row>
    <row r="591" spans="2:4" ht="15" thickBot="1">
      <c r="B591" s="137">
        <v>36</v>
      </c>
      <c r="C591" s="112">
        <v>900</v>
      </c>
      <c r="D591" s="113" t="s">
        <v>21</v>
      </c>
    </row>
    <row r="592" spans="2:4" ht="15" thickBot="1">
      <c r="B592" s="135">
        <v>53</v>
      </c>
      <c r="C592" s="112">
        <v>100</v>
      </c>
      <c r="D592" s="111" t="s">
        <v>20</v>
      </c>
    </row>
    <row r="593" spans="2:4" ht="15" thickBot="1">
      <c r="B593" s="137">
        <v>46</v>
      </c>
      <c r="C593" s="112">
        <v>2000</v>
      </c>
      <c r="D593" s="113" t="s">
        <v>19</v>
      </c>
    </row>
    <row r="594" spans="2:4" ht="15" thickBot="1">
      <c r="B594" s="135">
        <v>35</v>
      </c>
      <c r="C594" s="112">
        <v>60</v>
      </c>
      <c r="D594" s="111" t="s">
        <v>20</v>
      </c>
    </row>
    <row r="595" spans="2:4" ht="15" thickBot="1">
      <c r="B595" s="137">
        <v>19</v>
      </c>
      <c r="C595" s="112">
        <v>600</v>
      </c>
      <c r="D595" s="113" t="s">
        <v>20</v>
      </c>
    </row>
    <row r="596" spans="2:4" ht="15" thickBot="1">
      <c r="B596" s="135">
        <v>18</v>
      </c>
      <c r="C596" s="112">
        <v>2000</v>
      </c>
      <c r="D596" s="111" t="s">
        <v>21</v>
      </c>
    </row>
    <row r="597" spans="2:4" ht="15" thickBot="1">
      <c r="B597" s="137">
        <v>64</v>
      </c>
      <c r="C597" s="112">
        <v>300</v>
      </c>
      <c r="D597" s="113" t="s">
        <v>20</v>
      </c>
    </row>
    <row r="598" spans="2:4" ht="15" thickBot="1">
      <c r="B598" s="135">
        <v>22</v>
      </c>
      <c r="C598" s="112">
        <v>1200</v>
      </c>
      <c r="D598" s="111" t="s">
        <v>19</v>
      </c>
    </row>
    <row r="599" spans="2:4" ht="15" thickBot="1">
      <c r="B599" s="137">
        <v>37</v>
      </c>
      <c r="C599" s="112">
        <v>120</v>
      </c>
      <c r="D599" s="113" t="s">
        <v>19</v>
      </c>
    </row>
    <row r="600" spans="2:4" ht="15" thickBot="1">
      <c r="B600" s="135">
        <v>28</v>
      </c>
      <c r="C600" s="112">
        <v>100</v>
      </c>
      <c r="D600" s="111" t="s">
        <v>19</v>
      </c>
    </row>
    <row r="601" spans="2:4" ht="15" thickBot="1">
      <c r="B601" s="137">
        <v>59</v>
      </c>
      <c r="C601" s="112">
        <v>1000</v>
      </c>
      <c r="D601" s="113" t="s">
        <v>19</v>
      </c>
    </row>
    <row r="602" spans="2:4" ht="15" thickBot="1">
      <c r="B602" s="135">
        <v>19</v>
      </c>
      <c r="C602" s="112">
        <v>30</v>
      </c>
      <c r="D602" s="111" t="s">
        <v>21</v>
      </c>
    </row>
    <row r="603" spans="2:4" ht="15" thickBot="1">
      <c r="B603" s="137">
        <v>20</v>
      </c>
      <c r="C603" s="112">
        <v>300</v>
      </c>
      <c r="D603" s="113" t="s">
        <v>20</v>
      </c>
    </row>
    <row r="604" spans="2:4" ht="15" thickBot="1">
      <c r="B604" s="135">
        <v>40</v>
      </c>
      <c r="C604" s="112">
        <v>90</v>
      </c>
      <c r="D604" s="111" t="s">
        <v>21</v>
      </c>
    </row>
    <row r="605" spans="2:4" ht="15" thickBot="1">
      <c r="B605" s="137">
        <v>29</v>
      </c>
      <c r="C605" s="112">
        <v>200</v>
      </c>
      <c r="D605" s="113" t="s">
        <v>20</v>
      </c>
    </row>
    <row r="606" spans="2:4" ht="15" thickBot="1">
      <c r="B606" s="135">
        <v>37</v>
      </c>
      <c r="C606" s="112">
        <v>1000</v>
      </c>
      <c r="D606" s="111" t="s">
        <v>20</v>
      </c>
    </row>
    <row r="607" spans="2:4" ht="15" thickBot="1">
      <c r="B607" s="137">
        <v>22</v>
      </c>
      <c r="C607" s="112">
        <v>50</v>
      </c>
      <c r="D607" s="113" t="s">
        <v>20</v>
      </c>
    </row>
    <row r="608" spans="2:4" ht="15" thickBot="1">
      <c r="B608" s="135">
        <v>54</v>
      </c>
      <c r="C608" s="112">
        <v>75</v>
      </c>
      <c r="D608" s="111" t="s">
        <v>21</v>
      </c>
    </row>
    <row r="609" spans="2:4" ht="15" thickBot="1">
      <c r="B609" s="137">
        <v>55</v>
      </c>
      <c r="C609" s="112">
        <v>1500</v>
      </c>
      <c r="D609" s="113" t="s">
        <v>20</v>
      </c>
    </row>
    <row r="610" spans="2:4" ht="15" thickBot="1">
      <c r="B610" s="135">
        <v>47</v>
      </c>
      <c r="C610" s="112">
        <v>100</v>
      </c>
      <c r="D610" s="111" t="s">
        <v>21</v>
      </c>
    </row>
    <row r="611" spans="2:4" ht="15" thickBot="1">
      <c r="B611" s="137">
        <v>26</v>
      </c>
      <c r="C611" s="112">
        <v>600</v>
      </c>
      <c r="D611" s="113" t="s">
        <v>19</v>
      </c>
    </row>
    <row r="612" spans="2:4" ht="15" thickBot="1">
      <c r="B612" s="135">
        <v>51</v>
      </c>
      <c r="C612" s="112">
        <v>1500</v>
      </c>
      <c r="D612" s="111" t="s">
        <v>19</v>
      </c>
    </row>
    <row r="613" spans="2:4" ht="15" thickBot="1">
      <c r="B613" s="137">
        <v>61</v>
      </c>
      <c r="C613" s="112">
        <v>500</v>
      </c>
      <c r="D613" s="113" t="s">
        <v>20</v>
      </c>
    </row>
    <row r="614" spans="2:4" ht="15" thickBot="1">
      <c r="B614" s="135">
        <v>52</v>
      </c>
      <c r="C614" s="112">
        <v>90</v>
      </c>
      <c r="D614" s="111" t="s">
        <v>21</v>
      </c>
    </row>
    <row r="615" spans="2:4" ht="15" thickBot="1">
      <c r="B615" s="137">
        <v>39</v>
      </c>
      <c r="C615" s="112">
        <v>1200</v>
      </c>
      <c r="D615" s="113" t="s">
        <v>19</v>
      </c>
    </row>
    <row r="616" spans="2:4" ht="15" thickBot="1">
      <c r="B616" s="135">
        <v>61</v>
      </c>
      <c r="C616" s="112">
        <v>100</v>
      </c>
      <c r="D616" s="111" t="s">
        <v>21</v>
      </c>
    </row>
    <row r="617" spans="2:4" ht="15" thickBot="1">
      <c r="B617" s="137">
        <v>41</v>
      </c>
      <c r="C617" s="112">
        <v>100</v>
      </c>
      <c r="D617" s="113" t="s">
        <v>21</v>
      </c>
    </row>
    <row r="618" spans="2:4" ht="15" thickBot="1">
      <c r="B618" s="135">
        <v>34</v>
      </c>
      <c r="C618" s="112">
        <v>30</v>
      </c>
      <c r="D618" s="111" t="s">
        <v>20</v>
      </c>
    </row>
    <row r="619" spans="2:4" ht="15" thickBot="1">
      <c r="B619" s="137">
        <v>27</v>
      </c>
      <c r="C619" s="112">
        <v>50</v>
      </c>
      <c r="D619" s="113" t="s">
        <v>19</v>
      </c>
    </row>
    <row r="620" spans="2:4" ht="15" thickBot="1">
      <c r="B620" s="135">
        <v>47</v>
      </c>
      <c r="C620" s="112">
        <v>100</v>
      </c>
      <c r="D620" s="111" t="s">
        <v>20</v>
      </c>
    </row>
    <row r="621" spans="2:4" ht="15" thickBot="1">
      <c r="B621" s="137">
        <v>63</v>
      </c>
      <c r="C621" s="112">
        <v>75</v>
      </c>
      <c r="D621" s="113" t="s">
        <v>20</v>
      </c>
    </row>
    <row r="622" spans="2:4" ht="15" thickBot="1">
      <c r="B622" s="135">
        <v>40</v>
      </c>
      <c r="C622" s="112">
        <v>1000</v>
      </c>
      <c r="D622" s="111" t="s">
        <v>19</v>
      </c>
    </row>
    <row r="623" spans="2:4" ht="15" thickBot="1">
      <c r="B623" s="137">
        <v>49</v>
      </c>
      <c r="C623" s="112">
        <v>75</v>
      </c>
      <c r="D623" s="113" t="s">
        <v>19</v>
      </c>
    </row>
    <row r="624" spans="2:4" ht="15" thickBot="1">
      <c r="B624" s="135">
        <v>34</v>
      </c>
      <c r="C624" s="112">
        <v>150</v>
      </c>
      <c r="D624" s="111" t="s">
        <v>21</v>
      </c>
    </row>
    <row r="625" spans="2:4" ht="15" thickBot="1">
      <c r="B625" s="137">
        <v>34</v>
      </c>
      <c r="C625" s="112">
        <v>900</v>
      </c>
      <c r="D625" s="113" t="s">
        <v>19</v>
      </c>
    </row>
    <row r="626" spans="2:4" ht="15" thickBot="1">
      <c r="B626" s="135">
        <v>31</v>
      </c>
      <c r="C626" s="112">
        <v>300</v>
      </c>
      <c r="D626" s="111" t="s">
        <v>21</v>
      </c>
    </row>
    <row r="627" spans="2:4" ht="15" thickBot="1">
      <c r="B627" s="137">
        <v>26</v>
      </c>
      <c r="C627" s="112">
        <v>2000</v>
      </c>
      <c r="D627" s="113" t="s">
        <v>21</v>
      </c>
    </row>
    <row r="628" spans="2:4" ht="15" thickBot="1">
      <c r="B628" s="135">
        <v>57</v>
      </c>
      <c r="C628" s="112">
        <v>50</v>
      </c>
      <c r="D628" s="111" t="s">
        <v>21</v>
      </c>
    </row>
    <row r="629" spans="2:4" ht="15" thickBot="1">
      <c r="B629" s="137">
        <v>19</v>
      </c>
      <c r="C629" s="112">
        <v>200</v>
      </c>
      <c r="D629" s="113" t="s">
        <v>19</v>
      </c>
    </row>
    <row r="630" spans="2:4" ht="15" thickBot="1">
      <c r="B630" s="135">
        <v>62</v>
      </c>
      <c r="C630" s="112">
        <v>50</v>
      </c>
      <c r="D630" s="111" t="s">
        <v>20</v>
      </c>
    </row>
    <row r="631" spans="2:4" ht="15" thickBot="1">
      <c r="B631" s="137">
        <v>42</v>
      </c>
      <c r="C631" s="112">
        <v>100</v>
      </c>
      <c r="D631" s="113" t="s">
        <v>21</v>
      </c>
    </row>
    <row r="632" spans="2:4" ht="15" thickBot="1">
      <c r="B632" s="135">
        <v>56</v>
      </c>
      <c r="C632" s="112">
        <v>90</v>
      </c>
      <c r="D632" s="111" t="s">
        <v>20</v>
      </c>
    </row>
    <row r="633" spans="2:4" ht="15" thickBot="1">
      <c r="B633" s="137">
        <v>26</v>
      </c>
      <c r="C633" s="112">
        <v>100</v>
      </c>
      <c r="D633" s="113" t="s">
        <v>20</v>
      </c>
    </row>
    <row r="634" spans="2:4" ht="15" thickBot="1">
      <c r="B634" s="135">
        <v>39</v>
      </c>
      <c r="C634" s="112">
        <v>120</v>
      </c>
      <c r="D634" s="111" t="s">
        <v>19</v>
      </c>
    </row>
    <row r="635" spans="2:4" ht="15" thickBot="1">
      <c r="B635" s="137">
        <v>60</v>
      </c>
      <c r="C635" s="112">
        <v>2000</v>
      </c>
      <c r="D635" s="113" t="s">
        <v>20</v>
      </c>
    </row>
    <row r="636" spans="2:4" ht="15" thickBot="1">
      <c r="B636" s="135">
        <v>63</v>
      </c>
      <c r="C636" s="112">
        <v>900</v>
      </c>
      <c r="D636" s="111" t="s">
        <v>20</v>
      </c>
    </row>
    <row r="637" spans="2:4" ht="15" thickBot="1">
      <c r="B637" s="137">
        <v>21</v>
      </c>
      <c r="C637" s="112">
        <v>1500</v>
      </c>
      <c r="D637" s="113" t="s">
        <v>19</v>
      </c>
    </row>
    <row r="638" spans="2:4" ht="15" thickBot="1">
      <c r="B638" s="135">
        <v>43</v>
      </c>
      <c r="C638" s="112">
        <v>600</v>
      </c>
      <c r="D638" s="111" t="s">
        <v>21</v>
      </c>
    </row>
    <row r="639" spans="2:4" ht="15" thickBot="1">
      <c r="B639" s="137">
        <v>46</v>
      </c>
      <c r="C639" s="112">
        <v>500</v>
      </c>
      <c r="D639" s="113" t="s">
        <v>20</v>
      </c>
    </row>
    <row r="640" spans="2:4" ht="15" thickBot="1">
      <c r="B640" s="135">
        <v>62</v>
      </c>
      <c r="C640" s="112">
        <v>200</v>
      </c>
      <c r="D640" s="111" t="s">
        <v>19</v>
      </c>
    </row>
    <row r="641" spans="2:4" ht="15" thickBot="1">
      <c r="B641" s="137">
        <v>51</v>
      </c>
      <c r="C641" s="112">
        <v>120</v>
      </c>
      <c r="D641" s="113" t="s">
        <v>20</v>
      </c>
    </row>
    <row r="642" spans="2:4" ht="15" thickBot="1">
      <c r="B642" s="135">
        <v>40</v>
      </c>
      <c r="C642" s="112">
        <v>300</v>
      </c>
      <c r="D642" s="111" t="s">
        <v>20</v>
      </c>
    </row>
    <row r="643" spans="2:4" ht="15" thickBot="1">
      <c r="B643" s="137">
        <v>54</v>
      </c>
      <c r="C643" s="112">
        <v>100</v>
      </c>
      <c r="D643" s="113" t="s">
        <v>21</v>
      </c>
    </row>
    <row r="644" spans="2:4" ht="15" thickBot="1">
      <c r="B644" s="135">
        <v>28</v>
      </c>
      <c r="C644" s="112">
        <v>90</v>
      </c>
      <c r="D644" s="111" t="s">
        <v>20</v>
      </c>
    </row>
    <row r="645" spans="2:4" ht="15" thickBot="1">
      <c r="B645" s="137">
        <v>23</v>
      </c>
      <c r="C645" s="112">
        <v>75</v>
      </c>
      <c r="D645" s="113" t="s">
        <v>19</v>
      </c>
    </row>
    <row r="646" spans="2:4" ht="15" thickBot="1">
      <c r="B646" s="135">
        <v>35</v>
      </c>
      <c r="C646" s="112">
        <v>120</v>
      </c>
      <c r="D646" s="111" t="s">
        <v>20</v>
      </c>
    </row>
    <row r="647" spans="2:4" ht="15" thickBot="1">
      <c r="B647" s="137">
        <v>38</v>
      </c>
      <c r="C647" s="112">
        <v>90</v>
      </c>
      <c r="D647" s="113" t="s">
        <v>21</v>
      </c>
    </row>
    <row r="648" spans="2:4" ht="15" thickBot="1">
      <c r="B648" s="135">
        <v>59</v>
      </c>
      <c r="C648" s="112">
        <v>1500</v>
      </c>
      <c r="D648" s="111" t="s">
        <v>21</v>
      </c>
    </row>
    <row r="649" spans="2:4" ht="15" thickBot="1">
      <c r="B649" s="137">
        <v>53</v>
      </c>
      <c r="C649" s="112">
        <v>1200</v>
      </c>
      <c r="D649" s="113" t="s">
        <v>19</v>
      </c>
    </row>
    <row r="650" spans="2:4" ht="15" thickBot="1">
      <c r="B650" s="135">
        <v>58</v>
      </c>
      <c r="C650" s="112">
        <v>600</v>
      </c>
      <c r="D650" s="111" t="s">
        <v>21</v>
      </c>
    </row>
    <row r="651" spans="2:4" ht="15" thickBot="1">
      <c r="B651" s="137">
        <v>55</v>
      </c>
      <c r="C651" s="112">
        <v>30</v>
      </c>
      <c r="D651" s="113" t="s">
        <v>20</v>
      </c>
    </row>
    <row r="652" spans="2:4" ht="15" thickBot="1">
      <c r="B652" s="135">
        <v>51</v>
      </c>
      <c r="C652" s="112">
        <v>150</v>
      </c>
      <c r="D652" s="111" t="s">
        <v>21</v>
      </c>
    </row>
    <row r="653" spans="2:4" ht="15" thickBot="1">
      <c r="B653" s="137">
        <v>34</v>
      </c>
      <c r="C653" s="112">
        <v>100</v>
      </c>
      <c r="D653" s="113" t="s">
        <v>19</v>
      </c>
    </row>
    <row r="654" spans="2:4" ht="15" thickBot="1">
      <c r="B654" s="135">
        <v>54</v>
      </c>
      <c r="C654" s="112">
        <v>75</v>
      </c>
      <c r="D654" s="111" t="s">
        <v>21</v>
      </c>
    </row>
    <row r="655" spans="2:4" ht="15" thickBot="1">
      <c r="B655" s="137">
        <v>42</v>
      </c>
      <c r="C655" s="112">
        <v>75</v>
      </c>
      <c r="D655" s="113" t="s">
        <v>21</v>
      </c>
    </row>
    <row r="656" spans="2:4" ht="15" thickBot="1">
      <c r="B656" s="135">
        <v>55</v>
      </c>
      <c r="C656" s="112">
        <v>500</v>
      </c>
      <c r="D656" s="111" t="s">
        <v>21</v>
      </c>
    </row>
    <row r="657" spans="2:4" ht="15" thickBot="1">
      <c r="B657" s="137">
        <v>29</v>
      </c>
      <c r="C657" s="112">
        <v>90</v>
      </c>
      <c r="D657" s="113" t="s">
        <v>19</v>
      </c>
    </row>
    <row r="658" spans="2:4" ht="15" thickBot="1">
      <c r="B658" s="135">
        <v>40</v>
      </c>
      <c r="C658" s="112">
        <v>25</v>
      </c>
      <c r="D658" s="111" t="s">
        <v>21</v>
      </c>
    </row>
    <row r="659" spans="2:4" ht="15" thickBot="1">
      <c r="B659" s="137">
        <v>59</v>
      </c>
      <c r="C659" s="112">
        <v>25</v>
      </c>
      <c r="D659" s="113" t="s">
        <v>21</v>
      </c>
    </row>
    <row r="660" spans="2:4" ht="15" thickBot="1">
      <c r="B660" s="135">
        <v>39</v>
      </c>
      <c r="C660" s="112">
        <v>30</v>
      </c>
      <c r="D660" s="111" t="s">
        <v>20</v>
      </c>
    </row>
    <row r="661" spans="2:4" ht="15" thickBot="1">
      <c r="B661" s="137">
        <v>38</v>
      </c>
      <c r="C661" s="112">
        <v>1000</v>
      </c>
      <c r="D661" s="113" t="s">
        <v>19</v>
      </c>
    </row>
    <row r="662" spans="2:4" ht="15" thickBot="1">
      <c r="B662" s="135">
        <v>44</v>
      </c>
      <c r="C662" s="112">
        <v>100</v>
      </c>
      <c r="D662" s="111" t="s">
        <v>21</v>
      </c>
    </row>
    <row r="663" spans="2:4" ht="15" thickBot="1">
      <c r="B663" s="137">
        <v>48</v>
      </c>
      <c r="C663" s="112">
        <v>1000</v>
      </c>
      <c r="D663" s="113" t="s">
        <v>19</v>
      </c>
    </row>
    <row r="664" spans="2:4" ht="15" thickBot="1">
      <c r="B664" s="135">
        <v>23</v>
      </c>
      <c r="C664" s="112">
        <v>1200</v>
      </c>
      <c r="D664" s="111" t="s">
        <v>21</v>
      </c>
    </row>
    <row r="665" spans="2:4" ht="15" thickBot="1">
      <c r="B665" s="137">
        <v>44</v>
      </c>
      <c r="C665" s="112">
        <v>2000</v>
      </c>
      <c r="D665" s="113" t="s">
        <v>21</v>
      </c>
    </row>
    <row r="666" spans="2:4" ht="15" thickBot="1">
      <c r="B666" s="135">
        <v>57</v>
      </c>
      <c r="C666" s="112">
        <v>50</v>
      </c>
      <c r="D666" s="111" t="s">
        <v>21</v>
      </c>
    </row>
    <row r="667" spans="2:4" ht="15" thickBot="1">
      <c r="B667" s="137">
        <v>51</v>
      </c>
      <c r="C667" s="112">
        <v>150</v>
      </c>
      <c r="D667" s="113" t="s">
        <v>20</v>
      </c>
    </row>
    <row r="668" spans="2:4" ht="15" thickBot="1">
      <c r="B668" s="135">
        <v>29</v>
      </c>
      <c r="C668" s="112">
        <v>500</v>
      </c>
      <c r="D668" s="111" t="s">
        <v>20</v>
      </c>
    </row>
    <row r="669" spans="2:4" ht="15" thickBot="1">
      <c r="B669" s="137">
        <v>62</v>
      </c>
      <c r="C669" s="112">
        <v>150</v>
      </c>
      <c r="D669" s="113" t="s">
        <v>20</v>
      </c>
    </row>
    <row r="670" spans="2:4" ht="15" thickBot="1">
      <c r="B670" s="135">
        <v>24</v>
      </c>
      <c r="C670" s="112">
        <v>1200</v>
      </c>
      <c r="D670" s="111" t="s">
        <v>19</v>
      </c>
    </row>
    <row r="671" spans="2:4" ht="15" thickBot="1">
      <c r="B671" s="137">
        <v>27</v>
      </c>
      <c r="C671" s="112">
        <v>30</v>
      </c>
      <c r="D671" s="113" t="s">
        <v>19</v>
      </c>
    </row>
    <row r="672" spans="2:4" ht="15" thickBot="1">
      <c r="B672" s="135">
        <v>62</v>
      </c>
      <c r="C672" s="112">
        <v>150</v>
      </c>
      <c r="D672" s="111" t="s">
        <v>20</v>
      </c>
    </row>
    <row r="673" spans="2:4" ht="15" thickBot="1">
      <c r="B673" s="137">
        <v>34</v>
      </c>
      <c r="C673" s="112">
        <v>100</v>
      </c>
      <c r="D673" s="113" t="s">
        <v>19</v>
      </c>
    </row>
    <row r="674" spans="2:4" ht="15" thickBot="1">
      <c r="B674" s="135">
        <v>43</v>
      </c>
      <c r="C674" s="112">
        <v>1500</v>
      </c>
      <c r="D674" s="111" t="s">
        <v>21</v>
      </c>
    </row>
    <row r="675" spans="2:4" ht="15" thickBot="1">
      <c r="B675" s="137">
        <v>38</v>
      </c>
      <c r="C675" s="112">
        <v>300</v>
      </c>
      <c r="D675" s="113" t="s">
        <v>21</v>
      </c>
    </row>
    <row r="676" spans="2:4" ht="15" thickBot="1">
      <c r="B676" s="135">
        <v>45</v>
      </c>
      <c r="C676" s="112">
        <v>60</v>
      </c>
      <c r="D676" s="111" t="s">
        <v>21</v>
      </c>
    </row>
    <row r="677" spans="2:4" ht="15" thickBot="1">
      <c r="B677" s="137">
        <v>63</v>
      </c>
      <c r="C677" s="112">
        <v>1500</v>
      </c>
      <c r="D677" s="113" t="s">
        <v>20</v>
      </c>
    </row>
    <row r="678" spans="2:4" ht="15" thickBot="1">
      <c r="B678" s="135">
        <v>19</v>
      </c>
      <c r="C678" s="112">
        <v>1500</v>
      </c>
      <c r="D678" s="111" t="s">
        <v>19</v>
      </c>
    </row>
    <row r="679" spans="2:4" ht="15" thickBot="1">
      <c r="B679" s="137">
        <v>60</v>
      </c>
      <c r="C679" s="112">
        <v>900</v>
      </c>
      <c r="D679" s="113" t="s">
        <v>20</v>
      </c>
    </row>
    <row r="680" spans="2:4" ht="15" thickBot="1">
      <c r="B680" s="135">
        <v>18</v>
      </c>
      <c r="C680" s="112">
        <v>90</v>
      </c>
      <c r="D680" s="111" t="s">
        <v>19</v>
      </c>
    </row>
    <row r="681" spans="2:4" ht="15" thickBot="1">
      <c r="B681" s="137">
        <v>53</v>
      </c>
      <c r="C681" s="112">
        <v>900</v>
      </c>
      <c r="D681" s="113" t="s">
        <v>21</v>
      </c>
    </row>
    <row r="682" spans="2:4" ht="15" thickBot="1">
      <c r="B682" s="135">
        <v>43</v>
      </c>
      <c r="C682" s="112">
        <v>60</v>
      </c>
      <c r="D682" s="111" t="s">
        <v>20</v>
      </c>
    </row>
    <row r="683" spans="2:4" ht="15" thickBot="1">
      <c r="B683" s="137">
        <v>46</v>
      </c>
      <c r="C683" s="112">
        <v>1200</v>
      </c>
      <c r="D683" s="113" t="s">
        <v>19</v>
      </c>
    </row>
    <row r="684" spans="2:4" ht="15" thickBot="1">
      <c r="B684" s="135">
        <v>38</v>
      </c>
      <c r="C684" s="112">
        <v>1000</v>
      </c>
      <c r="D684" s="111" t="s">
        <v>19</v>
      </c>
    </row>
    <row r="685" spans="2:4" ht="15" thickBot="1">
      <c r="B685" s="137">
        <v>28</v>
      </c>
      <c r="C685" s="112">
        <v>1000</v>
      </c>
      <c r="D685" s="113" t="s">
        <v>21</v>
      </c>
    </row>
    <row r="686" spans="2:4" ht="15" thickBot="1">
      <c r="B686" s="135">
        <v>57</v>
      </c>
      <c r="C686" s="112">
        <v>50</v>
      </c>
      <c r="D686" s="111" t="s">
        <v>20</v>
      </c>
    </row>
    <row r="687" spans="2:4" ht="15" thickBot="1">
      <c r="B687" s="137">
        <v>28</v>
      </c>
      <c r="C687" s="112">
        <v>200</v>
      </c>
      <c r="D687" s="113" t="s">
        <v>20</v>
      </c>
    </row>
    <row r="688" spans="2:4" ht="15" thickBot="1">
      <c r="B688" s="135">
        <v>53</v>
      </c>
      <c r="C688" s="112">
        <v>300</v>
      </c>
      <c r="D688" s="111" t="s">
        <v>20</v>
      </c>
    </row>
    <row r="689" spans="2:4" ht="15" thickBot="1">
      <c r="B689" s="137">
        <v>56</v>
      </c>
      <c r="C689" s="112">
        <v>100</v>
      </c>
      <c r="D689" s="113" t="s">
        <v>21</v>
      </c>
    </row>
    <row r="690" spans="2:4" ht="15" thickBot="1">
      <c r="B690" s="135">
        <v>57</v>
      </c>
      <c r="C690" s="112">
        <v>100</v>
      </c>
      <c r="D690" s="111" t="s">
        <v>20</v>
      </c>
    </row>
    <row r="691" spans="2:4" ht="15" thickBot="1">
      <c r="B691" s="137">
        <v>52</v>
      </c>
      <c r="C691" s="112">
        <v>900</v>
      </c>
      <c r="D691" s="113" t="s">
        <v>21</v>
      </c>
    </row>
    <row r="692" spans="2:4" ht="15" thickBot="1">
      <c r="B692" s="135">
        <v>51</v>
      </c>
      <c r="C692" s="112">
        <v>90</v>
      </c>
      <c r="D692" s="111" t="s">
        <v>21</v>
      </c>
    </row>
    <row r="693" spans="2:4" ht="15" thickBot="1">
      <c r="B693" s="137">
        <v>64</v>
      </c>
      <c r="C693" s="112">
        <v>100</v>
      </c>
      <c r="D693" s="113" t="s">
        <v>21</v>
      </c>
    </row>
    <row r="694" spans="2:4" ht="15" thickBot="1">
      <c r="B694" s="135">
        <v>41</v>
      </c>
      <c r="C694" s="112">
        <v>1500</v>
      </c>
      <c r="D694" s="111" t="s">
        <v>19</v>
      </c>
    </row>
    <row r="695" spans="2:4" ht="15" thickBot="1">
      <c r="B695" s="137">
        <v>39</v>
      </c>
      <c r="C695" s="112">
        <v>50</v>
      </c>
      <c r="D695" s="113" t="s">
        <v>20</v>
      </c>
    </row>
    <row r="696" spans="2:4" ht="15" thickBot="1">
      <c r="B696" s="135">
        <v>22</v>
      </c>
      <c r="C696" s="112">
        <v>150</v>
      </c>
      <c r="D696" s="111" t="s">
        <v>20</v>
      </c>
    </row>
    <row r="697" spans="2:4" ht="15" thickBot="1">
      <c r="B697" s="137">
        <v>50</v>
      </c>
      <c r="C697" s="112">
        <v>200</v>
      </c>
      <c r="D697" s="113" t="s">
        <v>21</v>
      </c>
    </row>
    <row r="698" spans="2:4" ht="15" thickBot="1">
      <c r="B698" s="135">
        <v>53</v>
      </c>
      <c r="C698" s="112">
        <v>500</v>
      </c>
      <c r="D698" s="111" t="s">
        <v>21</v>
      </c>
    </row>
    <row r="699" spans="2:4" ht="15" thickBot="1">
      <c r="B699" s="137">
        <v>64</v>
      </c>
      <c r="C699" s="112">
        <v>300</v>
      </c>
      <c r="D699" s="113" t="s">
        <v>20</v>
      </c>
    </row>
    <row r="700" spans="2:4" ht="15" thickBot="1">
      <c r="B700" s="135">
        <v>37</v>
      </c>
      <c r="C700" s="112">
        <v>120</v>
      </c>
      <c r="D700" s="111" t="s">
        <v>21</v>
      </c>
    </row>
    <row r="701" spans="2:4" ht="15" thickBot="1">
      <c r="B701" s="137">
        <v>36</v>
      </c>
      <c r="C701" s="112">
        <v>2000</v>
      </c>
      <c r="D701" s="113" t="s">
        <v>20</v>
      </c>
    </row>
    <row r="702" spans="2:4" ht="15" thickBot="1">
      <c r="B702" s="135">
        <v>52</v>
      </c>
      <c r="C702" s="112">
        <v>60</v>
      </c>
      <c r="D702" s="111" t="s">
        <v>19</v>
      </c>
    </row>
    <row r="703" spans="2:4" ht="15" thickBot="1">
      <c r="B703" s="137">
        <v>60</v>
      </c>
      <c r="C703" s="112">
        <v>600</v>
      </c>
      <c r="D703" s="113" t="s">
        <v>21</v>
      </c>
    </row>
    <row r="704" spans="2:4" ht="15" thickBot="1">
      <c r="B704" s="135">
        <v>34</v>
      </c>
      <c r="C704" s="112">
        <v>100</v>
      </c>
      <c r="D704" s="111" t="s">
        <v>20</v>
      </c>
    </row>
    <row r="705" spans="2:4" ht="15" thickBot="1">
      <c r="B705" s="137">
        <v>62</v>
      </c>
      <c r="C705" s="112">
        <v>90</v>
      </c>
      <c r="D705" s="113" t="s">
        <v>21</v>
      </c>
    </row>
    <row r="706" spans="2:4" ht="15" thickBot="1">
      <c r="B706" s="135">
        <v>60</v>
      </c>
      <c r="C706" s="112">
        <v>50</v>
      </c>
      <c r="D706" s="111" t="s">
        <v>20</v>
      </c>
    </row>
    <row r="707" spans="2:4" ht="15" thickBot="1">
      <c r="B707" s="137">
        <v>51</v>
      </c>
      <c r="C707" s="112">
        <v>100</v>
      </c>
      <c r="D707" s="113" t="s">
        <v>20</v>
      </c>
    </row>
    <row r="708" spans="2:4" ht="15" thickBot="1">
      <c r="B708" s="135">
        <v>26</v>
      </c>
      <c r="C708" s="112">
        <v>500</v>
      </c>
      <c r="D708" s="111" t="s">
        <v>21</v>
      </c>
    </row>
    <row r="709" spans="2:4" ht="15" thickBot="1">
      <c r="B709" s="137">
        <v>43</v>
      </c>
      <c r="C709" s="112">
        <v>900</v>
      </c>
      <c r="D709" s="113" t="s">
        <v>19</v>
      </c>
    </row>
    <row r="710" spans="2:4" ht="15" thickBot="1">
      <c r="B710" s="135">
        <v>19</v>
      </c>
      <c r="C710" s="112">
        <v>1000</v>
      </c>
      <c r="D710" s="111" t="s">
        <v>20</v>
      </c>
    </row>
    <row r="711" spans="2:4" ht="15" thickBot="1">
      <c r="B711" s="137">
        <v>26</v>
      </c>
      <c r="C711" s="112">
        <v>1500</v>
      </c>
      <c r="D711" s="113" t="s">
        <v>20</v>
      </c>
    </row>
    <row r="712" spans="2:4" ht="15" thickBot="1">
      <c r="B712" s="135">
        <v>26</v>
      </c>
      <c r="C712" s="112">
        <v>1500</v>
      </c>
      <c r="D712" s="111" t="s">
        <v>20</v>
      </c>
    </row>
    <row r="713" spans="2:4" ht="15" thickBot="1">
      <c r="B713" s="137">
        <v>57</v>
      </c>
      <c r="C713" s="112">
        <v>50</v>
      </c>
      <c r="D713" s="113" t="s">
        <v>19</v>
      </c>
    </row>
    <row r="714" spans="2:4" ht="15" thickBot="1">
      <c r="B714" s="135">
        <v>34</v>
      </c>
      <c r="C714" s="112">
        <v>75</v>
      </c>
      <c r="D714" s="111" t="s">
        <v>19</v>
      </c>
    </row>
    <row r="715" spans="2:4" ht="15" thickBot="1">
      <c r="B715" s="137">
        <v>18</v>
      </c>
      <c r="C715" s="112">
        <v>500</v>
      </c>
      <c r="D715" s="113" t="s">
        <v>21</v>
      </c>
    </row>
    <row r="716" spans="2:4" ht="15" thickBot="1">
      <c r="B716" s="135">
        <v>42</v>
      </c>
      <c r="C716" s="112">
        <v>100</v>
      </c>
      <c r="D716" s="111" t="s">
        <v>19</v>
      </c>
    </row>
    <row r="717" spans="2:4" ht="15" thickBot="1">
      <c r="B717" s="137">
        <v>60</v>
      </c>
      <c r="C717" s="112">
        <v>1200</v>
      </c>
      <c r="D717" s="113" t="s">
        <v>21</v>
      </c>
    </row>
    <row r="718" spans="2:4" ht="15" thickBot="1">
      <c r="B718" s="135">
        <v>57</v>
      </c>
      <c r="C718" s="112">
        <v>500</v>
      </c>
      <c r="D718" s="111" t="s">
        <v>21</v>
      </c>
    </row>
    <row r="719" spans="2:4" ht="15" thickBot="1">
      <c r="B719" s="137">
        <v>59</v>
      </c>
      <c r="C719" s="112">
        <v>75</v>
      </c>
      <c r="D719" s="113" t="s">
        <v>19</v>
      </c>
    </row>
    <row r="720" spans="2:4" ht="15" thickBot="1">
      <c r="B720" s="135">
        <v>42</v>
      </c>
      <c r="C720" s="112">
        <v>60</v>
      </c>
      <c r="D720" s="111" t="s">
        <v>21</v>
      </c>
    </row>
    <row r="721" spans="2:4" ht="15" thickBot="1">
      <c r="B721" s="137">
        <v>56</v>
      </c>
      <c r="C721" s="112">
        <v>1500</v>
      </c>
      <c r="D721" s="113" t="s">
        <v>19</v>
      </c>
    </row>
    <row r="722" spans="2:4" ht="15" thickBot="1">
      <c r="B722" s="135">
        <v>52</v>
      </c>
      <c r="C722" s="112">
        <v>500</v>
      </c>
      <c r="D722" s="111" t="s">
        <v>21</v>
      </c>
    </row>
    <row r="723" spans="2:4" ht="15" thickBot="1">
      <c r="B723" s="137">
        <v>20</v>
      </c>
      <c r="C723" s="112">
        <v>900</v>
      </c>
      <c r="D723" s="113" t="s">
        <v>19</v>
      </c>
    </row>
    <row r="724" spans="2:4" ht="15" thickBot="1">
      <c r="B724" s="135">
        <v>54</v>
      </c>
      <c r="C724" s="112">
        <v>200</v>
      </c>
      <c r="D724" s="111" t="s">
        <v>19</v>
      </c>
    </row>
    <row r="725" spans="2:4" ht="15" thickBot="1">
      <c r="B725" s="137">
        <v>61</v>
      </c>
      <c r="C725" s="112">
        <v>150</v>
      </c>
      <c r="D725" s="113" t="s">
        <v>21</v>
      </c>
    </row>
    <row r="726" spans="2:4" ht="15" thickBot="1">
      <c r="B726" s="135">
        <v>61</v>
      </c>
      <c r="C726" s="112">
        <v>300</v>
      </c>
      <c r="D726" s="111" t="s">
        <v>20</v>
      </c>
    </row>
    <row r="727" spans="2:4" ht="15" thickBot="1">
      <c r="B727" s="137">
        <v>47</v>
      </c>
      <c r="C727" s="112">
        <v>1200</v>
      </c>
      <c r="D727" s="113" t="s">
        <v>21</v>
      </c>
    </row>
    <row r="728" spans="2:4" ht="15" thickBot="1">
      <c r="B728" s="135">
        <v>55</v>
      </c>
      <c r="C728" s="112">
        <v>900</v>
      </c>
      <c r="D728" s="111" t="s">
        <v>19</v>
      </c>
    </row>
    <row r="729" spans="2:4" ht="15" thickBot="1">
      <c r="B729" s="137">
        <v>51</v>
      </c>
      <c r="C729" s="112">
        <v>150</v>
      </c>
      <c r="D729" s="113" t="s">
        <v>20</v>
      </c>
    </row>
    <row r="730" spans="2:4" ht="15" thickBot="1">
      <c r="B730" s="135">
        <v>29</v>
      </c>
      <c r="C730" s="112">
        <v>1200</v>
      </c>
      <c r="D730" s="111" t="s">
        <v>21</v>
      </c>
    </row>
    <row r="731" spans="2:4" ht="15" thickBot="1">
      <c r="B731" s="137">
        <v>36</v>
      </c>
      <c r="C731" s="112">
        <v>50</v>
      </c>
      <c r="D731" s="113" t="s">
        <v>21</v>
      </c>
    </row>
    <row r="732" spans="2:4" ht="15" thickBot="1">
      <c r="B732" s="135">
        <v>54</v>
      </c>
      <c r="C732" s="112">
        <v>2000</v>
      </c>
      <c r="D732" s="111" t="s">
        <v>21</v>
      </c>
    </row>
    <row r="733" spans="2:4" ht="15" thickBot="1">
      <c r="B733" s="137">
        <v>61</v>
      </c>
      <c r="C733" s="112">
        <v>1000</v>
      </c>
      <c r="D733" s="113" t="s">
        <v>20</v>
      </c>
    </row>
    <row r="734" spans="2:4" ht="15" thickBot="1">
      <c r="B734" s="135">
        <v>34</v>
      </c>
      <c r="C734" s="112">
        <v>30</v>
      </c>
      <c r="D734" s="111" t="s">
        <v>19</v>
      </c>
    </row>
    <row r="735" spans="2:4" ht="15" thickBot="1">
      <c r="B735" s="137">
        <v>27</v>
      </c>
      <c r="C735" s="112">
        <v>30</v>
      </c>
      <c r="D735" s="113" t="s">
        <v>21</v>
      </c>
    </row>
    <row r="736" spans="2:4" ht="15" thickBot="1">
      <c r="B736" s="135">
        <v>64</v>
      </c>
      <c r="C736" s="112">
        <v>2000</v>
      </c>
      <c r="D736" s="111" t="s">
        <v>21</v>
      </c>
    </row>
    <row r="737" spans="2:4" ht="15" thickBot="1">
      <c r="B737" s="137">
        <v>29</v>
      </c>
      <c r="C737" s="112">
        <v>100</v>
      </c>
      <c r="D737" s="113" t="s">
        <v>21</v>
      </c>
    </row>
    <row r="738" spans="2:4" ht="15" thickBot="1">
      <c r="B738" s="135">
        <v>33</v>
      </c>
      <c r="C738" s="112">
        <v>50</v>
      </c>
      <c r="D738" s="111" t="s">
        <v>21</v>
      </c>
    </row>
    <row r="739" spans="2:4" ht="15" thickBot="1">
      <c r="B739" s="137">
        <v>41</v>
      </c>
      <c r="C739" s="112">
        <v>100</v>
      </c>
      <c r="D739" s="113" t="s">
        <v>21</v>
      </c>
    </row>
    <row r="740" spans="2:4" ht="15" thickBot="1">
      <c r="B740" s="135">
        <v>36</v>
      </c>
      <c r="C740" s="112">
        <v>25</v>
      </c>
      <c r="D740" s="111" t="s">
        <v>19</v>
      </c>
    </row>
    <row r="741" spans="2:4" ht="15" thickBot="1">
      <c r="B741" s="137">
        <v>25</v>
      </c>
      <c r="C741" s="112">
        <v>200</v>
      </c>
      <c r="D741" s="113" t="s">
        <v>19</v>
      </c>
    </row>
    <row r="742" spans="2:4" ht="15" thickBot="1">
      <c r="B742" s="135">
        <v>48</v>
      </c>
      <c r="C742" s="112">
        <v>300</v>
      </c>
      <c r="D742" s="111" t="s">
        <v>21</v>
      </c>
    </row>
    <row r="743" spans="2:4" ht="15" thickBot="1">
      <c r="B743" s="137">
        <v>38</v>
      </c>
      <c r="C743" s="112">
        <v>2000</v>
      </c>
      <c r="D743" s="113" t="s">
        <v>20</v>
      </c>
    </row>
    <row r="744" spans="2:4" ht="15" thickBot="1">
      <c r="B744" s="135">
        <v>34</v>
      </c>
      <c r="C744" s="112">
        <v>2000</v>
      </c>
      <c r="D744" s="111" t="s">
        <v>19</v>
      </c>
    </row>
    <row r="745" spans="2:4" ht="15" thickBot="1">
      <c r="B745" s="137">
        <v>40</v>
      </c>
      <c r="C745" s="112">
        <v>25</v>
      </c>
      <c r="D745" s="113" t="s">
        <v>20</v>
      </c>
    </row>
    <row r="746" spans="2:4" ht="15" thickBot="1">
      <c r="B746" s="135">
        <v>54</v>
      </c>
      <c r="C746" s="112">
        <v>100</v>
      </c>
      <c r="D746" s="111" t="s">
        <v>19</v>
      </c>
    </row>
    <row r="747" spans="2:4" ht="15" thickBot="1">
      <c r="B747" s="137">
        <v>33</v>
      </c>
      <c r="C747" s="112">
        <v>90</v>
      </c>
      <c r="D747" s="113" t="s">
        <v>21</v>
      </c>
    </row>
    <row r="748" spans="2:4" ht="15" thickBot="1">
      <c r="B748" s="135">
        <v>23</v>
      </c>
      <c r="C748" s="112">
        <v>30</v>
      </c>
      <c r="D748" s="111" t="s">
        <v>19</v>
      </c>
    </row>
    <row r="749" spans="2:4" ht="15" thickBot="1">
      <c r="B749" s="137">
        <v>25</v>
      </c>
      <c r="C749" s="112">
        <v>150</v>
      </c>
      <c r="D749" s="113" t="s">
        <v>21</v>
      </c>
    </row>
    <row r="750" spans="2:4" ht="15" thickBot="1">
      <c r="B750" s="135">
        <v>42</v>
      </c>
      <c r="C750" s="112">
        <v>30</v>
      </c>
      <c r="D750" s="111" t="s">
        <v>19</v>
      </c>
    </row>
    <row r="751" spans="2:4" ht="15" thickBot="1">
      <c r="B751" s="137">
        <v>35</v>
      </c>
      <c r="C751" s="112">
        <v>75</v>
      </c>
      <c r="D751" s="113" t="s">
        <v>21</v>
      </c>
    </row>
    <row r="752" spans="2:4" ht="15" thickBot="1">
      <c r="B752" s="135">
        <v>42</v>
      </c>
      <c r="C752" s="112">
        <v>50</v>
      </c>
      <c r="D752" s="111" t="s">
        <v>21</v>
      </c>
    </row>
    <row r="753" spans="2:4" ht="15" thickBot="1">
      <c r="B753" s="137">
        <v>29</v>
      </c>
      <c r="C753" s="112">
        <v>100</v>
      </c>
      <c r="D753" s="113" t="s">
        <v>21</v>
      </c>
    </row>
    <row r="754" spans="2:4" ht="15" thickBot="1">
      <c r="B754" s="135">
        <v>32</v>
      </c>
      <c r="C754" s="112">
        <v>30</v>
      </c>
      <c r="D754" s="111" t="s">
        <v>21</v>
      </c>
    </row>
    <row r="755" spans="2:4" ht="15" thickBot="1">
      <c r="B755" s="137">
        <v>43</v>
      </c>
      <c r="C755" s="112">
        <v>100</v>
      </c>
      <c r="D755" s="113" t="s">
        <v>20</v>
      </c>
    </row>
    <row r="756" spans="2:4" ht="15" thickBot="1">
      <c r="B756" s="135">
        <v>58</v>
      </c>
      <c r="C756" s="112">
        <v>75</v>
      </c>
      <c r="D756" s="111" t="s">
        <v>21</v>
      </c>
    </row>
    <row r="757" spans="2:4" ht="15" thickBot="1">
      <c r="B757" s="137">
        <v>62</v>
      </c>
      <c r="C757" s="112">
        <v>1200</v>
      </c>
      <c r="D757" s="113" t="s">
        <v>20</v>
      </c>
    </row>
    <row r="758" spans="2:4" ht="15" thickBot="1">
      <c r="B758" s="135">
        <v>43</v>
      </c>
      <c r="C758" s="112">
        <v>1200</v>
      </c>
      <c r="D758" s="111" t="s">
        <v>20</v>
      </c>
    </row>
    <row r="759" spans="2:4" ht="15" thickBot="1">
      <c r="B759" s="137">
        <v>64</v>
      </c>
      <c r="C759" s="112">
        <v>100</v>
      </c>
      <c r="D759" s="113" t="s">
        <v>21</v>
      </c>
    </row>
    <row r="760" spans="2:4" ht="15" thickBot="1">
      <c r="B760" s="135">
        <v>49</v>
      </c>
      <c r="C760" s="112">
        <v>100</v>
      </c>
      <c r="D760" s="111" t="s">
        <v>20</v>
      </c>
    </row>
    <row r="761" spans="2:4" ht="15" thickBot="1">
      <c r="B761" s="137">
        <v>27</v>
      </c>
      <c r="C761" s="112">
        <v>500</v>
      </c>
      <c r="D761" s="113" t="s">
        <v>19</v>
      </c>
    </row>
    <row r="762" spans="2:4" ht="15" thickBot="1">
      <c r="B762" s="135">
        <v>33</v>
      </c>
      <c r="C762" s="112">
        <v>500</v>
      </c>
      <c r="D762" s="111" t="s">
        <v>21</v>
      </c>
    </row>
    <row r="763" spans="2:4" ht="15" thickBot="1">
      <c r="B763" s="137">
        <v>24</v>
      </c>
      <c r="C763" s="112">
        <v>50</v>
      </c>
      <c r="D763" s="113" t="s">
        <v>20</v>
      </c>
    </row>
    <row r="764" spans="2:4" ht="15" thickBot="1">
      <c r="B764" s="135">
        <v>34</v>
      </c>
      <c r="C764" s="112">
        <v>50</v>
      </c>
      <c r="D764" s="111" t="s">
        <v>21</v>
      </c>
    </row>
    <row r="765" spans="2:4" ht="15" thickBot="1">
      <c r="B765" s="137">
        <v>40</v>
      </c>
      <c r="C765" s="112">
        <v>25</v>
      </c>
      <c r="D765" s="113" t="s">
        <v>21</v>
      </c>
    </row>
    <row r="766" spans="2:4" ht="15" thickBot="1">
      <c r="B766" s="135">
        <v>43</v>
      </c>
      <c r="C766" s="112">
        <v>200</v>
      </c>
      <c r="D766" s="111" t="s">
        <v>21</v>
      </c>
    </row>
    <row r="767" spans="2:4" ht="15" thickBot="1">
      <c r="B767" s="137">
        <v>38</v>
      </c>
      <c r="C767" s="112">
        <v>900</v>
      </c>
      <c r="D767" s="113" t="s">
        <v>20</v>
      </c>
    </row>
    <row r="768" spans="2:4" ht="15" thickBot="1">
      <c r="B768" s="135">
        <v>39</v>
      </c>
      <c r="C768" s="112">
        <v>75</v>
      </c>
      <c r="D768" s="111" t="s">
        <v>19</v>
      </c>
    </row>
    <row r="769" spans="2:4" ht="15" thickBot="1">
      <c r="B769" s="137">
        <v>24</v>
      </c>
      <c r="C769" s="112">
        <v>75</v>
      </c>
      <c r="D769" s="113" t="s">
        <v>19</v>
      </c>
    </row>
    <row r="770" spans="2:4" ht="15" thickBot="1">
      <c r="B770" s="135">
        <v>31</v>
      </c>
      <c r="C770" s="112">
        <v>120</v>
      </c>
      <c r="D770" s="111" t="s">
        <v>20</v>
      </c>
    </row>
    <row r="771" spans="2:4" ht="15" thickBot="1">
      <c r="B771" s="137">
        <v>32</v>
      </c>
      <c r="C771" s="112">
        <v>50</v>
      </c>
      <c r="D771" s="113" t="s">
        <v>21</v>
      </c>
    </row>
    <row r="772" spans="2:4" ht="15" thickBot="1">
      <c r="B772" s="135">
        <v>24</v>
      </c>
      <c r="C772" s="112">
        <v>50</v>
      </c>
      <c r="D772" s="111" t="s">
        <v>20</v>
      </c>
    </row>
    <row r="773" spans="2:4" ht="15" thickBot="1">
      <c r="B773" s="137">
        <v>26</v>
      </c>
      <c r="C773" s="112">
        <v>30</v>
      </c>
      <c r="D773" s="113" t="s">
        <v>20</v>
      </c>
    </row>
    <row r="774" spans="2:4" ht="15" thickBot="1">
      <c r="B774" s="135">
        <v>25</v>
      </c>
      <c r="C774" s="112">
        <v>2000</v>
      </c>
      <c r="D774" s="111" t="s">
        <v>20</v>
      </c>
    </row>
    <row r="775" spans="2:4" ht="15" thickBot="1">
      <c r="B775" s="137">
        <v>40</v>
      </c>
      <c r="C775" s="112">
        <v>50</v>
      </c>
      <c r="D775" s="113" t="s">
        <v>21</v>
      </c>
    </row>
    <row r="776" spans="2:4" ht="15" thickBot="1">
      <c r="B776" s="135">
        <v>46</v>
      </c>
      <c r="C776" s="112">
        <v>100</v>
      </c>
      <c r="D776" s="111" t="s">
        <v>20</v>
      </c>
    </row>
    <row r="777" spans="2:4" ht="15" thickBot="1">
      <c r="B777" s="137">
        <v>35</v>
      </c>
      <c r="C777" s="112">
        <v>90</v>
      </c>
      <c r="D777" s="113" t="s">
        <v>21</v>
      </c>
    </row>
    <row r="778" spans="2:4" ht="15" thickBot="1">
      <c r="B778" s="135">
        <v>48</v>
      </c>
      <c r="C778" s="112">
        <v>150</v>
      </c>
      <c r="D778" s="111" t="s">
        <v>20</v>
      </c>
    </row>
    <row r="779" spans="2:4" ht="15" thickBot="1">
      <c r="B779" s="137">
        <v>47</v>
      </c>
      <c r="C779" s="112">
        <v>100</v>
      </c>
      <c r="D779" s="113" t="s">
        <v>19</v>
      </c>
    </row>
    <row r="780" spans="2:4" ht="15" thickBot="1">
      <c r="B780" s="135">
        <v>56</v>
      </c>
      <c r="C780" s="112">
        <v>1000</v>
      </c>
      <c r="D780" s="111" t="s">
        <v>20</v>
      </c>
    </row>
    <row r="781" spans="2:4" ht="15" thickBot="1">
      <c r="B781" s="137">
        <v>52</v>
      </c>
      <c r="C781" s="112">
        <v>50</v>
      </c>
      <c r="D781" s="113" t="s">
        <v>20</v>
      </c>
    </row>
    <row r="782" spans="2:4" ht="15" thickBot="1">
      <c r="B782" s="135">
        <v>35</v>
      </c>
      <c r="C782" s="112">
        <v>500</v>
      </c>
      <c r="D782" s="111" t="s">
        <v>19</v>
      </c>
    </row>
    <row r="783" spans="2:4" ht="15" thickBot="1">
      <c r="B783" s="137">
        <v>59</v>
      </c>
      <c r="C783" s="112">
        <v>900</v>
      </c>
      <c r="D783" s="113" t="s">
        <v>21</v>
      </c>
    </row>
    <row r="784" spans="2:4" ht="15" thickBot="1">
      <c r="B784" s="135">
        <v>56</v>
      </c>
      <c r="C784" s="112">
        <v>300</v>
      </c>
      <c r="D784" s="111" t="s">
        <v>21</v>
      </c>
    </row>
    <row r="785" spans="2:4" ht="15" thickBot="1">
      <c r="B785" s="137">
        <v>34</v>
      </c>
      <c r="C785" s="112">
        <v>500</v>
      </c>
      <c r="D785" s="113" t="s">
        <v>20</v>
      </c>
    </row>
    <row r="786" spans="2:4" ht="15" thickBot="1">
      <c r="B786" s="135">
        <v>31</v>
      </c>
      <c r="C786" s="112">
        <v>200</v>
      </c>
      <c r="D786" s="111" t="s">
        <v>19</v>
      </c>
    </row>
    <row r="787" spans="2:4" ht="15" thickBot="1">
      <c r="B787" s="137">
        <v>48</v>
      </c>
      <c r="C787" s="112">
        <v>100</v>
      </c>
      <c r="D787" s="113" t="s">
        <v>21</v>
      </c>
    </row>
    <row r="788" spans="2:4" ht="15" thickBot="1">
      <c r="B788" s="135">
        <v>41</v>
      </c>
      <c r="C788" s="112">
        <v>25</v>
      </c>
      <c r="D788" s="111" t="s">
        <v>20</v>
      </c>
    </row>
    <row r="789" spans="2:4" ht="15" thickBot="1">
      <c r="B789" s="137">
        <v>52</v>
      </c>
      <c r="C789" s="112">
        <v>900</v>
      </c>
      <c r="D789" s="113" t="s">
        <v>19</v>
      </c>
    </row>
    <row r="790" spans="2:4" ht="15" thickBot="1">
      <c r="B790" s="135">
        <v>61</v>
      </c>
      <c r="C790" s="112">
        <v>2000</v>
      </c>
      <c r="D790" s="111" t="s">
        <v>21</v>
      </c>
    </row>
    <row r="791" spans="2:4" ht="15" thickBot="1">
      <c r="B791" s="137">
        <v>62</v>
      </c>
      <c r="C791" s="112">
        <v>25</v>
      </c>
      <c r="D791" s="113" t="s">
        <v>21</v>
      </c>
    </row>
    <row r="792" spans="2:4" ht="15" thickBot="1">
      <c r="B792" s="135">
        <v>51</v>
      </c>
      <c r="C792" s="112">
        <v>25</v>
      </c>
      <c r="D792" s="111" t="s">
        <v>19</v>
      </c>
    </row>
    <row r="793" spans="2:4" ht="15" thickBot="1">
      <c r="B793" s="137">
        <v>20</v>
      </c>
      <c r="C793" s="112">
        <v>50</v>
      </c>
      <c r="D793" s="113" t="s">
        <v>19</v>
      </c>
    </row>
    <row r="794" spans="2:4" ht="15" thickBot="1">
      <c r="B794" s="135">
        <v>54</v>
      </c>
      <c r="C794" s="112">
        <v>30</v>
      </c>
      <c r="D794" s="111" t="s">
        <v>19</v>
      </c>
    </row>
    <row r="795" spans="2:4" ht="15" thickBot="1">
      <c r="B795" s="137">
        <v>60</v>
      </c>
      <c r="C795" s="112">
        <v>300</v>
      </c>
      <c r="D795" s="113" t="s">
        <v>19</v>
      </c>
    </row>
    <row r="796" spans="2:4" ht="15" thickBot="1">
      <c r="B796" s="135">
        <v>57</v>
      </c>
      <c r="C796" s="112">
        <v>300</v>
      </c>
      <c r="D796" s="111" t="s">
        <v>20</v>
      </c>
    </row>
    <row r="797" spans="2:4" ht="15" thickBot="1">
      <c r="B797" s="137">
        <v>43</v>
      </c>
      <c r="C797" s="112">
        <v>120</v>
      </c>
      <c r="D797" s="113" t="s">
        <v>19</v>
      </c>
    </row>
    <row r="798" spans="2:4" ht="15" thickBot="1">
      <c r="B798" s="135">
        <v>40</v>
      </c>
      <c r="C798" s="112">
        <v>75</v>
      </c>
      <c r="D798" s="111" t="s">
        <v>21</v>
      </c>
    </row>
    <row r="799" spans="2:4" ht="15" thickBot="1">
      <c r="B799" s="137">
        <v>61</v>
      </c>
      <c r="C799" s="112">
        <v>50</v>
      </c>
      <c r="D799" s="113" t="s">
        <v>21</v>
      </c>
    </row>
    <row r="800" spans="2:4" ht="15" thickBot="1">
      <c r="B800" s="135">
        <v>56</v>
      </c>
      <c r="C800" s="112">
        <v>100</v>
      </c>
      <c r="D800" s="111" t="s">
        <v>20</v>
      </c>
    </row>
    <row r="801" spans="2:4" ht="15" thickBot="1">
      <c r="B801" s="137">
        <v>32</v>
      </c>
      <c r="C801" s="112">
        <v>1200</v>
      </c>
      <c r="D801" s="113" t="s">
        <v>21</v>
      </c>
    </row>
    <row r="802" spans="2:4" ht="15" thickBot="1">
      <c r="B802" s="135">
        <v>21</v>
      </c>
      <c r="C802" s="112">
        <v>200</v>
      </c>
      <c r="D802" s="111" t="s">
        <v>21</v>
      </c>
    </row>
    <row r="803" spans="2:4" ht="15" thickBot="1">
      <c r="B803" s="137">
        <v>46</v>
      </c>
      <c r="C803" s="112">
        <v>30</v>
      </c>
      <c r="D803" s="113" t="s">
        <v>19</v>
      </c>
    </row>
    <row r="804" spans="2:4" ht="15" thickBot="1">
      <c r="B804" s="135">
        <v>39</v>
      </c>
      <c r="C804" s="112">
        <v>100</v>
      </c>
      <c r="D804" s="111" t="s">
        <v>21</v>
      </c>
    </row>
    <row r="805" spans="2:4" ht="15" thickBot="1">
      <c r="B805" s="137">
        <v>42</v>
      </c>
      <c r="C805" s="112">
        <v>30</v>
      </c>
      <c r="D805" s="113" t="s">
        <v>20</v>
      </c>
    </row>
    <row r="806" spans="2:4" ht="15" thickBot="1">
      <c r="B806" s="135">
        <v>30</v>
      </c>
      <c r="C806" s="112">
        <v>1500</v>
      </c>
      <c r="D806" s="111" t="s">
        <v>19</v>
      </c>
    </row>
    <row r="807" spans="2:4" ht="15" thickBot="1">
      <c r="B807" s="137">
        <v>35</v>
      </c>
      <c r="C807" s="112">
        <v>900</v>
      </c>
      <c r="D807" s="113" t="s">
        <v>19</v>
      </c>
    </row>
    <row r="808" spans="2:4" ht="15" thickBot="1">
      <c r="B808" s="135">
        <v>50</v>
      </c>
      <c r="C808" s="112">
        <v>200</v>
      </c>
      <c r="D808" s="111" t="s">
        <v>20</v>
      </c>
    </row>
    <row r="809" spans="2:4" ht="15" thickBot="1">
      <c r="B809" s="137">
        <v>33</v>
      </c>
      <c r="C809" s="112">
        <v>2000</v>
      </c>
      <c r="D809" s="113" t="s">
        <v>19</v>
      </c>
    </row>
    <row r="810" spans="2:4" ht="15" thickBot="1">
      <c r="B810" s="135">
        <v>62</v>
      </c>
      <c r="C810" s="112">
        <v>100</v>
      </c>
      <c r="D810" s="111" t="s">
        <v>19</v>
      </c>
    </row>
    <row r="811" spans="2:4" ht="15" thickBot="1">
      <c r="B811" s="137">
        <v>59</v>
      </c>
      <c r="C811" s="112">
        <v>100</v>
      </c>
      <c r="D811" s="113" t="s">
        <v>20</v>
      </c>
    </row>
    <row r="812" spans="2:4" ht="15" thickBot="1">
      <c r="B812" s="135">
        <v>61</v>
      </c>
      <c r="C812" s="112">
        <v>50</v>
      </c>
      <c r="D812" s="111" t="s">
        <v>19</v>
      </c>
    </row>
    <row r="813" spans="2:4" ht="15" thickBot="1">
      <c r="B813" s="137">
        <v>19</v>
      </c>
      <c r="C813" s="112">
        <v>75</v>
      </c>
      <c r="D813" s="113" t="s">
        <v>20</v>
      </c>
    </row>
    <row r="814" spans="2:4" ht="15" thickBot="1">
      <c r="B814" s="135">
        <v>52</v>
      </c>
      <c r="C814" s="112">
        <v>150</v>
      </c>
      <c r="D814" s="111" t="s">
        <v>20</v>
      </c>
    </row>
    <row r="815" spans="2:4" ht="15" thickBot="1">
      <c r="B815" s="137">
        <v>59</v>
      </c>
      <c r="C815" s="112">
        <v>500</v>
      </c>
      <c r="D815" s="113" t="s">
        <v>21</v>
      </c>
    </row>
    <row r="816" spans="2:4" ht="15" thickBot="1">
      <c r="B816" s="135">
        <v>51</v>
      </c>
      <c r="C816" s="112">
        <v>75</v>
      </c>
      <c r="D816" s="111" t="s">
        <v>21</v>
      </c>
    </row>
    <row r="817" spans="2:4" ht="15" thickBot="1">
      <c r="B817" s="137">
        <v>47</v>
      </c>
      <c r="C817" s="112">
        <v>1000</v>
      </c>
      <c r="D817" s="113" t="s">
        <v>19</v>
      </c>
    </row>
    <row r="818" spans="2:4" ht="15" thickBot="1">
      <c r="B818" s="135">
        <v>30</v>
      </c>
      <c r="C818" s="112">
        <v>200</v>
      </c>
      <c r="D818" s="111" t="s">
        <v>19</v>
      </c>
    </row>
    <row r="819" spans="2:4" ht="15" thickBot="1">
      <c r="B819" s="137">
        <v>30</v>
      </c>
      <c r="C819" s="112">
        <v>500</v>
      </c>
      <c r="D819" s="113" t="s">
        <v>20</v>
      </c>
    </row>
    <row r="820" spans="2:4" ht="15" thickBot="1">
      <c r="B820" s="135">
        <v>35</v>
      </c>
      <c r="C820" s="112">
        <v>100</v>
      </c>
      <c r="D820" s="111" t="s">
        <v>19</v>
      </c>
    </row>
    <row r="821" spans="2:4" ht="15" thickBot="1">
      <c r="B821" s="137">
        <v>49</v>
      </c>
      <c r="C821" s="112">
        <v>200</v>
      </c>
      <c r="D821" s="113" t="s">
        <v>20</v>
      </c>
    </row>
    <row r="822" spans="2:4" ht="15" thickBot="1">
      <c r="B822" s="135">
        <v>49</v>
      </c>
      <c r="C822" s="112">
        <v>300</v>
      </c>
      <c r="D822" s="111" t="s">
        <v>20</v>
      </c>
    </row>
    <row r="823" spans="2:4" ht="15" thickBot="1">
      <c r="B823" s="137">
        <v>52</v>
      </c>
      <c r="C823" s="112">
        <v>150</v>
      </c>
      <c r="D823" s="113" t="s">
        <v>19</v>
      </c>
    </row>
    <row r="824" spans="2:4" ht="15" thickBot="1">
      <c r="B824" s="135">
        <v>56</v>
      </c>
      <c r="C824" s="112">
        <v>100</v>
      </c>
      <c r="D824" s="111" t="s">
        <v>20</v>
      </c>
    </row>
    <row r="825" spans="2:4" ht="15" thickBot="1">
      <c r="B825" s="137">
        <v>63</v>
      </c>
      <c r="C825" s="112">
        <v>120</v>
      </c>
      <c r="D825" s="113" t="s">
        <v>21</v>
      </c>
    </row>
    <row r="826" spans="2:4" ht="15" thickBot="1">
      <c r="B826" s="135">
        <v>46</v>
      </c>
      <c r="C826" s="112">
        <v>25</v>
      </c>
      <c r="D826" s="111" t="s">
        <v>19</v>
      </c>
    </row>
    <row r="827" spans="2:4" ht="15" thickBot="1">
      <c r="B827" s="137">
        <v>46</v>
      </c>
      <c r="C827" s="112">
        <v>300</v>
      </c>
      <c r="D827" s="113" t="s">
        <v>21</v>
      </c>
    </row>
    <row r="828" spans="2:4" ht="15" thickBot="1">
      <c r="B828" s="135">
        <v>61</v>
      </c>
      <c r="C828" s="112">
        <v>900</v>
      </c>
      <c r="D828" s="111" t="s">
        <v>19</v>
      </c>
    </row>
    <row r="829" spans="2:4" ht="15" thickBot="1">
      <c r="B829" s="137">
        <v>33</v>
      </c>
      <c r="C829" s="112">
        <v>1200</v>
      </c>
      <c r="D829" s="113" t="s">
        <v>20</v>
      </c>
    </row>
    <row r="830" spans="2:4" ht="15" thickBot="1">
      <c r="B830" s="135">
        <v>61</v>
      </c>
      <c r="C830" s="112">
        <v>90</v>
      </c>
      <c r="D830" s="111" t="s">
        <v>19</v>
      </c>
    </row>
    <row r="831" spans="2:4" ht="15" thickBot="1">
      <c r="B831" s="137">
        <v>64</v>
      </c>
      <c r="C831" s="112">
        <v>150</v>
      </c>
      <c r="D831" s="113" t="s">
        <v>21</v>
      </c>
    </row>
    <row r="832" spans="2:4" ht="15" thickBot="1">
      <c r="B832" s="135">
        <v>27</v>
      </c>
      <c r="C832" s="112">
        <v>100</v>
      </c>
      <c r="D832" s="111" t="s">
        <v>20</v>
      </c>
    </row>
    <row r="833" spans="2:4" ht="15" thickBot="1">
      <c r="B833" s="137">
        <v>47</v>
      </c>
      <c r="C833" s="112">
        <v>2000</v>
      </c>
      <c r="D833" s="113" t="s">
        <v>19</v>
      </c>
    </row>
    <row r="834" spans="2:4" ht="15" thickBot="1">
      <c r="B834" s="135">
        <v>42</v>
      </c>
      <c r="C834" s="112">
        <v>200</v>
      </c>
      <c r="D834" s="111" t="s">
        <v>19</v>
      </c>
    </row>
    <row r="835" spans="2:4" ht="15" thickBot="1">
      <c r="B835" s="137">
        <v>56</v>
      </c>
      <c r="C835" s="112">
        <v>60</v>
      </c>
      <c r="D835" s="113" t="s">
        <v>19</v>
      </c>
    </row>
    <row r="836" spans="2:4" ht="15" thickBot="1">
      <c r="B836" s="135">
        <v>37</v>
      </c>
      <c r="C836" s="112">
        <v>200</v>
      </c>
      <c r="D836" s="111" t="s">
        <v>21</v>
      </c>
    </row>
    <row r="837" spans="2:4" ht="15" thickBot="1">
      <c r="B837" s="137">
        <v>22</v>
      </c>
      <c r="C837" s="112">
        <v>50</v>
      </c>
      <c r="D837" s="113" t="s">
        <v>21</v>
      </c>
    </row>
    <row r="838" spans="2:4" ht="15" thickBot="1">
      <c r="B838" s="135">
        <v>18</v>
      </c>
      <c r="C838" s="112">
        <v>90</v>
      </c>
      <c r="D838" s="111" t="s">
        <v>19</v>
      </c>
    </row>
    <row r="839" spans="2:4" ht="15" thickBot="1">
      <c r="B839" s="137">
        <v>47</v>
      </c>
      <c r="C839" s="112">
        <v>600</v>
      </c>
      <c r="D839" s="113" t="s">
        <v>20</v>
      </c>
    </row>
    <row r="840" spans="2:4" ht="15" thickBot="1">
      <c r="B840" s="135">
        <v>20</v>
      </c>
      <c r="C840" s="112">
        <v>1200</v>
      </c>
      <c r="D840" s="111" t="s">
        <v>20</v>
      </c>
    </row>
    <row r="841" spans="2:4" ht="15" thickBot="1">
      <c r="B841" s="137">
        <v>62</v>
      </c>
      <c r="C841" s="112">
        <v>50</v>
      </c>
      <c r="D841" s="113" t="s">
        <v>21</v>
      </c>
    </row>
    <row r="842" spans="2:4" ht="15" thickBot="1">
      <c r="B842" s="135">
        <v>31</v>
      </c>
      <c r="C842" s="112">
        <v>100</v>
      </c>
      <c r="D842" s="111" t="s">
        <v>20</v>
      </c>
    </row>
    <row r="843" spans="2:4" ht="15" thickBot="1">
      <c r="B843" s="137">
        <v>47</v>
      </c>
      <c r="C843" s="112">
        <v>600</v>
      </c>
      <c r="D843" s="113" t="s">
        <v>21</v>
      </c>
    </row>
    <row r="844" spans="2:4" ht="15" thickBot="1">
      <c r="B844" s="135">
        <v>21</v>
      </c>
      <c r="C844" s="112">
        <v>1500</v>
      </c>
      <c r="D844" s="111" t="s">
        <v>19</v>
      </c>
    </row>
    <row r="845" spans="2:4" ht="15" thickBot="1">
      <c r="B845" s="137">
        <v>35</v>
      </c>
      <c r="C845" s="112">
        <v>150</v>
      </c>
      <c r="D845" s="113" t="s">
        <v>21</v>
      </c>
    </row>
    <row r="846" spans="2:4" ht="15" thickBot="1">
      <c r="B846" s="135">
        <v>54</v>
      </c>
      <c r="C846" s="112">
        <v>500</v>
      </c>
      <c r="D846" s="111" t="s">
        <v>21</v>
      </c>
    </row>
    <row r="847" spans="2:4" ht="15" thickBot="1">
      <c r="B847" s="137">
        <v>42</v>
      </c>
      <c r="C847" s="112">
        <v>50</v>
      </c>
      <c r="D847" s="113" t="s">
        <v>19</v>
      </c>
    </row>
    <row r="848" spans="2:4" ht="15" thickBot="1">
      <c r="B848" s="135">
        <v>18</v>
      </c>
      <c r="C848" s="112">
        <v>1200</v>
      </c>
      <c r="D848" s="111" t="s">
        <v>20</v>
      </c>
    </row>
    <row r="849" spans="2:4" ht="15" thickBot="1">
      <c r="B849" s="137">
        <v>63</v>
      </c>
      <c r="C849" s="112">
        <v>75</v>
      </c>
      <c r="D849" s="113" t="s">
        <v>21</v>
      </c>
    </row>
    <row r="850" spans="2:4" ht="15" thickBot="1">
      <c r="B850" s="135">
        <v>32</v>
      </c>
      <c r="C850" s="112">
        <v>50</v>
      </c>
      <c r="D850" s="111" t="s">
        <v>21</v>
      </c>
    </row>
    <row r="851" spans="2:4" ht="15" thickBot="1">
      <c r="B851" s="137">
        <v>26</v>
      </c>
      <c r="C851" s="112">
        <v>1000</v>
      </c>
      <c r="D851" s="113" t="s">
        <v>19</v>
      </c>
    </row>
    <row r="852" spans="2:4" ht="15" thickBot="1">
      <c r="B852" s="135">
        <v>32</v>
      </c>
      <c r="C852" s="112">
        <v>50</v>
      </c>
      <c r="D852" s="111" t="s">
        <v>20</v>
      </c>
    </row>
    <row r="853" spans="2:4" ht="15" thickBot="1">
      <c r="B853" s="137">
        <v>41</v>
      </c>
      <c r="C853" s="112">
        <v>300</v>
      </c>
      <c r="D853" s="113" t="s">
        <v>21</v>
      </c>
    </row>
    <row r="854" spans="2:4" ht="15" thickBot="1">
      <c r="B854" s="135">
        <v>21</v>
      </c>
      <c r="C854" s="112">
        <v>1000</v>
      </c>
      <c r="D854" s="111" t="s">
        <v>19</v>
      </c>
    </row>
    <row r="855" spans="2:4" ht="15" thickBot="1">
      <c r="B855" s="137">
        <v>29</v>
      </c>
      <c r="C855" s="112">
        <v>50</v>
      </c>
      <c r="D855" s="113" t="s">
        <v>21</v>
      </c>
    </row>
    <row r="856" spans="2:4" ht="15" thickBot="1">
      <c r="B856" s="135">
        <v>54</v>
      </c>
      <c r="C856" s="112">
        <v>25</v>
      </c>
      <c r="D856" s="111" t="s">
        <v>19</v>
      </c>
    </row>
    <row r="857" spans="2:4" ht="15" thickBot="1">
      <c r="B857" s="137">
        <v>54</v>
      </c>
      <c r="C857" s="112">
        <v>120</v>
      </c>
      <c r="D857" s="113" t="s">
        <v>20</v>
      </c>
    </row>
    <row r="858" spans="2:4" ht="15" thickBot="1">
      <c r="B858" s="135">
        <v>60</v>
      </c>
      <c r="C858" s="112">
        <v>50</v>
      </c>
      <c r="D858" s="111" t="s">
        <v>20</v>
      </c>
    </row>
    <row r="859" spans="2:4" ht="15" thickBot="1">
      <c r="B859" s="137">
        <v>23</v>
      </c>
      <c r="C859" s="112">
        <v>100</v>
      </c>
      <c r="D859" s="113" t="s">
        <v>20</v>
      </c>
    </row>
    <row r="860" spans="2:4" ht="15" thickBot="1">
      <c r="B860" s="135">
        <v>56</v>
      </c>
      <c r="C860" s="112">
        <v>1500</v>
      </c>
      <c r="D860" s="111" t="s">
        <v>20</v>
      </c>
    </row>
    <row r="861" spans="2:4" ht="15" thickBot="1">
      <c r="B861" s="137">
        <v>63</v>
      </c>
      <c r="C861" s="112">
        <v>200</v>
      </c>
      <c r="D861" s="113" t="s">
        <v>21</v>
      </c>
    </row>
    <row r="862" spans="2:4" ht="15" thickBot="1">
      <c r="B862" s="135">
        <v>41</v>
      </c>
      <c r="C862" s="112">
        <v>90</v>
      </c>
      <c r="D862" s="111" t="s">
        <v>21</v>
      </c>
    </row>
    <row r="863" spans="2:4" ht="15" thickBot="1">
      <c r="B863" s="137">
        <v>28</v>
      </c>
      <c r="C863" s="112">
        <v>1200</v>
      </c>
      <c r="D863" s="113" t="s">
        <v>20</v>
      </c>
    </row>
    <row r="864" spans="2:4" ht="15" thickBot="1">
      <c r="B864" s="135">
        <v>30</v>
      </c>
      <c r="C864" s="112">
        <v>50</v>
      </c>
      <c r="D864" s="111" t="s">
        <v>20</v>
      </c>
    </row>
    <row r="865" spans="2:4" ht="15" thickBot="1">
      <c r="B865" s="137">
        <v>51</v>
      </c>
      <c r="C865" s="112">
        <v>500</v>
      </c>
      <c r="D865" s="113" t="s">
        <v>20</v>
      </c>
    </row>
    <row r="866" spans="2:4" ht="15" thickBot="1">
      <c r="B866" s="135">
        <v>42</v>
      </c>
      <c r="C866" s="112">
        <v>300</v>
      </c>
      <c r="D866" s="111" t="s">
        <v>21</v>
      </c>
    </row>
    <row r="867" spans="2:4" ht="15" thickBot="1">
      <c r="B867" s="137">
        <v>24</v>
      </c>
      <c r="C867" s="112">
        <v>50</v>
      </c>
      <c r="D867" s="113" t="s">
        <v>20</v>
      </c>
    </row>
    <row r="868" spans="2:4" ht="15" thickBot="1">
      <c r="B868" s="135">
        <v>21</v>
      </c>
      <c r="C868" s="112">
        <v>500</v>
      </c>
      <c r="D868" s="111" t="s">
        <v>20</v>
      </c>
    </row>
    <row r="869" spans="2:4" ht="15" thickBot="1">
      <c r="B869" s="137">
        <v>25</v>
      </c>
      <c r="C869" s="112">
        <v>300</v>
      </c>
      <c r="D869" s="113" t="s">
        <v>20</v>
      </c>
    </row>
    <row r="870" spans="2:4" ht="15" thickBot="1">
      <c r="B870" s="135">
        <v>37</v>
      </c>
      <c r="C870" s="112">
        <v>1500</v>
      </c>
      <c r="D870" s="111" t="s">
        <v>19</v>
      </c>
    </row>
    <row r="871" spans="2:4" ht="15" thickBot="1">
      <c r="B871" s="137">
        <v>46</v>
      </c>
      <c r="C871" s="112">
        <v>120</v>
      </c>
      <c r="D871" s="113" t="s">
        <v>20</v>
      </c>
    </row>
    <row r="872" spans="2:4" ht="15" thickBot="1">
      <c r="B872" s="135">
        <v>62</v>
      </c>
      <c r="C872" s="112">
        <v>60</v>
      </c>
      <c r="D872" s="111" t="s">
        <v>19</v>
      </c>
    </row>
    <row r="873" spans="2:4" ht="15" thickBot="1">
      <c r="B873" s="137">
        <v>63</v>
      </c>
      <c r="C873" s="112">
        <v>75</v>
      </c>
      <c r="D873" s="113" t="s">
        <v>19</v>
      </c>
    </row>
    <row r="874" spans="2:4" ht="15" thickBot="1">
      <c r="B874" s="135">
        <v>27</v>
      </c>
      <c r="C874" s="112">
        <v>100</v>
      </c>
      <c r="D874" s="111" t="s">
        <v>20</v>
      </c>
    </row>
    <row r="875" spans="2:4" ht="15" thickBot="1">
      <c r="B875" s="137">
        <v>60</v>
      </c>
      <c r="C875" s="112">
        <v>30</v>
      </c>
      <c r="D875" s="113" t="s">
        <v>19</v>
      </c>
    </row>
    <row r="876" spans="2:4" ht="15" thickBot="1">
      <c r="B876" s="135">
        <v>51</v>
      </c>
      <c r="C876" s="112">
        <v>2000</v>
      </c>
      <c r="D876" s="111" t="s">
        <v>20</v>
      </c>
    </row>
    <row r="877" spans="2:4" ht="15" thickBot="1">
      <c r="B877" s="137">
        <v>43</v>
      </c>
      <c r="C877" s="112">
        <v>120</v>
      </c>
      <c r="D877" s="113" t="s">
        <v>21</v>
      </c>
    </row>
    <row r="878" spans="2:4" ht="15" thickBot="1">
      <c r="B878" s="135">
        <v>58</v>
      </c>
      <c r="C878" s="112">
        <v>25</v>
      </c>
      <c r="D878" s="111" t="s">
        <v>21</v>
      </c>
    </row>
    <row r="879" spans="2:4" ht="15" thickBot="1">
      <c r="B879" s="137">
        <v>20</v>
      </c>
      <c r="C879" s="112">
        <v>30</v>
      </c>
      <c r="D879" s="113" t="s">
        <v>21</v>
      </c>
    </row>
    <row r="880" spans="2:4" ht="15" thickBot="1">
      <c r="B880" s="135">
        <v>23</v>
      </c>
      <c r="C880" s="112">
        <v>30</v>
      </c>
      <c r="D880" s="111" t="s">
        <v>21</v>
      </c>
    </row>
    <row r="881" spans="2:4" ht="15" thickBot="1">
      <c r="B881" s="137">
        <v>22</v>
      </c>
      <c r="C881" s="112">
        <v>1000</v>
      </c>
      <c r="D881" s="113" t="s">
        <v>19</v>
      </c>
    </row>
    <row r="882" spans="2:4" ht="15" thickBot="1">
      <c r="B882" s="135">
        <v>22</v>
      </c>
      <c r="C882" s="112">
        <v>300</v>
      </c>
      <c r="D882" s="111" t="s">
        <v>20</v>
      </c>
    </row>
    <row r="883" spans="2:4" ht="15" thickBot="1">
      <c r="B883" s="137">
        <v>64</v>
      </c>
      <c r="C883" s="112">
        <v>50</v>
      </c>
      <c r="D883" s="113" t="s">
        <v>20</v>
      </c>
    </row>
    <row r="884" spans="2:4" ht="15" thickBot="1">
      <c r="B884" s="135">
        <v>40</v>
      </c>
      <c r="C884" s="112">
        <v>500</v>
      </c>
      <c r="D884" s="111" t="s">
        <v>20</v>
      </c>
    </row>
    <row r="885" spans="2:4" ht="15" thickBot="1">
      <c r="B885" s="137">
        <v>26</v>
      </c>
      <c r="C885" s="112">
        <v>60</v>
      </c>
      <c r="D885" s="113" t="s">
        <v>21</v>
      </c>
    </row>
    <row r="886" spans="2:4" ht="15" thickBot="1">
      <c r="B886" s="135">
        <v>52</v>
      </c>
      <c r="C886" s="112">
        <v>120</v>
      </c>
      <c r="D886" s="111" t="s">
        <v>21</v>
      </c>
    </row>
    <row r="887" spans="2:4" ht="15" thickBot="1">
      <c r="B887" s="137">
        <v>37</v>
      </c>
      <c r="C887" s="112">
        <v>900</v>
      </c>
      <c r="D887" s="113" t="s">
        <v>20</v>
      </c>
    </row>
    <row r="888" spans="2:4" ht="15" thickBot="1">
      <c r="B888" s="135">
        <v>59</v>
      </c>
      <c r="C888" s="112">
        <v>100</v>
      </c>
      <c r="D888" s="111" t="s">
        <v>21</v>
      </c>
    </row>
    <row r="889" spans="2:4" ht="15" thickBot="1">
      <c r="B889" s="137">
        <v>52</v>
      </c>
      <c r="C889" s="112">
        <v>100</v>
      </c>
      <c r="D889" s="113" t="s">
        <v>20</v>
      </c>
    </row>
    <row r="890" spans="2:4" ht="15" thickBot="1">
      <c r="B890" s="135">
        <v>35</v>
      </c>
      <c r="C890" s="112">
        <v>50</v>
      </c>
      <c r="D890" s="111" t="s">
        <v>20</v>
      </c>
    </row>
    <row r="891" spans="2:4" ht="15" thickBot="1">
      <c r="B891" s="137">
        <v>34</v>
      </c>
      <c r="C891" s="112">
        <v>50</v>
      </c>
      <c r="D891" s="113" t="s">
        <v>20</v>
      </c>
    </row>
    <row r="892" spans="2:4" ht="15" thickBot="1">
      <c r="B892" s="135">
        <v>41</v>
      </c>
      <c r="C892" s="112">
        <v>900</v>
      </c>
      <c r="D892" s="111" t="s">
        <v>20</v>
      </c>
    </row>
    <row r="893" spans="2:4" ht="15" thickBot="1">
      <c r="B893" s="137">
        <v>20</v>
      </c>
      <c r="C893" s="112">
        <v>50</v>
      </c>
      <c r="D893" s="113" t="s">
        <v>20</v>
      </c>
    </row>
    <row r="894" spans="2:4" ht="15" thickBot="1">
      <c r="B894" s="135">
        <v>49</v>
      </c>
      <c r="C894" s="112">
        <v>50</v>
      </c>
      <c r="D894" s="111" t="s">
        <v>20</v>
      </c>
    </row>
    <row r="895" spans="2:4" ht="15" thickBot="1">
      <c r="B895" s="137">
        <v>52</v>
      </c>
      <c r="C895" s="112">
        <v>30</v>
      </c>
      <c r="D895" s="113" t="s">
        <v>20</v>
      </c>
    </row>
    <row r="896" spans="2:4" ht="15" thickBot="1">
      <c r="B896" s="135">
        <v>55</v>
      </c>
      <c r="C896" s="112">
        <v>120</v>
      </c>
      <c r="D896" s="111" t="s">
        <v>21</v>
      </c>
    </row>
    <row r="897" spans="2:4" ht="15" thickBot="1">
      <c r="B897" s="137">
        <v>30</v>
      </c>
      <c r="C897" s="112">
        <v>50</v>
      </c>
      <c r="D897" s="113" t="s">
        <v>20</v>
      </c>
    </row>
    <row r="898" spans="2:4" ht="15" thickBot="1">
      <c r="B898" s="135">
        <v>64</v>
      </c>
      <c r="C898" s="112">
        <v>100</v>
      </c>
      <c r="D898" s="111" t="s">
        <v>20</v>
      </c>
    </row>
    <row r="899" spans="2:4" ht="15" thickBot="1">
      <c r="B899" s="137">
        <v>42</v>
      </c>
      <c r="C899" s="112">
        <v>90</v>
      </c>
      <c r="D899" s="113" t="s">
        <v>21</v>
      </c>
    </row>
    <row r="900" spans="2:4" ht="15" thickBot="1">
      <c r="B900" s="135">
        <v>26</v>
      </c>
      <c r="C900" s="112">
        <v>600</v>
      </c>
      <c r="D900" s="111" t="s">
        <v>21</v>
      </c>
    </row>
    <row r="901" spans="2:4" ht="15" thickBot="1">
      <c r="B901" s="137">
        <v>21</v>
      </c>
      <c r="C901" s="112">
        <v>60</v>
      </c>
      <c r="D901" s="113" t="s">
        <v>21</v>
      </c>
    </row>
    <row r="902" spans="2:4" ht="15" thickBot="1">
      <c r="B902" s="135">
        <v>31</v>
      </c>
      <c r="C902" s="112">
        <v>30</v>
      </c>
      <c r="D902" s="111" t="s">
        <v>20</v>
      </c>
    </row>
    <row r="903" spans="2:4" ht="15" thickBot="1">
      <c r="B903" s="137">
        <v>54</v>
      </c>
      <c r="C903" s="112">
        <v>50</v>
      </c>
      <c r="D903" s="113" t="s">
        <v>19</v>
      </c>
    </row>
    <row r="904" spans="2:4" ht="15" thickBot="1">
      <c r="B904" s="135">
        <v>51</v>
      </c>
      <c r="C904" s="112">
        <v>200</v>
      </c>
      <c r="D904" s="111" t="s">
        <v>19</v>
      </c>
    </row>
    <row r="905" spans="2:4" ht="15" thickBot="1">
      <c r="B905" s="137">
        <v>28</v>
      </c>
      <c r="C905" s="112">
        <v>500</v>
      </c>
      <c r="D905" s="113" t="s">
        <v>21</v>
      </c>
    </row>
    <row r="906" spans="2:4" ht="15" thickBot="1">
      <c r="B906" s="135">
        <v>58</v>
      </c>
      <c r="C906" s="112">
        <v>300</v>
      </c>
      <c r="D906" s="111" t="s">
        <v>19</v>
      </c>
    </row>
    <row r="907" spans="2:4" ht="15" thickBot="1">
      <c r="B907" s="137">
        <v>20</v>
      </c>
      <c r="C907" s="112">
        <v>50</v>
      </c>
      <c r="D907" s="113" t="s">
        <v>21</v>
      </c>
    </row>
    <row r="908" spans="2:4" ht="15" thickBot="1">
      <c r="B908" s="135">
        <v>45</v>
      </c>
      <c r="C908" s="112">
        <v>25</v>
      </c>
      <c r="D908" s="111" t="s">
        <v>20</v>
      </c>
    </row>
    <row r="909" spans="2:4" ht="15" thickBot="1">
      <c r="B909" s="137">
        <v>46</v>
      </c>
      <c r="C909" s="112">
        <v>1200</v>
      </c>
      <c r="D909" s="113" t="s">
        <v>19</v>
      </c>
    </row>
    <row r="910" spans="2:4" ht="15" thickBot="1">
      <c r="B910" s="135">
        <v>26</v>
      </c>
      <c r="C910" s="112">
        <v>300</v>
      </c>
      <c r="D910" s="111" t="s">
        <v>20</v>
      </c>
    </row>
    <row r="911" spans="2:4" ht="15" thickBot="1">
      <c r="B911" s="137">
        <v>20</v>
      </c>
      <c r="C911" s="112">
        <v>150</v>
      </c>
      <c r="D911" s="113" t="s">
        <v>19</v>
      </c>
    </row>
    <row r="912" spans="2:4" ht="15" thickBot="1">
      <c r="B912" s="135">
        <v>42</v>
      </c>
      <c r="C912" s="112">
        <v>900</v>
      </c>
      <c r="D912" s="111" t="s">
        <v>20</v>
      </c>
    </row>
    <row r="913" spans="2:4" ht="15" thickBot="1">
      <c r="B913" s="137">
        <v>51</v>
      </c>
      <c r="C913" s="112">
        <v>150</v>
      </c>
      <c r="D913" s="113" t="s">
        <v>19</v>
      </c>
    </row>
    <row r="914" spans="2:4" ht="15" thickBot="1">
      <c r="B914" s="135">
        <v>29</v>
      </c>
      <c r="C914" s="112">
        <v>90</v>
      </c>
      <c r="D914" s="111" t="s">
        <v>20</v>
      </c>
    </row>
    <row r="915" spans="2:4" ht="15" thickBot="1">
      <c r="B915" s="137">
        <v>59</v>
      </c>
      <c r="C915" s="112">
        <v>500</v>
      </c>
      <c r="D915" s="113" t="s">
        <v>20</v>
      </c>
    </row>
    <row r="916" spans="2:4" ht="15" thickBot="1">
      <c r="B916" s="135">
        <v>26</v>
      </c>
      <c r="C916" s="112">
        <v>90</v>
      </c>
      <c r="D916" s="111" t="s">
        <v>19</v>
      </c>
    </row>
    <row r="917" spans="2:4" ht="15" thickBot="1">
      <c r="B917" s="137">
        <v>32</v>
      </c>
      <c r="C917" s="112">
        <v>50</v>
      </c>
      <c r="D917" s="113" t="s">
        <v>20</v>
      </c>
    </row>
    <row r="918" spans="2:4" ht="15" thickBot="1">
      <c r="B918" s="135">
        <v>57</v>
      </c>
      <c r="C918" s="112">
        <v>200</v>
      </c>
      <c r="D918" s="111" t="s">
        <v>20</v>
      </c>
    </row>
    <row r="919" spans="2:4" ht="15" thickBot="1">
      <c r="B919" s="137">
        <v>42</v>
      </c>
      <c r="C919" s="112">
        <v>90</v>
      </c>
      <c r="D919" s="113" t="s">
        <v>20</v>
      </c>
    </row>
    <row r="920" spans="2:4" ht="15" thickBot="1">
      <c r="B920" s="135">
        <v>22</v>
      </c>
      <c r="C920" s="112">
        <v>50</v>
      </c>
      <c r="D920" s="111" t="s">
        <v>19</v>
      </c>
    </row>
    <row r="921" spans="2:4" ht="15" thickBot="1">
      <c r="B921" s="137">
        <v>28</v>
      </c>
      <c r="C921" s="112">
        <v>75</v>
      </c>
      <c r="D921" s="113" t="s">
        <v>19</v>
      </c>
    </row>
    <row r="922" spans="2:4" ht="15" thickBot="1">
      <c r="B922" s="135">
        <v>51</v>
      </c>
      <c r="C922" s="112">
        <v>75</v>
      </c>
      <c r="D922" s="111" t="s">
        <v>20</v>
      </c>
    </row>
    <row r="923" spans="2:4" ht="15" thickBot="1">
      <c r="B923" s="137">
        <v>41</v>
      </c>
      <c r="C923" s="112">
        <v>50</v>
      </c>
      <c r="D923" s="113" t="s">
        <v>20</v>
      </c>
    </row>
    <row r="924" spans="2:4" ht="15" thickBot="1">
      <c r="B924" s="135">
        <v>32</v>
      </c>
      <c r="C924" s="112">
        <v>900</v>
      </c>
      <c r="D924" s="111" t="s">
        <v>19</v>
      </c>
    </row>
    <row r="925" spans="2:4" ht="15" thickBot="1">
      <c r="B925" s="137">
        <v>55</v>
      </c>
      <c r="C925" s="112">
        <v>100</v>
      </c>
      <c r="D925" s="113" t="s">
        <v>19</v>
      </c>
    </row>
    <row r="926" spans="2:4" ht="15" thickBot="1">
      <c r="B926" s="135">
        <v>25</v>
      </c>
      <c r="C926" s="112">
        <v>300</v>
      </c>
      <c r="D926" s="111" t="s">
        <v>20</v>
      </c>
    </row>
    <row r="927" spans="2:4" ht="15" thickBot="1">
      <c r="B927" s="137">
        <v>22</v>
      </c>
      <c r="C927" s="112">
        <v>30</v>
      </c>
      <c r="D927" s="113" t="s">
        <v>20</v>
      </c>
    </row>
    <row r="928" spans="2:4" ht="15" thickBot="1">
      <c r="B928" s="135">
        <v>43</v>
      </c>
      <c r="C928" s="112">
        <v>2000</v>
      </c>
      <c r="D928" s="111" t="s">
        <v>20</v>
      </c>
    </row>
    <row r="929" spans="2:4" ht="15" thickBot="1">
      <c r="B929" s="137">
        <v>35</v>
      </c>
      <c r="C929" s="112">
        <v>1200</v>
      </c>
      <c r="D929" s="113" t="s">
        <v>21</v>
      </c>
    </row>
    <row r="930" spans="2:4" ht="15" thickBot="1">
      <c r="B930" s="135">
        <v>23</v>
      </c>
      <c r="C930" s="112">
        <v>75</v>
      </c>
      <c r="D930" s="111" t="s">
        <v>19</v>
      </c>
    </row>
    <row r="931" spans="2:4" ht="15" thickBot="1">
      <c r="B931" s="137">
        <v>54</v>
      </c>
      <c r="C931" s="112">
        <v>200</v>
      </c>
      <c r="D931" s="113" t="s">
        <v>21</v>
      </c>
    </row>
    <row r="932" spans="2:4" ht="15" thickBot="1">
      <c r="B932" s="135">
        <v>30</v>
      </c>
      <c r="C932" s="112">
        <v>120</v>
      </c>
      <c r="D932" s="111" t="s">
        <v>19</v>
      </c>
    </row>
    <row r="933" spans="2:4" ht="15" thickBot="1">
      <c r="B933" s="137">
        <v>45</v>
      </c>
      <c r="C933" s="112">
        <v>100</v>
      </c>
      <c r="D933" s="113" t="s">
        <v>19</v>
      </c>
    </row>
    <row r="934" spans="2:4" ht="15" thickBot="1">
      <c r="B934" s="135">
        <v>22</v>
      </c>
      <c r="C934" s="112">
        <v>30</v>
      </c>
      <c r="D934" s="111" t="s">
        <v>19</v>
      </c>
    </row>
    <row r="935" spans="2:4" ht="15" thickBot="1">
      <c r="B935" s="137">
        <v>30</v>
      </c>
      <c r="C935" s="112">
        <v>500</v>
      </c>
      <c r="D935" s="113" t="s">
        <v>19</v>
      </c>
    </row>
    <row r="936" spans="2:4" ht="15" thickBot="1">
      <c r="B936" s="135">
        <v>34</v>
      </c>
      <c r="C936" s="112">
        <v>50</v>
      </c>
      <c r="D936" s="111" t="s">
        <v>19</v>
      </c>
    </row>
    <row r="937" spans="2:4" ht="15" thickBot="1">
      <c r="B937" s="137">
        <v>57</v>
      </c>
      <c r="C937" s="112">
        <v>200</v>
      </c>
      <c r="D937" s="113" t="s">
        <v>19</v>
      </c>
    </row>
    <row r="938" spans="2:4" ht="15" thickBot="1">
      <c r="B938" s="135">
        <v>62</v>
      </c>
      <c r="C938" s="112">
        <v>500</v>
      </c>
      <c r="D938" s="111" t="s">
        <v>19</v>
      </c>
    </row>
    <row r="939" spans="2:4" ht="15" thickBot="1">
      <c r="B939" s="137">
        <v>49</v>
      </c>
      <c r="C939" s="112">
        <v>200</v>
      </c>
      <c r="D939" s="113" t="s">
        <v>21</v>
      </c>
    </row>
    <row r="940" spans="2:4" ht="15" thickBot="1">
      <c r="B940" s="135">
        <v>46</v>
      </c>
      <c r="C940" s="112">
        <v>300</v>
      </c>
      <c r="D940" s="111" t="s">
        <v>20</v>
      </c>
    </row>
    <row r="941" spans="2:4" ht="15" thickBot="1">
      <c r="B941" s="137">
        <v>20</v>
      </c>
      <c r="C941" s="112">
        <v>30</v>
      </c>
      <c r="D941" s="113" t="s">
        <v>20</v>
      </c>
    </row>
    <row r="942" spans="2:4" ht="15" thickBot="1">
      <c r="B942" s="135">
        <v>57</v>
      </c>
      <c r="C942" s="112">
        <v>50</v>
      </c>
      <c r="D942" s="111" t="s">
        <v>21</v>
      </c>
    </row>
    <row r="943" spans="2:4" ht="15" thickBot="1">
      <c r="B943" s="137">
        <v>51</v>
      </c>
      <c r="C943" s="112">
        <v>1500</v>
      </c>
      <c r="D943" s="113" t="s">
        <v>21</v>
      </c>
    </row>
    <row r="944" spans="2:4" ht="15" thickBot="1">
      <c r="B944" s="135">
        <v>57</v>
      </c>
      <c r="C944" s="112">
        <v>1200</v>
      </c>
      <c r="D944" s="111" t="s">
        <v>21</v>
      </c>
    </row>
    <row r="945" spans="2:4" ht="15" thickBot="1">
      <c r="B945" s="137">
        <v>44</v>
      </c>
      <c r="C945" s="112">
        <v>50</v>
      </c>
      <c r="D945" s="113" t="s">
        <v>21</v>
      </c>
    </row>
    <row r="946" spans="2:4" ht="15" thickBot="1">
      <c r="B946" s="135">
        <v>30</v>
      </c>
      <c r="C946" s="112">
        <v>25</v>
      </c>
      <c r="D946" s="111" t="s">
        <v>19</v>
      </c>
    </row>
    <row r="947" spans="2:4" ht="15" thickBot="1">
      <c r="B947" s="137">
        <v>62</v>
      </c>
      <c r="C947" s="112">
        <v>2000</v>
      </c>
      <c r="D947" s="113" t="s">
        <v>20</v>
      </c>
    </row>
    <row r="948" spans="2:4" ht="15" thickBot="1">
      <c r="B948" s="135">
        <v>50</v>
      </c>
      <c r="C948" s="112">
        <v>300</v>
      </c>
      <c r="D948" s="111" t="s">
        <v>19</v>
      </c>
    </row>
    <row r="949" spans="2:4" ht="15" thickBot="1">
      <c r="B949" s="137">
        <v>23</v>
      </c>
      <c r="C949" s="112">
        <v>75</v>
      </c>
      <c r="D949" s="113" t="s">
        <v>20</v>
      </c>
    </row>
    <row r="950" spans="2:4" ht="15" thickBot="1">
      <c r="B950" s="135">
        <v>41</v>
      </c>
      <c r="C950" s="112">
        <v>50</v>
      </c>
      <c r="D950" s="111" t="s">
        <v>20</v>
      </c>
    </row>
    <row r="951" spans="2:4" ht="15" thickBot="1">
      <c r="B951" s="137">
        <v>36</v>
      </c>
      <c r="C951" s="112">
        <v>900</v>
      </c>
      <c r="D951" s="113" t="s">
        <v>21</v>
      </c>
    </row>
    <row r="952" spans="2:4" ht="15" thickBot="1">
      <c r="B952" s="135">
        <v>33</v>
      </c>
      <c r="C952" s="112">
        <v>100</v>
      </c>
      <c r="D952" s="111" t="s">
        <v>19</v>
      </c>
    </row>
    <row r="953" spans="2:4" ht="15" thickBot="1">
      <c r="B953" s="137">
        <v>57</v>
      </c>
      <c r="C953" s="112">
        <v>25</v>
      </c>
      <c r="D953" s="113" t="s">
        <v>21</v>
      </c>
    </row>
    <row r="954" spans="2:4" ht="15" thickBot="1">
      <c r="B954" s="135">
        <v>45</v>
      </c>
      <c r="C954" s="112">
        <v>90</v>
      </c>
      <c r="D954" s="111" t="s">
        <v>19</v>
      </c>
    </row>
    <row r="955" spans="2:4" ht="15" thickBot="1">
      <c r="B955" s="137">
        <v>50</v>
      </c>
      <c r="C955" s="112">
        <v>900</v>
      </c>
      <c r="D955" s="113" t="s">
        <v>20</v>
      </c>
    </row>
    <row r="956" spans="2:4" ht="15" thickBot="1">
      <c r="B956" s="135">
        <v>58</v>
      </c>
      <c r="C956" s="112">
        <v>25</v>
      </c>
      <c r="D956" s="111" t="s">
        <v>21</v>
      </c>
    </row>
    <row r="957" spans="2:4" ht="15" thickBot="1">
      <c r="B957" s="137">
        <v>30</v>
      </c>
      <c r="C957" s="112">
        <v>1500</v>
      </c>
      <c r="D957" s="113" t="s">
        <v>21</v>
      </c>
    </row>
    <row r="958" spans="2:4" ht="15" thickBot="1">
      <c r="B958" s="135">
        <v>60</v>
      </c>
      <c r="C958" s="112">
        <v>120</v>
      </c>
      <c r="D958" s="111" t="s">
        <v>20</v>
      </c>
    </row>
    <row r="959" spans="2:4" ht="15" thickBot="1">
      <c r="B959" s="137">
        <v>62</v>
      </c>
      <c r="C959" s="112">
        <v>50</v>
      </c>
      <c r="D959" s="113" t="s">
        <v>20</v>
      </c>
    </row>
    <row r="960" spans="2:4" ht="15" thickBot="1">
      <c r="B960" s="135">
        <v>42</v>
      </c>
      <c r="C960" s="112">
        <v>60</v>
      </c>
      <c r="D960" s="111" t="s">
        <v>20</v>
      </c>
    </row>
    <row r="961" spans="2:4" ht="15" thickBot="1">
      <c r="B961" s="137">
        <v>59</v>
      </c>
      <c r="C961" s="112">
        <v>60</v>
      </c>
      <c r="D961" s="113" t="s">
        <v>21</v>
      </c>
    </row>
    <row r="962" spans="2:4" ht="15" thickBot="1">
      <c r="B962" s="135">
        <v>53</v>
      </c>
      <c r="C962" s="112">
        <v>200</v>
      </c>
      <c r="D962" s="111" t="s">
        <v>19</v>
      </c>
    </row>
    <row r="963" spans="2:4" ht="15" thickBot="1">
      <c r="B963" s="137">
        <v>44</v>
      </c>
      <c r="C963" s="112">
        <v>60</v>
      </c>
      <c r="D963" s="113" t="s">
        <v>21</v>
      </c>
    </row>
    <row r="964" spans="2:4" ht="15" thickBot="1">
      <c r="B964" s="135">
        <v>55</v>
      </c>
      <c r="C964" s="112">
        <v>50</v>
      </c>
      <c r="D964" s="111" t="s">
        <v>19</v>
      </c>
    </row>
    <row r="965" spans="2:4" ht="15" thickBot="1">
      <c r="B965" s="137">
        <v>24</v>
      </c>
      <c r="C965" s="112">
        <v>900</v>
      </c>
      <c r="D965" s="113" t="s">
        <v>21</v>
      </c>
    </row>
    <row r="966" spans="2:4" ht="15" thickBot="1">
      <c r="B966" s="135">
        <v>22</v>
      </c>
      <c r="C966" s="112">
        <v>200</v>
      </c>
      <c r="D966" s="111" t="s">
        <v>21</v>
      </c>
    </row>
    <row r="967" spans="2:4" ht="15" thickBot="1">
      <c r="B967" s="137">
        <v>60</v>
      </c>
      <c r="C967" s="112">
        <v>1000</v>
      </c>
      <c r="D967" s="113" t="s">
        <v>20</v>
      </c>
    </row>
    <row r="968" spans="2:4" ht="15" thickBot="1">
      <c r="B968" s="135">
        <v>62</v>
      </c>
      <c r="C968" s="112">
        <v>25</v>
      </c>
      <c r="D968" s="111" t="s">
        <v>19</v>
      </c>
    </row>
    <row r="969" spans="2:4" ht="15" thickBot="1">
      <c r="B969" s="137">
        <v>48</v>
      </c>
      <c r="C969" s="112">
        <v>900</v>
      </c>
      <c r="D969" s="113" t="s">
        <v>21</v>
      </c>
    </row>
    <row r="970" spans="2:4" ht="15" thickBot="1">
      <c r="B970" s="135">
        <v>40</v>
      </c>
      <c r="C970" s="112">
        <v>900</v>
      </c>
      <c r="D970" s="111" t="s">
        <v>21</v>
      </c>
    </row>
    <row r="971" spans="2:4" ht="15" thickBot="1">
      <c r="B971" s="137">
        <v>59</v>
      </c>
      <c r="C971" s="112">
        <v>2000</v>
      </c>
      <c r="D971" s="113" t="s">
        <v>20</v>
      </c>
    </row>
    <row r="972" spans="2:4" ht="15" thickBot="1">
      <c r="B972" s="135">
        <v>27</v>
      </c>
      <c r="C972" s="112">
        <v>200</v>
      </c>
      <c r="D972" s="111" t="s">
        <v>20</v>
      </c>
    </row>
    <row r="973" spans="2:4" ht="15" thickBot="1">
      <c r="B973" s="137">
        <v>49</v>
      </c>
      <c r="C973" s="112">
        <v>100</v>
      </c>
      <c r="D973" s="113" t="s">
        <v>19</v>
      </c>
    </row>
    <row r="974" spans="2:4" ht="15" thickBot="1">
      <c r="B974" s="135">
        <v>60</v>
      </c>
      <c r="C974" s="112">
        <v>50</v>
      </c>
      <c r="D974" s="111" t="s">
        <v>21</v>
      </c>
    </row>
    <row r="975" spans="2:4" ht="15" thickBot="1">
      <c r="B975" s="137">
        <v>47</v>
      </c>
      <c r="C975" s="112">
        <v>30</v>
      </c>
      <c r="D975" s="113" t="s">
        <v>19</v>
      </c>
    </row>
    <row r="976" spans="2:4" ht="15" thickBot="1">
      <c r="B976" s="135">
        <v>56</v>
      </c>
      <c r="C976" s="112">
        <v>200</v>
      </c>
      <c r="D976" s="111" t="s">
        <v>21</v>
      </c>
    </row>
    <row r="977" spans="2:4" ht="15" thickBot="1">
      <c r="B977" s="137">
        <v>48</v>
      </c>
      <c r="C977" s="112">
        <v>600</v>
      </c>
      <c r="D977" s="113" t="s">
        <v>19</v>
      </c>
    </row>
    <row r="978" spans="2:4" ht="15" thickBot="1">
      <c r="B978" s="135">
        <v>35</v>
      </c>
      <c r="C978" s="112">
        <v>75</v>
      </c>
      <c r="D978" s="111" t="s">
        <v>20</v>
      </c>
    </row>
    <row r="979" spans="2:4" ht="15" thickBot="1">
      <c r="B979" s="137">
        <v>53</v>
      </c>
      <c r="C979" s="112">
        <v>150</v>
      </c>
      <c r="D979" s="113" t="s">
        <v>21</v>
      </c>
    </row>
    <row r="980" spans="2:4" ht="15" thickBot="1">
      <c r="B980" s="135">
        <v>19</v>
      </c>
      <c r="C980" s="112">
        <v>25</v>
      </c>
      <c r="D980" s="111" t="s">
        <v>19</v>
      </c>
    </row>
    <row r="981" spans="2:4" ht="15" thickBot="1">
      <c r="B981" s="137">
        <v>31</v>
      </c>
      <c r="C981" s="112">
        <v>75</v>
      </c>
      <c r="D981" s="113" t="s">
        <v>20</v>
      </c>
    </row>
    <row r="982" spans="2:4" ht="15" thickBot="1">
      <c r="B982" s="135">
        <v>30</v>
      </c>
      <c r="C982" s="112">
        <v>60</v>
      </c>
      <c r="D982" s="111" t="s">
        <v>20</v>
      </c>
    </row>
    <row r="983" spans="2:4" ht="15" thickBot="1">
      <c r="B983" s="137">
        <v>46</v>
      </c>
      <c r="C983" s="112">
        <v>90</v>
      </c>
      <c r="D983" s="113" t="s">
        <v>19</v>
      </c>
    </row>
    <row r="984" spans="2:4" ht="15" thickBot="1">
      <c r="B984" s="135">
        <v>29</v>
      </c>
      <c r="C984" s="112">
        <v>300</v>
      </c>
      <c r="D984" s="111" t="s">
        <v>21</v>
      </c>
    </row>
    <row r="985" spans="2:4" ht="15" thickBot="1">
      <c r="B985" s="137">
        <v>56</v>
      </c>
      <c r="C985" s="112">
        <v>500</v>
      </c>
      <c r="D985" s="113" t="s">
        <v>21</v>
      </c>
    </row>
    <row r="986" spans="2:4" ht="15" thickBot="1">
      <c r="B986" s="135">
        <v>19</v>
      </c>
      <c r="C986" s="112">
        <v>50</v>
      </c>
      <c r="D986" s="111" t="s">
        <v>20</v>
      </c>
    </row>
    <row r="987" spans="2:4" ht="15" thickBot="1">
      <c r="B987" s="137">
        <v>49</v>
      </c>
      <c r="C987" s="112">
        <v>1000</v>
      </c>
      <c r="D987" s="113" t="s">
        <v>21</v>
      </c>
    </row>
    <row r="988" spans="2:4" ht="15" thickBot="1">
      <c r="B988" s="135">
        <v>30</v>
      </c>
      <c r="C988" s="112">
        <v>900</v>
      </c>
      <c r="D988" s="111" t="s">
        <v>21</v>
      </c>
    </row>
    <row r="989" spans="2:4" ht="15" thickBot="1">
      <c r="B989" s="137">
        <v>63</v>
      </c>
      <c r="C989" s="112">
        <v>75</v>
      </c>
      <c r="D989" s="113" t="s">
        <v>21</v>
      </c>
    </row>
    <row r="990" spans="2:4" ht="15" thickBot="1">
      <c r="B990" s="135">
        <v>44</v>
      </c>
      <c r="C990" s="112">
        <v>25</v>
      </c>
      <c r="D990" s="111" t="s">
        <v>20</v>
      </c>
    </row>
    <row r="991" spans="2:4" ht="15" thickBot="1">
      <c r="B991" s="137">
        <v>58</v>
      </c>
      <c r="C991" s="112">
        <v>1000</v>
      </c>
      <c r="D991" s="113" t="s">
        <v>19</v>
      </c>
    </row>
    <row r="992" spans="2:4" ht="15" thickBot="1">
      <c r="B992" s="135">
        <v>34</v>
      </c>
      <c r="C992" s="112">
        <v>100</v>
      </c>
      <c r="D992" s="111" t="s">
        <v>21</v>
      </c>
    </row>
    <row r="993" spans="2:4" ht="15" thickBot="1">
      <c r="B993" s="137">
        <v>57</v>
      </c>
      <c r="C993" s="112">
        <v>60</v>
      </c>
      <c r="D993" s="113" t="s">
        <v>20</v>
      </c>
    </row>
    <row r="994" spans="2:4" ht="15" thickBot="1">
      <c r="B994" s="135">
        <v>48</v>
      </c>
      <c r="C994" s="112">
        <v>150</v>
      </c>
      <c r="D994" s="111" t="s">
        <v>20</v>
      </c>
    </row>
    <row r="995" spans="2:4" ht="15" thickBot="1">
      <c r="B995" s="137">
        <v>51</v>
      </c>
      <c r="C995" s="112">
        <v>1000</v>
      </c>
      <c r="D995" s="113" t="s">
        <v>19</v>
      </c>
    </row>
    <row r="996" spans="2:4" ht="15" thickBot="1">
      <c r="B996" s="135">
        <v>41</v>
      </c>
      <c r="C996" s="112">
        <v>30</v>
      </c>
      <c r="D996" s="111" t="s">
        <v>21</v>
      </c>
    </row>
    <row r="997" spans="2:4" ht="15" thickBot="1">
      <c r="B997" s="137">
        <v>62</v>
      </c>
      <c r="C997" s="112">
        <v>50</v>
      </c>
      <c r="D997" s="113" t="s">
        <v>21</v>
      </c>
    </row>
    <row r="998" spans="2:4" ht="15" thickBot="1">
      <c r="B998" s="135">
        <v>52</v>
      </c>
      <c r="C998" s="112">
        <v>90</v>
      </c>
      <c r="D998" s="111" t="s">
        <v>19</v>
      </c>
    </row>
    <row r="999" spans="2:4" ht="15" thickBot="1">
      <c r="B999" s="137">
        <v>23</v>
      </c>
      <c r="C999" s="112">
        <v>100</v>
      </c>
      <c r="D999" s="113" t="s">
        <v>19</v>
      </c>
    </row>
    <row r="1000" spans="2:4" ht="15" thickBot="1">
      <c r="B1000" s="135">
        <v>36</v>
      </c>
      <c r="C1000" s="112">
        <v>150</v>
      </c>
      <c r="D1000" s="111" t="s">
        <v>20</v>
      </c>
    </row>
    <row r="1001" spans="2:4" ht="15" thickBot="1">
      <c r="B1001" s="138">
        <v>47</v>
      </c>
      <c r="C1001" s="115">
        <v>120</v>
      </c>
      <c r="D1001" s="114" t="s">
        <v>20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Al_Pull 1</vt:lpstr>
      <vt:lpstr>All_pull 2</vt:lpstr>
      <vt:lpstr>All_pull 2.1</vt:lpstr>
      <vt:lpstr>Sheet1</vt:lpstr>
      <vt:lpstr>Sheet4</vt:lpstr>
      <vt:lpstr>Sheet3</vt:lpstr>
      <vt:lpstr>Sheet6</vt:lpstr>
      <vt:lpstr>Sheet7</vt:lpstr>
      <vt:lpstr>Sheet5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2024-06-12T07:17:46Z</dcterms:modified>
</cp:coreProperties>
</file>