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1310" activeTab="5"/>
  </bookViews>
  <sheets>
    <sheet name="test_file" sheetId="6" r:id="rId1"/>
    <sheet name="test_file (graph)" sheetId="1" r:id="rId2"/>
    <sheet name="test_file_00" sheetId="7" r:id="rId3"/>
    <sheet name="test_file_00 (2)" sheetId="12" r:id="rId4"/>
    <sheet name="test_file_UC" sheetId="11" r:id="rId5"/>
    <sheet name="test_file_OC" sheetId="13" r:id="rId6"/>
  </sheets>
  <definedNames>
    <definedName name="_xlnm._FilterDatabase" localSheetId="0" hidden="1">test_file!$A$1:$AF$1</definedName>
    <definedName name="_xlnm._FilterDatabase" localSheetId="1" hidden="1">'test_file (graph)'!$A$1:$AA$89</definedName>
    <definedName name="_xlnm._FilterDatabase" localSheetId="2" hidden="1">test_file_00!$A$1:$AF$1</definedName>
    <definedName name="_xlnm._FilterDatabase" localSheetId="3" hidden="1">'test_file_00 (2)'!$A$1:$AF$1</definedName>
    <definedName name="_xlnm._FilterDatabase" localSheetId="5" hidden="1">test_file_OC!$A$1:$AF$1</definedName>
    <definedName name="_xlnm._FilterDatabase" localSheetId="4" hidden="1">test_file_UC!$A$1:$AF$1</definedName>
  </definedNames>
  <calcPr calcId="145621"/>
</workbook>
</file>

<file path=xl/calcChain.xml><?xml version="1.0" encoding="utf-8"?>
<calcChain xmlns="http://schemas.openxmlformats.org/spreadsheetml/2006/main">
  <c r="AO42" i="13" l="1"/>
  <c r="AJ42" i="13"/>
  <c r="AI42" i="13"/>
  <c r="AM42" i="13" s="1"/>
  <c r="AH42" i="13"/>
  <c r="AL42" i="13" s="1"/>
  <c r="AO41" i="13"/>
  <c r="AK41" i="13"/>
  <c r="AJ41" i="13"/>
  <c r="AI41" i="13"/>
  <c r="AM41" i="13" s="1"/>
  <c r="AH41" i="13"/>
  <c r="AL41" i="13" s="1"/>
  <c r="AO40" i="13"/>
  <c r="AK40" i="13"/>
  <c r="AJ40" i="13"/>
  <c r="AI40" i="13"/>
  <c r="AM40" i="13" s="1"/>
  <c r="AH40" i="13"/>
  <c r="AL40" i="13" s="1"/>
  <c r="AO39" i="13"/>
  <c r="AJ39" i="13"/>
  <c r="AK39" i="13" s="1"/>
  <c r="AI39" i="13"/>
  <c r="AM39" i="13" s="1"/>
  <c r="AH39" i="13"/>
  <c r="AO38" i="13"/>
  <c r="AJ38" i="13"/>
  <c r="AI38" i="13"/>
  <c r="AM38" i="13" s="1"/>
  <c r="AH38" i="13"/>
  <c r="AL38" i="13" s="1"/>
  <c r="AO37" i="13"/>
  <c r="AK37" i="13"/>
  <c r="AJ37" i="13"/>
  <c r="AI37" i="13"/>
  <c r="AM37" i="13" s="1"/>
  <c r="AH37" i="13"/>
  <c r="AL37" i="13" s="1"/>
  <c r="AO36" i="13"/>
  <c r="AK36" i="13"/>
  <c r="AJ36" i="13"/>
  <c r="AI36" i="13"/>
  <c r="AM36" i="13" s="1"/>
  <c r="AH36" i="13"/>
  <c r="AL36" i="13" s="1"/>
  <c r="AO35" i="13"/>
  <c r="AJ35" i="13"/>
  <c r="AK35" i="13" s="1"/>
  <c r="AI35" i="13"/>
  <c r="AM35" i="13" s="1"/>
  <c r="AH35" i="13"/>
  <c r="AO34" i="13"/>
  <c r="AJ34" i="13"/>
  <c r="AI34" i="13"/>
  <c r="AM34" i="13" s="1"/>
  <c r="AH34" i="13"/>
  <c r="AL34" i="13" s="1"/>
  <c r="AO33" i="13"/>
  <c r="AK33" i="13"/>
  <c r="AJ33" i="13"/>
  <c r="AI33" i="13"/>
  <c r="AM33" i="13" s="1"/>
  <c r="AH33" i="13"/>
  <c r="AL33" i="13" s="1"/>
  <c r="AO32" i="13"/>
  <c r="AK32" i="13"/>
  <c r="AJ32" i="13"/>
  <c r="AI32" i="13"/>
  <c r="AM32" i="13" s="1"/>
  <c r="AH32" i="13"/>
  <c r="AL32" i="13" s="1"/>
  <c r="AO31" i="13"/>
  <c r="AJ31" i="13"/>
  <c r="AK31" i="13" s="1"/>
  <c r="AI31" i="13"/>
  <c r="AM31" i="13" s="1"/>
  <c r="AH31" i="13"/>
  <c r="AO30" i="13"/>
  <c r="AJ30" i="13"/>
  <c r="AK30" i="13" s="1"/>
  <c r="AI30" i="13"/>
  <c r="AM30" i="13" s="1"/>
  <c r="AH30" i="13"/>
  <c r="AL30" i="13" s="1"/>
  <c r="AO29" i="13"/>
  <c r="AK29" i="13"/>
  <c r="AJ29" i="13"/>
  <c r="AI29" i="13"/>
  <c r="AM29" i="13" s="1"/>
  <c r="AH29" i="13"/>
  <c r="AL29" i="13" s="1"/>
  <c r="AO28" i="13"/>
  <c r="AK28" i="13"/>
  <c r="AJ28" i="13"/>
  <c r="AI28" i="13"/>
  <c r="AM28" i="13" s="1"/>
  <c r="AH28" i="13"/>
  <c r="AO27" i="13"/>
  <c r="AJ27" i="13"/>
  <c r="AK27" i="13" s="1"/>
  <c r="AI27" i="13"/>
  <c r="AM27" i="13" s="1"/>
  <c r="AH27" i="13"/>
  <c r="AO26" i="13"/>
  <c r="AJ26" i="13"/>
  <c r="AK26" i="13" s="1"/>
  <c r="AI26" i="13"/>
  <c r="AM26" i="13" s="1"/>
  <c r="AH26" i="13"/>
  <c r="AL26" i="13" s="1"/>
  <c r="AO25" i="13"/>
  <c r="AK25" i="13"/>
  <c r="AJ25" i="13"/>
  <c r="AI25" i="13"/>
  <c r="AM25" i="13" s="1"/>
  <c r="AH25" i="13"/>
  <c r="AL25" i="13" s="1"/>
  <c r="AO24" i="13"/>
  <c r="AK24" i="13"/>
  <c r="AJ24" i="13"/>
  <c r="AI24" i="13"/>
  <c r="AM24" i="13" s="1"/>
  <c r="AH24" i="13"/>
  <c r="AL24" i="13" s="1"/>
  <c r="AO23" i="13"/>
  <c r="AJ23" i="13"/>
  <c r="AK23" i="13" s="1"/>
  <c r="AI23" i="13"/>
  <c r="AM23" i="13" s="1"/>
  <c r="AH23" i="13"/>
  <c r="AO22" i="13"/>
  <c r="AJ22" i="13"/>
  <c r="AI22" i="13"/>
  <c r="AM22" i="13" s="1"/>
  <c r="AH22" i="13"/>
  <c r="AL22" i="13" s="1"/>
  <c r="AO21" i="13"/>
  <c r="AK21" i="13"/>
  <c r="AJ21" i="13"/>
  <c r="AI21" i="13"/>
  <c r="AM21" i="13" s="1"/>
  <c r="AH21" i="13"/>
  <c r="AL21" i="13" s="1"/>
  <c r="AO20" i="13"/>
  <c r="AK20" i="13"/>
  <c r="AJ20" i="13"/>
  <c r="AI20" i="13"/>
  <c r="AM20" i="13" s="1"/>
  <c r="AH20" i="13"/>
  <c r="AO19" i="13"/>
  <c r="AM19" i="13"/>
  <c r="AJ19" i="13"/>
  <c r="AK19" i="13" s="1"/>
  <c r="AI19" i="13"/>
  <c r="AH19" i="13"/>
  <c r="AO18" i="13"/>
  <c r="AJ18" i="13"/>
  <c r="AI18" i="13"/>
  <c r="AM18" i="13" s="1"/>
  <c r="AH18" i="13"/>
  <c r="AO17" i="13"/>
  <c r="AK17" i="13"/>
  <c r="AJ17" i="13"/>
  <c r="AI17" i="13"/>
  <c r="AM17" i="13" s="1"/>
  <c r="AP17" i="13" s="1"/>
  <c r="AQ17" i="13" s="1"/>
  <c r="AH17" i="13"/>
  <c r="AL17" i="13" s="1"/>
  <c r="AO16" i="13"/>
  <c r="AK16" i="13"/>
  <c r="AJ16" i="13"/>
  <c r="AI16" i="13"/>
  <c r="AM16" i="13" s="1"/>
  <c r="AH16" i="13"/>
  <c r="AO15" i="13"/>
  <c r="AJ15" i="13"/>
  <c r="AK15" i="13" s="1"/>
  <c r="AI15" i="13"/>
  <c r="AM15" i="13" s="1"/>
  <c r="AH15" i="13"/>
  <c r="AO14" i="13"/>
  <c r="AJ14" i="13"/>
  <c r="AI14" i="13"/>
  <c r="AM14" i="13" s="1"/>
  <c r="AH14" i="13"/>
  <c r="AL14" i="13" s="1"/>
  <c r="AO13" i="13"/>
  <c r="AK13" i="13"/>
  <c r="AP13" i="13" s="1"/>
  <c r="AQ13" i="13" s="1"/>
  <c r="AJ13" i="13"/>
  <c r="AI13" i="13"/>
  <c r="AM13" i="13" s="1"/>
  <c r="AH13" i="13"/>
  <c r="AL13" i="13" s="1"/>
  <c r="AO12" i="13"/>
  <c r="AK12" i="13"/>
  <c r="AJ12" i="13"/>
  <c r="AI12" i="13"/>
  <c r="AM12" i="13" s="1"/>
  <c r="AH12" i="13"/>
  <c r="AO11" i="13"/>
  <c r="AM11" i="13"/>
  <c r="AJ11" i="13"/>
  <c r="AK11" i="13" s="1"/>
  <c r="AI11" i="13"/>
  <c r="AH11" i="13"/>
  <c r="AO10" i="13"/>
  <c r="AJ10" i="13"/>
  <c r="AI10" i="13"/>
  <c r="AM10" i="13" s="1"/>
  <c r="AH10" i="13"/>
  <c r="AO9" i="13"/>
  <c r="AK9" i="13"/>
  <c r="AJ9" i="13"/>
  <c r="AI9" i="13"/>
  <c r="AM9" i="13" s="1"/>
  <c r="AP9" i="13" s="1"/>
  <c r="AQ9" i="13" s="1"/>
  <c r="AH9" i="13"/>
  <c r="AL9" i="13" s="1"/>
  <c r="AO8" i="13"/>
  <c r="AK8" i="13"/>
  <c r="AJ8" i="13"/>
  <c r="AI8" i="13"/>
  <c r="AM8" i="13" s="1"/>
  <c r="AH8" i="13"/>
  <c r="AO7" i="13"/>
  <c r="AJ7" i="13"/>
  <c r="AK7" i="13" s="1"/>
  <c r="AI7" i="13"/>
  <c r="AM7" i="13" s="1"/>
  <c r="AH7" i="13"/>
  <c r="AO6" i="13"/>
  <c r="AJ6" i="13"/>
  <c r="AI6" i="13"/>
  <c r="AM6" i="13" s="1"/>
  <c r="AH6" i="13"/>
  <c r="AL6" i="13" s="1"/>
  <c r="AO5" i="13"/>
  <c r="AK5" i="13"/>
  <c r="AP5" i="13" s="1"/>
  <c r="AQ5" i="13" s="1"/>
  <c r="AJ5" i="13"/>
  <c r="AI5" i="13"/>
  <c r="AM5" i="13" s="1"/>
  <c r="AH5" i="13"/>
  <c r="AL5" i="13" s="1"/>
  <c r="AO4" i="13"/>
  <c r="AK4" i="13"/>
  <c r="AJ4" i="13"/>
  <c r="AI4" i="13"/>
  <c r="AM4" i="13" s="1"/>
  <c r="AH4" i="13"/>
  <c r="AO3" i="13"/>
  <c r="AM3" i="13"/>
  <c r="AJ3" i="13"/>
  <c r="AK3" i="13" s="1"/>
  <c r="AI3" i="13"/>
  <c r="AH3" i="13"/>
  <c r="AO2" i="13"/>
  <c r="AJ2" i="13"/>
  <c r="AK2" i="13" s="1"/>
  <c r="AI2" i="13"/>
  <c r="AM2" i="13" s="1"/>
  <c r="AH2" i="13"/>
  <c r="AL2" i="13" s="1"/>
  <c r="AO1" i="13"/>
  <c r="AJ1" i="13"/>
  <c r="AI1" i="13"/>
  <c r="AH1" i="13"/>
  <c r="AF42" i="13"/>
  <c r="AE42" i="13"/>
  <c r="AD42" i="13"/>
  <c r="AC42" i="13"/>
  <c r="AB42" i="13"/>
  <c r="AF41" i="13"/>
  <c r="AE41" i="13"/>
  <c r="AD41" i="13"/>
  <c r="AC41" i="13"/>
  <c r="AB41" i="13"/>
  <c r="AF40" i="13"/>
  <c r="AE40" i="13"/>
  <c r="AD40" i="13"/>
  <c r="AC40" i="13"/>
  <c r="AB40" i="13"/>
  <c r="AF39" i="13"/>
  <c r="AE39" i="13"/>
  <c r="AD39" i="13"/>
  <c r="AC39" i="13"/>
  <c r="AB39" i="13"/>
  <c r="AF38" i="13"/>
  <c r="AE38" i="13"/>
  <c r="AD38" i="13"/>
  <c r="AC38" i="13"/>
  <c r="AB38" i="13"/>
  <c r="AF37" i="13"/>
  <c r="AE37" i="13"/>
  <c r="AD37" i="13"/>
  <c r="AC37" i="13"/>
  <c r="AB37" i="13"/>
  <c r="AF36" i="13"/>
  <c r="AE36" i="13"/>
  <c r="AD36" i="13"/>
  <c r="AC36" i="13"/>
  <c r="AB36" i="13"/>
  <c r="AF35" i="13"/>
  <c r="AE35" i="13"/>
  <c r="AD35" i="13"/>
  <c r="AC35" i="13"/>
  <c r="AB35" i="13"/>
  <c r="AF34" i="13"/>
  <c r="AE34" i="13"/>
  <c r="AD34" i="13"/>
  <c r="AC34" i="13"/>
  <c r="AB34" i="13"/>
  <c r="AF33" i="13"/>
  <c r="AE33" i="13"/>
  <c r="AD33" i="13"/>
  <c r="AC33" i="13"/>
  <c r="AB33" i="13"/>
  <c r="AF32" i="13"/>
  <c r="AE32" i="13"/>
  <c r="AD32" i="13"/>
  <c r="AC32" i="13"/>
  <c r="AB32" i="13"/>
  <c r="AF31" i="13"/>
  <c r="AE31" i="13"/>
  <c r="AD31" i="13"/>
  <c r="AC31" i="13"/>
  <c r="AB31" i="13"/>
  <c r="AF30" i="13"/>
  <c r="AE30" i="13"/>
  <c r="AD30" i="13"/>
  <c r="AC30" i="13"/>
  <c r="AB30" i="13"/>
  <c r="AF29" i="13"/>
  <c r="AE29" i="13"/>
  <c r="AD29" i="13"/>
  <c r="AC29" i="13"/>
  <c r="AB29" i="13"/>
  <c r="AF28" i="13"/>
  <c r="AE28" i="13"/>
  <c r="AD28" i="13"/>
  <c r="AC28" i="13"/>
  <c r="AB28" i="13"/>
  <c r="AF27" i="13"/>
  <c r="AE27" i="13"/>
  <c r="AD27" i="13"/>
  <c r="AC27" i="13"/>
  <c r="AB27" i="13"/>
  <c r="AF26" i="13"/>
  <c r="AE26" i="13"/>
  <c r="AD26" i="13"/>
  <c r="AC26" i="13"/>
  <c r="AB26" i="13"/>
  <c r="AF25" i="13"/>
  <c r="AE25" i="13"/>
  <c r="AD25" i="13"/>
  <c r="AC25" i="13"/>
  <c r="AB25" i="13"/>
  <c r="AF24" i="13"/>
  <c r="AE24" i="13"/>
  <c r="AD24" i="13"/>
  <c r="AC24" i="13"/>
  <c r="AB24" i="13"/>
  <c r="AF23" i="13"/>
  <c r="AE23" i="13"/>
  <c r="AD23" i="13"/>
  <c r="AC23" i="13"/>
  <c r="AB23" i="13"/>
  <c r="AF22" i="13"/>
  <c r="AE22" i="13"/>
  <c r="AD22" i="13"/>
  <c r="AC22" i="13"/>
  <c r="AB22" i="13"/>
  <c r="AF21" i="13"/>
  <c r="AE21" i="13"/>
  <c r="AD21" i="13"/>
  <c r="AC21" i="13"/>
  <c r="AB21" i="13"/>
  <c r="AF20" i="13"/>
  <c r="AE20" i="13"/>
  <c r="AD20" i="13"/>
  <c r="AC20" i="13"/>
  <c r="AB20" i="13"/>
  <c r="AF19" i="13"/>
  <c r="AE19" i="13"/>
  <c r="AD19" i="13"/>
  <c r="AC19" i="13"/>
  <c r="AB19" i="13"/>
  <c r="AF18" i="13"/>
  <c r="AE18" i="13"/>
  <c r="AD18" i="13"/>
  <c r="AC18" i="13"/>
  <c r="AB18" i="13"/>
  <c r="AF17" i="13"/>
  <c r="AE17" i="13"/>
  <c r="AD17" i="13"/>
  <c r="AC17" i="13"/>
  <c r="AB17" i="13"/>
  <c r="AF16" i="13"/>
  <c r="AE16" i="13"/>
  <c r="AD16" i="13"/>
  <c r="AC16" i="13"/>
  <c r="AB16" i="13"/>
  <c r="AF15" i="13"/>
  <c r="AE15" i="13"/>
  <c r="AD15" i="13"/>
  <c r="AC15" i="13"/>
  <c r="AB15" i="13"/>
  <c r="AF14" i="13"/>
  <c r="AE14" i="13"/>
  <c r="AD14" i="13"/>
  <c r="AC14" i="13"/>
  <c r="AB14" i="13"/>
  <c r="AF13" i="13"/>
  <c r="AE13" i="13"/>
  <c r="AD13" i="13"/>
  <c r="AC13" i="13"/>
  <c r="AB13" i="13"/>
  <c r="AF12" i="13"/>
  <c r="AE12" i="13"/>
  <c r="AD12" i="13"/>
  <c r="AC12" i="13"/>
  <c r="AB12" i="13"/>
  <c r="AF11" i="13"/>
  <c r="AE11" i="13"/>
  <c r="AD11" i="13"/>
  <c r="AC11" i="13"/>
  <c r="AB11" i="13"/>
  <c r="AF10" i="13"/>
  <c r="AE10" i="13"/>
  <c r="AD10" i="13"/>
  <c r="AC10" i="13"/>
  <c r="AB10" i="13"/>
  <c r="AF9" i="13"/>
  <c r="AE9" i="13"/>
  <c r="AD9" i="13"/>
  <c r="AC9" i="13"/>
  <c r="AB9" i="13"/>
  <c r="AF8" i="13"/>
  <c r="AE8" i="13"/>
  <c r="AD8" i="13"/>
  <c r="AC8" i="13"/>
  <c r="AB8" i="13"/>
  <c r="AF7" i="13"/>
  <c r="AE7" i="13"/>
  <c r="AD7" i="13"/>
  <c r="AC7" i="13"/>
  <c r="AB7" i="13"/>
  <c r="AF6" i="13"/>
  <c r="AE6" i="13"/>
  <c r="AD6" i="13"/>
  <c r="AC6" i="13"/>
  <c r="AB6" i="13"/>
  <c r="AF5" i="13"/>
  <c r="AE5" i="13"/>
  <c r="AD5" i="13"/>
  <c r="AC5" i="13"/>
  <c r="AB5" i="13"/>
  <c r="AF4" i="13"/>
  <c r="AE4" i="13"/>
  <c r="AD4" i="13"/>
  <c r="AC4" i="13"/>
  <c r="AB4" i="13"/>
  <c r="AF3" i="13"/>
  <c r="AE3" i="13"/>
  <c r="AD3" i="13"/>
  <c r="AC3" i="13"/>
  <c r="AB3" i="13"/>
  <c r="AF2" i="13"/>
  <c r="AE2" i="13"/>
  <c r="AD2" i="13"/>
  <c r="AC2" i="13"/>
  <c r="AB2" i="13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Q6" i="11"/>
  <c r="AQ5" i="11"/>
  <c r="AQ4" i="11"/>
  <c r="AQ3" i="11"/>
  <c r="AQ2" i="11"/>
  <c r="AP62" i="11"/>
  <c r="AP61" i="11"/>
  <c r="AP60" i="11"/>
  <c r="AP59" i="11"/>
  <c r="AP58" i="11"/>
  <c r="AP57" i="11"/>
  <c r="AP56" i="11"/>
  <c r="AP55" i="11"/>
  <c r="AP54" i="11"/>
  <c r="AP53" i="11"/>
  <c r="AP52" i="11"/>
  <c r="AP51" i="11"/>
  <c r="AP50" i="11"/>
  <c r="AP49" i="11"/>
  <c r="AP48" i="11"/>
  <c r="AP47" i="11"/>
  <c r="AP46" i="11"/>
  <c r="AP45" i="11"/>
  <c r="AP44" i="11"/>
  <c r="AP43" i="11"/>
  <c r="AP42" i="11"/>
  <c r="AP41" i="11"/>
  <c r="AP40" i="11"/>
  <c r="AP39" i="11"/>
  <c r="AP38" i="11"/>
  <c r="AP37" i="11"/>
  <c r="AP36" i="11"/>
  <c r="AP35" i="11"/>
  <c r="AP34" i="11"/>
  <c r="AP33" i="11"/>
  <c r="AP32" i="11"/>
  <c r="AP31" i="11"/>
  <c r="AP30" i="11"/>
  <c r="AP29" i="11"/>
  <c r="AP28" i="11"/>
  <c r="AP27" i="11"/>
  <c r="AP26" i="11"/>
  <c r="AP25" i="11"/>
  <c r="AP24" i="11"/>
  <c r="AP23" i="11"/>
  <c r="AP22" i="11"/>
  <c r="AP21" i="11"/>
  <c r="AP20" i="11"/>
  <c r="AP19" i="11"/>
  <c r="AP18" i="11"/>
  <c r="AP17" i="11"/>
  <c r="AP16" i="11"/>
  <c r="AP15" i="11"/>
  <c r="AP14" i="11"/>
  <c r="AP13" i="11"/>
  <c r="AP12" i="11"/>
  <c r="AP11" i="11"/>
  <c r="AP10" i="11"/>
  <c r="AP9" i="11"/>
  <c r="AP8" i="11"/>
  <c r="AP7" i="11"/>
  <c r="AP6" i="11"/>
  <c r="AP5" i="11"/>
  <c r="AP4" i="11"/>
  <c r="AP3" i="11"/>
  <c r="AP2" i="11"/>
  <c r="BG2" i="12"/>
  <c r="BF2" i="12"/>
  <c r="BE2" i="12"/>
  <c r="BD2" i="12"/>
  <c r="BC2" i="12"/>
  <c r="BB2" i="12"/>
  <c r="BA2" i="12"/>
  <c r="AM62" i="11"/>
  <c r="AL62" i="11"/>
  <c r="AK62" i="11"/>
  <c r="AM61" i="11"/>
  <c r="AL61" i="11"/>
  <c r="AK61" i="11"/>
  <c r="AM60" i="11"/>
  <c r="AL60" i="11"/>
  <c r="AK60" i="11"/>
  <c r="AM59" i="11"/>
  <c r="AL59" i="11"/>
  <c r="AK59" i="11"/>
  <c r="AM58" i="11"/>
  <c r="AL58" i="11"/>
  <c r="AK58" i="11"/>
  <c r="AM57" i="11"/>
  <c r="AL57" i="11"/>
  <c r="AK57" i="11"/>
  <c r="AM56" i="11"/>
  <c r="AL56" i="11"/>
  <c r="AK56" i="11"/>
  <c r="AM55" i="11"/>
  <c r="AL55" i="11"/>
  <c r="AK55" i="11"/>
  <c r="AM54" i="11"/>
  <c r="AL54" i="11"/>
  <c r="AK54" i="11"/>
  <c r="AM53" i="11"/>
  <c r="AL53" i="11"/>
  <c r="AK53" i="11"/>
  <c r="AM52" i="11"/>
  <c r="AL52" i="11"/>
  <c r="AK52" i="11"/>
  <c r="AM51" i="11"/>
  <c r="AL51" i="11"/>
  <c r="AK51" i="11"/>
  <c r="AM50" i="11"/>
  <c r="AL50" i="11"/>
  <c r="AK50" i="11"/>
  <c r="AM49" i="11"/>
  <c r="AL49" i="11"/>
  <c r="AK49" i="11"/>
  <c r="AM48" i="11"/>
  <c r="AL48" i="11"/>
  <c r="AK48" i="11"/>
  <c r="AM47" i="11"/>
  <c r="AL47" i="11"/>
  <c r="AK47" i="11"/>
  <c r="AM46" i="11"/>
  <c r="AL46" i="11"/>
  <c r="AK46" i="11"/>
  <c r="AM45" i="11"/>
  <c r="AL45" i="11"/>
  <c r="AK45" i="11"/>
  <c r="AM44" i="11"/>
  <c r="AL44" i="11"/>
  <c r="AK44" i="11"/>
  <c r="AM43" i="11"/>
  <c r="AL43" i="11"/>
  <c r="AK43" i="11"/>
  <c r="AM42" i="11"/>
  <c r="AL42" i="11"/>
  <c r="AK42" i="11"/>
  <c r="AM41" i="11"/>
  <c r="AL41" i="11"/>
  <c r="AK41" i="11"/>
  <c r="AM40" i="11"/>
  <c r="AL40" i="11"/>
  <c r="AK40" i="11"/>
  <c r="AM39" i="11"/>
  <c r="AL39" i="11"/>
  <c r="AK39" i="11"/>
  <c r="AM38" i="11"/>
  <c r="AL38" i="11"/>
  <c r="AK38" i="11"/>
  <c r="AM37" i="11"/>
  <c r="AL37" i="11"/>
  <c r="AK37" i="11"/>
  <c r="AM36" i="11"/>
  <c r="AL36" i="11"/>
  <c r="AK36" i="11"/>
  <c r="AM35" i="11"/>
  <c r="AL35" i="11"/>
  <c r="AK35" i="11"/>
  <c r="AM34" i="11"/>
  <c r="AL34" i="11"/>
  <c r="AK34" i="11"/>
  <c r="AM33" i="11"/>
  <c r="AL33" i="11"/>
  <c r="AK33" i="11"/>
  <c r="AM32" i="11"/>
  <c r="AL32" i="11"/>
  <c r="AK32" i="11"/>
  <c r="AM31" i="11"/>
  <c r="AL31" i="11"/>
  <c r="AK31" i="11"/>
  <c r="AM30" i="11"/>
  <c r="AL30" i="11"/>
  <c r="AK30" i="11"/>
  <c r="AM29" i="11"/>
  <c r="AL29" i="11"/>
  <c r="AK29" i="11"/>
  <c r="AM28" i="11"/>
  <c r="AL28" i="11"/>
  <c r="AK28" i="11"/>
  <c r="AM27" i="11"/>
  <c r="AL27" i="11"/>
  <c r="AK27" i="11"/>
  <c r="AM26" i="11"/>
  <c r="AL26" i="11"/>
  <c r="AK26" i="11"/>
  <c r="AM25" i="11"/>
  <c r="AL25" i="11"/>
  <c r="AK25" i="11"/>
  <c r="AM24" i="11"/>
  <c r="AL24" i="11"/>
  <c r="AK24" i="11"/>
  <c r="AM23" i="11"/>
  <c r="AL23" i="11"/>
  <c r="AK23" i="11"/>
  <c r="AM22" i="11"/>
  <c r="AL22" i="11"/>
  <c r="AK22" i="11"/>
  <c r="AM21" i="11"/>
  <c r="AL21" i="11"/>
  <c r="AK21" i="11"/>
  <c r="AM20" i="11"/>
  <c r="AL20" i="11"/>
  <c r="AK20" i="11"/>
  <c r="AM19" i="11"/>
  <c r="AL19" i="11"/>
  <c r="AK19" i="11"/>
  <c r="AM18" i="11"/>
  <c r="AL18" i="11"/>
  <c r="AK18" i="11"/>
  <c r="AM17" i="11"/>
  <c r="AL17" i="11"/>
  <c r="AK17" i="11"/>
  <c r="AM16" i="11"/>
  <c r="AL16" i="11"/>
  <c r="AK16" i="11"/>
  <c r="AM15" i="11"/>
  <c r="AL15" i="11"/>
  <c r="AK15" i="11"/>
  <c r="AM14" i="11"/>
  <c r="AL14" i="11"/>
  <c r="AK14" i="11"/>
  <c r="AM13" i="11"/>
  <c r="AL13" i="11"/>
  <c r="AK13" i="11"/>
  <c r="AM12" i="11"/>
  <c r="AL12" i="11"/>
  <c r="AK12" i="11"/>
  <c r="AM11" i="11"/>
  <c r="AL11" i="11"/>
  <c r="AK11" i="11"/>
  <c r="AM10" i="11"/>
  <c r="AL10" i="11"/>
  <c r="AK10" i="11"/>
  <c r="AM9" i="11"/>
  <c r="AL9" i="11"/>
  <c r="AK9" i="11"/>
  <c r="AM8" i="11"/>
  <c r="AL8" i="11"/>
  <c r="AK8" i="11"/>
  <c r="AM7" i="11"/>
  <c r="AL7" i="11"/>
  <c r="AK7" i="11"/>
  <c r="AM6" i="11"/>
  <c r="AL6" i="11"/>
  <c r="AK6" i="11"/>
  <c r="AM5" i="11"/>
  <c r="AL5" i="11"/>
  <c r="AK5" i="11"/>
  <c r="AM4" i="11"/>
  <c r="AL4" i="11"/>
  <c r="AK4" i="11"/>
  <c r="AM3" i="11"/>
  <c r="AL3" i="11"/>
  <c r="AK3" i="11"/>
  <c r="AM2" i="11"/>
  <c r="AL2" i="11"/>
  <c r="AK2" i="11"/>
  <c r="AJ62" i="11"/>
  <c r="AI62" i="11"/>
  <c r="AH62" i="11"/>
  <c r="AJ61" i="11"/>
  <c r="AI61" i="11"/>
  <c r="AH61" i="11"/>
  <c r="AJ60" i="11"/>
  <c r="AI60" i="11"/>
  <c r="AH60" i="11"/>
  <c r="AJ59" i="11"/>
  <c r="AI59" i="11"/>
  <c r="AH59" i="11"/>
  <c r="AJ58" i="11"/>
  <c r="AI58" i="11"/>
  <c r="AH58" i="11"/>
  <c r="AJ57" i="11"/>
  <c r="AI57" i="11"/>
  <c r="AH57" i="11"/>
  <c r="AJ56" i="11"/>
  <c r="AI56" i="11"/>
  <c r="AH56" i="11"/>
  <c r="AJ55" i="11"/>
  <c r="AI55" i="11"/>
  <c r="AH55" i="11"/>
  <c r="AJ54" i="11"/>
  <c r="AI54" i="11"/>
  <c r="AH54" i="11"/>
  <c r="AJ53" i="11"/>
  <c r="AI53" i="11"/>
  <c r="AH53" i="11"/>
  <c r="AJ52" i="11"/>
  <c r="AI52" i="11"/>
  <c r="AH52" i="11"/>
  <c r="AJ51" i="11"/>
  <c r="AI51" i="11"/>
  <c r="AH51" i="11"/>
  <c r="AJ50" i="11"/>
  <c r="AI50" i="11"/>
  <c r="AH50" i="11"/>
  <c r="AJ49" i="11"/>
  <c r="AI49" i="11"/>
  <c r="AH49" i="11"/>
  <c r="AJ48" i="11"/>
  <c r="AI48" i="11"/>
  <c r="AH48" i="11"/>
  <c r="AJ47" i="11"/>
  <c r="AI47" i="11"/>
  <c r="AH47" i="11"/>
  <c r="AJ46" i="11"/>
  <c r="AI46" i="11"/>
  <c r="AH46" i="11"/>
  <c r="AJ45" i="11"/>
  <c r="AI45" i="11"/>
  <c r="AH45" i="11"/>
  <c r="AJ44" i="11"/>
  <c r="AI44" i="11"/>
  <c r="AH44" i="11"/>
  <c r="AJ43" i="11"/>
  <c r="AI43" i="11"/>
  <c r="AH43" i="11"/>
  <c r="AJ42" i="11"/>
  <c r="AI42" i="11"/>
  <c r="AH42" i="11"/>
  <c r="AJ41" i="11"/>
  <c r="AI41" i="11"/>
  <c r="AH41" i="11"/>
  <c r="AJ40" i="11"/>
  <c r="AI40" i="11"/>
  <c r="AH40" i="11"/>
  <c r="AJ39" i="11"/>
  <c r="AI39" i="11"/>
  <c r="AH39" i="11"/>
  <c r="AJ38" i="11"/>
  <c r="AI38" i="11"/>
  <c r="AH38" i="11"/>
  <c r="AJ37" i="11"/>
  <c r="AI37" i="11"/>
  <c r="AH37" i="11"/>
  <c r="AJ36" i="11"/>
  <c r="AI36" i="11"/>
  <c r="AH36" i="11"/>
  <c r="AJ35" i="11"/>
  <c r="AI35" i="11"/>
  <c r="AH35" i="11"/>
  <c r="AJ34" i="11"/>
  <c r="AI34" i="11"/>
  <c r="AH34" i="11"/>
  <c r="AJ33" i="11"/>
  <c r="AI33" i="11"/>
  <c r="AH33" i="11"/>
  <c r="AJ32" i="11"/>
  <c r="AI32" i="11"/>
  <c r="AH32" i="11"/>
  <c r="AJ31" i="11"/>
  <c r="AI31" i="11"/>
  <c r="AH31" i="11"/>
  <c r="AJ30" i="11"/>
  <c r="AI30" i="11"/>
  <c r="AH30" i="11"/>
  <c r="AJ29" i="11"/>
  <c r="AI29" i="11"/>
  <c r="AH29" i="11"/>
  <c r="AJ28" i="11"/>
  <c r="AI28" i="11"/>
  <c r="AH28" i="11"/>
  <c r="AJ27" i="11"/>
  <c r="AI27" i="11"/>
  <c r="AH27" i="11"/>
  <c r="AJ26" i="11"/>
  <c r="AI26" i="11"/>
  <c r="AH26" i="11"/>
  <c r="AJ25" i="11"/>
  <c r="AI25" i="11"/>
  <c r="AH25" i="11"/>
  <c r="AJ24" i="11"/>
  <c r="AI24" i="11"/>
  <c r="AH24" i="11"/>
  <c r="AJ23" i="11"/>
  <c r="AI23" i="11"/>
  <c r="AH23" i="11"/>
  <c r="AJ22" i="11"/>
  <c r="AI22" i="11"/>
  <c r="AH22" i="11"/>
  <c r="AJ21" i="11"/>
  <c r="AI21" i="11"/>
  <c r="AH21" i="11"/>
  <c r="AJ20" i="11"/>
  <c r="AI20" i="11"/>
  <c r="AH20" i="11"/>
  <c r="AJ19" i="11"/>
  <c r="AI19" i="11"/>
  <c r="AH19" i="11"/>
  <c r="AJ18" i="11"/>
  <c r="AI18" i="11"/>
  <c r="AH18" i="11"/>
  <c r="AJ17" i="11"/>
  <c r="AI17" i="11"/>
  <c r="AH17" i="11"/>
  <c r="AJ16" i="11"/>
  <c r="AI16" i="11"/>
  <c r="AH16" i="11"/>
  <c r="AJ15" i="11"/>
  <c r="AI15" i="11"/>
  <c r="AH15" i="11"/>
  <c r="AJ14" i="11"/>
  <c r="AI14" i="11"/>
  <c r="AH14" i="11"/>
  <c r="AJ13" i="11"/>
  <c r="AI13" i="11"/>
  <c r="AH13" i="11"/>
  <c r="AJ12" i="11"/>
  <c r="AI12" i="11"/>
  <c r="AH12" i="11"/>
  <c r="AJ11" i="11"/>
  <c r="AI11" i="11"/>
  <c r="AH11" i="11"/>
  <c r="AJ10" i="11"/>
  <c r="AI10" i="11"/>
  <c r="AH10" i="11"/>
  <c r="AJ9" i="11"/>
  <c r="AI9" i="11"/>
  <c r="AH9" i="11"/>
  <c r="AJ8" i="11"/>
  <c r="AI8" i="11"/>
  <c r="AH8" i="11"/>
  <c r="AJ7" i="11"/>
  <c r="AI7" i="11"/>
  <c r="AH7" i="11"/>
  <c r="AJ6" i="11"/>
  <c r="AI6" i="11"/>
  <c r="AH6" i="11"/>
  <c r="AJ5" i="11"/>
  <c r="AI5" i="11"/>
  <c r="AH5" i="11"/>
  <c r="AJ4" i="11"/>
  <c r="AI4" i="11"/>
  <c r="AH4" i="11"/>
  <c r="AJ3" i="11"/>
  <c r="AI3" i="11"/>
  <c r="AH3" i="11"/>
  <c r="AJ2" i="11"/>
  <c r="AI2" i="11"/>
  <c r="AH2" i="11"/>
  <c r="AJ1" i="11"/>
  <c r="AI1" i="11"/>
  <c r="AH1" i="11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M29" i="12"/>
  <c r="AL29" i="12"/>
  <c r="AM28" i="12"/>
  <c r="AL28" i="12"/>
  <c r="AM27" i="12"/>
  <c r="AL27" i="12"/>
  <c r="AM26" i="12"/>
  <c r="AL26" i="12"/>
  <c r="AM25" i="12"/>
  <c r="AL25" i="12"/>
  <c r="AM24" i="12"/>
  <c r="AL24" i="12"/>
  <c r="AM23" i="12"/>
  <c r="AL23" i="12"/>
  <c r="AM22" i="12"/>
  <c r="AL22" i="12"/>
  <c r="AM21" i="12"/>
  <c r="AL21" i="12"/>
  <c r="AM20" i="12"/>
  <c r="AL20" i="12"/>
  <c r="AM19" i="12"/>
  <c r="AL19" i="12"/>
  <c r="AM18" i="12"/>
  <c r="AL18" i="12"/>
  <c r="AM17" i="12"/>
  <c r="AL17" i="12"/>
  <c r="AM16" i="12"/>
  <c r="AL16" i="12"/>
  <c r="AM15" i="12"/>
  <c r="AL15" i="12"/>
  <c r="AM14" i="12"/>
  <c r="AL14" i="12"/>
  <c r="AM13" i="12"/>
  <c r="AL13" i="12"/>
  <c r="AM12" i="12"/>
  <c r="AL12" i="12"/>
  <c r="AM11" i="12"/>
  <c r="AL11" i="12"/>
  <c r="AM10" i="12"/>
  <c r="AL10" i="12"/>
  <c r="AM9" i="12"/>
  <c r="AL9" i="12"/>
  <c r="AM8" i="12"/>
  <c r="AL8" i="12"/>
  <c r="AM7" i="12"/>
  <c r="AL7" i="12"/>
  <c r="AM6" i="12"/>
  <c r="AL6" i="12"/>
  <c r="AM5" i="12"/>
  <c r="AL5" i="12"/>
  <c r="AM4" i="12"/>
  <c r="AL4" i="12"/>
  <c r="AM3" i="12"/>
  <c r="AL3" i="12"/>
  <c r="AM2" i="12"/>
  <c r="AL2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H2" i="12"/>
  <c r="AH1" i="12"/>
  <c r="AO29" i="12"/>
  <c r="AI29" i="12"/>
  <c r="AF29" i="12"/>
  <c r="AE29" i="12"/>
  <c r="AJ29" i="12" s="1"/>
  <c r="AK29" i="12" s="1"/>
  <c r="AD29" i="12"/>
  <c r="AC29" i="12"/>
  <c r="AB29" i="12"/>
  <c r="AO28" i="12"/>
  <c r="AI28" i="12"/>
  <c r="AF28" i="12"/>
  <c r="AE28" i="12"/>
  <c r="AJ28" i="12" s="1"/>
  <c r="AK28" i="12" s="1"/>
  <c r="AD28" i="12"/>
  <c r="AC28" i="12"/>
  <c r="AB28" i="12"/>
  <c r="AO27" i="12"/>
  <c r="AI27" i="12"/>
  <c r="AF27" i="12"/>
  <c r="AE27" i="12"/>
  <c r="AJ27" i="12" s="1"/>
  <c r="AK27" i="12" s="1"/>
  <c r="AD27" i="12"/>
  <c r="AC27" i="12"/>
  <c r="AB27" i="12"/>
  <c r="AO26" i="12"/>
  <c r="AI26" i="12"/>
  <c r="AF26" i="12"/>
  <c r="AE26" i="12"/>
  <c r="AJ26" i="12" s="1"/>
  <c r="AK26" i="12" s="1"/>
  <c r="AD26" i="12"/>
  <c r="AC26" i="12"/>
  <c r="AB26" i="12"/>
  <c r="AO25" i="12"/>
  <c r="AI25" i="12"/>
  <c r="AF25" i="12"/>
  <c r="AE25" i="12"/>
  <c r="AJ25" i="12" s="1"/>
  <c r="AK25" i="12" s="1"/>
  <c r="AD25" i="12"/>
  <c r="AC25" i="12"/>
  <c r="AB25" i="12"/>
  <c r="AO24" i="12"/>
  <c r="AI24" i="12"/>
  <c r="AF24" i="12"/>
  <c r="AE24" i="12"/>
  <c r="AJ24" i="12" s="1"/>
  <c r="AK24" i="12" s="1"/>
  <c r="AD24" i="12"/>
  <c r="AC24" i="12"/>
  <c r="AB24" i="12"/>
  <c r="AO23" i="12"/>
  <c r="AI23" i="12"/>
  <c r="AF23" i="12"/>
  <c r="AE23" i="12"/>
  <c r="AJ23" i="12" s="1"/>
  <c r="AK23" i="12" s="1"/>
  <c r="AD23" i="12"/>
  <c r="AC23" i="12"/>
  <c r="AB23" i="12"/>
  <c r="AO22" i="12"/>
  <c r="AI22" i="12"/>
  <c r="AF22" i="12"/>
  <c r="AE22" i="12"/>
  <c r="AJ22" i="12" s="1"/>
  <c r="AK22" i="12" s="1"/>
  <c r="AD22" i="12"/>
  <c r="AC22" i="12"/>
  <c r="AB22" i="12"/>
  <c r="AO21" i="12"/>
  <c r="AI21" i="12"/>
  <c r="AF21" i="12"/>
  <c r="AE21" i="12"/>
  <c r="AJ21" i="12" s="1"/>
  <c r="AK21" i="12" s="1"/>
  <c r="AD21" i="12"/>
  <c r="AC21" i="12"/>
  <c r="AB21" i="12"/>
  <c r="AO20" i="12"/>
  <c r="AI20" i="12"/>
  <c r="AF20" i="12"/>
  <c r="AE20" i="12"/>
  <c r="AJ20" i="12" s="1"/>
  <c r="AK20" i="12" s="1"/>
  <c r="AD20" i="12"/>
  <c r="AC20" i="12"/>
  <c r="AB20" i="12"/>
  <c r="AO19" i="12"/>
  <c r="AI19" i="12"/>
  <c r="AF19" i="12"/>
  <c r="AE19" i="12"/>
  <c r="AJ19" i="12" s="1"/>
  <c r="AK19" i="12" s="1"/>
  <c r="AD19" i="12"/>
  <c r="AC19" i="12"/>
  <c r="AB19" i="12"/>
  <c r="AO18" i="12"/>
  <c r="AI18" i="12"/>
  <c r="AF18" i="12"/>
  <c r="AE18" i="12"/>
  <c r="AJ18" i="12" s="1"/>
  <c r="AK18" i="12" s="1"/>
  <c r="AD18" i="12"/>
  <c r="AC18" i="12"/>
  <c r="AB18" i="12"/>
  <c r="AO17" i="12"/>
  <c r="AI17" i="12"/>
  <c r="AF17" i="12"/>
  <c r="AE17" i="12"/>
  <c r="AJ17" i="12" s="1"/>
  <c r="AK17" i="12" s="1"/>
  <c r="AD17" i="12"/>
  <c r="AC17" i="12"/>
  <c r="AB17" i="12"/>
  <c r="AO16" i="12"/>
  <c r="AI16" i="12"/>
  <c r="AF16" i="12"/>
  <c r="AE16" i="12"/>
  <c r="AJ16" i="12" s="1"/>
  <c r="AK16" i="12" s="1"/>
  <c r="AD16" i="12"/>
  <c r="AC16" i="12"/>
  <c r="AB16" i="12"/>
  <c r="AO15" i="12"/>
  <c r="AI15" i="12"/>
  <c r="AF15" i="12"/>
  <c r="AE15" i="12"/>
  <c r="AJ15" i="12" s="1"/>
  <c r="AK15" i="12" s="1"/>
  <c r="AD15" i="12"/>
  <c r="AC15" i="12"/>
  <c r="AB15" i="12"/>
  <c r="AO14" i="12"/>
  <c r="AI14" i="12"/>
  <c r="AF14" i="12"/>
  <c r="AE14" i="12"/>
  <c r="AJ14" i="12" s="1"/>
  <c r="AK14" i="12" s="1"/>
  <c r="AD14" i="12"/>
  <c r="AC14" i="12"/>
  <c r="AB14" i="12"/>
  <c r="AO13" i="12"/>
  <c r="AI13" i="12"/>
  <c r="AF13" i="12"/>
  <c r="AE13" i="12"/>
  <c r="AJ13" i="12" s="1"/>
  <c r="AK13" i="12" s="1"/>
  <c r="AD13" i="12"/>
  <c r="AC13" i="12"/>
  <c r="AB13" i="12"/>
  <c r="AO12" i="12"/>
  <c r="AI12" i="12"/>
  <c r="AF12" i="12"/>
  <c r="AE12" i="12"/>
  <c r="AJ12" i="12" s="1"/>
  <c r="AK12" i="12" s="1"/>
  <c r="AD12" i="12"/>
  <c r="AC12" i="12"/>
  <c r="AB12" i="12"/>
  <c r="AO11" i="12"/>
  <c r="AI11" i="12"/>
  <c r="AF11" i="12"/>
  <c r="AE11" i="12"/>
  <c r="AJ11" i="12" s="1"/>
  <c r="AK11" i="12" s="1"/>
  <c r="AD11" i="12"/>
  <c r="AC11" i="12"/>
  <c r="AB11" i="12"/>
  <c r="AO10" i="12"/>
  <c r="AI10" i="12"/>
  <c r="AF10" i="12"/>
  <c r="AE10" i="12"/>
  <c r="AJ10" i="12" s="1"/>
  <c r="AK10" i="12" s="1"/>
  <c r="AD10" i="12"/>
  <c r="AC10" i="12"/>
  <c r="AB10" i="12"/>
  <c r="AO9" i="12"/>
  <c r="AI9" i="12"/>
  <c r="AF9" i="12"/>
  <c r="AE9" i="12"/>
  <c r="AJ9" i="12" s="1"/>
  <c r="AK9" i="12" s="1"/>
  <c r="AD9" i="12"/>
  <c r="AC9" i="12"/>
  <c r="AB9" i="12"/>
  <c r="AO8" i="12"/>
  <c r="AI8" i="12"/>
  <c r="AF8" i="12"/>
  <c r="AE8" i="12"/>
  <c r="AJ8" i="12" s="1"/>
  <c r="AK8" i="12" s="1"/>
  <c r="AD8" i="12"/>
  <c r="AC8" i="12"/>
  <c r="AB8" i="12"/>
  <c r="AO7" i="12"/>
  <c r="AI7" i="12"/>
  <c r="AF7" i="12"/>
  <c r="AE7" i="12"/>
  <c r="AJ7" i="12" s="1"/>
  <c r="AK7" i="12" s="1"/>
  <c r="AD7" i="12"/>
  <c r="AC7" i="12"/>
  <c r="AB7" i="12"/>
  <c r="AO6" i="12"/>
  <c r="AI6" i="12"/>
  <c r="AF6" i="12"/>
  <c r="AE6" i="12"/>
  <c r="AJ6" i="12" s="1"/>
  <c r="AK6" i="12" s="1"/>
  <c r="AD6" i="12"/>
  <c r="AC6" i="12"/>
  <c r="AB6" i="12"/>
  <c r="AO5" i="12"/>
  <c r="AI5" i="12"/>
  <c r="AF5" i="12"/>
  <c r="AE5" i="12"/>
  <c r="AJ5" i="12" s="1"/>
  <c r="AK5" i="12" s="1"/>
  <c r="AD5" i="12"/>
  <c r="AC5" i="12"/>
  <c r="AB5" i="12"/>
  <c r="AO4" i="12"/>
  <c r="AI4" i="12"/>
  <c r="AF4" i="12"/>
  <c r="AE4" i="12"/>
  <c r="AJ4" i="12" s="1"/>
  <c r="AK4" i="12" s="1"/>
  <c r="AD4" i="12"/>
  <c r="AC4" i="12"/>
  <c r="AB4" i="12"/>
  <c r="AO3" i="12"/>
  <c r="AI3" i="12"/>
  <c r="AF3" i="12"/>
  <c r="AE3" i="12"/>
  <c r="AJ3" i="12" s="1"/>
  <c r="AK3" i="12" s="1"/>
  <c r="AD3" i="12"/>
  <c r="AC3" i="12"/>
  <c r="AB3" i="12"/>
  <c r="AO2" i="12"/>
  <c r="AI2" i="12"/>
  <c r="AF2" i="12"/>
  <c r="AE2" i="12"/>
  <c r="AJ2" i="12" s="1"/>
  <c r="AK2" i="12" s="1"/>
  <c r="AD2" i="12"/>
  <c r="AC2" i="12"/>
  <c r="AB2" i="12"/>
  <c r="AO1" i="12"/>
  <c r="AJ1" i="12"/>
  <c r="AI1" i="12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O6" i="11"/>
  <c r="AO5" i="11"/>
  <c r="AO4" i="11"/>
  <c r="AO3" i="11"/>
  <c r="AO2" i="11"/>
  <c r="AO1" i="11"/>
  <c r="AF62" i="11"/>
  <c r="AE62" i="11"/>
  <c r="AD62" i="11"/>
  <c r="AC62" i="11"/>
  <c r="AB62" i="11"/>
  <c r="AF61" i="11"/>
  <c r="AE61" i="11"/>
  <c r="AD61" i="11"/>
  <c r="AC61" i="11"/>
  <c r="AB61" i="11"/>
  <c r="AF60" i="11"/>
  <c r="AE60" i="11"/>
  <c r="AD60" i="11"/>
  <c r="AC60" i="11"/>
  <c r="AB60" i="11"/>
  <c r="AF59" i="11"/>
  <c r="AE59" i="11"/>
  <c r="AD59" i="11"/>
  <c r="AC59" i="11"/>
  <c r="AB59" i="11"/>
  <c r="AF58" i="11"/>
  <c r="AE58" i="11"/>
  <c r="AD58" i="11"/>
  <c r="AC58" i="11"/>
  <c r="AB58" i="11"/>
  <c r="AF57" i="11"/>
  <c r="AE57" i="11"/>
  <c r="AD57" i="11"/>
  <c r="AC57" i="11"/>
  <c r="AB57" i="11"/>
  <c r="AF56" i="11"/>
  <c r="AE56" i="11"/>
  <c r="AD56" i="11"/>
  <c r="AC56" i="11"/>
  <c r="AB56" i="11"/>
  <c r="AF55" i="11"/>
  <c r="AE55" i="11"/>
  <c r="AD55" i="11"/>
  <c r="AC55" i="11"/>
  <c r="AB55" i="11"/>
  <c r="AF54" i="11"/>
  <c r="AE54" i="11"/>
  <c r="AD54" i="11"/>
  <c r="AC54" i="11"/>
  <c r="AB54" i="11"/>
  <c r="AF53" i="11"/>
  <c r="AE53" i="11"/>
  <c r="AD53" i="11"/>
  <c r="AC53" i="11"/>
  <c r="AB53" i="11"/>
  <c r="AF52" i="11"/>
  <c r="AE52" i="11"/>
  <c r="AD52" i="11"/>
  <c r="AC52" i="11"/>
  <c r="AB52" i="11"/>
  <c r="AF51" i="11"/>
  <c r="AE51" i="11"/>
  <c r="AD51" i="11"/>
  <c r="AC51" i="11"/>
  <c r="AB51" i="11"/>
  <c r="AF50" i="11"/>
  <c r="AE50" i="11"/>
  <c r="AD50" i="11"/>
  <c r="AC50" i="11"/>
  <c r="AB50" i="11"/>
  <c r="AF49" i="11"/>
  <c r="AE49" i="11"/>
  <c r="AD49" i="11"/>
  <c r="AC49" i="11"/>
  <c r="AB49" i="11"/>
  <c r="AF48" i="11"/>
  <c r="AE48" i="11"/>
  <c r="AD48" i="11"/>
  <c r="AC48" i="11"/>
  <c r="AB48" i="11"/>
  <c r="AF47" i="11"/>
  <c r="AE47" i="11"/>
  <c r="AD47" i="11"/>
  <c r="AC47" i="11"/>
  <c r="AB47" i="11"/>
  <c r="AF46" i="11"/>
  <c r="AE46" i="11"/>
  <c r="AD46" i="11"/>
  <c r="AC46" i="11"/>
  <c r="AB46" i="11"/>
  <c r="AF45" i="11"/>
  <c r="AE45" i="11"/>
  <c r="AD45" i="11"/>
  <c r="AC45" i="11"/>
  <c r="AB45" i="11"/>
  <c r="AF44" i="11"/>
  <c r="AE44" i="11"/>
  <c r="AD44" i="11"/>
  <c r="AC44" i="11"/>
  <c r="AB44" i="11"/>
  <c r="AF43" i="11"/>
  <c r="AE43" i="11"/>
  <c r="AD43" i="11"/>
  <c r="AC43" i="11"/>
  <c r="AB43" i="11"/>
  <c r="AF42" i="11"/>
  <c r="AE42" i="11"/>
  <c r="AD42" i="11"/>
  <c r="AC42" i="11"/>
  <c r="AB42" i="11"/>
  <c r="AF41" i="11"/>
  <c r="AE41" i="11"/>
  <c r="AD41" i="11"/>
  <c r="AC41" i="11"/>
  <c r="AB41" i="11"/>
  <c r="AF40" i="11"/>
  <c r="AE40" i="11"/>
  <c r="AD40" i="11"/>
  <c r="AC40" i="11"/>
  <c r="AB40" i="11"/>
  <c r="AF39" i="11"/>
  <c r="AE39" i="11"/>
  <c r="AD39" i="11"/>
  <c r="AC39" i="11"/>
  <c r="AB39" i="11"/>
  <c r="AF38" i="11"/>
  <c r="AE38" i="11"/>
  <c r="AD38" i="11"/>
  <c r="AC38" i="11"/>
  <c r="AB38" i="11"/>
  <c r="AF37" i="11"/>
  <c r="AE37" i="11"/>
  <c r="AD37" i="11"/>
  <c r="AC37" i="11"/>
  <c r="AB37" i="11"/>
  <c r="AF36" i="11"/>
  <c r="AE36" i="11"/>
  <c r="AD36" i="11"/>
  <c r="AC36" i="11"/>
  <c r="AB36" i="11"/>
  <c r="AF35" i="11"/>
  <c r="AE35" i="11"/>
  <c r="AD35" i="11"/>
  <c r="AC35" i="11"/>
  <c r="AB35" i="11"/>
  <c r="AF34" i="11"/>
  <c r="AE34" i="11"/>
  <c r="AD34" i="11"/>
  <c r="AC34" i="11"/>
  <c r="AB34" i="11"/>
  <c r="AF33" i="11"/>
  <c r="AE33" i="11"/>
  <c r="AD33" i="11"/>
  <c r="AC33" i="11"/>
  <c r="AB33" i="11"/>
  <c r="AF32" i="11"/>
  <c r="AE32" i="11"/>
  <c r="AD32" i="11"/>
  <c r="AC32" i="11"/>
  <c r="AB32" i="11"/>
  <c r="AF31" i="11"/>
  <c r="AE31" i="11"/>
  <c r="AD31" i="11"/>
  <c r="AC31" i="11"/>
  <c r="AB31" i="11"/>
  <c r="AF30" i="11"/>
  <c r="AE30" i="11"/>
  <c r="AD30" i="11"/>
  <c r="AC30" i="11"/>
  <c r="AB30" i="11"/>
  <c r="AF29" i="11"/>
  <c r="AE29" i="11"/>
  <c r="AD29" i="11"/>
  <c r="AC29" i="11"/>
  <c r="AB29" i="11"/>
  <c r="AF28" i="11"/>
  <c r="AE28" i="11"/>
  <c r="AD28" i="11"/>
  <c r="AC28" i="11"/>
  <c r="AB28" i="11"/>
  <c r="AF27" i="11"/>
  <c r="AE27" i="11"/>
  <c r="AD27" i="11"/>
  <c r="AC27" i="11"/>
  <c r="AB27" i="11"/>
  <c r="AF26" i="11"/>
  <c r="AE26" i="11"/>
  <c r="AD26" i="11"/>
  <c r="AC26" i="11"/>
  <c r="AB26" i="11"/>
  <c r="AF25" i="11"/>
  <c r="AE25" i="11"/>
  <c r="AD25" i="11"/>
  <c r="AC25" i="11"/>
  <c r="AB25" i="11"/>
  <c r="AF24" i="11"/>
  <c r="AE24" i="11"/>
  <c r="AD24" i="11"/>
  <c r="AC24" i="11"/>
  <c r="AB24" i="11"/>
  <c r="AF23" i="11"/>
  <c r="AE23" i="11"/>
  <c r="AD23" i="11"/>
  <c r="AC23" i="11"/>
  <c r="AB23" i="11"/>
  <c r="AF22" i="11"/>
  <c r="AE22" i="11"/>
  <c r="AD22" i="11"/>
  <c r="AC22" i="11"/>
  <c r="AB22" i="11"/>
  <c r="AF21" i="11"/>
  <c r="AE21" i="11"/>
  <c r="AD21" i="11"/>
  <c r="AC21" i="11"/>
  <c r="AB21" i="11"/>
  <c r="AF20" i="11"/>
  <c r="AE20" i="11"/>
  <c r="AD20" i="11"/>
  <c r="AC20" i="11"/>
  <c r="AB20" i="11"/>
  <c r="AF19" i="11"/>
  <c r="AE19" i="11"/>
  <c r="AD19" i="11"/>
  <c r="AC19" i="11"/>
  <c r="AB19" i="11"/>
  <c r="AF18" i="11"/>
  <c r="AE18" i="11"/>
  <c r="AD18" i="11"/>
  <c r="AC18" i="11"/>
  <c r="AB18" i="11"/>
  <c r="AF17" i="11"/>
  <c r="AE17" i="11"/>
  <c r="AD17" i="11"/>
  <c r="AC17" i="11"/>
  <c r="AB17" i="11"/>
  <c r="AF16" i="11"/>
  <c r="AE16" i="11"/>
  <c r="AD16" i="11"/>
  <c r="AC16" i="11"/>
  <c r="AB16" i="11"/>
  <c r="AF15" i="11"/>
  <c r="AE15" i="11"/>
  <c r="AD15" i="11"/>
  <c r="AC15" i="11"/>
  <c r="AB15" i="11"/>
  <c r="AF14" i="11"/>
  <c r="AE14" i="11"/>
  <c r="AD14" i="11"/>
  <c r="AC14" i="11"/>
  <c r="AB14" i="11"/>
  <c r="AF13" i="11"/>
  <c r="AE13" i="11"/>
  <c r="AD13" i="11"/>
  <c r="AC13" i="11"/>
  <c r="AB13" i="11"/>
  <c r="AF12" i="11"/>
  <c r="AE12" i="11"/>
  <c r="AD12" i="11"/>
  <c r="AC12" i="11"/>
  <c r="AB12" i="11"/>
  <c r="AF11" i="11"/>
  <c r="AE11" i="11"/>
  <c r="AD11" i="11"/>
  <c r="AC11" i="11"/>
  <c r="AB11" i="11"/>
  <c r="AF10" i="11"/>
  <c r="AE10" i="11"/>
  <c r="AD10" i="11"/>
  <c r="AC10" i="11"/>
  <c r="AB10" i="11"/>
  <c r="AF9" i="11"/>
  <c r="AE9" i="11"/>
  <c r="AD9" i="11"/>
  <c r="AC9" i="11"/>
  <c r="AB9" i="11"/>
  <c r="AF8" i="11"/>
  <c r="AE8" i="11"/>
  <c r="AD8" i="11"/>
  <c r="AC8" i="11"/>
  <c r="AB8" i="11"/>
  <c r="AF7" i="11"/>
  <c r="AE7" i="11"/>
  <c r="AD7" i="11"/>
  <c r="AC7" i="11"/>
  <c r="AB7" i="11"/>
  <c r="AF6" i="11"/>
  <c r="AE6" i="11"/>
  <c r="AD6" i="11"/>
  <c r="AC6" i="11"/>
  <c r="AB6" i="11"/>
  <c r="AF5" i="11"/>
  <c r="AE5" i="11"/>
  <c r="AD5" i="11"/>
  <c r="AC5" i="11"/>
  <c r="AB5" i="11"/>
  <c r="AF4" i="11"/>
  <c r="AE4" i="11"/>
  <c r="AD4" i="11"/>
  <c r="AC4" i="11"/>
  <c r="AB4" i="11"/>
  <c r="AF3" i="11"/>
  <c r="AE3" i="11"/>
  <c r="AD3" i="11"/>
  <c r="AC3" i="11"/>
  <c r="AB3" i="11"/>
  <c r="AF2" i="11"/>
  <c r="AE2" i="11"/>
  <c r="AD2" i="11"/>
  <c r="AC2" i="11"/>
  <c r="AB2" i="11"/>
  <c r="BC2" i="7"/>
  <c r="BC3" i="7"/>
  <c r="BA1" i="7"/>
  <c r="AZ1" i="7"/>
  <c r="AY1" i="7"/>
  <c r="AE135" i="1"/>
  <c r="AE136" i="1" s="1"/>
  <c r="AE133" i="1"/>
  <c r="C135" i="1"/>
  <c r="C136" i="1" s="1"/>
  <c r="A136" i="1"/>
  <c r="A135" i="1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L29" i="7"/>
  <c r="AJ29" i="7"/>
  <c r="AI29" i="7"/>
  <c r="AH29" i="7"/>
  <c r="AL28" i="7"/>
  <c r="AJ28" i="7"/>
  <c r="AI28" i="7"/>
  <c r="AH28" i="7"/>
  <c r="AL27" i="7"/>
  <c r="AJ27" i="7"/>
  <c r="AI27" i="7"/>
  <c r="AH27" i="7"/>
  <c r="AL26" i="7"/>
  <c r="AJ26" i="7"/>
  <c r="AI26" i="7"/>
  <c r="AH26" i="7"/>
  <c r="AL25" i="7"/>
  <c r="AJ25" i="7"/>
  <c r="AI25" i="7"/>
  <c r="AH25" i="7"/>
  <c r="AL24" i="7"/>
  <c r="AJ24" i="7"/>
  <c r="AI24" i="7"/>
  <c r="AH24" i="7"/>
  <c r="AL23" i="7"/>
  <c r="AJ23" i="7"/>
  <c r="AI23" i="7"/>
  <c r="AH23" i="7"/>
  <c r="AL22" i="7"/>
  <c r="AJ22" i="7"/>
  <c r="AI22" i="7"/>
  <c r="AH22" i="7"/>
  <c r="AL21" i="7"/>
  <c r="AJ21" i="7"/>
  <c r="AI21" i="7"/>
  <c r="AH21" i="7"/>
  <c r="AL20" i="7"/>
  <c r="AJ20" i="7"/>
  <c r="AI20" i="7"/>
  <c r="AH20" i="7"/>
  <c r="AL19" i="7"/>
  <c r="AJ19" i="7"/>
  <c r="AI19" i="7"/>
  <c r="AH19" i="7"/>
  <c r="AL18" i="7"/>
  <c r="AJ18" i="7"/>
  <c r="AI18" i="7"/>
  <c r="AH18" i="7"/>
  <c r="AL17" i="7"/>
  <c r="AJ17" i="7"/>
  <c r="AI17" i="7"/>
  <c r="AH17" i="7"/>
  <c r="AL16" i="7"/>
  <c r="AJ16" i="7"/>
  <c r="AI16" i="7"/>
  <c r="AH16" i="7"/>
  <c r="AL15" i="7"/>
  <c r="AJ15" i="7"/>
  <c r="AI15" i="7"/>
  <c r="AH15" i="7"/>
  <c r="AL14" i="7"/>
  <c r="AJ14" i="7"/>
  <c r="AI14" i="7"/>
  <c r="AH14" i="7"/>
  <c r="AL13" i="7"/>
  <c r="AJ13" i="7"/>
  <c r="AI13" i="7"/>
  <c r="AH13" i="7"/>
  <c r="AL12" i="7"/>
  <c r="AJ12" i="7"/>
  <c r="AI12" i="7"/>
  <c r="AH12" i="7"/>
  <c r="AL11" i="7"/>
  <c r="AJ11" i="7"/>
  <c r="AI11" i="7"/>
  <c r="AH11" i="7"/>
  <c r="AL10" i="7"/>
  <c r="AJ10" i="7"/>
  <c r="AI10" i="7"/>
  <c r="AH10" i="7"/>
  <c r="AL9" i="7"/>
  <c r="AJ9" i="7"/>
  <c r="AI9" i="7"/>
  <c r="AH9" i="7"/>
  <c r="AL8" i="7"/>
  <c r="AJ8" i="7"/>
  <c r="AI8" i="7"/>
  <c r="AH8" i="7"/>
  <c r="AL7" i="7"/>
  <c r="AJ7" i="7"/>
  <c r="AI7" i="7"/>
  <c r="AH7" i="7"/>
  <c r="AL6" i="7"/>
  <c r="AJ6" i="7"/>
  <c r="AI6" i="7"/>
  <c r="AH6" i="7"/>
  <c r="AL5" i="7"/>
  <c r="AJ5" i="7"/>
  <c r="AI5" i="7"/>
  <c r="AH5" i="7"/>
  <c r="AL4" i="7"/>
  <c r="AJ4" i="7"/>
  <c r="AI4" i="7"/>
  <c r="AH4" i="7"/>
  <c r="AL3" i="7"/>
  <c r="AJ3" i="7"/>
  <c r="AI3" i="7"/>
  <c r="AH3" i="7"/>
  <c r="AL2" i="7"/>
  <c r="AJ2" i="7"/>
  <c r="AI2" i="7"/>
  <c r="AH2" i="7"/>
  <c r="AL1" i="7"/>
  <c r="C133" i="1"/>
  <c r="A133" i="1"/>
  <c r="AI1" i="7"/>
  <c r="AJ1" i="7"/>
  <c r="AH1" i="7"/>
  <c r="G133" i="1"/>
  <c r="F133" i="1"/>
  <c r="AL4" i="13" l="1"/>
  <c r="AP4" i="13" s="1"/>
  <c r="AQ4" i="13" s="1"/>
  <c r="AP12" i="13"/>
  <c r="AQ12" i="13" s="1"/>
  <c r="AL12" i="13"/>
  <c r="AL20" i="13"/>
  <c r="AP20" i="13"/>
  <c r="AQ20" i="13" s="1"/>
  <c r="AP35" i="13"/>
  <c r="AQ35" i="13" s="1"/>
  <c r="AK10" i="13"/>
  <c r="AK18" i="13"/>
  <c r="AP18" i="13" s="1"/>
  <c r="AQ18" i="13" s="1"/>
  <c r="AP21" i="13"/>
  <c r="AQ21" i="13" s="1"/>
  <c r="AP29" i="13"/>
  <c r="AQ29" i="13" s="1"/>
  <c r="AQ30" i="13"/>
  <c r="AP37" i="13"/>
  <c r="AQ37" i="13" s="1"/>
  <c r="AL8" i="13"/>
  <c r="AP8" i="13" s="1"/>
  <c r="AQ8" i="13" s="1"/>
  <c r="AP16" i="13"/>
  <c r="AQ16" i="13" s="1"/>
  <c r="AL16" i="13"/>
  <c r="AP31" i="13"/>
  <c r="AQ31" i="13" s="1"/>
  <c r="AP39" i="13"/>
  <c r="AQ39" i="13" s="1"/>
  <c r="AP3" i="13"/>
  <c r="AQ3" i="13" s="1"/>
  <c r="AK6" i="13"/>
  <c r="AP6" i="13" s="1"/>
  <c r="AQ6" i="13" s="1"/>
  <c r="AL10" i="13"/>
  <c r="AP10" i="13" s="1"/>
  <c r="AQ10" i="13" s="1"/>
  <c r="AK14" i="13"/>
  <c r="AP14" i="13" s="1"/>
  <c r="AQ14" i="13" s="1"/>
  <c r="AL18" i="13"/>
  <c r="AP19" i="13"/>
  <c r="AQ19" i="13" s="1"/>
  <c r="AP25" i="13"/>
  <c r="AQ25" i="13" s="1"/>
  <c r="AP33" i="13"/>
  <c r="AQ33" i="13" s="1"/>
  <c r="AP41" i="13"/>
  <c r="AQ41" i="13" s="1"/>
  <c r="AL28" i="13"/>
  <c r="AP28" i="13" s="1"/>
  <c r="AQ28" i="13" s="1"/>
  <c r="AK22" i="13"/>
  <c r="AP22" i="13" s="1"/>
  <c r="AQ22" i="13" s="1"/>
  <c r="AP26" i="13"/>
  <c r="AQ26" i="13" s="1"/>
  <c r="AP30" i="13"/>
  <c r="AK34" i="13"/>
  <c r="AP34" i="13" s="1"/>
  <c r="AQ34" i="13" s="1"/>
  <c r="AK38" i="13"/>
  <c r="AP38" i="13" s="1"/>
  <c r="AQ38" i="13" s="1"/>
  <c r="AK42" i="13"/>
  <c r="AP42" i="13" s="1"/>
  <c r="AQ42" i="13" s="1"/>
  <c r="AL3" i="13"/>
  <c r="AL7" i="13"/>
  <c r="AP7" i="13" s="1"/>
  <c r="AQ7" i="13" s="1"/>
  <c r="AL11" i="13"/>
  <c r="AP11" i="13" s="1"/>
  <c r="AQ11" i="13" s="1"/>
  <c r="AL15" i="13"/>
  <c r="AP15" i="13" s="1"/>
  <c r="AQ15" i="13" s="1"/>
  <c r="AL19" i="13"/>
  <c r="AL23" i="13"/>
  <c r="AP23" i="13" s="1"/>
  <c r="AQ23" i="13" s="1"/>
  <c r="AP24" i="13"/>
  <c r="AQ24" i="13" s="1"/>
  <c r="AL27" i="13"/>
  <c r="AP27" i="13" s="1"/>
  <c r="AQ27" i="13" s="1"/>
  <c r="AL31" i="13"/>
  <c r="AP32" i="13"/>
  <c r="AQ32" i="13" s="1"/>
  <c r="AL35" i="13"/>
  <c r="AP36" i="13"/>
  <c r="AQ36" i="13" s="1"/>
  <c r="AL39" i="13"/>
  <c r="AP40" i="13"/>
  <c r="AQ40" i="13" s="1"/>
  <c r="AP2" i="13"/>
  <c r="AQ2" i="13" s="1"/>
  <c r="AF29" i="7"/>
  <c r="AE29" i="7"/>
  <c r="AD29" i="7"/>
  <c r="AC29" i="7"/>
  <c r="AB29" i="7"/>
  <c r="AF28" i="7"/>
  <c r="AE28" i="7"/>
  <c r="AD28" i="7"/>
  <c r="AC28" i="7"/>
  <c r="AB28" i="7"/>
  <c r="AF27" i="7"/>
  <c r="AE27" i="7"/>
  <c r="AD27" i="7"/>
  <c r="AC27" i="7"/>
  <c r="AB27" i="7"/>
  <c r="AF26" i="7"/>
  <c r="AE26" i="7"/>
  <c r="AD26" i="7"/>
  <c r="AC26" i="7"/>
  <c r="AB26" i="7"/>
  <c r="AF25" i="7"/>
  <c r="AE25" i="7"/>
  <c r="AD25" i="7"/>
  <c r="AC25" i="7"/>
  <c r="AB25" i="7"/>
  <c r="AF24" i="7"/>
  <c r="AE24" i="7"/>
  <c r="AD24" i="7"/>
  <c r="AC24" i="7"/>
  <c r="AB24" i="7"/>
  <c r="AF23" i="7"/>
  <c r="AE23" i="7"/>
  <c r="AD23" i="7"/>
  <c r="AC23" i="7"/>
  <c r="AB23" i="7"/>
  <c r="AF22" i="7"/>
  <c r="AE22" i="7"/>
  <c r="AD22" i="7"/>
  <c r="AC22" i="7"/>
  <c r="AB22" i="7"/>
  <c r="AF21" i="7"/>
  <c r="AE21" i="7"/>
  <c r="AD21" i="7"/>
  <c r="AC21" i="7"/>
  <c r="AB21" i="7"/>
  <c r="AF20" i="7"/>
  <c r="AE20" i="7"/>
  <c r="AD20" i="7"/>
  <c r="AC20" i="7"/>
  <c r="AB20" i="7"/>
  <c r="AF19" i="7"/>
  <c r="AE19" i="7"/>
  <c r="AD19" i="7"/>
  <c r="AC19" i="7"/>
  <c r="AB19" i="7"/>
  <c r="AF18" i="7"/>
  <c r="AE18" i="7"/>
  <c r="AD18" i="7"/>
  <c r="AC18" i="7"/>
  <c r="AB18" i="7"/>
  <c r="AF17" i="7"/>
  <c r="AE17" i="7"/>
  <c r="AD17" i="7"/>
  <c r="AC17" i="7"/>
  <c r="AB17" i="7"/>
  <c r="AF16" i="7"/>
  <c r="AE16" i="7"/>
  <c r="AD16" i="7"/>
  <c r="AC16" i="7"/>
  <c r="AB16" i="7"/>
  <c r="AF15" i="7"/>
  <c r="AE15" i="7"/>
  <c r="AD15" i="7"/>
  <c r="AC15" i="7"/>
  <c r="AB15" i="7"/>
  <c r="AF14" i="7"/>
  <c r="AE14" i="7"/>
  <c r="AD14" i="7"/>
  <c r="AC14" i="7"/>
  <c r="AB14" i="7"/>
  <c r="AF13" i="7"/>
  <c r="AE13" i="7"/>
  <c r="AD13" i="7"/>
  <c r="AC13" i="7"/>
  <c r="AB13" i="7"/>
  <c r="AF12" i="7"/>
  <c r="AE12" i="7"/>
  <c r="AD12" i="7"/>
  <c r="AC12" i="7"/>
  <c r="AB12" i="7"/>
  <c r="AF11" i="7"/>
  <c r="AE11" i="7"/>
  <c r="AD11" i="7"/>
  <c r="AC11" i="7"/>
  <c r="AB11" i="7"/>
  <c r="AF10" i="7"/>
  <c r="AE10" i="7"/>
  <c r="AD10" i="7"/>
  <c r="AC10" i="7"/>
  <c r="AB10" i="7"/>
  <c r="AF9" i="7"/>
  <c r="AE9" i="7"/>
  <c r="AD9" i="7"/>
  <c r="AC9" i="7"/>
  <c r="AB9" i="7"/>
  <c r="AF8" i="7"/>
  <c r="AE8" i="7"/>
  <c r="AD8" i="7"/>
  <c r="AC8" i="7"/>
  <c r="AB8" i="7"/>
  <c r="AF7" i="7"/>
  <c r="AE7" i="7"/>
  <c r="AD7" i="7"/>
  <c r="AC7" i="7"/>
  <c r="AB7" i="7"/>
  <c r="AF6" i="7"/>
  <c r="AE6" i="7"/>
  <c r="AD6" i="7"/>
  <c r="AC6" i="7"/>
  <c r="AB6" i="7"/>
  <c r="AF5" i="7"/>
  <c r="AE5" i="7"/>
  <c r="AD5" i="7"/>
  <c r="AC5" i="7"/>
  <c r="AB5" i="7"/>
  <c r="AF4" i="7"/>
  <c r="AE4" i="7"/>
  <c r="AD4" i="7"/>
  <c r="AC4" i="7"/>
  <c r="AB4" i="7"/>
  <c r="AF3" i="7"/>
  <c r="AE3" i="7"/>
  <c r="AD3" i="7"/>
  <c r="AC3" i="7"/>
  <c r="AB3" i="7"/>
  <c r="AF2" i="7"/>
  <c r="AE2" i="7"/>
  <c r="AD2" i="7"/>
  <c r="AC2" i="7"/>
  <c r="AB2" i="7"/>
  <c r="AF131" i="6" l="1"/>
  <c r="AE131" i="6"/>
  <c r="AD131" i="6"/>
  <c r="AC131" i="6"/>
  <c r="AB131" i="6"/>
  <c r="AF130" i="6"/>
  <c r="AE130" i="6"/>
  <c r="AD130" i="6"/>
  <c r="AC130" i="6"/>
  <c r="AB130" i="6"/>
  <c r="AF129" i="6"/>
  <c r="AE129" i="6"/>
  <c r="AD129" i="6"/>
  <c r="AC129" i="6"/>
  <c r="AB129" i="6"/>
  <c r="AF128" i="6"/>
  <c r="AE128" i="6"/>
  <c r="AD128" i="6"/>
  <c r="AC128" i="6"/>
  <c r="AB128" i="6"/>
  <c r="AF127" i="6"/>
  <c r="AE127" i="6"/>
  <c r="AD127" i="6"/>
  <c r="AC127" i="6"/>
  <c r="AB127" i="6"/>
  <c r="AF126" i="6"/>
  <c r="AE126" i="6"/>
  <c r="AD126" i="6"/>
  <c r="AC126" i="6"/>
  <c r="AB126" i="6"/>
  <c r="AF125" i="6"/>
  <c r="AE125" i="6"/>
  <c r="AD125" i="6"/>
  <c r="AC125" i="6"/>
  <c r="AB125" i="6"/>
  <c r="AF124" i="6"/>
  <c r="AE124" i="6"/>
  <c r="AD124" i="6"/>
  <c r="AC124" i="6"/>
  <c r="AB124" i="6"/>
  <c r="AF123" i="6"/>
  <c r="AE123" i="6"/>
  <c r="AD123" i="6"/>
  <c r="AC123" i="6"/>
  <c r="AB123" i="6"/>
  <c r="AF122" i="6"/>
  <c r="AE122" i="6"/>
  <c r="AD122" i="6"/>
  <c r="AC122" i="6"/>
  <c r="AB122" i="6"/>
  <c r="AF121" i="6"/>
  <c r="AE121" i="6"/>
  <c r="AD121" i="6"/>
  <c r="AC121" i="6"/>
  <c r="AB121" i="6"/>
  <c r="AF120" i="6"/>
  <c r="AE120" i="6"/>
  <c r="AD120" i="6"/>
  <c r="AC120" i="6"/>
  <c r="AB120" i="6"/>
  <c r="AF119" i="6"/>
  <c r="AE119" i="6"/>
  <c r="AD119" i="6"/>
  <c r="AC119" i="6"/>
  <c r="AB119" i="6"/>
  <c r="AF118" i="6"/>
  <c r="AE118" i="6"/>
  <c r="AD118" i="6"/>
  <c r="AC118" i="6"/>
  <c r="AB118" i="6"/>
  <c r="AF117" i="6"/>
  <c r="AE117" i="6"/>
  <c r="AD117" i="6"/>
  <c r="AC117" i="6"/>
  <c r="AB117" i="6"/>
  <c r="AF116" i="6"/>
  <c r="AE116" i="6"/>
  <c r="AD116" i="6"/>
  <c r="AC116" i="6"/>
  <c r="AB116" i="6"/>
  <c r="AF115" i="6"/>
  <c r="AE115" i="6"/>
  <c r="AD115" i="6"/>
  <c r="AC115" i="6"/>
  <c r="AB115" i="6"/>
  <c r="AF114" i="6"/>
  <c r="AE114" i="6"/>
  <c r="AD114" i="6"/>
  <c r="AC114" i="6"/>
  <c r="AB114" i="6"/>
  <c r="AF113" i="6"/>
  <c r="AE113" i="6"/>
  <c r="AD113" i="6"/>
  <c r="AC113" i="6"/>
  <c r="AB113" i="6"/>
  <c r="AF112" i="6"/>
  <c r="AE112" i="6"/>
  <c r="AD112" i="6"/>
  <c r="AC112" i="6"/>
  <c r="AB112" i="6"/>
  <c r="AF111" i="6"/>
  <c r="AE111" i="6"/>
  <c r="AD111" i="6"/>
  <c r="AC111" i="6"/>
  <c r="AB111" i="6"/>
  <c r="AF110" i="6"/>
  <c r="AE110" i="6"/>
  <c r="AD110" i="6"/>
  <c r="AC110" i="6"/>
  <c r="AB110" i="6"/>
  <c r="AF109" i="6"/>
  <c r="AE109" i="6"/>
  <c r="AD109" i="6"/>
  <c r="AC109" i="6"/>
  <c r="AB109" i="6"/>
  <c r="AF108" i="6"/>
  <c r="AE108" i="6"/>
  <c r="AD108" i="6"/>
  <c r="AC108" i="6"/>
  <c r="AB108" i="6"/>
  <c r="AF107" i="6"/>
  <c r="AE107" i="6"/>
  <c r="AD107" i="6"/>
  <c r="AC107" i="6"/>
  <c r="AB107" i="6"/>
  <c r="AF106" i="6"/>
  <c r="AE106" i="6"/>
  <c r="AD106" i="6"/>
  <c r="AC106" i="6"/>
  <c r="AB106" i="6"/>
  <c r="AF105" i="6"/>
  <c r="AE105" i="6"/>
  <c r="AD105" i="6"/>
  <c r="AC105" i="6"/>
  <c r="AB105" i="6"/>
  <c r="AF104" i="6"/>
  <c r="AE104" i="6"/>
  <c r="AD104" i="6"/>
  <c r="AC104" i="6"/>
  <c r="AB104" i="6"/>
  <c r="AF103" i="6"/>
  <c r="AE103" i="6"/>
  <c r="AD103" i="6"/>
  <c r="AC103" i="6"/>
  <c r="AB103" i="6"/>
  <c r="AF102" i="6"/>
  <c r="AE102" i="6"/>
  <c r="AD102" i="6"/>
  <c r="AC102" i="6"/>
  <c r="AB102" i="6"/>
  <c r="AF101" i="6"/>
  <c r="AE101" i="6"/>
  <c r="AD101" i="6"/>
  <c r="AC101" i="6"/>
  <c r="AB101" i="6"/>
  <c r="AF100" i="6"/>
  <c r="AE100" i="6"/>
  <c r="AD100" i="6"/>
  <c r="AC100" i="6"/>
  <c r="AB100" i="6"/>
  <c r="AF99" i="6"/>
  <c r="AE99" i="6"/>
  <c r="AD99" i="6"/>
  <c r="AC99" i="6"/>
  <c r="AB99" i="6"/>
  <c r="AF98" i="6"/>
  <c r="AE98" i="6"/>
  <c r="AD98" i="6"/>
  <c r="AC98" i="6"/>
  <c r="AB98" i="6"/>
  <c r="AF97" i="6"/>
  <c r="AE97" i="6"/>
  <c r="AD97" i="6"/>
  <c r="AC97" i="6"/>
  <c r="AB97" i="6"/>
  <c r="AF96" i="6"/>
  <c r="AE96" i="6"/>
  <c r="AD96" i="6"/>
  <c r="AC96" i="6"/>
  <c r="AB96" i="6"/>
  <c r="AF95" i="6"/>
  <c r="AE95" i="6"/>
  <c r="AD95" i="6"/>
  <c r="AC95" i="6"/>
  <c r="AB95" i="6"/>
  <c r="AF94" i="6"/>
  <c r="AE94" i="6"/>
  <c r="AD94" i="6"/>
  <c r="AC94" i="6"/>
  <c r="AB94" i="6"/>
  <c r="AF93" i="6"/>
  <c r="AE93" i="6"/>
  <c r="AD93" i="6"/>
  <c r="AC93" i="6"/>
  <c r="AB93" i="6"/>
  <c r="AF92" i="6"/>
  <c r="AE92" i="6"/>
  <c r="AD92" i="6"/>
  <c r="AC92" i="6"/>
  <c r="AB92" i="6"/>
  <c r="AF91" i="6"/>
  <c r="AE91" i="6"/>
  <c r="AD91" i="6"/>
  <c r="AC91" i="6"/>
  <c r="AB91" i="6"/>
  <c r="AF90" i="6"/>
  <c r="AE90" i="6"/>
  <c r="AD90" i="6"/>
  <c r="AC90" i="6"/>
  <c r="AB90" i="6"/>
  <c r="AF89" i="6"/>
  <c r="AE89" i="6"/>
  <c r="AD89" i="6"/>
  <c r="AC89" i="6"/>
  <c r="AB89" i="6"/>
  <c r="AF88" i="6"/>
  <c r="AE88" i="6"/>
  <c r="AD88" i="6"/>
  <c r="AC88" i="6"/>
  <c r="AB88" i="6"/>
  <c r="AF87" i="6"/>
  <c r="AE87" i="6"/>
  <c r="AD87" i="6"/>
  <c r="AC87" i="6"/>
  <c r="AB87" i="6"/>
  <c r="AF86" i="6"/>
  <c r="AE86" i="6"/>
  <c r="AD86" i="6"/>
  <c r="AC86" i="6"/>
  <c r="AB86" i="6"/>
  <c r="AF85" i="6"/>
  <c r="AE85" i="6"/>
  <c r="AD85" i="6"/>
  <c r="AC85" i="6"/>
  <c r="AB85" i="6"/>
  <c r="AF84" i="6"/>
  <c r="AE84" i="6"/>
  <c r="AD84" i="6"/>
  <c r="AC84" i="6"/>
  <c r="AB84" i="6"/>
  <c r="AF83" i="6"/>
  <c r="AE83" i="6"/>
  <c r="AD83" i="6"/>
  <c r="AC83" i="6"/>
  <c r="AB83" i="6"/>
  <c r="AF82" i="6"/>
  <c r="AE82" i="6"/>
  <c r="AD82" i="6"/>
  <c r="AC82" i="6"/>
  <c r="AB82" i="6"/>
  <c r="AF81" i="6"/>
  <c r="AE81" i="6"/>
  <c r="AD81" i="6"/>
  <c r="AC81" i="6"/>
  <c r="AB81" i="6"/>
  <c r="AF80" i="6"/>
  <c r="AE80" i="6"/>
  <c r="AD80" i="6"/>
  <c r="AC80" i="6"/>
  <c r="AB80" i="6"/>
  <c r="AF79" i="6"/>
  <c r="AE79" i="6"/>
  <c r="AD79" i="6"/>
  <c r="AC79" i="6"/>
  <c r="AB79" i="6"/>
  <c r="AF78" i="6"/>
  <c r="AE78" i="6"/>
  <c r="AD78" i="6"/>
  <c r="AC78" i="6"/>
  <c r="AB78" i="6"/>
  <c r="AF77" i="6"/>
  <c r="AE77" i="6"/>
  <c r="AD77" i="6"/>
  <c r="AC77" i="6"/>
  <c r="AB77" i="6"/>
  <c r="AF76" i="6"/>
  <c r="AE76" i="6"/>
  <c r="AD76" i="6"/>
  <c r="AC76" i="6"/>
  <c r="AB76" i="6"/>
  <c r="AF75" i="6"/>
  <c r="AE75" i="6"/>
  <c r="AD75" i="6"/>
  <c r="AC75" i="6"/>
  <c r="AB75" i="6"/>
  <c r="AF74" i="6"/>
  <c r="AE74" i="6"/>
  <c r="AD74" i="6"/>
  <c r="AC74" i="6"/>
  <c r="AB74" i="6"/>
  <c r="AF73" i="6"/>
  <c r="AE73" i="6"/>
  <c r="AD73" i="6"/>
  <c r="AC73" i="6"/>
  <c r="AB73" i="6"/>
  <c r="AF72" i="6"/>
  <c r="AE72" i="6"/>
  <c r="AD72" i="6"/>
  <c r="AC72" i="6"/>
  <c r="AB72" i="6"/>
  <c r="AF71" i="6"/>
  <c r="AE71" i="6"/>
  <c r="AD71" i="6"/>
  <c r="AC71" i="6"/>
  <c r="AB71" i="6"/>
  <c r="AF70" i="6"/>
  <c r="AE70" i="6"/>
  <c r="AD70" i="6"/>
  <c r="AC70" i="6"/>
  <c r="AB70" i="6"/>
  <c r="AF69" i="6"/>
  <c r="AE69" i="6"/>
  <c r="AD69" i="6"/>
  <c r="AC69" i="6"/>
  <c r="AB69" i="6"/>
  <c r="AF68" i="6"/>
  <c r="AE68" i="6"/>
  <c r="AD68" i="6"/>
  <c r="AC68" i="6"/>
  <c r="AB68" i="6"/>
  <c r="AF67" i="6"/>
  <c r="AE67" i="6"/>
  <c r="AD67" i="6"/>
  <c r="AC67" i="6"/>
  <c r="AB67" i="6"/>
  <c r="AF66" i="6"/>
  <c r="AE66" i="6"/>
  <c r="AD66" i="6"/>
  <c r="AC66" i="6"/>
  <c r="AB66" i="6"/>
  <c r="AF65" i="6"/>
  <c r="AE65" i="6"/>
  <c r="AD65" i="6"/>
  <c r="AC65" i="6"/>
  <c r="AB65" i="6"/>
  <c r="AF64" i="6"/>
  <c r="AE64" i="6"/>
  <c r="AD64" i="6"/>
  <c r="AC64" i="6"/>
  <c r="AB64" i="6"/>
  <c r="AF63" i="6"/>
  <c r="AE63" i="6"/>
  <c r="AD63" i="6"/>
  <c r="AC63" i="6"/>
  <c r="AB63" i="6"/>
  <c r="AF62" i="6"/>
  <c r="AE62" i="6"/>
  <c r="AD62" i="6"/>
  <c r="AC62" i="6"/>
  <c r="AB62" i="6"/>
  <c r="AF61" i="6"/>
  <c r="AE61" i="6"/>
  <c r="AD61" i="6"/>
  <c r="AC61" i="6"/>
  <c r="AB61" i="6"/>
  <c r="AF60" i="6"/>
  <c r="AE60" i="6"/>
  <c r="AD60" i="6"/>
  <c r="AC60" i="6"/>
  <c r="AB60" i="6"/>
  <c r="AF59" i="6"/>
  <c r="AE59" i="6"/>
  <c r="AD59" i="6"/>
  <c r="AC59" i="6"/>
  <c r="AB59" i="6"/>
  <c r="AF58" i="6"/>
  <c r="AE58" i="6"/>
  <c r="AD58" i="6"/>
  <c r="AC58" i="6"/>
  <c r="AB58" i="6"/>
  <c r="AF57" i="6"/>
  <c r="AE57" i="6"/>
  <c r="AD57" i="6"/>
  <c r="AC57" i="6"/>
  <c r="AB57" i="6"/>
  <c r="AF56" i="6"/>
  <c r="AE56" i="6"/>
  <c r="AD56" i="6"/>
  <c r="AC56" i="6"/>
  <c r="AB56" i="6"/>
  <c r="AF55" i="6"/>
  <c r="AE55" i="6"/>
  <c r="AD55" i="6"/>
  <c r="AC55" i="6"/>
  <c r="AB55" i="6"/>
  <c r="AF54" i="6"/>
  <c r="AE54" i="6"/>
  <c r="AD54" i="6"/>
  <c r="AC54" i="6"/>
  <c r="AB54" i="6"/>
  <c r="AF53" i="6"/>
  <c r="AE53" i="6"/>
  <c r="AD53" i="6"/>
  <c r="AC53" i="6"/>
  <c r="AB53" i="6"/>
  <c r="AF52" i="6"/>
  <c r="AE52" i="6"/>
  <c r="AD52" i="6"/>
  <c r="AC52" i="6"/>
  <c r="AB52" i="6"/>
  <c r="AF51" i="6"/>
  <c r="AE51" i="6"/>
  <c r="AD51" i="6"/>
  <c r="AC51" i="6"/>
  <c r="AB51" i="6"/>
  <c r="AF50" i="6"/>
  <c r="AE50" i="6"/>
  <c r="AD50" i="6"/>
  <c r="AC50" i="6"/>
  <c r="AB50" i="6"/>
  <c r="AF49" i="6"/>
  <c r="AE49" i="6"/>
  <c r="AD49" i="6"/>
  <c r="AC49" i="6"/>
  <c r="AB49" i="6"/>
  <c r="AF48" i="6"/>
  <c r="AE48" i="6"/>
  <c r="AD48" i="6"/>
  <c r="AC48" i="6"/>
  <c r="AB48" i="6"/>
  <c r="AF47" i="6"/>
  <c r="AE47" i="6"/>
  <c r="AD47" i="6"/>
  <c r="AC47" i="6"/>
  <c r="AB47" i="6"/>
  <c r="AF46" i="6"/>
  <c r="AE46" i="6"/>
  <c r="AD46" i="6"/>
  <c r="AC46" i="6"/>
  <c r="AB46" i="6"/>
  <c r="AF45" i="6"/>
  <c r="AE45" i="6"/>
  <c r="AD45" i="6"/>
  <c r="AC45" i="6"/>
  <c r="AB45" i="6"/>
  <c r="AF44" i="6"/>
  <c r="AE44" i="6"/>
  <c r="AD44" i="6"/>
  <c r="AC44" i="6"/>
  <c r="AB44" i="6"/>
  <c r="AF43" i="6"/>
  <c r="AE43" i="6"/>
  <c r="AD43" i="6"/>
  <c r="AC43" i="6"/>
  <c r="AB43" i="6"/>
  <c r="AF42" i="6"/>
  <c r="AE42" i="6"/>
  <c r="AD42" i="6"/>
  <c r="AC42" i="6"/>
  <c r="AB42" i="6"/>
  <c r="AF41" i="6"/>
  <c r="AE41" i="6"/>
  <c r="AD41" i="6"/>
  <c r="AC41" i="6"/>
  <c r="AB41" i="6"/>
  <c r="AF40" i="6"/>
  <c r="AE40" i="6"/>
  <c r="AD40" i="6"/>
  <c r="AC40" i="6"/>
  <c r="AB40" i="6"/>
  <c r="AF39" i="6"/>
  <c r="AE39" i="6"/>
  <c r="AD39" i="6"/>
  <c r="AC39" i="6"/>
  <c r="AB39" i="6"/>
  <c r="AF38" i="6"/>
  <c r="AE38" i="6"/>
  <c r="AD38" i="6"/>
  <c r="AC38" i="6"/>
  <c r="AB38" i="6"/>
  <c r="AF37" i="6"/>
  <c r="AE37" i="6"/>
  <c r="AD37" i="6"/>
  <c r="AC37" i="6"/>
  <c r="AB37" i="6"/>
  <c r="AF36" i="6"/>
  <c r="AE36" i="6"/>
  <c r="AD36" i="6"/>
  <c r="AC36" i="6"/>
  <c r="AB36" i="6"/>
  <c r="AF35" i="6"/>
  <c r="AE35" i="6"/>
  <c r="AD35" i="6"/>
  <c r="AC35" i="6"/>
  <c r="AB35" i="6"/>
  <c r="AF34" i="6"/>
  <c r="AE34" i="6"/>
  <c r="AD34" i="6"/>
  <c r="AC34" i="6"/>
  <c r="AB34" i="6"/>
  <c r="AF33" i="6"/>
  <c r="AE33" i="6"/>
  <c r="AD33" i="6"/>
  <c r="AC33" i="6"/>
  <c r="AB33" i="6"/>
  <c r="AF32" i="6"/>
  <c r="AE32" i="6"/>
  <c r="AD32" i="6"/>
  <c r="AC32" i="6"/>
  <c r="AB32" i="6"/>
  <c r="AF31" i="6"/>
  <c r="AE31" i="6"/>
  <c r="AD31" i="6"/>
  <c r="AC31" i="6"/>
  <c r="AB31" i="6"/>
  <c r="AF30" i="6"/>
  <c r="AE30" i="6"/>
  <c r="AD30" i="6"/>
  <c r="AC30" i="6"/>
  <c r="AB30" i="6"/>
  <c r="AF29" i="6"/>
  <c r="AE29" i="6"/>
  <c r="AD29" i="6"/>
  <c r="AC29" i="6"/>
  <c r="AB29" i="6"/>
  <c r="AF28" i="6"/>
  <c r="AE28" i="6"/>
  <c r="AD28" i="6"/>
  <c r="AC28" i="6"/>
  <c r="AB28" i="6"/>
  <c r="AF27" i="6"/>
  <c r="AE27" i="6"/>
  <c r="AD27" i="6"/>
  <c r="AC27" i="6"/>
  <c r="AB27" i="6"/>
  <c r="AF26" i="6"/>
  <c r="AE26" i="6"/>
  <c r="AD26" i="6"/>
  <c r="AC26" i="6"/>
  <c r="AB26" i="6"/>
  <c r="AF25" i="6"/>
  <c r="AE25" i="6"/>
  <c r="AD25" i="6"/>
  <c r="AC25" i="6"/>
  <c r="AB25" i="6"/>
  <c r="AF24" i="6"/>
  <c r="AE24" i="6"/>
  <c r="AD24" i="6"/>
  <c r="AC24" i="6"/>
  <c r="AB24" i="6"/>
  <c r="AF23" i="6"/>
  <c r="AE23" i="6"/>
  <c r="AD23" i="6"/>
  <c r="AC23" i="6"/>
  <c r="AB23" i="6"/>
  <c r="AF22" i="6"/>
  <c r="AE22" i="6"/>
  <c r="AD22" i="6"/>
  <c r="AC22" i="6"/>
  <c r="AB22" i="6"/>
  <c r="AF21" i="6"/>
  <c r="AE21" i="6"/>
  <c r="AD21" i="6"/>
  <c r="AC21" i="6"/>
  <c r="AB21" i="6"/>
  <c r="AF20" i="6"/>
  <c r="AE20" i="6"/>
  <c r="AD20" i="6"/>
  <c r="AC20" i="6"/>
  <c r="AB20" i="6"/>
  <c r="AF19" i="6"/>
  <c r="AE19" i="6"/>
  <c r="AD19" i="6"/>
  <c r="AC19" i="6"/>
  <c r="AB19" i="6"/>
  <c r="AF18" i="6"/>
  <c r="AE18" i="6"/>
  <c r="AD18" i="6"/>
  <c r="AC18" i="6"/>
  <c r="AB18" i="6"/>
  <c r="AF17" i="6"/>
  <c r="AE17" i="6"/>
  <c r="AD17" i="6"/>
  <c r="AC17" i="6"/>
  <c r="AB17" i="6"/>
  <c r="AF16" i="6"/>
  <c r="AE16" i="6"/>
  <c r="AD16" i="6"/>
  <c r="AC16" i="6"/>
  <c r="AB16" i="6"/>
  <c r="AF15" i="6"/>
  <c r="AE15" i="6"/>
  <c r="AD15" i="6"/>
  <c r="AC15" i="6"/>
  <c r="AB15" i="6"/>
  <c r="AF14" i="6"/>
  <c r="AE14" i="6"/>
  <c r="AD14" i="6"/>
  <c r="AC14" i="6"/>
  <c r="AB14" i="6"/>
  <c r="AF13" i="6"/>
  <c r="AE13" i="6"/>
  <c r="AD13" i="6"/>
  <c r="AC13" i="6"/>
  <c r="AB13" i="6"/>
  <c r="AF12" i="6"/>
  <c r="AE12" i="6"/>
  <c r="AD12" i="6"/>
  <c r="AC12" i="6"/>
  <c r="AB12" i="6"/>
  <c r="AF11" i="6"/>
  <c r="AE11" i="6"/>
  <c r="AD11" i="6"/>
  <c r="AC11" i="6"/>
  <c r="AB11" i="6"/>
  <c r="AF10" i="6"/>
  <c r="AE10" i="6"/>
  <c r="AD10" i="6"/>
  <c r="AC10" i="6"/>
  <c r="AB10" i="6"/>
  <c r="AF9" i="6"/>
  <c r="AE9" i="6"/>
  <c r="AD9" i="6"/>
  <c r="AC9" i="6"/>
  <c r="AB9" i="6"/>
  <c r="AF8" i="6"/>
  <c r="AE8" i="6"/>
  <c r="AD8" i="6"/>
  <c r="AC8" i="6"/>
  <c r="AB8" i="6"/>
  <c r="AF7" i="6"/>
  <c r="AE7" i="6"/>
  <c r="AD7" i="6"/>
  <c r="AC7" i="6"/>
  <c r="AB7" i="6"/>
  <c r="AF6" i="6"/>
  <c r="AE6" i="6"/>
  <c r="AD6" i="6"/>
  <c r="AC6" i="6"/>
  <c r="AB6" i="6"/>
  <c r="AF5" i="6"/>
  <c r="AE5" i="6"/>
  <c r="AD5" i="6"/>
  <c r="AC5" i="6"/>
  <c r="AB5" i="6"/>
  <c r="AF4" i="6"/>
  <c r="AE4" i="6"/>
  <c r="AD4" i="6"/>
  <c r="AC4" i="6"/>
  <c r="AB4" i="6"/>
  <c r="AF3" i="6"/>
  <c r="AE3" i="6"/>
  <c r="AD3" i="6"/>
  <c r="AC3" i="6"/>
  <c r="AB3" i="6"/>
  <c r="AF2" i="6"/>
  <c r="AE2" i="6"/>
  <c r="AD2" i="6"/>
  <c r="AC2" i="6"/>
  <c r="AB2" i="6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11" i="1"/>
  <c r="AB111" i="1"/>
  <c r="AC110" i="1"/>
  <c r="AB110" i="1"/>
  <c r="AC109" i="1"/>
  <c r="AB109" i="1"/>
  <c r="AC108" i="1"/>
  <c r="AB108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AC77" i="1"/>
  <c r="AB77" i="1"/>
  <c r="AC76" i="1"/>
  <c r="AB76" i="1"/>
  <c r="AC75" i="1"/>
  <c r="AB75" i="1"/>
  <c r="AC74" i="1"/>
  <c r="AB74" i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C43" i="1"/>
  <c r="AB43" i="1"/>
  <c r="AC42" i="1"/>
  <c r="AB42" i="1"/>
  <c r="AC41" i="1"/>
  <c r="AB41" i="1"/>
  <c r="AC40" i="1"/>
  <c r="AB40" i="1"/>
  <c r="AC39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B2" i="1"/>
  <c r="AC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89" i="1" l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<sst xmlns="http://schemas.openxmlformats.org/spreadsheetml/2006/main" count="698" uniqueCount="75">
  <si>
    <t>TEI_K_mean</t>
  </si>
  <si>
    <t>TEO_K_mean</t>
  </si>
  <si>
    <t>TCI_K_mean</t>
  </si>
  <si>
    <t>TCO_K_mean</t>
  </si>
  <si>
    <t>TWE_set_K_mean</t>
  </si>
  <si>
    <t>FWE_m3s_mean</t>
  </si>
  <si>
    <t>FWC_m3s_mean</t>
  </si>
  <si>
    <t>fault_type</t>
  </si>
  <si>
    <t>fault_level</t>
  </si>
  <si>
    <t>kW_mean</t>
  </si>
  <si>
    <t>q_evap_mean_inst</t>
  </si>
  <si>
    <t>TCI_K_mean_uncer</t>
  </si>
  <si>
    <t>TCO_K_mean_uncer</t>
  </si>
  <si>
    <t>FWE_m3s_mean_uncer</t>
  </si>
  <si>
    <t>FWC_m3s_mean_uncer</t>
  </si>
  <si>
    <t>kW_mean_uncer</t>
  </si>
  <si>
    <t>q_uncer_evap_mean_inst</t>
  </si>
  <si>
    <t>TEI_K_abs_slope</t>
  </si>
  <si>
    <t>TEO_K_abs_slope</t>
  </si>
  <si>
    <t>TCI_K_abs_slope</t>
  </si>
  <si>
    <t>TCO_K_abs_slope</t>
  </si>
  <si>
    <t>FWE_m3s_rel_slope</t>
  </si>
  <si>
    <t>FWC_m3s_rel_slope</t>
  </si>
  <si>
    <t>kW_rel_slope</t>
  </si>
  <si>
    <t>NoF</t>
  </si>
  <si>
    <t>UC</t>
  </si>
  <si>
    <t>COP</t>
  </si>
  <si>
    <t>rel_uncer_q</t>
  </si>
  <si>
    <t>rel_uncer_kW</t>
  </si>
  <si>
    <t>Cooling capacity [kW]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</si>
  <si>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</si>
  <si>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</si>
  <si>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</si>
  <si>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</si>
  <si>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</si>
  <si>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</si>
  <si>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</si>
  <si>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</si>
  <si>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</si>
  <si>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</si>
  <si>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</si>
  <si>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</si>
  <si>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</si>
  <si>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</si>
  <si>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</si>
  <si>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</si>
  <si>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</si>
  <si>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</si>
  <si>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</si>
  <si>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</si>
  <si>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</si>
  <si>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</si>
  <si>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</si>
  <si>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</si>
  <si>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</si>
  <si>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</si>
  <si>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</si>
  <si>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</si>
  <si>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</si>
  <si>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OC</t>
  </si>
  <si>
    <t>Fault level</t>
  </si>
  <si>
    <t>X Variable 6</t>
  </si>
  <si>
    <t>Can be omitted</t>
  </si>
  <si>
    <t>Must be accounted for</t>
  </si>
  <si>
    <t>RESIDUAL OUTPUT</t>
  </si>
  <si>
    <t>Observation</t>
  </si>
  <si>
    <t>Predicted Y</t>
  </si>
  <si>
    <t>Residuals</t>
  </si>
  <si>
    <t>Test case</t>
  </si>
  <si>
    <t>Est kW</t>
  </si>
  <si>
    <t>kW/kW_NF</t>
  </si>
  <si>
    <t>Q^2</t>
  </si>
  <si>
    <t>TEO*Q</t>
  </si>
  <si>
    <t>TCI*Q</t>
  </si>
  <si>
    <t>kW_NF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</si>
</sst>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test_file!$F$2:$F$89</c:f>
              <c:numCache>
                <c:formatCode>General</c:formatCode>
                <c:ptCount val="88"/>
                <c:pt idx="0">
                  <c:v>1.35741677399E-2</c:v>
                </c:pt>
                <c:pt idx="1">
                  <c:v>1.3574029080200001E-2</c:v>
                </c:pt>
                <c:pt idx="2">
                  <c:v>1.36138937647E-2</c:v>
                </c:pt>
                <c:pt idx="3">
                  <c:v>1.35724344928E-2</c:v>
                </c:pt>
                <c:pt idx="4">
                  <c:v>1.3592678819599999E-2</c:v>
                </c:pt>
                <c:pt idx="5">
                  <c:v>1.3592886809200001E-2</c:v>
                </c:pt>
                <c:pt idx="6">
                  <c:v>1.3583319284899999E-2</c:v>
                </c:pt>
                <c:pt idx="7">
                  <c:v>1.3559608463900001E-2</c:v>
                </c:pt>
                <c:pt idx="8">
                  <c:v>1.3563421607600001E-2</c:v>
                </c:pt>
                <c:pt idx="9">
                  <c:v>1.3555240681000001E-2</c:v>
                </c:pt>
                <c:pt idx="10">
                  <c:v>1.3578396863000001E-2</c:v>
                </c:pt>
                <c:pt idx="11">
                  <c:v>1.35566272788E-2</c:v>
                </c:pt>
                <c:pt idx="12">
                  <c:v>1.35454651671E-2</c:v>
                </c:pt>
                <c:pt idx="13">
                  <c:v>1.35582218661E-2</c:v>
                </c:pt>
                <c:pt idx="14">
                  <c:v>1.3537076250900001E-2</c:v>
                </c:pt>
                <c:pt idx="15">
                  <c:v>1.35636989271E-2</c:v>
                </c:pt>
                <c:pt idx="16">
                  <c:v>1.35549633615E-2</c:v>
                </c:pt>
                <c:pt idx="17">
                  <c:v>1.35719491836E-2</c:v>
                </c:pt>
                <c:pt idx="18">
                  <c:v>1.35982945403E-2</c:v>
                </c:pt>
                <c:pt idx="19">
                  <c:v>1.3564738875400001E-2</c:v>
                </c:pt>
                <c:pt idx="20">
                  <c:v>1.35863697999E-2</c:v>
                </c:pt>
                <c:pt idx="21">
                  <c:v>1.3592193510300001E-2</c:v>
                </c:pt>
                <c:pt idx="22">
                  <c:v>1.35737517606E-2</c:v>
                </c:pt>
                <c:pt idx="23">
                  <c:v>1.3563421607600001E-2</c:v>
                </c:pt>
                <c:pt idx="24">
                  <c:v>1.35505955787E-2</c:v>
                </c:pt>
                <c:pt idx="25">
                  <c:v>1.35569045983E-2</c:v>
                </c:pt>
                <c:pt idx="26">
                  <c:v>1.3560717742E-2</c:v>
                </c:pt>
                <c:pt idx="27">
                  <c:v>1.35480710665E-2</c:v>
                </c:pt>
                <c:pt idx="28">
                  <c:v>1.36157656716E-2</c:v>
                </c:pt>
                <c:pt idx="29">
                  <c:v>1.35951053656E-2</c:v>
                </c:pt>
                <c:pt idx="30">
                  <c:v>1.36269971132E-2</c:v>
                </c:pt>
                <c:pt idx="31">
                  <c:v>1.36030783025E-2</c:v>
                </c:pt>
                <c:pt idx="32">
                  <c:v>1.3586924439E-2</c:v>
                </c:pt>
                <c:pt idx="33">
                  <c:v>1.36199947947E-2</c:v>
                </c:pt>
                <c:pt idx="34">
                  <c:v>1.3605782168E-2</c:v>
                </c:pt>
                <c:pt idx="35">
                  <c:v>1.36025929933E-2</c:v>
                </c:pt>
                <c:pt idx="36">
                  <c:v>1.3588727016E-2</c:v>
                </c:pt>
                <c:pt idx="37">
                  <c:v>1.36018303645E-2</c:v>
                </c:pt>
                <c:pt idx="38">
                  <c:v>1.35618270202E-2</c:v>
                </c:pt>
                <c:pt idx="39">
                  <c:v>1.3575207688199999E-2</c:v>
                </c:pt>
                <c:pt idx="40">
                  <c:v>1.3611536548599999E-2</c:v>
                </c:pt>
                <c:pt idx="41">
                  <c:v>1.3578902971199999E-2</c:v>
                </c:pt>
                <c:pt idx="42">
                  <c:v>1.3597269228300001E-2</c:v>
                </c:pt>
                <c:pt idx="43">
                  <c:v>1.3578466192900001E-2</c:v>
                </c:pt>
                <c:pt idx="44">
                  <c:v>1.35741677399E-2</c:v>
                </c:pt>
                <c:pt idx="45">
                  <c:v>1.3570493256E-2</c:v>
                </c:pt>
                <c:pt idx="46">
                  <c:v>1.3538254858899999E-2</c:v>
                </c:pt>
                <c:pt idx="47">
                  <c:v>1.35474064039E-2</c:v>
                </c:pt>
                <c:pt idx="48">
                  <c:v>1.35736131009E-2</c:v>
                </c:pt>
                <c:pt idx="49">
                  <c:v>1.3530767231199999E-2</c:v>
                </c:pt>
                <c:pt idx="50">
                  <c:v>1.3620341444099999E-2</c:v>
                </c:pt>
                <c:pt idx="51">
                  <c:v>1.35867164493E-2</c:v>
                </c:pt>
                <c:pt idx="52">
                  <c:v>1.3567789390400001E-2</c:v>
                </c:pt>
                <c:pt idx="53">
                  <c:v>1.3565778823699999E-2</c:v>
                </c:pt>
                <c:pt idx="54">
                  <c:v>1.35736131009E-2</c:v>
                </c:pt>
                <c:pt idx="55">
                  <c:v>1.3545534497E-2</c:v>
                </c:pt>
                <c:pt idx="56">
                  <c:v>1.35736131009E-2</c:v>
                </c:pt>
                <c:pt idx="57">
                  <c:v>1.3541998672799999E-2</c:v>
                </c:pt>
                <c:pt idx="58">
                  <c:v>1.35869937689E-2</c:v>
                </c:pt>
                <c:pt idx="59">
                  <c:v>1.35879643873E-2</c:v>
                </c:pt>
                <c:pt idx="60">
                  <c:v>1.35630056283E-2</c:v>
                </c:pt>
                <c:pt idx="61">
                  <c:v>1.3583943253899999E-2</c:v>
                </c:pt>
                <c:pt idx="62">
                  <c:v>1.3588935005699999E-2</c:v>
                </c:pt>
                <c:pt idx="63">
                  <c:v>1.35662641329E-2</c:v>
                </c:pt>
                <c:pt idx="64">
                  <c:v>1.35835272746E-2</c:v>
                </c:pt>
                <c:pt idx="65">
                  <c:v>1.3560163102899999E-2</c:v>
                </c:pt>
                <c:pt idx="66">
                  <c:v>1.35578752167E-2</c:v>
                </c:pt>
                <c:pt idx="67">
                  <c:v>1.3539641456600001E-2</c:v>
                </c:pt>
                <c:pt idx="68">
                  <c:v>1.35666107824E-2</c:v>
                </c:pt>
                <c:pt idx="69">
                  <c:v>1.3546082353800001E-2</c:v>
                </c:pt>
                <c:pt idx="70">
                  <c:v>1.3525029429600001E-2</c:v>
                </c:pt>
                <c:pt idx="71">
                  <c:v>1.35835966045E-2</c:v>
                </c:pt>
                <c:pt idx="72">
                  <c:v>1.3609803301400001E-2</c:v>
                </c:pt>
                <c:pt idx="73">
                  <c:v>1.35742370698E-2</c:v>
                </c:pt>
                <c:pt idx="74">
                  <c:v>1.35987105196E-2</c:v>
                </c:pt>
                <c:pt idx="75">
                  <c:v>1.35844285631E-2</c:v>
                </c:pt>
                <c:pt idx="76">
                  <c:v>1.35824873263E-2</c:v>
                </c:pt>
                <c:pt idx="77">
                  <c:v>1.35769409354E-2</c:v>
                </c:pt>
                <c:pt idx="78">
                  <c:v>1.36025929933E-2</c:v>
                </c:pt>
                <c:pt idx="79">
                  <c:v>1.35741677399E-2</c:v>
                </c:pt>
                <c:pt idx="80">
                  <c:v>1.35582218661E-2</c:v>
                </c:pt>
                <c:pt idx="81">
                  <c:v>1.35873404183E-2</c:v>
                </c:pt>
                <c:pt idx="82">
                  <c:v>1.35691759881E-2</c:v>
                </c:pt>
                <c:pt idx="83">
                  <c:v>1.3533956406000001E-2</c:v>
                </c:pt>
                <c:pt idx="84">
                  <c:v>1.35555180006E-2</c:v>
                </c:pt>
                <c:pt idx="85">
                  <c:v>1.35542700626E-2</c:v>
                </c:pt>
                <c:pt idx="86">
                  <c:v>1.3574583719299999E-2</c:v>
                </c:pt>
                <c:pt idx="87">
                  <c:v>1.35623816593E-2</c:v>
                </c:pt>
              </c:numCache>
            </c:numRef>
          </c:xVal>
          <c:yVal>
            <c:numRef>
              <c:f>test_file!$AE$2:$AE$89</c:f>
              <c:numCache>
                <c:formatCode>General</c:formatCode>
                <c:ptCount val="88"/>
                <c:pt idx="0">
                  <c:v>196.083888457</c:v>
                </c:pt>
                <c:pt idx="1">
                  <c:v>106.20114402599999</c:v>
                </c:pt>
                <c:pt idx="2">
                  <c:v>346.70885153300003</c:v>
                </c:pt>
                <c:pt idx="3">
                  <c:v>86.416062420699987</c:v>
                </c:pt>
                <c:pt idx="4">
                  <c:v>290.66417676599997</c:v>
                </c:pt>
                <c:pt idx="5">
                  <c:v>192.431229715</c:v>
                </c:pt>
                <c:pt idx="6">
                  <c:v>105.801746185</c:v>
                </c:pt>
                <c:pt idx="7">
                  <c:v>113.08250143000001</c:v>
                </c:pt>
                <c:pt idx="8">
                  <c:v>189.036587303</c:v>
                </c:pt>
                <c:pt idx="9">
                  <c:v>90.854830585999991</c:v>
                </c:pt>
                <c:pt idx="10">
                  <c:v>211.69189600000001</c:v>
                </c:pt>
                <c:pt idx="11">
                  <c:v>103.07209161499999</c:v>
                </c:pt>
                <c:pt idx="12">
                  <c:v>109.89613668199999</c:v>
                </c:pt>
                <c:pt idx="13">
                  <c:v>201.16769074300001</c:v>
                </c:pt>
                <c:pt idx="14">
                  <c:v>100.962634859</c:v>
                </c:pt>
                <c:pt idx="15">
                  <c:v>217.08157339100001</c:v>
                </c:pt>
                <c:pt idx="16">
                  <c:v>114.683975909</c:v>
                </c:pt>
                <c:pt idx="17">
                  <c:v>87.867628755400006</c:v>
                </c:pt>
                <c:pt idx="18">
                  <c:v>201.83747565000002</c:v>
                </c:pt>
                <c:pt idx="19">
                  <c:v>111.261681314</c:v>
                </c:pt>
                <c:pt idx="20">
                  <c:v>223.37161617800001</c:v>
                </c:pt>
                <c:pt idx="21">
                  <c:v>212.39553687099999</c:v>
                </c:pt>
                <c:pt idx="22">
                  <c:v>108.218027711</c:v>
                </c:pt>
                <c:pt idx="23">
                  <c:v>190.400106233</c:v>
                </c:pt>
                <c:pt idx="24">
                  <c:v>109.77886852899999</c:v>
                </c:pt>
                <c:pt idx="25">
                  <c:v>200.96666876999998</c:v>
                </c:pt>
                <c:pt idx="26">
                  <c:v>210.266428152</c:v>
                </c:pt>
                <c:pt idx="27">
                  <c:v>109.15359496400001</c:v>
                </c:pt>
                <c:pt idx="28">
                  <c:v>317.96759017900001</c:v>
                </c:pt>
                <c:pt idx="29">
                  <c:v>107.136534877</c:v>
                </c:pt>
                <c:pt idx="30">
                  <c:v>325.54331680500002</c:v>
                </c:pt>
                <c:pt idx="31">
                  <c:v>206.059908769</c:v>
                </c:pt>
                <c:pt idx="32">
                  <c:v>87.691075865100004</c:v>
                </c:pt>
                <c:pt idx="33">
                  <c:v>194.059439094</c:v>
                </c:pt>
                <c:pt idx="34">
                  <c:v>118.729464745</c:v>
                </c:pt>
                <c:pt idx="35">
                  <c:v>198.37132535399999</c:v>
                </c:pt>
                <c:pt idx="36">
                  <c:v>115.43849027500001</c:v>
                </c:pt>
                <c:pt idx="37">
                  <c:v>93.852052421600007</c:v>
                </c:pt>
                <c:pt idx="38">
                  <c:v>217.75477912100001</c:v>
                </c:pt>
                <c:pt idx="39">
                  <c:v>117.02354354000001</c:v>
                </c:pt>
                <c:pt idx="40">
                  <c:v>324.50243361399998</c:v>
                </c:pt>
                <c:pt idx="41">
                  <c:v>107.68101614700001</c:v>
                </c:pt>
                <c:pt idx="42">
                  <c:v>207.41087719200002</c:v>
                </c:pt>
                <c:pt idx="43">
                  <c:v>199.46015892099999</c:v>
                </c:pt>
                <c:pt idx="44">
                  <c:v>96.045198207499993</c:v>
                </c:pt>
                <c:pt idx="45">
                  <c:v>113.690842348</c:v>
                </c:pt>
                <c:pt idx="46">
                  <c:v>195.40001881700002</c:v>
                </c:pt>
                <c:pt idx="47">
                  <c:v>110.552957205</c:v>
                </c:pt>
                <c:pt idx="48">
                  <c:v>299.65858272300005</c:v>
                </c:pt>
                <c:pt idx="49">
                  <c:v>111.57270436200001</c:v>
                </c:pt>
                <c:pt idx="50">
                  <c:v>332.13503114899999</c:v>
                </c:pt>
                <c:pt idx="51">
                  <c:v>90.067999020999991</c:v>
                </c:pt>
                <c:pt idx="52">
                  <c:v>111.04448344900001</c:v>
                </c:pt>
                <c:pt idx="53">
                  <c:v>197.31428195199999</c:v>
                </c:pt>
                <c:pt idx="54">
                  <c:v>213.044252099</c:v>
                </c:pt>
                <c:pt idx="55">
                  <c:v>105.61414482000001</c:v>
                </c:pt>
                <c:pt idx="56">
                  <c:v>228.42967002899999</c:v>
                </c:pt>
                <c:pt idx="57">
                  <c:v>114.513360655</c:v>
                </c:pt>
                <c:pt idx="58">
                  <c:v>205.46474082</c:v>
                </c:pt>
                <c:pt idx="59">
                  <c:v>357.44049362999999</c:v>
                </c:pt>
                <c:pt idx="60">
                  <c:v>86.848767279599997</c:v>
                </c:pt>
                <c:pt idx="61">
                  <c:v>281.40341511499997</c:v>
                </c:pt>
                <c:pt idx="62">
                  <c:v>195.78639194299998</c:v>
                </c:pt>
                <c:pt idx="63">
                  <c:v>114.583692551</c:v>
                </c:pt>
                <c:pt idx="64">
                  <c:v>307.14418617799998</c:v>
                </c:pt>
                <c:pt idx="65">
                  <c:v>91.484782827500013</c:v>
                </c:pt>
                <c:pt idx="66">
                  <c:v>108.485762862</c:v>
                </c:pt>
                <c:pt idx="67">
                  <c:v>110.67365119500001</c:v>
                </c:pt>
                <c:pt idx="68">
                  <c:v>292.130077078</c:v>
                </c:pt>
                <c:pt idx="69">
                  <c:v>212.99064658199998</c:v>
                </c:pt>
                <c:pt idx="70">
                  <c:v>109.747631877</c:v>
                </c:pt>
                <c:pt idx="71">
                  <c:v>198.324697676</c:v>
                </c:pt>
                <c:pt idx="72">
                  <c:v>352.03086823500001</c:v>
                </c:pt>
                <c:pt idx="73">
                  <c:v>76.933056914100007</c:v>
                </c:pt>
                <c:pt idx="74">
                  <c:v>288.81043605100001</c:v>
                </c:pt>
                <c:pt idx="75">
                  <c:v>197.26084944600001</c:v>
                </c:pt>
                <c:pt idx="76">
                  <c:v>104.124749244</c:v>
                </c:pt>
                <c:pt idx="77">
                  <c:v>192.82288218300002</c:v>
                </c:pt>
                <c:pt idx="78">
                  <c:v>344.570058964</c:v>
                </c:pt>
                <c:pt idx="79">
                  <c:v>188.44395684599999</c:v>
                </c:pt>
                <c:pt idx="80">
                  <c:v>93.549173931500007</c:v>
                </c:pt>
                <c:pt idx="81">
                  <c:v>335.375909595</c:v>
                </c:pt>
                <c:pt idx="82">
                  <c:v>192.229712689</c:v>
                </c:pt>
                <c:pt idx="83">
                  <c:v>112.31367196399999</c:v>
                </c:pt>
                <c:pt idx="84">
                  <c:v>199.40727764499999</c:v>
                </c:pt>
                <c:pt idx="85">
                  <c:v>91.770021581400002</c:v>
                </c:pt>
                <c:pt idx="86">
                  <c:v>281.07548349999996</c:v>
                </c:pt>
                <c:pt idx="87">
                  <c:v>191.331423508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8272"/>
        <c:axId val="96895360"/>
      </c:scatterChart>
      <c:valAx>
        <c:axId val="965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FWE [m3/s]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95360"/>
        <c:crossesAt val="-6"/>
        <c:crossBetween val="midCat"/>
      </c:valAx>
      <c:valAx>
        <c:axId val="9689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capacity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9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'test_file (graph)'!$A$2:$A$131</c:f>
              <c:numCache>
                <c:formatCode>General</c:formatCode>
                <c:ptCount val="130"/>
                <c:pt idx="0">
                  <c:v>287.02106227100001</c:v>
                </c:pt>
                <c:pt idx="1">
                  <c:v>285.16275946299999</c:v>
                </c:pt>
                <c:pt idx="2">
                  <c:v>289.33956044000001</c:v>
                </c:pt>
                <c:pt idx="3">
                  <c:v>284.90854700900002</c:v>
                </c:pt>
                <c:pt idx="4">
                  <c:v>288.244505495</c:v>
                </c:pt>
                <c:pt idx="5">
                  <c:v>286.48473748499998</c:v>
                </c:pt>
                <c:pt idx="6">
                  <c:v>285.11599511600002</c:v>
                </c:pt>
                <c:pt idx="7">
                  <c:v>282.571794872</c:v>
                </c:pt>
                <c:pt idx="8">
                  <c:v>283.42399267399998</c:v>
                </c:pt>
                <c:pt idx="9">
                  <c:v>282.06788766800003</c:v>
                </c:pt>
                <c:pt idx="10">
                  <c:v>283.664713065</c:v>
                </c:pt>
                <c:pt idx="11">
                  <c:v>282.19975579999999</c:v>
                </c:pt>
                <c:pt idx="12">
                  <c:v>279.851221001</c:v>
                </c:pt>
                <c:pt idx="13">
                  <c:v>280.78589743600003</c:v>
                </c:pt>
                <c:pt idx="14">
                  <c:v>279.39566544600001</c:v>
                </c:pt>
                <c:pt idx="15">
                  <c:v>281.462759463</c:v>
                </c:pt>
                <c:pt idx="16">
                  <c:v>279.63711843700003</c:v>
                </c:pt>
                <c:pt idx="17">
                  <c:v>284.69529914499998</c:v>
                </c:pt>
                <c:pt idx="18">
                  <c:v>286.62557997599998</c:v>
                </c:pt>
                <c:pt idx="19">
                  <c:v>282.46862026899998</c:v>
                </c:pt>
                <c:pt idx="20">
                  <c:v>284.74865689900003</c:v>
                </c:pt>
                <c:pt idx="21">
                  <c:v>283.54432234400002</c:v>
                </c:pt>
                <c:pt idx="22">
                  <c:v>282.37417582400002</c:v>
                </c:pt>
                <c:pt idx="23">
                  <c:v>281.57020756999998</c:v>
                </c:pt>
                <c:pt idx="24">
                  <c:v>279.92936507899998</c:v>
                </c:pt>
                <c:pt idx="25">
                  <c:v>280.867032967</c:v>
                </c:pt>
                <c:pt idx="26">
                  <c:v>281.50329670299999</c:v>
                </c:pt>
                <c:pt idx="27">
                  <c:v>279.57342995200003</c:v>
                </c:pt>
                <c:pt idx="28">
                  <c:v>289.497496947</c:v>
                </c:pt>
                <c:pt idx="29">
                  <c:v>285.20891330900002</c:v>
                </c:pt>
                <c:pt idx="30">
                  <c:v>288.994749695</c:v>
                </c:pt>
                <c:pt idx="31">
                  <c:v>286.898534799</c:v>
                </c:pt>
                <c:pt idx="32">
                  <c:v>284.82637362600002</c:v>
                </c:pt>
                <c:pt idx="33">
                  <c:v>286.51471306500002</c:v>
                </c:pt>
                <c:pt idx="34">
                  <c:v>285.19737484699999</c:v>
                </c:pt>
                <c:pt idx="35">
                  <c:v>283.99810744799998</c:v>
                </c:pt>
                <c:pt idx="36">
                  <c:v>282.40048839999997</c:v>
                </c:pt>
                <c:pt idx="37">
                  <c:v>282.24670329700001</c:v>
                </c:pt>
                <c:pt idx="38">
                  <c:v>281.17326007299999</c:v>
                </c:pt>
                <c:pt idx="39">
                  <c:v>279.58589743599998</c:v>
                </c:pt>
                <c:pt idx="40">
                  <c:v>289.48736263699999</c:v>
                </c:pt>
                <c:pt idx="41">
                  <c:v>285.00765432100002</c:v>
                </c:pt>
                <c:pt idx="42">
                  <c:v>286.83802469099999</c:v>
                </c:pt>
                <c:pt idx="43">
                  <c:v>284.34358974399998</c:v>
                </c:pt>
                <c:pt idx="44">
                  <c:v>282.220940171</c:v>
                </c:pt>
                <c:pt idx="45">
                  <c:v>282.50934065899997</c:v>
                </c:pt>
                <c:pt idx="46">
                  <c:v>281.26355311399999</c:v>
                </c:pt>
                <c:pt idx="47">
                  <c:v>279.57539682499998</c:v>
                </c:pt>
                <c:pt idx="48">
                  <c:v>282.90061050100002</c:v>
                </c:pt>
                <c:pt idx="49">
                  <c:v>279.811355311</c:v>
                </c:pt>
                <c:pt idx="50">
                  <c:v>289.37710622700001</c:v>
                </c:pt>
                <c:pt idx="51">
                  <c:v>284.95567765599998</c:v>
                </c:pt>
                <c:pt idx="52">
                  <c:v>282.53986569</c:v>
                </c:pt>
                <c:pt idx="53">
                  <c:v>281.22942612899999</c:v>
                </c:pt>
                <c:pt idx="54">
                  <c:v>281.16056166099997</c:v>
                </c:pt>
                <c:pt idx="55">
                  <c:v>279.72216117200003</c:v>
                </c:pt>
                <c:pt idx="56">
                  <c:v>281.56709401699999</c:v>
                </c:pt>
                <c:pt idx="57">
                  <c:v>279.61794871799998</c:v>
                </c:pt>
                <c:pt idx="58">
                  <c:v>287.08827838799999</c:v>
                </c:pt>
                <c:pt idx="59">
                  <c:v>289.40848595800003</c:v>
                </c:pt>
                <c:pt idx="60">
                  <c:v>284.843467643</c:v>
                </c:pt>
                <c:pt idx="61">
                  <c:v>288.007753358</c:v>
                </c:pt>
                <c:pt idx="62">
                  <c:v>286.49084249100002</c:v>
                </c:pt>
                <c:pt idx="63">
                  <c:v>285.085470085</c:v>
                </c:pt>
                <c:pt idx="64">
                  <c:v>286.09816849800001</c:v>
                </c:pt>
                <c:pt idx="65">
                  <c:v>282.02869352900001</c:v>
                </c:pt>
                <c:pt idx="66">
                  <c:v>282.27771672799997</c:v>
                </c:pt>
                <c:pt idx="67">
                  <c:v>279.86196581199999</c:v>
                </c:pt>
                <c:pt idx="68">
                  <c:v>283.13052503099999</c:v>
                </c:pt>
                <c:pt idx="69">
                  <c:v>281.624154589</c:v>
                </c:pt>
                <c:pt idx="70">
                  <c:v>279.68701690799998</c:v>
                </c:pt>
                <c:pt idx="71">
                  <c:v>286.76843711800001</c:v>
                </c:pt>
                <c:pt idx="72">
                  <c:v>289.25695970700002</c:v>
                </c:pt>
                <c:pt idx="73">
                  <c:v>284.806043956</c:v>
                </c:pt>
                <c:pt idx="74">
                  <c:v>288.03034187999998</c:v>
                </c:pt>
                <c:pt idx="75">
                  <c:v>286.50164835200002</c:v>
                </c:pt>
                <c:pt idx="76">
                  <c:v>285.08711843700002</c:v>
                </c:pt>
                <c:pt idx="77">
                  <c:v>283.99633699600003</c:v>
                </c:pt>
                <c:pt idx="78">
                  <c:v>286.49304029299998</c:v>
                </c:pt>
                <c:pt idx="79">
                  <c:v>283.29621489599998</c:v>
                </c:pt>
                <c:pt idx="80">
                  <c:v>282.00873015899998</c:v>
                </c:pt>
                <c:pt idx="81">
                  <c:v>286.17442002400003</c:v>
                </c:pt>
                <c:pt idx="82">
                  <c:v>281.31507936499997</c:v>
                </c:pt>
                <c:pt idx="83">
                  <c:v>279.52448107399999</c:v>
                </c:pt>
                <c:pt idx="84">
                  <c:v>280.89371184399999</c:v>
                </c:pt>
                <c:pt idx="85">
                  <c:v>279.63192918200002</c:v>
                </c:pt>
                <c:pt idx="86">
                  <c:v>282.71507936500001</c:v>
                </c:pt>
                <c:pt idx="87">
                  <c:v>280.91721611700001</c:v>
                </c:pt>
                <c:pt idx="88">
                  <c:v>279.44609279600002</c:v>
                </c:pt>
                <c:pt idx="89">
                  <c:v>286.89163614199998</c:v>
                </c:pt>
                <c:pt idx="90">
                  <c:v>284.65463980499999</c:v>
                </c:pt>
                <c:pt idx="91">
                  <c:v>287.96965812000002</c:v>
                </c:pt>
                <c:pt idx="92">
                  <c:v>286.62655677700002</c:v>
                </c:pt>
                <c:pt idx="93">
                  <c:v>283.84719169700003</c:v>
                </c:pt>
                <c:pt idx="94">
                  <c:v>282.266117216</c:v>
                </c:pt>
                <c:pt idx="95">
                  <c:v>279.58144078100003</c:v>
                </c:pt>
                <c:pt idx="96">
                  <c:v>279.507692308</c:v>
                </c:pt>
                <c:pt idx="97">
                  <c:v>285.22722222200002</c:v>
                </c:pt>
                <c:pt idx="98">
                  <c:v>286.90512820499998</c:v>
                </c:pt>
                <c:pt idx="99">
                  <c:v>286.65763125799998</c:v>
                </c:pt>
                <c:pt idx="100">
                  <c:v>285.16343101299998</c:v>
                </c:pt>
                <c:pt idx="101">
                  <c:v>282.61336996300003</c:v>
                </c:pt>
                <c:pt idx="102">
                  <c:v>283.46709401700002</c:v>
                </c:pt>
                <c:pt idx="103">
                  <c:v>282.228876679</c:v>
                </c:pt>
                <c:pt idx="104">
                  <c:v>281.523992674</c:v>
                </c:pt>
                <c:pt idx="105">
                  <c:v>280.70506715499999</c:v>
                </c:pt>
                <c:pt idx="106">
                  <c:v>279.41984127000001</c:v>
                </c:pt>
                <c:pt idx="107">
                  <c:v>281.55995116000003</c:v>
                </c:pt>
                <c:pt idx="108">
                  <c:v>279.77844932800002</c:v>
                </c:pt>
                <c:pt idx="109">
                  <c:v>287.00634920599998</c:v>
                </c:pt>
                <c:pt idx="110">
                  <c:v>286.81407407400002</c:v>
                </c:pt>
                <c:pt idx="111">
                  <c:v>284.65396825400001</c:v>
                </c:pt>
                <c:pt idx="112">
                  <c:v>286.59932844899998</c:v>
                </c:pt>
                <c:pt idx="113">
                  <c:v>285.11135531100001</c:v>
                </c:pt>
                <c:pt idx="114">
                  <c:v>282.29737484700001</c:v>
                </c:pt>
                <c:pt idx="115">
                  <c:v>279.63888888899999</c:v>
                </c:pt>
                <c:pt idx="116">
                  <c:v>279.385592186</c:v>
                </c:pt>
                <c:pt idx="117">
                  <c:v>282.81153846199999</c:v>
                </c:pt>
                <c:pt idx="118">
                  <c:v>279.53431013400001</c:v>
                </c:pt>
                <c:pt idx="119">
                  <c:v>289.52765567799997</c:v>
                </c:pt>
                <c:pt idx="120">
                  <c:v>286.27094017100001</c:v>
                </c:pt>
                <c:pt idx="121">
                  <c:v>285.40061728400002</c:v>
                </c:pt>
                <c:pt idx="122">
                  <c:v>286.981440781</c:v>
                </c:pt>
                <c:pt idx="123">
                  <c:v>284.69102564100001</c:v>
                </c:pt>
                <c:pt idx="124">
                  <c:v>286.61214896199999</c:v>
                </c:pt>
                <c:pt idx="125">
                  <c:v>284.093223443</c:v>
                </c:pt>
                <c:pt idx="126">
                  <c:v>284.49139194100002</c:v>
                </c:pt>
                <c:pt idx="127">
                  <c:v>282.08067632900003</c:v>
                </c:pt>
                <c:pt idx="128">
                  <c:v>279.558756039</c:v>
                </c:pt>
                <c:pt idx="129">
                  <c:v>281.31092995199998</c:v>
                </c:pt>
              </c:numCache>
            </c:numRef>
          </c:xVal>
          <c:yVal>
            <c:numRef>
              <c:f>'test_file (graph)'!$J$2:$J$131</c:f>
              <c:numCache>
                <c:formatCode>General</c:formatCode>
                <c:ptCount val="130"/>
                <c:pt idx="0">
                  <c:v>57.5337362637</c:v>
                </c:pt>
                <c:pt idx="1">
                  <c:v>42.403296703300001</c:v>
                </c:pt>
                <c:pt idx="2">
                  <c:v>75.941318681300004</c:v>
                </c:pt>
                <c:pt idx="3">
                  <c:v>35.0978021978</c:v>
                </c:pt>
                <c:pt idx="4">
                  <c:v>60.508241758200001</c:v>
                </c:pt>
                <c:pt idx="5">
                  <c:v>42.487472527500003</c:v>
                </c:pt>
                <c:pt idx="6">
                  <c:v>32.297692307699997</c:v>
                </c:pt>
                <c:pt idx="7">
                  <c:v>45.325824175800001</c:v>
                </c:pt>
                <c:pt idx="8">
                  <c:v>50.165054945100003</c:v>
                </c:pt>
                <c:pt idx="9">
                  <c:v>36.488571428599997</c:v>
                </c:pt>
                <c:pt idx="10">
                  <c:v>46.099670329699997</c:v>
                </c:pt>
                <c:pt idx="11">
                  <c:v>33.7886813187</c:v>
                </c:pt>
                <c:pt idx="12">
                  <c:v>43.315054945100002</c:v>
                </c:pt>
                <c:pt idx="13">
                  <c:v>49.310659340699999</c:v>
                </c:pt>
                <c:pt idx="14">
                  <c:v>36.497362637400002</c:v>
                </c:pt>
                <c:pt idx="15">
                  <c:v>48.315164835200001</c:v>
                </c:pt>
                <c:pt idx="16">
                  <c:v>36.269560439599999</c:v>
                </c:pt>
                <c:pt idx="17">
                  <c:v>35.317472527500001</c:v>
                </c:pt>
                <c:pt idx="18">
                  <c:v>43.916813186799999</c:v>
                </c:pt>
                <c:pt idx="19">
                  <c:v>44.989010989000001</c:v>
                </c:pt>
                <c:pt idx="20">
                  <c:v>55.500219780199998</c:v>
                </c:pt>
                <c:pt idx="21">
                  <c:v>47.049230769200001</c:v>
                </c:pt>
                <c:pt idx="22">
                  <c:v>34.689450549500002</c:v>
                </c:pt>
                <c:pt idx="23">
                  <c:v>56.349120879099999</c:v>
                </c:pt>
                <c:pt idx="24">
                  <c:v>43.097032966999997</c:v>
                </c:pt>
                <c:pt idx="25">
                  <c:v>49.153516483499999</c:v>
                </c:pt>
                <c:pt idx="26">
                  <c:v>46.506263736299999</c:v>
                </c:pt>
                <c:pt idx="27">
                  <c:v>34.974239130400001</c:v>
                </c:pt>
                <c:pt idx="28">
                  <c:v>83.348461538500004</c:v>
                </c:pt>
                <c:pt idx="29">
                  <c:v>43.182087912100002</c:v>
                </c:pt>
                <c:pt idx="30">
                  <c:v>70.888901098900007</c:v>
                </c:pt>
                <c:pt idx="31">
                  <c:v>51.469120879099997</c:v>
                </c:pt>
                <c:pt idx="32">
                  <c:v>35.372417582399997</c:v>
                </c:pt>
                <c:pt idx="33">
                  <c:v>42.8794505495</c:v>
                </c:pt>
                <c:pt idx="34">
                  <c:v>34.008791208799998</c:v>
                </c:pt>
                <c:pt idx="35">
                  <c:v>61.427472527500001</c:v>
                </c:pt>
                <c:pt idx="36">
                  <c:v>46.212747252699998</c:v>
                </c:pt>
                <c:pt idx="37">
                  <c:v>37.004945054899999</c:v>
                </c:pt>
                <c:pt idx="38">
                  <c:v>52.790989011000001</c:v>
                </c:pt>
                <c:pt idx="39">
                  <c:v>36.399450549500003</c:v>
                </c:pt>
                <c:pt idx="40">
                  <c:v>85.112527472500005</c:v>
                </c:pt>
                <c:pt idx="41">
                  <c:v>43.272666666699998</c:v>
                </c:pt>
                <c:pt idx="42">
                  <c:v>51.727333333300002</c:v>
                </c:pt>
                <c:pt idx="43">
                  <c:v>61.2354945055</c:v>
                </c:pt>
                <c:pt idx="44">
                  <c:v>37.275604395599998</c:v>
                </c:pt>
                <c:pt idx="45">
                  <c:v>35.609560439600003</c:v>
                </c:pt>
                <c:pt idx="46">
                  <c:v>56.0434065934</c:v>
                </c:pt>
                <c:pt idx="47">
                  <c:v>43.014065934100003</c:v>
                </c:pt>
                <c:pt idx="48">
                  <c:v>59.976593406600003</c:v>
                </c:pt>
                <c:pt idx="49">
                  <c:v>35.164505494499998</c:v>
                </c:pt>
                <c:pt idx="50">
                  <c:v>85.559670329699998</c:v>
                </c:pt>
                <c:pt idx="51">
                  <c:v>35.571098901100001</c:v>
                </c:pt>
                <c:pt idx="52">
                  <c:v>44.6968131868</c:v>
                </c:pt>
                <c:pt idx="53">
                  <c:v>57.118571428599999</c:v>
                </c:pt>
                <c:pt idx="54">
                  <c:v>51.350879120899997</c:v>
                </c:pt>
                <c:pt idx="55">
                  <c:v>37.442417582399997</c:v>
                </c:pt>
                <c:pt idx="56">
                  <c:v>49.7694505495</c:v>
                </c:pt>
                <c:pt idx="57">
                  <c:v>36.054065934100002</c:v>
                </c:pt>
                <c:pt idx="58">
                  <c:v>57.4503296703</c:v>
                </c:pt>
                <c:pt idx="59">
                  <c:v>75.690659340699995</c:v>
                </c:pt>
                <c:pt idx="60">
                  <c:v>35.113626373599999</c:v>
                </c:pt>
                <c:pt idx="61">
                  <c:v>56.510329670300003</c:v>
                </c:pt>
                <c:pt idx="62">
                  <c:v>41.991648351599999</c:v>
                </c:pt>
                <c:pt idx="63">
                  <c:v>33.053076923100001</c:v>
                </c:pt>
                <c:pt idx="64">
                  <c:v>82.224395604400002</c:v>
                </c:pt>
                <c:pt idx="65">
                  <c:v>36.4</c:v>
                </c:pt>
                <c:pt idx="66">
                  <c:v>34.074175824199997</c:v>
                </c:pt>
                <c:pt idx="67">
                  <c:v>42.571538461499998</c:v>
                </c:pt>
                <c:pt idx="68">
                  <c:v>59.534065934099999</c:v>
                </c:pt>
                <c:pt idx="69">
                  <c:v>46.993586956500003</c:v>
                </c:pt>
                <c:pt idx="70">
                  <c:v>34.8418478261</c:v>
                </c:pt>
                <c:pt idx="71">
                  <c:v>56.497912087899998</c:v>
                </c:pt>
                <c:pt idx="72">
                  <c:v>73.629450549500007</c:v>
                </c:pt>
                <c:pt idx="73">
                  <c:v>33.283406593400002</c:v>
                </c:pt>
                <c:pt idx="74">
                  <c:v>57.905824175799999</c:v>
                </c:pt>
                <c:pt idx="75">
                  <c:v>42.047472527499998</c:v>
                </c:pt>
                <c:pt idx="76">
                  <c:v>31.891648351600001</c:v>
                </c:pt>
                <c:pt idx="77">
                  <c:v>57.972417582399999</c:v>
                </c:pt>
                <c:pt idx="78">
                  <c:v>75.883076923100006</c:v>
                </c:pt>
                <c:pt idx="79">
                  <c:v>49.010549450500001</c:v>
                </c:pt>
                <c:pt idx="80">
                  <c:v>36.648351648400002</c:v>
                </c:pt>
                <c:pt idx="81">
                  <c:v>68.700879120899998</c:v>
                </c:pt>
                <c:pt idx="82">
                  <c:v>56.331098901099999</c:v>
                </c:pt>
                <c:pt idx="83">
                  <c:v>43.232417582399997</c:v>
                </c:pt>
                <c:pt idx="84">
                  <c:v>49.498131868100003</c:v>
                </c:pt>
                <c:pt idx="85">
                  <c:v>34.747032967000003</c:v>
                </c:pt>
                <c:pt idx="86">
                  <c:v>57.220549450500002</c:v>
                </c:pt>
                <c:pt idx="87">
                  <c:v>42.44</c:v>
                </c:pt>
                <c:pt idx="88">
                  <c:v>31.487582417599999</c:v>
                </c:pt>
                <c:pt idx="89">
                  <c:v>50.860659340700003</c:v>
                </c:pt>
                <c:pt idx="90">
                  <c:v>36.190439560400002</c:v>
                </c:pt>
                <c:pt idx="91">
                  <c:v>62.316703296699998</c:v>
                </c:pt>
                <c:pt idx="92">
                  <c:v>45.139010988999999</c:v>
                </c:pt>
                <c:pt idx="93">
                  <c:v>61.651538461500003</c:v>
                </c:pt>
                <c:pt idx="94">
                  <c:v>37.278461538499997</c:v>
                </c:pt>
                <c:pt idx="95">
                  <c:v>37.739010989000001</c:v>
                </c:pt>
                <c:pt idx="96">
                  <c:v>36.019890109899997</c:v>
                </c:pt>
                <c:pt idx="97">
                  <c:v>43.088111111099998</c:v>
                </c:pt>
                <c:pt idx="98">
                  <c:v>51.498461538500003</c:v>
                </c:pt>
                <c:pt idx="99">
                  <c:v>44.920329670299999</c:v>
                </c:pt>
                <c:pt idx="100">
                  <c:v>35.241098901100003</c:v>
                </c:pt>
                <c:pt idx="101">
                  <c:v>45.014945054899997</c:v>
                </c:pt>
                <c:pt idx="102">
                  <c:v>46.764285714300001</c:v>
                </c:pt>
                <c:pt idx="103">
                  <c:v>34.568571428600002</c:v>
                </c:pt>
                <c:pt idx="104">
                  <c:v>57.439780219799999</c:v>
                </c:pt>
                <c:pt idx="105">
                  <c:v>50.4240659341</c:v>
                </c:pt>
                <c:pt idx="106">
                  <c:v>36.669780219800003</c:v>
                </c:pt>
                <c:pt idx="107">
                  <c:v>47.450109890100002</c:v>
                </c:pt>
                <c:pt idx="108">
                  <c:v>36.291648351600003</c:v>
                </c:pt>
                <c:pt idx="109">
                  <c:v>61.959780219800002</c:v>
                </c:pt>
                <c:pt idx="110">
                  <c:v>52.038333333300002</c:v>
                </c:pt>
                <c:pt idx="111">
                  <c:v>36.338241758199999</c:v>
                </c:pt>
                <c:pt idx="112">
                  <c:v>44.620219780200003</c:v>
                </c:pt>
                <c:pt idx="113">
                  <c:v>70.364395604400002</c:v>
                </c:pt>
                <c:pt idx="114">
                  <c:v>35.7657142857</c:v>
                </c:pt>
                <c:pt idx="115">
                  <c:v>44.872527472500003</c:v>
                </c:pt>
                <c:pt idx="116">
                  <c:v>36.780659340699998</c:v>
                </c:pt>
                <c:pt idx="117">
                  <c:v>58.782417582400001</c:v>
                </c:pt>
                <c:pt idx="118">
                  <c:v>35.544285714300003</c:v>
                </c:pt>
                <c:pt idx="119">
                  <c:v>78.020219780199994</c:v>
                </c:pt>
                <c:pt idx="120">
                  <c:v>66.248681318699994</c:v>
                </c:pt>
                <c:pt idx="121">
                  <c:v>45.088000000000001</c:v>
                </c:pt>
                <c:pt idx="122">
                  <c:v>54.613736263699998</c:v>
                </c:pt>
                <c:pt idx="123">
                  <c:v>36.539450549500003</c:v>
                </c:pt>
                <c:pt idx="124">
                  <c:v>46.751538461499997</c:v>
                </c:pt>
                <c:pt idx="125">
                  <c:v>65.646373626400006</c:v>
                </c:pt>
                <c:pt idx="126">
                  <c:v>58.162747252700001</c:v>
                </c:pt>
                <c:pt idx="127">
                  <c:v>38.491304347800003</c:v>
                </c:pt>
                <c:pt idx="128">
                  <c:v>44.7597826087</c:v>
                </c:pt>
                <c:pt idx="129">
                  <c:v>53.576956521699998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3184"/>
        <c:axId val="170128128"/>
      </c:scatterChart>
      <c:valAx>
        <c:axId val="1700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TEI [K]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128128"/>
        <c:crossesAt val="-6"/>
        <c:crossBetween val="midCat"/>
      </c:valAx>
      <c:valAx>
        <c:axId val="17012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consumption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9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1"/>
            <c:dispRSqr val="1"/>
            <c:dispEq val="1"/>
            <c:trendlineLbl>
              <c:layout>
                <c:manualLayout>
                  <c:x val="-0.12218810148731409"/>
                  <c:y val="-0.30580016039661712"/>
                </c:manualLayout>
              </c:layout>
              <c:numFmt formatCode="General" sourceLinked="0"/>
            </c:trendlineLbl>
          </c:trendline>
          <c:xVal>
            <c:numRef>
              <c:f>test_file_UC!$AF$2:$AF$62</c:f>
              <c:numCache>
                <c:formatCode>General</c:formatCode>
                <c:ptCount val="6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</c:numCache>
            </c:numRef>
          </c:xVal>
          <c:yVal>
            <c:numRef>
              <c:f>test_file_UC!$AQ$2:$AQ$62</c:f>
              <c:numCache>
                <c:formatCode>General</c:formatCode>
                <c:ptCount val="61"/>
                <c:pt idx="0">
                  <c:v>1.0221691724955764</c:v>
                </c:pt>
                <c:pt idx="1">
                  <c:v>1.0049577046004594</c:v>
                </c:pt>
                <c:pt idx="2">
                  <c:v>0.98879020460668809</c:v>
                </c:pt>
                <c:pt idx="3">
                  <c:v>0.98716099177714389</c:v>
                </c:pt>
                <c:pt idx="4">
                  <c:v>0.99217442229250064</c:v>
                </c:pt>
                <c:pt idx="5">
                  <c:v>1.0045354560554378</c:v>
                </c:pt>
                <c:pt idx="6">
                  <c:v>1.0204450442853832</c:v>
                </c:pt>
                <c:pt idx="7">
                  <c:v>1.0251749879379779</c:v>
                </c:pt>
                <c:pt idx="8">
                  <c:v>1.0132444436974424</c:v>
                </c:pt>
                <c:pt idx="9">
                  <c:v>0.98627103458318899</c:v>
                </c:pt>
                <c:pt idx="10">
                  <c:v>0.99238744926666889</c:v>
                </c:pt>
                <c:pt idx="11">
                  <c:v>0.98674211301055859</c:v>
                </c:pt>
                <c:pt idx="12">
                  <c:v>1.0210110957733383</c:v>
                </c:pt>
                <c:pt idx="13">
                  <c:v>1.0003775599137892</c:v>
                </c:pt>
                <c:pt idx="14">
                  <c:v>0.98202861636910543</c:v>
                </c:pt>
                <c:pt idx="15">
                  <c:v>1.0188686676005954</c:v>
                </c:pt>
                <c:pt idx="16">
                  <c:v>0.98328553488440185</c:v>
                </c:pt>
                <c:pt idx="17">
                  <c:v>1.0041676798567658</c:v>
                </c:pt>
                <c:pt idx="18">
                  <c:v>0.99083233490328493</c:v>
                </c:pt>
                <c:pt idx="19">
                  <c:v>0.99426799453026282</c:v>
                </c:pt>
                <c:pt idx="20">
                  <c:v>1.0117450434978841</c:v>
                </c:pt>
                <c:pt idx="21">
                  <c:v>0.98726050812860389</c:v>
                </c:pt>
                <c:pt idx="22">
                  <c:v>1.0047206543161955</c:v>
                </c:pt>
                <c:pt idx="23">
                  <c:v>0.9860346170616765</c:v>
                </c:pt>
                <c:pt idx="24">
                  <c:v>0.99956829738469621</c:v>
                </c:pt>
                <c:pt idx="25">
                  <c:v>0.99721170233332368</c:v>
                </c:pt>
                <c:pt idx="26">
                  <c:v>0.98036026127753595</c:v>
                </c:pt>
                <c:pt idx="27">
                  <c:v>0.98213432250680344</c:v>
                </c:pt>
                <c:pt idx="28">
                  <c:v>0.98884987362339305</c:v>
                </c:pt>
                <c:pt idx="29">
                  <c:v>0.98516127348872551</c:v>
                </c:pt>
                <c:pt idx="30">
                  <c:v>0.96898187299260496</c:v>
                </c:pt>
                <c:pt idx="31">
                  <c:v>0.96605807364068774</c:v>
                </c:pt>
                <c:pt idx="32">
                  <c:v>0.99031368935916941</c:v>
                </c:pt>
                <c:pt idx="33">
                  <c:v>0.96344775038677899</c:v>
                </c:pt>
                <c:pt idx="34">
                  <c:v>0.97922704115035997</c:v>
                </c:pt>
                <c:pt idx="35">
                  <c:v>1.0110490615865031</c:v>
                </c:pt>
                <c:pt idx="36">
                  <c:v>1.0201272183434231</c:v>
                </c:pt>
                <c:pt idx="37">
                  <c:v>0.98064257943798627</c:v>
                </c:pt>
                <c:pt idx="38">
                  <c:v>0.99048841498165352</c:v>
                </c:pt>
                <c:pt idx="39">
                  <c:v>0.99056472763139214</c:v>
                </c:pt>
                <c:pt idx="40">
                  <c:v>1.0284846524494742</c:v>
                </c:pt>
                <c:pt idx="41">
                  <c:v>0.99414562375240512</c:v>
                </c:pt>
                <c:pt idx="42">
                  <c:v>0.98596528427267038</c:v>
                </c:pt>
                <c:pt idx="43">
                  <c:v>0.97595336295238966</c:v>
                </c:pt>
                <c:pt idx="44">
                  <c:v>0.95881759200447092</c:v>
                </c:pt>
                <c:pt idx="45">
                  <c:v>0.98875953254632609</c:v>
                </c:pt>
                <c:pt idx="46">
                  <c:v>0.96429127843727247</c:v>
                </c:pt>
                <c:pt idx="47">
                  <c:v>0.97787657850134668</c:v>
                </c:pt>
                <c:pt idx="48">
                  <c:v>1.0173946309249553</c:v>
                </c:pt>
                <c:pt idx="49">
                  <c:v>0.99407907367338144</c:v>
                </c:pt>
                <c:pt idx="50">
                  <c:v>0.99202275180374866</c:v>
                </c:pt>
                <c:pt idx="51">
                  <c:v>0.97224918772174185</c:v>
                </c:pt>
                <c:pt idx="52">
                  <c:v>0.98153243346927721</c:v>
                </c:pt>
                <c:pt idx="53">
                  <c:v>0.99355431870055333</c:v>
                </c:pt>
                <c:pt idx="54">
                  <c:v>1.0143626865851201</c:v>
                </c:pt>
                <c:pt idx="55">
                  <c:v>0.99667336778139093</c:v>
                </c:pt>
                <c:pt idx="56">
                  <c:v>1.0127362723761237</c:v>
                </c:pt>
                <c:pt idx="57">
                  <c:v>0.99493649563958819</c:v>
                </c:pt>
                <c:pt idx="58">
                  <c:v>1.0400618717543006</c:v>
                </c:pt>
                <c:pt idx="59">
                  <c:v>1.0031914060362277</c:v>
                </c:pt>
                <c:pt idx="60">
                  <c:v>0.98437237541553435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0512"/>
        <c:axId val="87101440"/>
      </c:scatterChart>
      <c:valAx>
        <c:axId val="943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01440"/>
        <c:crosses val="autoZero"/>
        <c:crossBetween val="midCat"/>
      </c:valAx>
      <c:valAx>
        <c:axId val="871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2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test_file_OC!$AF$2:$AF$42</c:f>
              <c:numCache>
                <c:formatCode>General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</c:numCache>
            </c:numRef>
          </c:xVal>
          <c:yVal>
            <c:numRef>
              <c:f>test_file_OC!$AQ$2:$AQ$42</c:f>
              <c:numCache>
                <c:formatCode>General</c:formatCode>
                <c:ptCount val="41"/>
                <c:pt idx="0">
                  <c:v>0.99818200343675489</c:v>
                </c:pt>
                <c:pt idx="1">
                  <c:v>1.0013889870705985</c:v>
                </c:pt>
                <c:pt idx="2">
                  <c:v>1.0053845554949359</c:v>
                </c:pt>
                <c:pt idx="3">
                  <c:v>1.0119234965290893</c:v>
                </c:pt>
                <c:pt idx="4">
                  <c:v>1.039978780280272</c:v>
                </c:pt>
                <c:pt idx="5">
                  <c:v>0.99292409953245853</c:v>
                </c:pt>
                <c:pt idx="6">
                  <c:v>0.99817232933732791</c:v>
                </c:pt>
                <c:pt idx="7">
                  <c:v>1.0045480264949431</c:v>
                </c:pt>
                <c:pt idx="8">
                  <c:v>1.0095996037697619</c:v>
                </c:pt>
                <c:pt idx="9">
                  <c:v>0.9986081430116942</c:v>
                </c:pt>
                <c:pt idx="10">
                  <c:v>1.0130332982930259</c:v>
                </c:pt>
                <c:pt idx="11">
                  <c:v>1.0273299896887296</c:v>
                </c:pt>
                <c:pt idx="12">
                  <c:v>1.0151839796673485</c:v>
                </c:pt>
                <c:pt idx="13">
                  <c:v>1.0090417128048184</c:v>
                </c:pt>
                <c:pt idx="14">
                  <c:v>1.0076180348068238</c:v>
                </c:pt>
                <c:pt idx="15">
                  <c:v>1.0317254656698001</c:v>
                </c:pt>
                <c:pt idx="16">
                  <c:v>1.0210538278170236</c:v>
                </c:pt>
                <c:pt idx="17">
                  <c:v>0.9960104032060294</c:v>
                </c:pt>
                <c:pt idx="18">
                  <c:v>1.0259235756398333</c:v>
                </c:pt>
                <c:pt idx="19">
                  <c:v>1.0123983039428857</c:v>
                </c:pt>
                <c:pt idx="20">
                  <c:v>1.0788835373232368</c:v>
                </c:pt>
                <c:pt idx="21">
                  <c:v>1.0399754329238347</c:v>
                </c:pt>
                <c:pt idx="22">
                  <c:v>1.0170228624960471</c:v>
                </c:pt>
                <c:pt idx="23">
                  <c:v>1.0401795963677289</c:v>
                </c:pt>
                <c:pt idx="24">
                  <c:v>1.0518549259375711</c:v>
                </c:pt>
                <c:pt idx="25">
                  <c:v>1.0133459458606839</c:v>
                </c:pt>
                <c:pt idx="26">
                  <c:v>1.0226236206477255</c:v>
                </c:pt>
                <c:pt idx="27">
                  <c:v>0.99875157132058667</c:v>
                </c:pt>
                <c:pt idx="28">
                  <c:v>1.0658223998282585</c:v>
                </c:pt>
                <c:pt idx="29">
                  <c:v>1.0052885509884235</c:v>
                </c:pt>
                <c:pt idx="30">
                  <c:v>1.11036491958317</c:v>
                </c:pt>
                <c:pt idx="31">
                  <c:v>1.1036302960026716</c:v>
                </c:pt>
                <c:pt idx="32">
                  <c:v>1.0496801580478519</c:v>
                </c:pt>
                <c:pt idx="33">
                  <c:v>1.0631340335820259</c:v>
                </c:pt>
                <c:pt idx="34">
                  <c:v>1.0216915987150628</c:v>
                </c:pt>
                <c:pt idx="35">
                  <c:v>1.0772280607725007</c:v>
                </c:pt>
                <c:pt idx="36">
                  <c:v>1.1308633942592383</c:v>
                </c:pt>
                <c:pt idx="37">
                  <c:v>1.0781008726632264</c:v>
                </c:pt>
                <c:pt idx="38">
                  <c:v>1.0247839402315388</c:v>
                </c:pt>
                <c:pt idx="39">
                  <c:v>1.0196525250149531</c:v>
                </c:pt>
                <c:pt idx="40">
                  <c:v>1.0505885739107588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0432"/>
        <c:axId val="170070784"/>
      </c:scatterChart>
      <c:valAx>
        <c:axId val="1701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70784"/>
        <c:crosses val="autoZero"/>
        <c:crossBetween val="midCat"/>
      </c:valAx>
      <c:valAx>
        <c:axId val="1700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3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test_file!$G$2:$G$89</c:f>
              <c:numCache>
                <c:formatCode>General</c:formatCode>
                <c:ptCount val="88"/>
                <c:pt idx="0">
                  <c:v>1.68703185174E-2</c:v>
                </c:pt>
                <c:pt idx="1">
                  <c:v>1.6942906908199998E-2</c:v>
                </c:pt>
                <c:pt idx="2">
                  <c:v>1.6704481429700001E-2</c:v>
                </c:pt>
                <c:pt idx="3">
                  <c:v>1.6830453832800001E-2</c:v>
                </c:pt>
                <c:pt idx="4">
                  <c:v>1.67738113158E-2</c:v>
                </c:pt>
                <c:pt idx="5">
                  <c:v>1.6907202016799999E-2</c:v>
                </c:pt>
                <c:pt idx="6">
                  <c:v>1.7029291946299999E-2</c:v>
                </c:pt>
                <c:pt idx="7">
                  <c:v>1.69700842235E-2</c:v>
                </c:pt>
                <c:pt idx="8">
                  <c:v>1.6955247627899999E-2</c:v>
                </c:pt>
                <c:pt idx="9">
                  <c:v>1.7001629321700001E-2</c:v>
                </c:pt>
                <c:pt idx="10">
                  <c:v>1.70048878264E-2</c:v>
                </c:pt>
                <c:pt idx="11">
                  <c:v>1.7056677251300001E-2</c:v>
                </c:pt>
                <c:pt idx="12">
                  <c:v>1.70512001903E-2</c:v>
                </c:pt>
                <c:pt idx="13">
                  <c:v>1.7024716173800001E-2</c:v>
                </c:pt>
                <c:pt idx="14">
                  <c:v>1.70809427115E-2</c:v>
                </c:pt>
                <c:pt idx="15">
                  <c:v>1.69312594873E-2</c:v>
                </c:pt>
                <c:pt idx="16">
                  <c:v>1.6975145305200001E-2</c:v>
                </c:pt>
                <c:pt idx="17">
                  <c:v>1.6828096616700001E-2</c:v>
                </c:pt>
                <c:pt idx="18">
                  <c:v>1.6848063623900001E-2</c:v>
                </c:pt>
                <c:pt idx="19">
                  <c:v>1.6992269787100001E-2</c:v>
                </c:pt>
                <c:pt idx="20">
                  <c:v>1.6908796604199999E-2</c:v>
                </c:pt>
                <c:pt idx="21">
                  <c:v>1.7201091404200002E-2</c:v>
                </c:pt>
                <c:pt idx="22">
                  <c:v>1.6947205361100001E-2</c:v>
                </c:pt>
                <c:pt idx="23">
                  <c:v>1.6973481387999999E-2</c:v>
                </c:pt>
                <c:pt idx="24">
                  <c:v>1.70301239049E-2</c:v>
                </c:pt>
                <c:pt idx="25">
                  <c:v>1.6985336798499999E-2</c:v>
                </c:pt>
                <c:pt idx="26">
                  <c:v>1.6901586295999999E-2</c:v>
                </c:pt>
                <c:pt idx="27">
                  <c:v>1.69597420131E-2</c:v>
                </c:pt>
                <c:pt idx="28">
                  <c:v>1.68378721306E-2</c:v>
                </c:pt>
                <c:pt idx="29">
                  <c:v>1.7040454058000001E-2</c:v>
                </c:pt>
                <c:pt idx="30">
                  <c:v>1.6786637344800001E-2</c:v>
                </c:pt>
                <c:pt idx="31">
                  <c:v>1.6899853048900002E-2</c:v>
                </c:pt>
                <c:pt idx="32">
                  <c:v>1.6898743770700001E-2</c:v>
                </c:pt>
                <c:pt idx="33">
                  <c:v>1.6955732937099999E-2</c:v>
                </c:pt>
                <c:pt idx="34">
                  <c:v>1.7083854566699998E-2</c:v>
                </c:pt>
                <c:pt idx="35">
                  <c:v>1.69950429826E-2</c:v>
                </c:pt>
                <c:pt idx="36">
                  <c:v>1.7071167197500001E-2</c:v>
                </c:pt>
                <c:pt idx="37">
                  <c:v>1.70475950363E-2</c:v>
                </c:pt>
                <c:pt idx="38">
                  <c:v>1.70602130755E-2</c:v>
                </c:pt>
                <c:pt idx="39">
                  <c:v>1.70396220993E-2</c:v>
                </c:pt>
                <c:pt idx="40">
                  <c:v>1.6817281154499999E-2</c:v>
                </c:pt>
                <c:pt idx="41">
                  <c:v>1.7006873742500001E-2</c:v>
                </c:pt>
                <c:pt idx="42">
                  <c:v>1.6826926482300001E-2</c:v>
                </c:pt>
                <c:pt idx="43">
                  <c:v>1.6954762318699999E-2</c:v>
                </c:pt>
                <c:pt idx="44">
                  <c:v>1.7037680862500001E-2</c:v>
                </c:pt>
                <c:pt idx="45">
                  <c:v>1.7075950959699999E-2</c:v>
                </c:pt>
                <c:pt idx="46">
                  <c:v>1.70181298346E-2</c:v>
                </c:pt>
                <c:pt idx="47">
                  <c:v>1.7076852248199999E-2</c:v>
                </c:pt>
                <c:pt idx="48">
                  <c:v>1.6942906908199998E-2</c:v>
                </c:pt>
                <c:pt idx="49">
                  <c:v>1.7073039104500001E-2</c:v>
                </c:pt>
                <c:pt idx="50">
                  <c:v>1.6792738374800002E-2</c:v>
                </c:pt>
                <c:pt idx="51">
                  <c:v>1.6809100227900001E-2</c:v>
                </c:pt>
                <c:pt idx="52">
                  <c:v>1.70061357643E-2</c:v>
                </c:pt>
                <c:pt idx="53">
                  <c:v>1.6982355613399999E-2</c:v>
                </c:pt>
                <c:pt idx="54">
                  <c:v>1.6985752777800001E-2</c:v>
                </c:pt>
                <c:pt idx="55">
                  <c:v>1.7040454058000001E-2</c:v>
                </c:pt>
                <c:pt idx="56">
                  <c:v>1.6918988097400001E-2</c:v>
                </c:pt>
                <c:pt idx="57">
                  <c:v>1.69660630901E-2</c:v>
                </c:pt>
                <c:pt idx="58">
                  <c:v>1.69306355183E-2</c:v>
                </c:pt>
                <c:pt idx="59">
                  <c:v>1.6682365195999999E-2</c:v>
                </c:pt>
                <c:pt idx="60">
                  <c:v>1.6819846360200001E-2</c:v>
                </c:pt>
                <c:pt idx="61">
                  <c:v>1.6770760800799998E-2</c:v>
                </c:pt>
                <c:pt idx="62">
                  <c:v>1.6880302021E-2</c:v>
                </c:pt>
                <c:pt idx="63">
                  <c:v>1.70251321531E-2</c:v>
                </c:pt>
                <c:pt idx="64">
                  <c:v>1.6864633466699998E-2</c:v>
                </c:pt>
                <c:pt idx="65">
                  <c:v>1.6974590666099999E-2</c:v>
                </c:pt>
                <c:pt idx="66">
                  <c:v>1.7036571584400001E-2</c:v>
                </c:pt>
                <c:pt idx="67">
                  <c:v>1.7054042715700001E-2</c:v>
                </c:pt>
                <c:pt idx="68">
                  <c:v>1.69318834563E-2</c:v>
                </c:pt>
                <c:pt idx="69">
                  <c:v>1.6908995550799999E-2</c:v>
                </c:pt>
                <c:pt idx="70">
                  <c:v>1.6929705593499999E-2</c:v>
                </c:pt>
                <c:pt idx="71">
                  <c:v>1.6910737841000001E-2</c:v>
                </c:pt>
                <c:pt idx="72">
                  <c:v>1.6668429888900001E-2</c:v>
                </c:pt>
                <c:pt idx="73">
                  <c:v>1.6901100986800002E-2</c:v>
                </c:pt>
                <c:pt idx="74">
                  <c:v>1.6738037094599999E-2</c:v>
                </c:pt>
                <c:pt idx="75">
                  <c:v>1.6864494806899999E-2</c:v>
                </c:pt>
                <c:pt idx="76">
                  <c:v>1.7014594010400001E-2</c:v>
                </c:pt>
                <c:pt idx="77">
                  <c:v>1.6929040930899999E-2</c:v>
                </c:pt>
                <c:pt idx="78">
                  <c:v>1.6829413884499999E-2</c:v>
                </c:pt>
                <c:pt idx="79">
                  <c:v>1.69323687655E-2</c:v>
                </c:pt>
                <c:pt idx="80">
                  <c:v>1.69624579361E-2</c:v>
                </c:pt>
                <c:pt idx="81">
                  <c:v>1.6821579607400002E-2</c:v>
                </c:pt>
                <c:pt idx="82">
                  <c:v>1.6998925456199999E-2</c:v>
                </c:pt>
                <c:pt idx="83">
                  <c:v>1.7051546839800001E-2</c:v>
                </c:pt>
                <c:pt idx="84">
                  <c:v>1.7026934730200002E-2</c:v>
                </c:pt>
                <c:pt idx="85">
                  <c:v>1.7079417454E-2</c:v>
                </c:pt>
                <c:pt idx="86">
                  <c:v>1.69431148978E-2</c:v>
                </c:pt>
                <c:pt idx="87">
                  <c:v>1.6953930360100001E-2</c:v>
                </c:pt>
              </c:numCache>
            </c:numRef>
          </c:xVal>
          <c:yVal>
            <c:numRef>
              <c:f>test_file!$AE$2:$AE$89</c:f>
              <c:numCache>
                <c:formatCode>General</c:formatCode>
                <c:ptCount val="88"/>
                <c:pt idx="0">
                  <c:v>196.083888457</c:v>
                </c:pt>
                <c:pt idx="1">
                  <c:v>106.20114402599999</c:v>
                </c:pt>
                <c:pt idx="2">
                  <c:v>346.70885153300003</c:v>
                </c:pt>
                <c:pt idx="3">
                  <c:v>86.416062420699987</c:v>
                </c:pt>
                <c:pt idx="4">
                  <c:v>290.66417676599997</c:v>
                </c:pt>
                <c:pt idx="5">
                  <c:v>192.431229715</c:v>
                </c:pt>
                <c:pt idx="6">
                  <c:v>105.801746185</c:v>
                </c:pt>
                <c:pt idx="7">
                  <c:v>113.08250143000001</c:v>
                </c:pt>
                <c:pt idx="8">
                  <c:v>189.036587303</c:v>
                </c:pt>
                <c:pt idx="9">
                  <c:v>90.854830585999991</c:v>
                </c:pt>
                <c:pt idx="10">
                  <c:v>211.69189600000001</c:v>
                </c:pt>
                <c:pt idx="11">
                  <c:v>103.07209161499999</c:v>
                </c:pt>
                <c:pt idx="12">
                  <c:v>109.89613668199999</c:v>
                </c:pt>
                <c:pt idx="13">
                  <c:v>201.16769074300001</c:v>
                </c:pt>
                <c:pt idx="14">
                  <c:v>100.962634859</c:v>
                </c:pt>
                <c:pt idx="15">
                  <c:v>217.08157339100001</c:v>
                </c:pt>
                <c:pt idx="16">
                  <c:v>114.683975909</c:v>
                </c:pt>
                <c:pt idx="17">
                  <c:v>87.867628755400006</c:v>
                </c:pt>
                <c:pt idx="18">
                  <c:v>201.83747565000002</c:v>
                </c:pt>
                <c:pt idx="19">
                  <c:v>111.261681314</c:v>
                </c:pt>
                <c:pt idx="20">
                  <c:v>223.37161617800001</c:v>
                </c:pt>
                <c:pt idx="21">
                  <c:v>212.39553687099999</c:v>
                </c:pt>
                <c:pt idx="22">
                  <c:v>108.218027711</c:v>
                </c:pt>
                <c:pt idx="23">
                  <c:v>190.400106233</c:v>
                </c:pt>
                <c:pt idx="24">
                  <c:v>109.77886852899999</c:v>
                </c:pt>
                <c:pt idx="25">
                  <c:v>200.96666876999998</c:v>
                </c:pt>
                <c:pt idx="26">
                  <c:v>210.266428152</c:v>
                </c:pt>
                <c:pt idx="27">
                  <c:v>109.15359496400001</c:v>
                </c:pt>
                <c:pt idx="28">
                  <c:v>317.96759017900001</c:v>
                </c:pt>
                <c:pt idx="29">
                  <c:v>107.136534877</c:v>
                </c:pt>
                <c:pt idx="30">
                  <c:v>325.54331680500002</c:v>
                </c:pt>
                <c:pt idx="31">
                  <c:v>206.059908769</c:v>
                </c:pt>
                <c:pt idx="32">
                  <c:v>87.691075865100004</c:v>
                </c:pt>
                <c:pt idx="33">
                  <c:v>194.059439094</c:v>
                </c:pt>
                <c:pt idx="34">
                  <c:v>118.729464745</c:v>
                </c:pt>
                <c:pt idx="35">
                  <c:v>198.37132535399999</c:v>
                </c:pt>
                <c:pt idx="36">
                  <c:v>115.43849027500001</c:v>
                </c:pt>
                <c:pt idx="37">
                  <c:v>93.852052421600007</c:v>
                </c:pt>
                <c:pt idx="38">
                  <c:v>217.75477912100001</c:v>
                </c:pt>
                <c:pt idx="39">
                  <c:v>117.02354354000001</c:v>
                </c:pt>
                <c:pt idx="40">
                  <c:v>324.50243361399998</c:v>
                </c:pt>
                <c:pt idx="41">
                  <c:v>107.68101614700001</c:v>
                </c:pt>
                <c:pt idx="42">
                  <c:v>207.41087719200002</c:v>
                </c:pt>
                <c:pt idx="43">
                  <c:v>199.46015892099999</c:v>
                </c:pt>
                <c:pt idx="44">
                  <c:v>96.045198207499993</c:v>
                </c:pt>
                <c:pt idx="45">
                  <c:v>113.690842348</c:v>
                </c:pt>
                <c:pt idx="46">
                  <c:v>195.40001881700002</c:v>
                </c:pt>
                <c:pt idx="47">
                  <c:v>110.552957205</c:v>
                </c:pt>
                <c:pt idx="48">
                  <c:v>299.65858272300005</c:v>
                </c:pt>
                <c:pt idx="49">
                  <c:v>111.57270436200001</c:v>
                </c:pt>
                <c:pt idx="50">
                  <c:v>332.13503114899999</c:v>
                </c:pt>
                <c:pt idx="51">
                  <c:v>90.067999020999991</c:v>
                </c:pt>
                <c:pt idx="52">
                  <c:v>111.04448344900001</c:v>
                </c:pt>
                <c:pt idx="53">
                  <c:v>197.31428195199999</c:v>
                </c:pt>
                <c:pt idx="54">
                  <c:v>213.044252099</c:v>
                </c:pt>
                <c:pt idx="55">
                  <c:v>105.61414482000001</c:v>
                </c:pt>
                <c:pt idx="56">
                  <c:v>228.42967002899999</c:v>
                </c:pt>
                <c:pt idx="57">
                  <c:v>114.513360655</c:v>
                </c:pt>
                <c:pt idx="58">
                  <c:v>205.46474082</c:v>
                </c:pt>
                <c:pt idx="59">
                  <c:v>357.44049362999999</c:v>
                </c:pt>
                <c:pt idx="60">
                  <c:v>86.848767279599997</c:v>
                </c:pt>
                <c:pt idx="61">
                  <c:v>281.40341511499997</c:v>
                </c:pt>
                <c:pt idx="62">
                  <c:v>195.78639194299998</c:v>
                </c:pt>
                <c:pt idx="63">
                  <c:v>114.583692551</c:v>
                </c:pt>
                <c:pt idx="64">
                  <c:v>307.14418617799998</c:v>
                </c:pt>
                <c:pt idx="65">
                  <c:v>91.484782827500013</c:v>
                </c:pt>
                <c:pt idx="66">
                  <c:v>108.485762862</c:v>
                </c:pt>
                <c:pt idx="67">
                  <c:v>110.67365119500001</c:v>
                </c:pt>
                <c:pt idx="68">
                  <c:v>292.130077078</c:v>
                </c:pt>
                <c:pt idx="69">
                  <c:v>212.99064658199998</c:v>
                </c:pt>
                <c:pt idx="70">
                  <c:v>109.747631877</c:v>
                </c:pt>
                <c:pt idx="71">
                  <c:v>198.324697676</c:v>
                </c:pt>
                <c:pt idx="72">
                  <c:v>352.03086823500001</c:v>
                </c:pt>
                <c:pt idx="73">
                  <c:v>76.933056914100007</c:v>
                </c:pt>
                <c:pt idx="74">
                  <c:v>288.81043605100001</c:v>
                </c:pt>
                <c:pt idx="75">
                  <c:v>197.26084944600001</c:v>
                </c:pt>
                <c:pt idx="76">
                  <c:v>104.124749244</c:v>
                </c:pt>
                <c:pt idx="77">
                  <c:v>192.82288218300002</c:v>
                </c:pt>
                <c:pt idx="78">
                  <c:v>344.570058964</c:v>
                </c:pt>
                <c:pt idx="79">
                  <c:v>188.44395684599999</c:v>
                </c:pt>
                <c:pt idx="80">
                  <c:v>93.549173931500007</c:v>
                </c:pt>
                <c:pt idx="81">
                  <c:v>335.375909595</c:v>
                </c:pt>
                <c:pt idx="82">
                  <c:v>192.229712689</c:v>
                </c:pt>
                <c:pt idx="83">
                  <c:v>112.31367196399999</c:v>
                </c:pt>
                <c:pt idx="84">
                  <c:v>199.40727764499999</c:v>
                </c:pt>
                <c:pt idx="85">
                  <c:v>91.770021581400002</c:v>
                </c:pt>
                <c:pt idx="86">
                  <c:v>281.07548349999996</c:v>
                </c:pt>
                <c:pt idx="87">
                  <c:v>191.331423508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1280"/>
        <c:axId val="96963200"/>
      </c:scatterChart>
      <c:valAx>
        <c:axId val="969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FWC [m3/s]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63200"/>
        <c:crossesAt val="-6"/>
        <c:crossBetween val="midCat"/>
      </c:valAx>
      <c:valAx>
        <c:axId val="9696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capacity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6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'test_file (graph)'!$AF$2:$AF$131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</c:numCache>
            </c:numRef>
          </c:xVal>
          <c:yVal>
            <c:numRef>
              <c:f>'test_file (graph)'!$AD$2:$AD$131</c:f>
              <c:numCache>
                <c:formatCode>General</c:formatCode>
                <c:ptCount val="130"/>
                <c:pt idx="0">
                  <c:v>3.4081549572631529</c:v>
                </c:pt>
                <c:pt idx="1">
                  <c:v>2.5045492280729906</c:v>
                </c:pt>
                <c:pt idx="2">
                  <c:v>4.5654836860026045</c:v>
                </c:pt>
                <c:pt idx="3">
                  <c:v>2.4621502490009681</c:v>
                </c:pt>
                <c:pt idx="4">
                  <c:v>4.8037121608579803</c:v>
                </c:pt>
                <c:pt idx="5">
                  <c:v>4.5291286647010818</c:v>
                </c:pt>
                <c:pt idx="6">
                  <c:v>3.2758299006946734</c:v>
                </c:pt>
                <c:pt idx="7">
                  <c:v>2.4948802032016024</c:v>
                </c:pt>
                <c:pt idx="8">
                  <c:v>3.7682922406818697</c:v>
                </c:pt>
                <c:pt idx="9">
                  <c:v>2.489953073766745</c:v>
                </c:pt>
                <c:pt idx="10">
                  <c:v>4.592047936265093</c:v>
                </c:pt>
                <c:pt idx="11">
                  <c:v>3.0504916910727675</c:v>
                </c:pt>
                <c:pt idx="12">
                  <c:v>2.5371348788842285</c:v>
                </c:pt>
                <c:pt idx="13">
                  <c:v>4.0795984769353986</c:v>
                </c:pt>
                <c:pt idx="14">
                  <c:v>2.7662994683221411</c:v>
                </c:pt>
                <c:pt idx="15">
                  <c:v>4.4930318282355373</c:v>
                </c:pt>
                <c:pt idx="16">
                  <c:v>3.1619896827805283</c:v>
                </c:pt>
                <c:pt idx="17">
                  <c:v>2.4879364933881307</c:v>
                </c:pt>
                <c:pt idx="18">
                  <c:v>4.595904415729918</c:v>
                </c:pt>
                <c:pt idx="19">
                  <c:v>2.473085735118826</c:v>
                </c:pt>
                <c:pt idx="20">
                  <c:v>4.0246978671909517</c:v>
                </c:pt>
                <c:pt idx="21">
                  <c:v>4.5143253863789248</c:v>
                </c:pt>
                <c:pt idx="22">
                  <c:v>3.119623574221178</c:v>
                </c:pt>
                <c:pt idx="23">
                  <c:v>3.3789365878753181</c:v>
                </c:pt>
                <c:pt idx="24">
                  <c:v>2.5472488700802027</c:v>
                </c:pt>
                <c:pt idx="25">
                  <c:v>4.0885511993320174</c:v>
                </c:pt>
                <c:pt idx="26">
                  <c:v>4.5212496394948767</c:v>
                </c:pt>
                <c:pt idx="27">
                  <c:v>3.1209712542144334</c:v>
                </c:pt>
                <c:pt idx="28">
                  <c:v>3.8149185277058244</c:v>
                </c:pt>
                <c:pt idx="29">
                  <c:v>2.4810410996124945</c:v>
                </c:pt>
                <c:pt idx="30">
                  <c:v>4.5923030510914709</c:v>
                </c:pt>
                <c:pt idx="31">
                  <c:v>4.0035637922207936</c:v>
                </c:pt>
                <c:pt idx="32">
                  <c:v>2.4790806469708713</c:v>
                </c:pt>
                <c:pt idx="33">
                  <c:v>4.5256978950786211</c:v>
                </c:pt>
                <c:pt idx="34">
                  <c:v>3.4911403941424997</c:v>
                </c:pt>
                <c:pt idx="35">
                  <c:v>3.2293584155720003</c:v>
                </c:pt>
                <c:pt idx="36">
                  <c:v>2.4979793917847086</c:v>
                </c:pt>
                <c:pt idx="37">
                  <c:v>2.5362029934745873</c:v>
                </c:pt>
                <c:pt idx="38">
                  <c:v>4.1248475014481478</c:v>
                </c:pt>
                <c:pt idx="39">
                  <c:v>3.2149810443116014</c:v>
                </c:pt>
                <c:pt idx="40">
                  <c:v>3.8126283315795932</c:v>
                </c:pt>
                <c:pt idx="41">
                  <c:v>2.4884303289278158</c:v>
                </c:pt>
                <c:pt idx="42">
                  <c:v>4.0096959156113527</c:v>
                </c:pt>
                <c:pt idx="43">
                  <c:v>3.2572637900896684</c:v>
                </c:pt>
                <c:pt idx="44">
                  <c:v>2.5766234985270189</c:v>
                </c:pt>
                <c:pt idx="45">
                  <c:v>3.1927055808745353</c:v>
                </c:pt>
                <c:pt idx="46">
                  <c:v>3.4865835375541119</c:v>
                </c:pt>
                <c:pt idx="47">
                  <c:v>2.570158268097078</c:v>
                </c:pt>
                <c:pt idx="48">
                  <c:v>4.9962588020216678</c:v>
                </c:pt>
                <c:pt idx="49">
                  <c:v>3.1728785260310524</c:v>
                </c:pt>
                <c:pt idx="50">
                  <c:v>3.8819110670849235</c:v>
                </c:pt>
                <c:pt idx="51">
                  <c:v>2.5320555676792638</c:v>
                </c:pt>
                <c:pt idx="52">
                  <c:v>2.4843937527473212</c:v>
                </c:pt>
                <c:pt idx="53">
                  <c:v>3.454468083093587</c:v>
                </c:pt>
                <c:pt idx="54">
                  <c:v>4.1487946408358614</c:v>
                </c:pt>
                <c:pt idx="55">
                  <c:v>2.8207084808979985</c:v>
                </c:pt>
                <c:pt idx="56">
                  <c:v>4.5897567183669636</c:v>
                </c:pt>
                <c:pt idx="57">
                  <c:v>3.1761566327722566</c:v>
                </c:pt>
                <c:pt idx="58">
                  <c:v>3.576389239176442</c:v>
                </c:pt>
                <c:pt idx="59">
                  <c:v>4.7223857837079102</c:v>
                </c:pt>
                <c:pt idx="60">
                  <c:v>2.4733636553385669</c:v>
                </c:pt>
                <c:pt idx="61">
                  <c:v>4.9796810026910263</c:v>
                </c:pt>
                <c:pt idx="62">
                  <c:v>4.6625078945142198</c:v>
                </c:pt>
                <c:pt idx="63">
                  <c:v>3.4666573649886194</c:v>
                </c:pt>
                <c:pt idx="64">
                  <c:v>3.7354386605131102</c:v>
                </c:pt>
                <c:pt idx="65">
                  <c:v>2.5133182095467035</c:v>
                </c:pt>
                <c:pt idx="66">
                  <c:v>3.1838117940611133</c:v>
                </c:pt>
                <c:pt idx="67">
                  <c:v>2.5997099281504434</c:v>
                </c:pt>
                <c:pt idx="68">
                  <c:v>4.9069397914358373</c:v>
                </c:pt>
                <c:pt idx="69">
                  <c:v>4.5323343114701276</c:v>
                </c:pt>
                <c:pt idx="70">
                  <c:v>3.1498797774665714</c:v>
                </c:pt>
                <c:pt idx="71">
                  <c:v>3.5103013606493016</c:v>
                </c:pt>
                <c:pt idx="72">
                  <c:v>4.7811149697271578</c:v>
                </c:pt>
                <c:pt idx="73">
                  <c:v>2.3114538080172236</c:v>
                </c:pt>
                <c:pt idx="74">
                  <c:v>4.9875887298345312</c:v>
                </c:pt>
                <c:pt idx="75">
                  <c:v>4.6913842280766564</c:v>
                </c:pt>
                <c:pt idx="76">
                  <c:v>3.2649535105881751</c:v>
                </c:pt>
                <c:pt idx="77">
                  <c:v>3.326114214728551</c:v>
                </c:pt>
                <c:pt idx="78">
                  <c:v>4.5408024151839248</c:v>
                </c:pt>
                <c:pt idx="79">
                  <c:v>3.8449672358055453</c:v>
                </c:pt>
                <c:pt idx="80">
                  <c:v>2.5526161402564522</c:v>
                </c:pt>
                <c:pt idx="81">
                  <c:v>4.8816829404002897</c:v>
                </c:pt>
                <c:pt idx="82">
                  <c:v>3.4124971186252906</c:v>
                </c:pt>
                <c:pt idx="83">
                  <c:v>2.5979040323140086</c:v>
                </c:pt>
                <c:pt idx="84">
                  <c:v>4.0285818902493116</c:v>
                </c:pt>
                <c:pt idx="85">
                  <c:v>2.6410894325439513</c:v>
                </c:pt>
                <c:pt idx="86">
                  <c:v>4.9121423369614972</c:v>
                </c:pt>
                <c:pt idx="87">
                  <c:v>4.508280478510839</c:v>
                </c:pt>
                <c:pt idx="88">
                  <c:v>2.9371241550226674</c:v>
                </c:pt>
                <c:pt idx="89">
                  <c:v>3.8864460538918264</c:v>
                </c:pt>
                <c:pt idx="90">
                  <c:v>2.474806645935363</c:v>
                </c:pt>
                <c:pt idx="91">
                  <c:v>4.7343736029056505</c:v>
                </c:pt>
                <c:pt idx="92">
                  <c:v>4.5346091866718279</c:v>
                </c:pt>
                <c:pt idx="93">
                  <c:v>3.1642067710252184</c:v>
                </c:pt>
                <c:pt idx="94">
                  <c:v>2.5114704816750124</c:v>
                </c:pt>
                <c:pt idx="95">
                  <c:v>2.7357274753727121</c:v>
                </c:pt>
                <c:pt idx="96">
                  <c:v>3.1237538946870589</c:v>
                </c:pt>
                <c:pt idx="97">
                  <c:v>2.4622497151347398</c:v>
                </c:pt>
                <c:pt idx="98">
                  <c:v>3.9369437969215384</c:v>
                </c:pt>
                <c:pt idx="99">
                  <c:v>4.5172858764917612</c:v>
                </c:pt>
                <c:pt idx="100">
                  <c:v>3.5272945992362335</c:v>
                </c:pt>
                <c:pt idx="101">
                  <c:v>2.4333199165390682</c:v>
                </c:pt>
                <c:pt idx="102">
                  <c:v>4.4749372212480605</c:v>
                </c:pt>
                <c:pt idx="103">
                  <c:v>3.0703072129324154</c:v>
                </c:pt>
                <c:pt idx="104">
                  <c:v>3.3253966663883086</c:v>
                </c:pt>
                <c:pt idx="105">
                  <c:v>3.963568127056615</c:v>
                </c:pt>
                <c:pt idx="106">
                  <c:v>2.7334532958252535</c:v>
                </c:pt>
                <c:pt idx="107">
                  <c:v>4.3683307744298068</c:v>
                </c:pt>
                <c:pt idx="108">
                  <c:v>3.0609891579394852</c:v>
                </c:pt>
                <c:pt idx="109">
                  <c:v>3.1604806452722451</c:v>
                </c:pt>
                <c:pt idx="110">
                  <c:v>3.7303781004603849</c:v>
                </c:pt>
                <c:pt idx="111">
                  <c:v>2.4260212286222305</c:v>
                </c:pt>
                <c:pt idx="112">
                  <c:v>4.3662387205329614</c:v>
                </c:pt>
                <c:pt idx="113">
                  <c:v>3.6787677341864842</c:v>
                </c:pt>
                <c:pt idx="114">
                  <c:v>3.0921683991983913</c:v>
                </c:pt>
                <c:pt idx="115">
                  <c:v>2.5089457920995422</c:v>
                </c:pt>
                <c:pt idx="116">
                  <c:v>2.6972537461073132</c:v>
                </c:pt>
                <c:pt idx="117">
                  <c:v>4.7314692152823916</c:v>
                </c:pt>
                <c:pt idx="118">
                  <c:v>3.0825983066504228</c:v>
                </c:pt>
                <c:pt idx="119">
                  <c:v>3.4382278134658235</c:v>
                </c:pt>
                <c:pt idx="120">
                  <c:v>3.0971261987683332</c:v>
                </c:pt>
                <c:pt idx="121">
                  <c:v>2.3681145209811922</c:v>
                </c:pt>
                <c:pt idx="122">
                  <c:v>3.6719378817759325</c:v>
                </c:pt>
                <c:pt idx="123">
                  <c:v>2.4033545828483094</c:v>
                </c:pt>
                <c:pt idx="124">
                  <c:v>4.2308881964149521</c:v>
                </c:pt>
                <c:pt idx="125">
                  <c:v>2.9082191268707489</c:v>
                </c:pt>
                <c:pt idx="126">
                  <c:v>3.6189430817717927</c:v>
                </c:pt>
                <c:pt idx="127">
                  <c:v>2.4160408260577766</c:v>
                </c:pt>
                <c:pt idx="128">
                  <c:v>2.5113721839022305</c:v>
                </c:pt>
                <c:pt idx="129">
                  <c:v>3.8243415224418693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7936"/>
        <c:axId val="157996928"/>
      </c:scatterChart>
      <c:valAx>
        <c:axId val="1219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 level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996928"/>
        <c:crossesAt val="-6"/>
        <c:crossBetween val="midCat"/>
      </c:valAx>
      <c:valAx>
        <c:axId val="15799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'test_file (graph)'!$AF$2:$AF$131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</c:numCache>
            </c:numRef>
          </c:xVal>
          <c:yVal>
            <c:numRef>
              <c:f>'test_file (graph)'!$AE$2:$AE$131</c:f>
              <c:numCache>
                <c:formatCode>General</c:formatCode>
                <c:ptCount val="130"/>
                <c:pt idx="0">
                  <c:v>196.083888457</c:v>
                </c:pt>
                <c:pt idx="1">
                  <c:v>106.20114402599999</c:v>
                </c:pt>
                <c:pt idx="2">
                  <c:v>346.70885153300003</c:v>
                </c:pt>
                <c:pt idx="3">
                  <c:v>86.416062420699987</c:v>
                </c:pt>
                <c:pt idx="4">
                  <c:v>290.66417676599997</c:v>
                </c:pt>
                <c:pt idx="5">
                  <c:v>192.431229715</c:v>
                </c:pt>
                <c:pt idx="6">
                  <c:v>105.801746185</c:v>
                </c:pt>
                <c:pt idx="7">
                  <c:v>113.08250143000001</c:v>
                </c:pt>
                <c:pt idx="8">
                  <c:v>189.036587303</c:v>
                </c:pt>
                <c:pt idx="9">
                  <c:v>90.854830585999991</c:v>
                </c:pt>
                <c:pt idx="10">
                  <c:v>211.69189600000001</c:v>
                </c:pt>
                <c:pt idx="11">
                  <c:v>103.07209161499999</c:v>
                </c:pt>
                <c:pt idx="12">
                  <c:v>109.89613668199999</c:v>
                </c:pt>
                <c:pt idx="13">
                  <c:v>201.16769074300001</c:v>
                </c:pt>
                <c:pt idx="14">
                  <c:v>100.962634859</c:v>
                </c:pt>
                <c:pt idx="15">
                  <c:v>217.08157339100001</c:v>
                </c:pt>
                <c:pt idx="16">
                  <c:v>114.683975909</c:v>
                </c:pt>
                <c:pt idx="17">
                  <c:v>87.867628755400006</c:v>
                </c:pt>
                <c:pt idx="18">
                  <c:v>201.83747565000002</c:v>
                </c:pt>
                <c:pt idx="19">
                  <c:v>111.261681314</c:v>
                </c:pt>
                <c:pt idx="20">
                  <c:v>223.37161617800001</c:v>
                </c:pt>
                <c:pt idx="21">
                  <c:v>212.39553687099999</c:v>
                </c:pt>
                <c:pt idx="22">
                  <c:v>108.218027711</c:v>
                </c:pt>
                <c:pt idx="23">
                  <c:v>190.400106233</c:v>
                </c:pt>
                <c:pt idx="24">
                  <c:v>109.77886852899999</c:v>
                </c:pt>
                <c:pt idx="25">
                  <c:v>200.96666876999998</c:v>
                </c:pt>
                <c:pt idx="26">
                  <c:v>210.266428152</c:v>
                </c:pt>
                <c:pt idx="27">
                  <c:v>109.15359496400001</c:v>
                </c:pt>
                <c:pt idx="28">
                  <c:v>317.96759017900001</c:v>
                </c:pt>
                <c:pt idx="29">
                  <c:v>107.136534877</c:v>
                </c:pt>
                <c:pt idx="30">
                  <c:v>325.54331680500002</c:v>
                </c:pt>
                <c:pt idx="31">
                  <c:v>206.059908769</c:v>
                </c:pt>
                <c:pt idx="32">
                  <c:v>87.691075865100004</c:v>
                </c:pt>
                <c:pt idx="33">
                  <c:v>194.059439094</c:v>
                </c:pt>
                <c:pt idx="34">
                  <c:v>118.729464745</c:v>
                </c:pt>
                <c:pt idx="35">
                  <c:v>198.37132535399999</c:v>
                </c:pt>
                <c:pt idx="36">
                  <c:v>115.43849027500001</c:v>
                </c:pt>
                <c:pt idx="37">
                  <c:v>93.852052421600007</c:v>
                </c:pt>
                <c:pt idx="38">
                  <c:v>217.75477912100001</c:v>
                </c:pt>
                <c:pt idx="39">
                  <c:v>117.02354354000001</c:v>
                </c:pt>
                <c:pt idx="40">
                  <c:v>324.50243361399998</c:v>
                </c:pt>
                <c:pt idx="41">
                  <c:v>107.68101614700001</c:v>
                </c:pt>
                <c:pt idx="42">
                  <c:v>207.41087719200002</c:v>
                </c:pt>
                <c:pt idx="43">
                  <c:v>199.46015892099999</c:v>
                </c:pt>
                <c:pt idx="44">
                  <c:v>96.045198207499993</c:v>
                </c:pt>
                <c:pt idx="45">
                  <c:v>113.690842348</c:v>
                </c:pt>
                <c:pt idx="46">
                  <c:v>195.40001881700002</c:v>
                </c:pt>
                <c:pt idx="47">
                  <c:v>110.552957205</c:v>
                </c:pt>
                <c:pt idx="48">
                  <c:v>299.65858272300005</c:v>
                </c:pt>
                <c:pt idx="49">
                  <c:v>111.57270436200001</c:v>
                </c:pt>
                <c:pt idx="50">
                  <c:v>332.13503114899999</c:v>
                </c:pt>
                <c:pt idx="51">
                  <c:v>90.067999020999991</c:v>
                </c:pt>
                <c:pt idx="52">
                  <c:v>111.04448344900001</c:v>
                </c:pt>
                <c:pt idx="53">
                  <c:v>197.31428195199999</c:v>
                </c:pt>
                <c:pt idx="54">
                  <c:v>213.044252099</c:v>
                </c:pt>
                <c:pt idx="55">
                  <c:v>105.61414482000001</c:v>
                </c:pt>
                <c:pt idx="56">
                  <c:v>228.42967002899999</c:v>
                </c:pt>
                <c:pt idx="57">
                  <c:v>114.513360655</c:v>
                </c:pt>
                <c:pt idx="58">
                  <c:v>205.46474082</c:v>
                </c:pt>
                <c:pt idx="59">
                  <c:v>357.44049362999999</c:v>
                </c:pt>
                <c:pt idx="60">
                  <c:v>86.848767279599997</c:v>
                </c:pt>
                <c:pt idx="61">
                  <c:v>281.40341511499997</c:v>
                </c:pt>
                <c:pt idx="62">
                  <c:v>195.78639194299998</c:v>
                </c:pt>
                <c:pt idx="63">
                  <c:v>114.583692551</c:v>
                </c:pt>
                <c:pt idx="64">
                  <c:v>307.14418617799998</c:v>
                </c:pt>
                <c:pt idx="65">
                  <c:v>91.484782827500013</c:v>
                </c:pt>
                <c:pt idx="66">
                  <c:v>108.485762862</c:v>
                </c:pt>
                <c:pt idx="67">
                  <c:v>110.67365119500001</c:v>
                </c:pt>
                <c:pt idx="68">
                  <c:v>292.130077078</c:v>
                </c:pt>
                <c:pt idx="69">
                  <c:v>212.99064658199998</c:v>
                </c:pt>
                <c:pt idx="70">
                  <c:v>109.747631877</c:v>
                </c:pt>
                <c:pt idx="71">
                  <c:v>198.324697676</c:v>
                </c:pt>
                <c:pt idx="72">
                  <c:v>352.03086823500001</c:v>
                </c:pt>
                <c:pt idx="73">
                  <c:v>76.933056914100007</c:v>
                </c:pt>
                <c:pt idx="74">
                  <c:v>288.81043605100001</c:v>
                </c:pt>
                <c:pt idx="75">
                  <c:v>197.26084944600001</c:v>
                </c:pt>
                <c:pt idx="76">
                  <c:v>104.124749244</c:v>
                </c:pt>
                <c:pt idx="77">
                  <c:v>192.82288218300002</c:v>
                </c:pt>
                <c:pt idx="78">
                  <c:v>344.570058964</c:v>
                </c:pt>
                <c:pt idx="79">
                  <c:v>188.44395684599999</c:v>
                </c:pt>
                <c:pt idx="80">
                  <c:v>93.549173931500007</c:v>
                </c:pt>
                <c:pt idx="81">
                  <c:v>335.375909595</c:v>
                </c:pt>
                <c:pt idx="82">
                  <c:v>192.229712689</c:v>
                </c:pt>
                <c:pt idx="83">
                  <c:v>112.31367196399999</c:v>
                </c:pt>
                <c:pt idx="84">
                  <c:v>199.40727764499999</c:v>
                </c:pt>
                <c:pt idx="85">
                  <c:v>91.770021581400002</c:v>
                </c:pt>
                <c:pt idx="86">
                  <c:v>281.07548349999996</c:v>
                </c:pt>
                <c:pt idx="87">
                  <c:v>191.331423508</c:v>
                </c:pt>
                <c:pt idx="88">
                  <c:v>92.482938902000001</c:v>
                </c:pt>
                <c:pt idx="89">
                  <c:v>197.66720879299999</c:v>
                </c:pt>
                <c:pt idx="90">
                  <c:v>89.564340343400005</c:v>
                </c:pt>
                <c:pt idx="91">
                  <c:v>295.03055510799999</c:v>
                </c:pt>
                <c:pt idx="92">
                  <c:v>204.687773908</c:v>
                </c:pt>
                <c:pt idx="93">
                  <c:v>195.07821544399999</c:v>
                </c:pt>
                <c:pt idx="94">
                  <c:v>93.623755756199998</c:v>
                </c:pt>
                <c:pt idx="95">
                  <c:v>103.243649256</c:v>
                </c:pt>
                <c:pt idx="96">
                  <c:v>112.517272017</c:v>
                </c:pt>
                <c:pt idx="97">
                  <c:v>106.093689309</c:v>
                </c:pt>
                <c:pt idx="98">
                  <c:v>202.74654870499998</c:v>
                </c:pt>
                <c:pt idx="99">
                  <c:v>202.917970787</c:v>
                </c:pt>
                <c:pt idx="100">
                  <c:v>124.30573782500001</c:v>
                </c:pt>
                <c:pt idx="101">
                  <c:v>109.53576234400001</c:v>
                </c:pt>
                <c:pt idx="102">
                  <c:v>209.26724276799999</c:v>
                </c:pt>
                <c:pt idx="103">
                  <c:v>106.13613419799999</c:v>
                </c:pt>
                <c:pt idx="104">
                  <c:v>191.010053661</c:v>
                </c:pt>
                <c:pt idx="105">
                  <c:v>199.85922057299999</c:v>
                </c:pt>
                <c:pt idx="106">
                  <c:v>100.235131599</c:v>
                </c:pt>
                <c:pt idx="107">
                  <c:v>207.27777528299998</c:v>
                </c:pt>
                <c:pt idx="108">
                  <c:v>111.08834212800001</c:v>
                </c:pt>
                <c:pt idx="109">
                  <c:v>195.82268617</c:v>
                </c:pt>
                <c:pt idx="110">
                  <c:v>194.122659051</c:v>
                </c:pt>
                <c:pt idx="111">
                  <c:v>88.157345916200001</c:v>
                </c:pt>
                <c:pt idx="112">
                  <c:v>194.82253132299999</c:v>
                </c:pt>
                <c:pt idx="113">
                  <c:v>258.85426818499997</c:v>
                </c:pt>
                <c:pt idx="114">
                  <c:v>110.593611489</c:v>
                </c:pt>
                <c:pt idx="115">
                  <c:v>112.582738983</c:v>
                </c:pt>
                <c:pt idx="116">
                  <c:v>99.206771191000001</c:v>
                </c:pt>
                <c:pt idx="117">
                  <c:v>278.12719919100005</c:v>
                </c:pt>
                <c:pt idx="118">
                  <c:v>109.568754954</c:v>
                </c:pt>
                <c:pt idx="119">
                  <c:v>268.25128966100004</c:v>
                </c:pt>
                <c:pt idx="120">
                  <c:v>205.18052654600001</c:v>
                </c:pt>
                <c:pt idx="121">
                  <c:v>106.77354752199999</c:v>
                </c:pt>
                <c:pt idx="122">
                  <c:v>200.538247052</c:v>
                </c:pt>
                <c:pt idx="123">
                  <c:v>87.817255932900011</c:v>
                </c:pt>
                <c:pt idx="124">
                  <c:v>197.80053224100001</c:v>
                </c:pt>
                <c:pt idx="125">
                  <c:v>190.91403939</c:v>
                </c:pt>
                <c:pt idx="126">
                  <c:v>210.48767178700001</c:v>
                </c:pt>
                <c:pt idx="127">
                  <c:v>92.996562752499997</c:v>
                </c:pt>
                <c:pt idx="128">
                  <c:v>112.408473001</c:v>
                </c:pt>
                <c:pt idx="129">
                  <c:v>204.89657947200001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13664"/>
        <c:axId val="168115584"/>
      </c:scatterChart>
      <c:valAx>
        <c:axId val="1681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 level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115584"/>
        <c:crossesAt val="-6"/>
        <c:crossBetween val="midCat"/>
      </c:valAx>
      <c:valAx>
        <c:axId val="16811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capacity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11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'test_file (graph)'!$AF$2:$AF$131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</c:numCache>
            </c:numRef>
          </c:xVal>
          <c:yVal>
            <c:numRef>
              <c:f>'test_file (graph)'!$J$2:$J$131</c:f>
              <c:numCache>
                <c:formatCode>General</c:formatCode>
                <c:ptCount val="130"/>
                <c:pt idx="0">
                  <c:v>57.5337362637</c:v>
                </c:pt>
                <c:pt idx="1">
                  <c:v>42.403296703300001</c:v>
                </c:pt>
                <c:pt idx="2">
                  <c:v>75.941318681300004</c:v>
                </c:pt>
                <c:pt idx="3">
                  <c:v>35.0978021978</c:v>
                </c:pt>
                <c:pt idx="4">
                  <c:v>60.508241758200001</c:v>
                </c:pt>
                <c:pt idx="5">
                  <c:v>42.487472527500003</c:v>
                </c:pt>
                <c:pt idx="6">
                  <c:v>32.297692307699997</c:v>
                </c:pt>
                <c:pt idx="7">
                  <c:v>45.325824175800001</c:v>
                </c:pt>
                <c:pt idx="8">
                  <c:v>50.165054945100003</c:v>
                </c:pt>
                <c:pt idx="9">
                  <c:v>36.488571428599997</c:v>
                </c:pt>
                <c:pt idx="10">
                  <c:v>46.099670329699997</c:v>
                </c:pt>
                <c:pt idx="11">
                  <c:v>33.7886813187</c:v>
                </c:pt>
                <c:pt idx="12">
                  <c:v>43.315054945100002</c:v>
                </c:pt>
                <c:pt idx="13">
                  <c:v>49.310659340699999</c:v>
                </c:pt>
                <c:pt idx="14">
                  <c:v>36.497362637400002</c:v>
                </c:pt>
                <c:pt idx="15">
                  <c:v>48.315164835200001</c:v>
                </c:pt>
                <c:pt idx="16">
                  <c:v>36.269560439599999</c:v>
                </c:pt>
                <c:pt idx="17">
                  <c:v>35.317472527500001</c:v>
                </c:pt>
                <c:pt idx="18">
                  <c:v>43.916813186799999</c:v>
                </c:pt>
                <c:pt idx="19">
                  <c:v>44.989010989000001</c:v>
                </c:pt>
                <c:pt idx="20">
                  <c:v>55.500219780199998</c:v>
                </c:pt>
                <c:pt idx="21">
                  <c:v>47.049230769200001</c:v>
                </c:pt>
                <c:pt idx="22">
                  <c:v>34.689450549500002</c:v>
                </c:pt>
                <c:pt idx="23">
                  <c:v>56.349120879099999</c:v>
                </c:pt>
                <c:pt idx="24">
                  <c:v>43.097032966999997</c:v>
                </c:pt>
                <c:pt idx="25">
                  <c:v>49.153516483499999</c:v>
                </c:pt>
                <c:pt idx="26">
                  <c:v>46.506263736299999</c:v>
                </c:pt>
                <c:pt idx="27">
                  <c:v>34.974239130400001</c:v>
                </c:pt>
                <c:pt idx="28">
                  <c:v>83.348461538500004</c:v>
                </c:pt>
                <c:pt idx="29">
                  <c:v>43.182087912100002</c:v>
                </c:pt>
                <c:pt idx="30">
                  <c:v>70.888901098900007</c:v>
                </c:pt>
                <c:pt idx="31">
                  <c:v>51.469120879099997</c:v>
                </c:pt>
                <c:pt idx="32">
                  <c:v>35.372417582399997</c:v>
                </c:pt>
                <c:pt idx="33">
                  <c:v>42.8794505495</c:v>
                </c:pt>
                <c:pt idx="34">
                  <c:v>34.008791208799998</c:v>
                </c:pt>
                <c:pt idx="35">
                  <c:v>61.427472527500001</c:v>
                </c:pt>
                <c:pt idx="36">
                  <c:v>46.212747252699998</c:v>
                </c:pt>
                <c:pt idx="37">
                  <c:v>37.004945054899999</c:v>
                </c:pt>
                <c:pt idx="38">
                  <c:v>52.790989011000001</c:v>
                </c:pt>
                <c:pt idx="39">
                  <c:v>36.399450549500003</c:v>
                </c:pt>
                <c:pt idx="40">
                  <c:v>85.112527472500005</c:v>
                </c:pt>
                <c:pt idx="41">
                  <c:v>43.272666666699998</c:v>
                </c:pt>
                <c:pt idx="42">
                  <c:v>51.727333333300002</c:v>
                </c:pt>
                <c:pt idx="43">
                  <c:v>61.2354945055</c:v>
                </c:pt>
                <c:pt idx="44">
                  <c:v>37.275604395599998</c:v>
                </c:pt>
                <c:pt idx="45">
                  <c:v>35.609560439600003</c:v>
                </c:pt>
                <c:pt idx="46">
                  <c:v>56.0434065934</c:v>
                </c:pt>
                <c:pt idx="47">
                  <c:v>43.014065934100003</c:v>
                </c:pt>
                <c:pt idx="48">
                  <c:v>59.976593406600003</c:v>
                </c:pt>
                <c:pt idx="49">
                  <c:v>35.164505494499998</c:v>
                </c:pt>
                <c:pt idx="50">
                  <c:v>85.559670329699998</c:v>
                </c:pt>
                <c:pt idx="51">
                  <c:v>35.571098901100001</c:v>
                </c:pt>
                <c:pt idx="52">
                  <c:v>44.6968131868</c:v>
                </c:pt>
                <c:pt idx="53">
                  <c:v>57.118571428599999</c:v>
                </c:pt>
                <c:pt idx="54">
                  <c:v>51.350879120899997</c:v>
                </c:pt>
                <c:pt idx="55">
                  <c:v>37.442417582399997</c:v>
                </c:pt>
                <c:pt idx="56">
                  <c:v>49.7694505495</c:v>
                </c:pt>
                <c:pt idx="57">
                  <c:v>36.054065934100002</c:v>
                </c:pt>
                <c:pt idx="58">
                  <c:v>57.4503296703</c:v>
                </c:pt>
                <c:pt idx="59">
                  <c:v>75.690659340699995</c:v>
                </c:pt>
                <c:pt idx="60">
                  <c:v>35.113626373599999</c:v>
                </c:pt>
                <c:pt idx="61">
                  <c:v>56.510329670300003</c:v>
                </c:pt>
                <c:pt idx="62">
                  <c:v>41.991648351599999</c:v>
                </c:pt>
                <c:pt idx="63">
                  <c:v>33.053076923100001</c:v>
                </c:pt>
                <c:pt idx="64">
                  <c:v>82.224395604400002</c:v>
                </c:pt>
                <c:pt idx="65">
                  <c:v>36.4</c:v>
                </c:pt>
                <c:pt idx="66">
                  <c:v>34.074175824199997</c:v>
                </c:pt>
                <c:pt idx="67">
                  <c:v>42.571538461499998</c:v>
                </c:pt>
                <c:pt idx="68">
                  <c:v>59.534065934099999</c:v>
                </c:pt>
                <c:pt idx="69">
                  <c:v>46.993586956500003</c:v>
                </c:pt>
                <c:pt idx="70">
                  <c:v>34.8418478261</c:v>
                </c:pt>
                <c:pt idx="71">
                  <c:v>56.497912087899998</c:v>
                </c:pt>
                <c:pt idx="72">
                  <c:v>73.629450549500007</c:v>
                </c:pt>
                <c:pt idx="73">
                  <c:v>33.283406593400002</c:v>
                </c:pt>
                <c:pt idx="74">
                  <c:v>57.905824175799999</c:v>
                </c:pt>
                <c:pt idx="75">
                  <c:v>42.047472527499998</c:v>
                </c:pt>
                <c:pt idx="76">
                  <c:v>31.891648351600001</c:v>
                </c:pt>
                <c:pt idx="77">
                  <c:v>57.972417582399999</c:v>
                </c:pt>
                <c:pt idx="78">
                  <c:v>75.883076923100006</c:v>
                </c:pt>
                <c:pt idx="79">
                  <c:v>49.010549450500001</c:v>
                </c:pt>
                <c:pt idx="80">
                  <c:v>36.648351648400002</c:v>
                </c:pt>
                <c:pt idx="81">
                  <c:v>68.700879120899998</c:v>
                </c:pt>
                <c:pt idx="82">
                  <c:v>56.331098901099999</c:v>
                </c:pt>
                <c:pt idx="83">
                  <c:v>43.232417582399997</c:v>
                </c:pt>
                <c:pt idx="84">
                  <c:v>49.498131868100003</c:v>
                </c:pt>
                <c:pt idx="85">
                  <c:v>34.747032967000003</c:v>
                </c:pt>
                <c:pt idx="86">
                  <c:v>57.220549450500002</c:v>
                </c:pt>
                <c:pt idx="87">
                  <c:v>42.44</c:v>
                </c:pt>
                <c:pt idx="88">
                  <c:v>31.487582417599999</c:v>
                </c:pt>
                <c:pt idx="89">
                  <c:v>50.860659340700003</c:v>
                </c:pt>
                <c:pt idx="90">
                  <c:v>36.190439560400002</c:v>
                </c:pt>
                <c:pt idx="91">
                  <c:v>62.316703296699998</c:v>
                </c:pt>
                <c:pt idx="92">
                  <c:v>45.139010988999999</c:v>
                </c:pt>
                <c:pt idx="93">
                  <c:v>61.651538461500003</c:v>
                </c:pt>
                <c:pt idx="94">
                  <c:v>37.278461538499997</c:v>
                </c:pt>
                <c:pt idx="95">
                  <c:v>37.739010989000001</c:v>
                </c:pt>
                <c:pt idx="96">
                  <c:v>36.019890109899997</c:v>
                </c:pt>
                <c:pt idx="97">
                  <c:v>43.088111111099998</c:v>
                </c:pt>
                <c:pt idx="98">
                  <c:v>51.498461538500003</c:v>
                </c:pt>
                <c:pt idx="99">
                  <c:v>44.920329670299999</c:v>
                </c:pt>
                <c:pt idx="100">
                  <c:v>35.241098901100003</c:v>
                </c:pt>
                <c:pt idx="101">
                  <c:v>45.014945054899997</c:v>
                </c:pt>
                <c:pt idx="102">
                  <c:v>46.764285714300001</c:v>
                </c:pt>
                <c:pt idx="103">
                  <c:v>34.568571428600002</c:v>
                </c:pt>
                <c:pt idx="104">
                  <c:v>57.439780219799999</c:v>
                </c:pt>
                <c:pt idx="105">
                  <c:v>50.4240659341</c:v>
                </c:pt>
                <c:pt idx="106">
                  <c:v>36.669780219800003</c:v>
                </c:pt>
                <c:pt idx="107">
                  <c:v>47.450109890100002</c:v>
                </c:pt>
                <c:pt idx="108">
                  <c:v>36.291648351600003</c:v>
                </c:pt>
                <c:pt idx="109">
                  <c:v>61.959780219800002</c:v>
                </c:pt>
                <c:pt idx="110">
                  <c:v>52.038333333300002</c:v>
                </c:pt>
                <c:pt idx="111">
                  <c:v>36.338241758199999</c:v>
                </c:pt>
                <c:pt idx="112">
                  <c:v>44.620219780200003</c:v>
                </c:pt>
                <c:pt idx="113">
                  <c:v>70.364395604400002</c:v>
                </c:pt>
                <c:pt idx="114">
                  <c:v>35.7657142857</c:v>
                </c:pt>
                <c:pt idx="115">
                  <c:v>44.872527472500003</c:v>
                </c:pt>
                <c:pt idx="116">
                  <c:v>36.780659340699998</c:v>
                </c:pt>
                <c:pt idx="117">
                  <c:v>58.782417582400001</c:v>
                </c:pt>
                <c:pt idx="118">
                  <c:v>35.544285714300003</c:v>
                </c:pt>
                <c:pt idx="119">
                  <c:v>78.020219780199994</c:v>
                </c:pt>
                <c:pt idx="120">
                  <c:v>66.248681318699994</c:v>
                </c:pt>
                <c:pt idx="121">
                  <c:v>45.088000000000001</c:v>
                </c:pt>
                <c:pt idx="122">
                  <c:v>54.613736263699998</c:v>
                </c:pt>
                <c:pt idx="123">
                  <c:v>36.539450549500003</c:v>
                </c:pt>
                <c:pt idx="124">
                  <c:v>46.751538461499997</c:v>
                </c:pt>
                <c:pt idx="125">
                  <c:v>65.646373626400006</c:v>
                </c:pt>
                <c:pt idx="126">
                  <c:v>58.162747252700001</c:v>
                </c:pt>
                <c:pt idx="127">
                  <c:v>38.491304347800003</c:v>
                </c:pt>
                <c:pt idx="128">
                  <c:v>44.7597826087</c:v>
                </c:pt>
                <c:pt idx="129">
                  <c:v>53.576956521699998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8064"/>
        <c:axId val="72970240"/>
      </c:scatterChart>
      <c:valAx>
        <c:axId val="729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 level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70240"/>
        <c:crossesAt val="-6"/>
        <c:crossBetween val="midCat"/>
      </c:valAx>
      <c:valAx>
        <c:axId val="7297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consumption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6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'test_file (graph)'!$A$2:$A$131</c:f>
              <c:numCache>
                <c:formatCode>General</c:formatCode>
                <c:ptCount val="130"/>
                <c:pt idx="0">
                  <c:v>287.02106227100001</c:v>
                </c:pt>
                <c:pt idx="1">
                  <c:v>285.16275946299999</c:v>
                </c:pt>
                <c:pt idx="2">
                  <c:v>289.33956044000001</c:v>
                </c:pt>
                <c:pt idx="3">
                  <c:v>284.90854700900002</c:v>
                </c:pt>
                <c:pt idx="4">
                  <c:v>288.244505495</c:v>
                </c:pt>
                <c:pt idx="5">
                  <c:v>286.48473748499998</c:v>
                </c:pt>
                <c:pt idx="6">
                  <c:v>285.11599511600002</c:v>
                </c:pt>
                <c:pt idx="7">
                  <c:v>282.571794872</c:v>
                </c:pt>
                <c:pt idx="8">
                  <c:v>283.42399267399998</c:v>
                </c:pt>
                <c:pt idx="9">
                  <c:v>282.06788766800003</c:v>
                </c:pt>
                <c:pt idx="10">
                  <c:v>283.664713065</c:v>
                </c:pt>
                <c:pt idx="11">
                  <c:v>282.19975579999999</c:v>
                </c:pt>
                <c:pt idx="12">
                  <c:v>279.851221001</c:v>
                </c:pt>
                <c:pt idx="13">
                  <c:v>280.78589743600003</c:v>
                </c:pt>
                <c:pt idx="14">
                  <c:v>279.39566544600001</c:v>
                </c:pt>
                <c:pt idx="15">
                  <c:v>281.462759463</c:v>
                </c:pt>
                <c:pt idx="16">
                  <c:v>279.63711843700003</c:v>
                </c:pt>
                <c:pt idx="17">
                  <c:v>284.69529914499998</c:v>
                </c:pt>
                <c:pt idx="18">
                  <c:v>286.62557997599998</c:v>
                </c:pt>
                <c:pt idx="19">
                  <c:v>282.46862026899998</c:v>
                </c:pt>
                <c:pt idx="20">
                  <c:v>284.74865689900003</c:v>
                </c:pt>
                <c:pt idx="21">
                  <c:v>283.54432234400002</c:v>
                </c:pt>
                <c:pt idx="22">
                  <c:v>282.37417582400002</c:v>
                </c:pt>
                <c:pt idx="23">
                  <c:v>281.57020756999998</c:v>
                </c:pt>
                <c:pt idx="24">
                  <c:v>279.92936507899998</c:v>
                </c:pt>
                <c:pt idx="25">
                  <c:v>280.867032967</c:v>
                </c:pt>
                <c:pt idx="26">
                  <c:v>281.50329670299999</c:v>
                </c:pt>
                <c:pt idx="27">
                  <c:v>279.57342995200003</c:v>
                </c:pt>
                <c:pt idx="28">
                  <c:v>289.497496947</c:v>
                </c:pt>
                <c:pt idx="29">
                  <c:v>285.20891330900002</c:v>
                </c:pt>
                <c:pt idx="30">
                  <c:v>288.994749695</c:v>
                </c:pt>
                <c:pt idx="31">
                  <c:v>286.898534799</c:v>
                </c:pt>
                <c:pt idx="32">
                  <c:v>284.82637362600002</c:v>
                </c:pt>
                <c:pt idx="33">
                  <c:v>286.51471306500002</c:v>
                </c:pt>
                <c:pt idx="34">
                  <c:v>285.19737484699999</c:v>
                </c:pt>
                <c:pt idx="35">
                  <c:v>283.99810744799998</c:v>
                </c:pt>
                <c:pt idx="36">
                  <c:v>282.40048839999997</c:v>
                </c:pt>
                <c:pt idx="37">
                  <c:v>282.24670329700001</c:v>
                </c:pt>
                <c:pt idx="38">
                  <c:v>281.17326007299999</c:v>
                </c:pt>
                <c:pt idx="39">
                  <c:v>279.58589743599998</c:v>
                </c:pt>
                <c:pt idx="40">
                  <c:v>289.48736263699999</c:v>
                </c:pt>
                <c:pt idx="41">
                  <c:v>285.00765432100002</c:v>
                </c:pt>
                <c:pt idx="42">
                  <c:v>286.83802469099999</c:v>
                </c:pt>
                <c:pt idx="43">
                  <c:v>284.34358974399998</c:v>
                </c:pt>
                <c:pt idx="44">
                  <c:v>282.220940171</c:v>
                </c:pt>
                <c:pt idx="45">
                  <c:v>282.50934065899997</c:v>
                </c:pt>
                <c:pt idx="46">
                  <c:v>281.26355311399999</c:v>
                </c:pt>
                <c:pt idx="47">
                  <c:v>279.57539682499998</c:v>
                </c:pt>
                <c:pt idx="48">
                  <c:v>282.90061050100002</c:v>
                </c:pt>
                <c:pt idx="49">
                  <c:v>279.811355311</c:v>
                </c:pt>
                <c:pt idx="50">
                  <c:v>289.37710622700001</c:v>
                </c:pt>
                <c:pt idx="51">
                  <c:v>284.95567765599998</c:v>
                </c:pt>
                <c:pt idx="52">
                  <c:v>282.53986569</c:v>
                </c:pt>
                <c:pt idx="53">
                  <c:v>281.22942612899999</c:v>
                </c:pt>
                <c:pt idx="54">
                  <c:v>281.16056166099997</c:v>
                </c:pt>
                <c:pt idx="55">
                  <c:v>279.72216117200003</c:v>
                </c:pt>
                <c:pt idx="56">
                  <c:v>281.56709401699999</c:v>
                </c:pt>
                <c:pt idx="57">
                  <c:v>279.61794871799998</c:v>
                </c:pt>
                <c:pt idx="58">
                  <c:v>287.08827838799999</c:v>
                </c:pt>
                <c:pt idx="59">
                  <c:v>289.40848595800003</c:v>
                </c:pt>
                <c:pt idx="60">
                  <c:v>284.843467643</c:v>
                </c:pt>
                <c:pt idx="61">
                  <c:v>288.007753358</c:v>
                </c:pt>
                <c:pt idx="62">
                  <c:v>286.49084249100002</c:v>
                </c:pt>
                <c:pt idx="63">
                  <c:v>285.085470085</c:v>
                </c:pt>
                <c:pt idx="64">
                  <c:v>286.09816849800001</c:v>
                </c:pt>
                <c:pt idx="65">
                  <c:v>282.02869352900001</c:v>
                </c:pt>
                <c:pt idx="66">
                  <c:v>282.27771672799997</c:v>
                </c:pt>
                <c:pt idx="67">
                  <c:v>279.86196581199999</c:v>
                </c:pt>
                <c:pt idx="68">
                  <c:v>283.13052503099999</c:v>
                </c:pt>
                <c:pt idx="69">
                  <c:v>281.624154589</c:v>
                </c:pt>
                <c:pt idx="70">
                  <c:v>279.68701690799998</c:v>
                </c:pt>
                <c:pt idx="71">
                  <c:v>286.76843711800001</c:v>
                </c:pt>
                <c:pt idx="72">
                  <c:v>289.25695970700002</c:v>
                </c:pt>
                <c:pt idx="73">
                  <c:v>284.806043956</c:v>
                </c:pt>
                <c:pt idx="74">
                  <c:v>288.03034187999998</c:v>
                </c:pt>
                <c:pt idx="75">
                  <c:v>286.50164835200002</c:v>
                </c:pt>
                <c:pt idx="76">
                  <c:v>285.08711843700002</c:v>
                </c:pt>
                <c:pt idx="77">
                  <c:v>283.99633699600003</c:v>
                </c:pt>
                <c:pt idx="78">
                  <c:v>286.49304029299998</c:v>
                </c:pt>
                <c:pt idx="79">
                  <c:v>283.29621489599998</c:v>
                </c:pt>
                <c:pt idx="80">
                  <c:v>282.00873015899998</c:v>
                </c:pt>
                <c:pt idx="81">
                  <c:v>286.17442002400003</c:v>
                </c:pt>
                <c:pt idx="82">
                  <c:v>281.31507936499997</c:v>
                </c:pt>
                <c:pt idx="83">
                  <c:v>279.52448107399999</c:v>
                </c:pt>
                <c:pt idx="84">
                  <c:v>280.89371184399999</c:v>
                </c:pt>
                <c:pt idx="85">
                  <c:v>279.63192918200002</c:v>
                </c:pt>
                <c:pt idx="86">
                  <c:v>282.71507936500001</c:v>
                </c:pt>
                <c:pt idx="87">
                  <c:v>280.91721611700001</c:v>
                </c:pt>
                <c:pt idx="88">
                  <c:v>279.44609279600002</c:v>
                </c:pt>
                <c:pt idx="89">
                  <c:v>286.89163614199998</c:v>
                </c:pt>
                <c:pt idx="90">
                  <c:v>284.65463980499999</c:v>
                </c:pt>
                <c:pt idx="91">
                  <c:v>287.96965812000002</c:v>
                </c:pt>
                <c:pt idx="92">
                  <c:v>286.62655677700002</c:v>
                </c:pt>
                <c:pt idx="93">
                  <c:v>283.84719169700003</c:v>
                </c:pt>
                <c:pt idx="94">
                  <c:v>282.266117216</c:v>
                </c:pt>
                <c:pt idx="95">
                  <c:v>279.58144078100003</c:v>
                </c:pt>
                <c:pt idx="96">
                  <c:v>279.507692308</c:v>
                </c:pt>
                <c:pt idx="97">
                  <c:v>285.22722222200002</c:v>
                </c:pt>
                <c:pt idx="98">
                  <c:v>286.90512820499998</c:v>
                </c:pt>
                <c:pt idx="99">
                  <c:v>286.65763125799998</c:v>
                </c:pt>
                <c:pt idx="100">
                  <c:v>285.16343101299998</c:v>
                </c:pt>
                <c:pt idx="101">
                  <c:v>282.61336996300003</c:v>
                </c:pt>
                <c:pt idx="102">
                  <c:v>283.46709401700002</c:v>
                </c:pt>
                <c:pt idx="103">
                  <c:v>282.228876679</c:v>
                </c:pt>
                <c:pt idx="104">
                  <c:v>281.523992674</c:v>
                </c:pt>
                <c:pt idx="105">
                  <c:v>280.70506715499999</c:v>
                </c:pt>
                <c:pt idx="106">
                  <c:v>279.41984127000001</c:v>
                </c:pt>
                <c:pt idx="107">
                  <c:v>281.55995116000003</c:v>
                </c:pt>
                <c:pt idx="108">
                  <c:v>279.77844932800002</c:v>
                </c:pt>
                <c:pt idx="109">
                  <c:v>287.00634920599998</c:v>
                </c:pt>
                <c:pt idx="110">
                  <c:v>286.81407407400002</c:v>
                </c:pt>
                <c:pt idx="111">
                  <c:v>284.65396825400001</c:v>
                </c:pt>
                <c:pt idx="112">
                  <c:v>286.59932844899998</c:v>
                </c:pt>
                <c:pt idx="113">
                  <c:v>285.11135531100001</c:v>
                </c:pt>
                <c:pt idx="114">
                  <c:v>282.29737484700001</c:v>
                </c:pt>
                <c:pt idx="115">
                  <c:v>279.63888888899999</c:v>
                </c:pt>
                <c:pt idx="116">
                  <c:v>279.385592186</c:v>
                </c:pt>
                <c:pt idx="117">
                  <c:v>282.81153846199999</c:v>
                </c:pt>
                <c:pt idx="118">
                  <c:v>279.53431013400001</c:v>
                </c:pt>
                <c:pt idx="119">
                  <c:v>289.52765567799997</c:v>
                </c:pt>
                <c:pt idx="120">
                  <c:v>286.27094017100001</c:v>
                </c:pt>
                <c:pt idx="121">
                  <c:v>285.40061728400002</c:v>
                </c:pt>
                <c:pt idx="122">
                  <c:v>286.981440781</c:v>
                </c:pt>
                <c:pt idx="123">
                  <c:v>284.69102564100001</c:v>
                </c:pt>
                <c:pt idx="124">
                  <c:v>286.61214896199999</c:v>
                </c:pt>
                <c:pt idx="125">
                  <c:v>284.093223443</c:v>
                </c:pt>
                <c:pt idx="126">
                  <c:v>284.49139194100002</c:v>
                </c:pt>
                <c:pt idx="127">
                  <c:v>282.08067632900003</c:v>
                </c:pt>
                <c:pt idx="128">
                  <c:v>279.558756039</c:v>
                </c:pt>
                <c:pt idx="129">
                  <c:v>281.31092995199998</c:v>
                </c:pt>
              </c:numCache>
            </c:numRef>
          </c:xVal>
          <c:yVal>
            <c:numRef>
              <c:f>'test_file (graph)'!$AE$2:$AE$131</c:f>
              <c:numCache>
                <c:formatCode>General</c:formatCode>
                <c:ptCount val="130"/>
                <c:pt idx="0">
                  <c:v>196.083888457</c:v>
                </c:pt>
                <c:pt idx="1">
                  <c:v>106.20114402599999</c:v>
                </c:pt>
                <c:pt idx="2">
                  <c:v>346.70885153300003</c:v>
                </c:pt>
                <c:pt idx="3">
                  <c:v>86.416062420699987</c:v>
                </c:pt>
                <c:pt idx="4">
                  <c:v>290.66417676599997</c:v>
                </c:pt>
                <c:pt idx="5">
                  <c:v>192.431229715</c:v>
                </c:pt>
                <c:pt idx="6">
                  <c:v>105.801746185</c:v>
                </c:pt>
                <c:pt idx="7">
                  <c:v>113.08250143000001</c:v>
                </c:pt>
                <c:pt idx="8">
                  <c:v>189.036587303</c:v>
                </c:pt>
                <c:pt idx="9">
                  <c:v>90.854830585999991</c:v>
                </c:pt>
                <c:pt idx="10">
                  <c:v>211.69189600000001</c:v>
                </c:pt>
                <c:pt idx="11">
                  <c:v>103.07209161499999</c:v>
                </c:pt>
                <c:pt idx="12">
                  <c:v>109.89613668199999</c:v>
                </c:pt>
                <c:pt idx="13">
                  <c:v>201.16769074300001</c:v>
                </c:pt>
                <c:pt idx="14">
                  <c:v>100.962634859</c:v>
                </c:pt>
                <c:pt idx="15">
                  <c:v>217.08157339100001</c:v>
                </c:pt>
                <c:pt idx="16">
                  <c:v>114.683975909</c:v>
                </c:pt>
                <c:pt idx="17">
                  <c:v>87.867628755400006</c:v>
                </c:pt>
                <c:pt idx="18">
                  <c:v>201.83747565000002</c:v>
                </c:pt>
                <c:pt idx="19">
                  <c:v>111.261681314</c:v>
                </c:pt>
                <c:pt idx="20">
                  <c:v>223.37161617800001</c:v>
                </c:pt>
                <c:pt idx="21">
                  <c:v>212.39553687099999</c:v>
                </c:pt>
                <c:pt idx="22">
                  <c:v>108.218027711</c:v>
                </c:pt>
                <c:pt idx="23">
                  <c:v>190.400106233</c:v>
                </c:pt>
                <c:pt idx="24">
                  <c:v>109.77886852899999</c:v>
                </c:pt>
                <c:pt idx="25">
                  <c:v>200.96666876999998</c:v>
                </c:pt>
                <c:pt idx="26">
                  <c:v>210.266428152</c:v>
                </c:pt>
                <c:pt idx="27">
                  <c:v>109.15359496400001</c:v>
                </c:pt>
                <c:pt idx="28">
                  <c:v>317.96759017900001</c:v>
                </c:pt>
                <c:pt idx="29">
                  <c:v>107.136534877</c:v>
                </c:pt>
                <c:pt idx="30">
                  <c:v>325.54331680500002</c:v>
                </c:pt>
                <c:pt idx="31">
                  <c:v>206.059908769</c:v>
                </c:pt>
                <c:pt idx="32">
                  <c:v>87.691075865100004</c:v>
                </c:pt>
                <c:pt idx="33">
                  <c:v>194.059439094</c:v>
                </c:pt>
                <c:pt idx="34">
                  <c:v>118.729464745</c:v>
                </c:pt>
                <c:pt idx="35">
                  <c:v>198.37132535399999</c:v>
                </c:pt>
                <c:pt idx="36">
                  <c:v>115.43849027500001</c:v>
                </c:pt>
                <c:pt idx="37">
                  <c:v>93.852052421600007</c:v>
                </c:pt>
                <c:pt idx="38">
                  <c:v>217.75477912100001</c:v>
                </c:pt>
                <c:pt idx="39">
                  <c:v>117.02354354000001</c:v>
                </c:pt>
                <c:pt idx="40">
                  <c:v>324.50243361399998</c:v>
                </c:pt>
                <c:pt idx="41">
                  <c:v>107.68101614700001</c:v>
                </c:pt>
                <c:pt idx="42">
                  <c:v>207.41087719200002</c:v>
                </c:pt>
                <c:pt idx="43">
                  <c:v>199.46015892099999</c:v>
                </c:pt>
                <c:pt idx="44">
                  <c:v>96.045198207499993</c:v>
                </c:pt>
                <c:pt idx="45">
                  <c:v>113.690842348</c:v>
                </c:pt>
                <c:pt idx="46">
                  <c:v>195.40001881700002</c:v>
                </c:pt>
                <c:pt idx="47">
                  <c:v>110.552957205</c:v>
                </c:pt>
                <c:pt idx="48">
                  <c:v>299.65858272300005</c:v>
                </c:pt>
                <c:pt idx="49">
                  <c:v>111.57270436200001</c:v>
                </c:pt>
                <c:pt idx="50">
                  <c:v>332.13503114899999</c:v>
                </c:pt>
                <c:pt idx="51">
                  <c:v>90.067999020999991</c:v>
                </c:pt>
                <c:pt idx="52">
                  <c:v>111.04448344900001</c:v>
                </c:pt>
                <c:pt idx="53">
                  <c:v>197.31428195199999</c:v>
                </c:pt>
                <c:pt idx="54">
                  <c:v>213.044252099</c:v>
                </c:pt>
                <c:pt idx="55">
                  <c:v>105.61414482000001</c:v>
                </c:pt>
                <c:pt idx="56">
                  <c:v>228.42967002899999</c:v>
                </c:pt>
                <c:pt idx="57">
                  <c:v>114.513360655</c:v>
                </c:pt>
                <c:pt idx="58">
                  <c:v>205.46474082</c:v>
                </c:pt>
                <c:pt idx="59">
                  <c:v>357.44049362999999</c:v>
                </c:pt>
                <c:pt idx="60">
                  <c:v>86.848767279599997</c:v>
                </c:pt>
                <c:pt idx="61">
                  <c:v>281.40341511499997</c:v>
                </c:pt>
                <c:pt idx="62">
                  <c:v>195.78639194299998</c:v>
                </c:pt>
                <c:pt idx="63">
                  <c:v>114.583692551</c:v>
                </c:pt>
                <c:pt idx="64">
                  <c:v>307.14418617799998</c:v>
                </c:pt>
                <c:pt idx="65">
                  <c:v>91.484782827500013</c:v>
                </c:pt>
                <c:pt idx="66">
                  <c:v>108.485762862</c:v>
                </c:pt>
                <c:pt idx="67">
                  <c:v>110.67365119500001</c:v>
                </c:pt>
                <c:pt idx="68">
                  <c:v>292.130077078</c:v>
                </c:pt>
                <c:pt idx="69">
                  <c:v>212.99064658199998</c:v>
                </c:pt>
                <c:pt idx="70">
                  <c:v>109.747631877</c:v>
                </c:pt>
                <c:pt idx="71">
                  <c:v>198.324697676</c:v>
                </c:pt>
                <c:pt idx="72">
                  <c:v>352.03086823500001</c:v>
                </c:pt>
                <c:pt idx="73">
                  <c:v>76.933056914100007</c:v>
                </c:pt>
                <c:pt idx="74">
                  <c:v>288.81043605100001</c:v>
                </c:pt>
                <c:pt idx="75">
                  <c:v>197.26084944600001</c:v>
                </c:pt>
                <c:pt idx="76">
                  <c:v>104.124749244</c:v>
                </c:pt>
                <c:pt idx="77">
                  <c:v>192.82288218300002</c:v>
                </c:pt>
                <c:pt idx="78">
                  <c:v>344.570058964</c:v>
                </c:pt>
                <c:pt idx="79">
                  <c:v>188.44395684599999</c:v>
                </c:pt>
                <c:pt idx="80">
                  <c:v>93.549173931500007</c:v>
                </c:pt>
                <c:pt idx="81">
                  <c:v>335.375909595</c:v>
                </c:pt>
                <c:pt idx="82">
                  <c:v>192.229712689</c:v>
                </c:pt>
                <c:pt idx="83">
                  <c:v>112.31367196399999</c:v>
                </c:pt>
                <c:pt idx="84">
                  <c:v>199.40727764499999</c:v>
                </c:pt>
                <c:pt idx="85">
                  <c:v>91.770021581400002</c:v>
                </c:pt>
                <c:pt idx="86">
                  <c:v>281.07548349999996</c:v>
                </c:pt>
                <c:pt idx="87">
                  <c:v>191.331423508</c:v>
                </c:pt>
                <c:pt idx="88">
                  <c:v>92.482938902000001</c:v>
                </c:pt>
                <c:pt idx="89">
                  <c:v>197.66720879299999</c:v>
                </c:pt>
                <c:pt idx="90">
                  <c:v>89.564340343400005</c:v>
                </c:pt>
                <c:pt idx="91">
                  <c:v>295.03055510799999</c:v>
                </c:pt>
                <c:pt idx="92">
                  <c:v>204.687773908</c:v>
                </c:pt>
                <c:pt idx="93">
                  <c:v>195.07821544399999</c:v>
                </c:pt>
                <c:pt idx="94">
                  <c:v>93.623755756199998</c:v>
                </c:pt>
                <c:pt idx="95">
                  <c:v>103.243649256</c:v>
                </c:pt>
                <c:pt idx="96">
                  <c:v>112.517272017</c:v>
                </c:pt>
                <c:pt idx="97">
                  <c:v>106.093689309</c:v>
                </c:pt>
                <c:pt idx="98">
                  <c:v>202.74654870499998</c:v>
                </c:pt>
                <c:pt idx="99">
                  <c:v>202.917970787</c:v>
                </c:pt>
                <c:pt idx="100">
                  <c:v>124.30573782500001</c:v>
                </c:pt>
                <c:pt idx="101">
                  <c:v>109.53576234400001</c:v>
                </c:pt>
                <c:pt idx="102">
                  <c:v>209.26724276799999</c:v>
                </c:pt>
                <c:pt idx="103">
                  <c:v>106.13613419799999</c:v>
                </c:pt>
                <c:pt idx="104">
                  <c:v>191.010053661</c:v>
                </c:pt>
                <c:pt idx="105">
                  <c:v>199.85922057299999</c:v>
                </c:pt>
                <c:pt idx="106">
                  <c:v>100.235131599</c:v>
                </c:pt>
                <c:pt idx="107">
                  <c:v>207.27777528299998</c:v>
                </c:pt>
                <c:pt idx="108">
                  <c:v>111.08834212800001</c:v>
                </c:pt>
                <c:pt idx="109">
                  <c:v>195.82268617</c:v>
                </c:pt>
                <c:pt idx="110">
                  <c:v>194.122659051</c:v>
                </c:pt>
                <c:pt idx="111">
                  <c:v>88.157345916200001</c:v>
                </c:pt>
                <c:pt idx="112">
                  <c:v>194.82253132299999</c:v>
                </c:pt>
                <c:pt idx="113">
                  <c:v>258.85426818499997</c:v>
                </c:pt>
                <c:pt idx="114">
                  <c:v>110.593611489</c:v>
                </c:pt>
                <c:pt idx="115">
                  <c:v>112.582738983</c:v>
                </c:pt>
                <c:pt idx="116">
                  <c:v>99.206771191000001</c:v>
                </c:pt>
                <c:pt idx="117">
                  <c:v>278.12719919100005</c:v>
                </c:pt>
                <c:pt idx="118">
                  <c:v>109.568754954</c:v>
                </c:pt>
                <c:pt idx="119">
                  <c:v>268.25128966100004</c:v>
                </c:pt>
                <c:pt idx="120">
                  <c:v>205.18052654600001</c:v>
                </c:pt>
                <c:pt idx="121">
                  <c:v>106.77354752199999</c:v>
                </c:pt>
                <c:pt idx="122">
                  <c:v>200.538247052</c:v>
                </c:pt>
                <c:pt idx="123">
                  <c:v>87.817255932900011</c:v>
                </c:pt>
                <c:pt idx="124">
                  <c:v>197.80053224100001</c:v>
                </c:pt>
                <c:pt idx="125">
                  <c:v>190.91403939</c:v>
                </c:pt>
                <c:pt idx="126">
                  <c:v>210.48767178700001</c:v>
                </c:pt>
                <c:pt idx="127">
                  <c:v>92.996562752499997</c:v>
                </c:pt>
                <c:pt idx="128">
                  <c:v>112.408473001</c:v>
                </c:pt>
                <c:pt idx="129">
                  <c:v>204.89657947200001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9312"/>
        <c:axId val="72999680"/>
      </c:scatterChart>
      <c:valAx>
        <c:axId val="729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TEI [K]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99680"/>
        <c:crossesAt val="-6"/>
        <c:crossBetween val="midCat"/>
      </c:valAx>
      <c:valAx>
        <c:axId val="7299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capacity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8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'test_file (graph)'!$C$2:$C$89</c:f>
              <c:numCache>
                <c:formatCode>General</c:formatCode>
                <c:ptCount val="88"/>
                <c:pt idx="0">
                  <c:v>302.72319902300001</c:v>
                </c:pt>
                <c:pt idx="1">
                  <c:v>302.66068376099997</c:v>
                </c:pt>
                <c:pt idx="2">
                  <c:v>297.39035409000002</c:v>
                </c:pt>
                <c:pt idx="3">
                  <c:v>297.109279609</c:v>
                </c:pt>
                <c:pt idx="4">
                  <c:v>294.57057387100002</c:v>
                </c:pt>
                <c:pt idx="5">
                  <c:v>291.66336996299998</c:v>
                </c:pt>
                <c:pt idx="6">
                  <c:v>290.05152625199997</c:v>
                </c:pt>
                <c:pt idx="7">
                  <c:v>302.70317460299998</c:v>
                </c:pt>
                <c:pt idx="8">
                  <c:v>297.00018315</c:v>
                </c:pt>
                <c:pt idx="9">
                  <c:v>297.023565324</c:v>
                </c:pt>
                <c:pt idx="10">
                  <c:v>291.18730158699998</c:v>
                </c:pt>
                <c:pt idx="11">
                  <c:v>291.282112332</c:v>
                </c:pt>
                <c:pt idx="12">
                  <c:v>299.86312576300003</c:v>
                </c:pt>
                <c:pt idx="13">
                  <c:v>293.87002441999999</c:v>
                </c:pt>
                <c:pt idx="14">
                  <c:v>293.91013430999999</c:v>
                </c:pt>
                <c:pt idx="15">
                  <c:v>291.46123321099998</c:v>
                </c:pt>
                <c:pt idx="16">
                  <c:v>291.50592185599999</c:v>
                </c:pt>
                <c:pt idx="17">
                  <c:v>297.58705738700002</c:v>
                </c:pt>
                <c:pt idx="18">
                  <c:v>292.21709401700002</c:v>
                </c:pt>
                <c:pt idx="19">
                  <c:v>302.81739926699998</c:v>
                </c:pt>
                <c:pt idx="20">
                  <c:v>297.71239316200001</c:v>
                </c:pt>
                <c:pt idx="21">
                  <c:v>292.27710622699999</c:v>
                </c:pt>
                <c:pt idx="22">
                  <c:v>292.36343101300002</c:v>
                </c:pt>
                <c:pt idx="23">
                  <c:v>300.37741147700001</c:v>
                </c:pt>
                <c:pt idx="24">
                  <c:v>300.148840049</c:v>
                </c:pt>
                <c:pt idx="25">
                  <c:v>294.29987790000001</c:v>
                </c:pt>
                <c:pt idx="26">
                  <c:v>291.44212454199999</c:v>
                </c:pt>
                <c:pt idx="27">
                  <c:v>291.24951690799998</c:v>
                </c:pt>
                <c:pt idx="28">
                  <c:v>303.156898657</c:v>
                </c:pt>
                <c:pt idx="29">
                  <c:v>302.98821733800003</c:v>
                </c:pt>
                <c:pt idx="30">
                  <c:v>297.30378510399999</c:v>
                </c:pt>
                <c:pt idx="31">
                  <c:v>297.571550672</c:v>
                </c:pt>
                <c:pt idx="32">
                  <c:v>297.42673992700003</c:v>
                </c:pt>
                <c:pt idx="33">
                  <c:v>291.78296703299998</c:v>
                </c:pt>
                <c:pt idx="34">
                  <c:v>290.70616605599997</c:v>
                </c:pt>
                <c:pt idx="35">
                  <c:v>303.19468864499999</c:v>
                </c:pt>
                <c:pt idx="36">
                  <c:v>303.03009767999998</c:v>
                </c:pt>
                <c:pt idx="37">
                  <c:v>297.38089133099999</c:v>
                </c:pt>
                <c:pt idx="38">
                  <c:v>295.04713064700002</c:v>
                </c:pt>
                <c:pt idx="39">
                  <c:v>292.071855922</c:v>
                </c:pt>
                <c:pt idx="40">
                  <c:v>303.342735043</c:v>
                </c:pt>
                <c:pt idx="41">
                  <c:v>303.11222222200001</c:v>
                </c:pt>
                <c:pt idx="42">
                  <c:v>297.77592592600001</c:v>
                </c:pt>
                <c:pt idx="43">
                  <c:v>303.29658119700002</c:v>
                </c:pt>
                <c:pt idx="44">
                  <c:v>297.48351648400001</c:v>
                </c:pt>
                <c:pt idx="45">
                  <c:v>292.31776556800003</c:v>
                </c:pt>
                <c:pt idx="46">
                  <c:v>300.12399267400002</c:v>
                </c:pt>
                <c:pt idx="47">
                  <c:v>299.95958486000001</c:v>
                </c:pt>
                <c:pt idx="48">
                  <c:v>291.55012210000001</c:v>
                </c:pt>
                <c:pt idx="49">
                  <c:v>291.44981684999999</c:v>
                </c:pt>
                <c:pt idx="50">
                  <c:v>303.359096459</c:v>
                </c:pt>
                <c:pt idx="51">
                  <c:v>297.63894993899999</c:v>
                </c:pt>
                <c:pt idx="52">
                  <c:v>302.92173382200002</c:v>
                </c:pt>
                <c:pt idx="53">
                  <c:v>300.396398046</c:v>
                </c:pt>
                <c:pt idx="54">
                  <c:v>294.98101343100001</c:v>
                </c:pt>
                <c:pt idx="55">
                  <c:v>295.00714285700002</c:v>
                </c:pt>
                <c:pt idx="56">
                  <c:v>292.17728937700002</c:v>
                </c:pt>
                <c:pt idx="57">
                  <c:v>292.07551892599997</c:v>
                </c:pt>
                <c:pt idx="58">
                  <c:v>302.84358974399998</c:v>
                </c:pt>
                <c:pt idx="59">
                  <c:v>297.59603174599999</c:v>
                </c:pt>
                <c:pt idx="60">
                  <c:v>297.32527472499999</c:v>
                </c:pt>
                <c:pt idx="61">
                  <c:v>294.29236874200001</c:v>
                </c:pt>
                <c:pt idx="62">
                  <c:v>291.75225885200001</c:v>
                </c:pt>
                <c:pt idx="63">
                  <c:v>290.422954823</c:v>
                </c:pt>
                <c:pt idx="64">
                  <c:v>302.938949939</c:v>
                </c:pt>
                <c:pt idx="65">
                  <c:v>297.15293040300003</c:v>
                </c:pt>
                <c:pt idx="66">
                  <c:v>291.66159951200001</c:v>
                </c:pt>
                <c:pt idx="67">
                  <c:v>299.760500611</c:v>
                </c:pt>
                <c:pt idx="68">
                  <c:v>291.49932844900002</c:v>
                </c:pt>
                <c:pt idx="69">
                  <c:v>291.57161835699998</c:v>
                </c:pt>
                <c:pt idx="70">
                  <c:v>291.29589371999998</c:v>
                </c:pt>
                <c:pt idx="71">
                  <c:v>302.68669108699999</c:v>
                </c:pt>
                <c:pt idx="72">
                  <c:v>297.33943833900003</c:v>
                </c:pt>
                <c:pt idx="73">
                  <c:v>296.57899877900002</c:v>
                </c:pt>
                <c:pt idx="74">
                  <c:v>294.39383394399999</c:v>
                </c:pt>
                <c:pt idx="75">
                  <c:v>291.70073260100003</c:v>
                </c:pt>
                <c:pt idx="76">
                  <c:v>290.07295482299998</c:v>
                </c:pt>
                <c:pt idx="77">
                  <c:v>302.77753357799998</c:v>
                </c:pt>
                <c:pt idx="78">
                  <c:v>297.16410256400002</c:v>
                </c:pt>
                <c:pt idx="79">
                  <c:v>297.07918192900001</c:v>
                </c:pt>
                <c:pt idx="80">
                  <c:v>297.07808302799998</c:v>
                </c:pt>
                <c:pt idx="81">
                  <c:v>294.39261294300002</c:v>
                </c:pt>
                <c:pt idx="82">
                  <c:v>299.78663003700001</c:v>
                </c:pt>
                <c:pt idx="83">
                  <c:v>299.76489621500002</c:v>
                </c:pt>
                <c:pt idx="84">
                  <c:v>293.82643467600002</c:v>
                </c:pt>
                <c:pt idx="85">
                  <c:v>293.09774114800001</c:v>
                </c:pt>
                <c:pt idx="86">
                  <c:v>290.72393162399999</c:v>
                </c:pt>
                <c:pt idx="87">
                  <c:v>289.72521367500002</c:v>
                </c:pt>
              </c:numCache>
            </c:numRef>
          </c:xVal>
          <c:yVal>
            <c:numRef>
              <c:f>'test_file (graph)'!$AE$2:$AE$89</c:f>
              <c:numCache>
                <c:formatCode>General</c:formatCode>
                <c:ptCount val="88"/>
                <c:pt idx="0">
                  <c:v>196.083888457</c:v>
                </c:pt>
                <c:pt idx="1">
                  <c:v>106.20114402599999</c:v>
                </c:pt>
                <c:pt idx="2">
                  <c:v>346.70885153300003</c:v>
                </c:pt>
                <c:pt idx="3">
                  <c:v>86.416062420699987</c:v>
                </c:pt>
                <c:pt idx="4">
                  <c:v>290.66417676599997</c:v>
                </c:pt>
                <c:pt idx="5">
                  <c:v>192.431229715</c:v>
                </c:pt>
                <c:pt idx="6">
                  <c:v>105.801746185</c:v>
                </c:pt>
                <c:pt idx="7">
                  <c:v>113.08250143000001</c:v>
                </c:pt>
                <c:pt idx="8">
                  <c:v>189.036587303</c:v>
                </c:pt>
                <c:pt idx="9">
                  <c:v>90.854830585999991</c:v>
                </c:pt>
                <c:pt idx="10">
                  <c:v>211.69189600000001</c:v>
                </c:pt>
                <c:pt idx="11">
                  <c:v>103.07209161499999</c:v>
                </c:pt>
                <c:pt idx="12">
                  <c:v>109.89613668199999</c:v>
                </c:pt>
                <c:pt idx="13">
                  <c:v>201.16769074300001</c:v>
                </c:pt>
                <c:pt idx="14">
                  <c:v>100.962634859</c:v>
                </c:pt>
                <c:pt idx="15">
                  <c:v>217.08157339100001</c:v>
                </c:pt>
                <c:pt idx="16">
                  <c:v>114.683975909</c:v>
                </c:pt>
                <c:pt idx="17">
                  <c:v>87.867628755400006</c:v>
                </c:pt>
                <c:pt idx="18">
                  <c:v>201.83747565000002</c:v>
                </c:pt>
                <c:pt idx="19">
                  <c:v>111.261681314</c:v>
                </c:pt>
                <c:pt idx="20">
                  <c:v>223.37161617800001</c:v>
                </c:pt>
                <c:pt idx="21">
                  <c:v>212.39553687099999</c:v>
                </c:pt>
                <c:pt idx="22">
                  <c:v>108.218027711</c:v>
                </c:pt>
                <c:pt idx="23">
                  <c:v>190.400106233</c:v>
                </c:pt>
                <c:pt idx="24">
                  <c:v>109.77886852899999</c:v>
                </c:pt>
                <c:pt idx="25">
                  <c:v>200.96666876999998</c:v>
                </c:pt>
                <c:pt idx="26">
                  <c:v>210.266428152</c:v>
                </c:pt>
                <c:pt idx="27">
                  <c:v>109.15359496400001</c:v>
                </c:pt>
                <c:pt idx="28">
                  <c:v>317.96759017900001</c:v>
                </c:pt>
                <c:pt idx="29">
                  <c:v>107.136534877</c:v>
                </c:pt>
                <c:pt idx="30">
                  <c:v>325.54331680500002</c:v>
                </c:pt>
                <c:pt idx="31">
                  <c:v>206.059908769</c:v>
                </c:pt>
                <c:pt idx="32">
                  <c:v>87.691075865100004</c:v>
                </c:pt>
                <c:pt idx="33">
                  <c:v>194.059439094</c:v>
                </c:pt>
                <c:pt idx="34">
                  <c:v>118.729464745</c:v>
                </c:pt>
                <c:pt idx="35">
                  <c:v>198.37132535399999</c:v>
                </c:pt>
                <c:pt idx="36">
                  <c:v>115.43849027500001</c:v>
                </c:pt>
                <c:pt idx="37">
                  <c:v>93.852052421600007</c:v>
                </c:pt>
                <c:pt idx="38">
                  <c:v>217.75477912100001</c:v>
                </c:pt>
                <c:pt idx="39">
                  <c:v>117.02354354000001</c:v>
                </c:pt>
                <c:pt idx="40">
                  <c:v>324.50243361399998</c:v>
                </c:pt>
                <c:pt idx="41">
                  <c:v>107.68101614700001</c:v>
                </c:pt>
                <c:pt idx="42">
                  <c:v>207.41087719200002</c:v>
                </c:pt>
                <c:pt idx="43">
                  <c:v>199.46015892099999</c:v>
                </c:pt>
                <c:pt idx="44">
                  <c:v>96.045198207499993</c:v>
                </c:pt>
                <c:pt idx="45">
                  <c:v>113.690842348</c:v>
                </c:pt>
                <c:pt idx="46">
                  <c:v>195.40001881700002</c:v>
                </c:pt>
                <c:pt idx="47">
                  <c:v>110.552957205</c:v>
                </c:pt>
                <c:pt idx="48">
                  <c:v>299.65858272300005</c:v>
                </c:pt>
                <c:pt idx="49">
                  <c:v>111.57270436200001</c:v>
                </c:pt>
                <c:pt idx="50">
                  <c:v>332.13503114899999</c:v>
                </c:pt>
                <c:pt idx="51">
                  <c:v>90.067999020999991</c:v>
                </c:pt>
                <c:pt idx="52">
                  <c:v>111.04448344900001</c:v>
                </c:pt>
                <c:pt idx="53">
                  <c:v>197.31428195199999</c:v>
                </c:pt>
                <c:pt idx="54">
                  <c:v>213.044252099</c:v>
                </c:pt>
                <c:pt idx="55">
                  <c:v>105.61414482000001</c:v>
                </c:pt>
                <c:pt idx="56">
                  <c:v>228.42967002899999</c:v>
                </c:pt>
                <c:pt idx="57">
                  <c:v>114.513360655</c:v>
                </c:pt>
                <c:pt idx="58">
                  <c:v>205.46474082</c:v>
                </c:pt>
                <c:pt idx="59">
                  <c:v>357.44049362999999</c:v>
                </c:pt>
                <c:pt idx="60">
                  <c:v>86.848767279599997</c:v>
                </c:pt>
                <c:pt idx="61">
                  <c:v>281.40341511499997</c:v>
                </c:pt>
                <c:pt idx="62">
                  <c:v>195.78639194299998</c:v>
                </c:pt>
                <c:pt idx="63">
                  <c:v>114.583692551</c:v>
                </c:pt>
                <c:pt idx="64">
                  <c:v>307.14418617799998</c:v>
                </c:pt>
                <c:pt idx="65">
                  <c:v>91.484782827500013</c:v>
                </c:pt>
                <c:pt idx="66">
                  <c:v>108.485762862</c:v>
                </c:pt>
                <c:pt idx="67">
                  <c:v>110.67365119500001</c:v>
                </c:pt>
                <c:pt idx="68">
                  <c:v>292.130077078</c:v>
                </c:pt>
                <c:pt idx="69">
                  <c:v>212.99064658199998</c:v>
                </c:pt>
                <c:pt idx="70">
                  <c:v>109.747631877</c:v>
                </c:pt>
                <c:pt idx="71">
                  <c:v>198.324697676</c:v>
                </c:pt>
                <c:pt idx="72">
                  <c:v>352.03086823500001</c:v>
                </c:pt>
                <c:pt idx="73">
                  <c:v>76.933056914100007</c:v>
                </c:pt>
                <c:pt idx="74">
                  <c:v>288.81043605100001</c:v>
                </c:pt>
                <c:pt idx="75">
                  <c:v>197.26084944600001</c:v>
                </c:pt>
                <c:pt idx="76">
                  <c:v>104.124749244</c:v>
                </c:pt>
                <c:pt idx="77">
                  <c:v>192.82288218300002</c:v>
                </c:pt>
                <c:pt idx="78">
                  <c:v>344.570058964</c:v>
                </c:pt>
                <c:pt idx="79">
                  <c:v>188.44395684599999</c:v>
                </c:pt>
                <c:pt idx="80">
                  <c:v>93.549173931500007</c:v>
                </c:pt>
                <c:pt idx="81">
                  <c:v>335.375909595</c:v>
                </c:pt>
                <c:pt idx="82">
                  <c:v>192.229712689</c:v>
                </c:pt>
                <c:pt idx="83">
                  <c:v>112.31367196399999</c:v>
                </c:pt>
                <c:pt idx="84">
                  <c:v>199.40727764499999</c:v>
                </c:pt>
                <c:pt idx="85">
                  <c:v>91.770021581400002</c:v>
                </c:pt>
                <c:pt idx="86">
                  <c:v>281.07548349999996</c:v>
                </c:pt>
                <c:pt idx="87">
                  <c:v>191.331423508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8256"/>
        <c:axId val="73010176"/>
      </c:scatterChart>
      <c:valAx>
        <c:axId val="730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TCI [K]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10176"/>
        <c:crossesAt val="-6"/>
        <c:crossBetween val="midCat"/>
      </c:valAx>
      <c:valAx>
        <c:axId val="7301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capacity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0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'test_file (graph)'!$F$2:$F$89</c:f>
              <c:numCache>
                <c:formatCode>General</c:formatCode>
                <c:ptCount val="88"/>
                <c:pt idx="0">
                  <c:v>1.35741677399E-2</c:v>
                </c:pt>
                <c:pt idx="1">
                  <c:v>1.3574029080200001E-2</c:v>
                </c:pt>
                <c:pt idx="2">
                  <c:v>1.36138937647E-2</c:v>
                </c:pt>
                <c:pt idx="3">
                  <c:v>1.35724344928E-2</c:v>
                </c:pt>
                <c:pt idx="4">
                  <c:v>1.3592678819599999E-2</c:v>
                </c:pt>
                <c:pt idx="5">
                  <c:v>1.3592886809200001E-2</c:v>
                </c:pt>
                <c:pt idx="6">
                  <c:v>1.3583319284899999E-2</c:v>
                </c:pt>
                <c:pt idx="7">
                  <c:v>1.3559608463900001E-2</c:v>
                </c:pt>
                <c:pt idx="8">
                  <c:v>1.3563421607600001E-2</c:v>
                </c:pt>
                <c:pt idx="9">
                  <c:v>1.3555240681000001E-2</c:v>
                </c:pt>
                <c:pt idx="10">
                  <c:v>1.3578396863000001E-2</c:v>
                </c:pt>
                <c:pt idx="11">
                  <c:v>1.35566272788E-2</c:v>
                </c:pt>
                <c:pt idx="12">
                  <c:v>1.35454651671E-2</c:v>
                </c:pt>
                <c:pt idx="13">
                  <c:v>1.35582218661E-2</c:v>
                </c:pt>
                <c:pt idx="14">
                  <c:v>1.3537076250900001E-2</c:v>
                </c:pt>
                <c:pt idx="15">
                  <c:v>1.35636989271E-2</c:v>
                </c:pt>
                <c:pt idx="16">
                  <c:v>1.35549633615E-2</c:v>
                </c:pt>
                <c:pt idx="17">
                  <c:v>1.35719491836E-2</c:v>
                </c:pt>
                <c:pt idx="18">
                  <c:v>1.35982945403E-2</c:v>
                </c:pt>
                <c:pt idx="19">
                  <c:v>1.3564738875400001E-2</c:v>
                </c:pt>
                <c:pt idx="20">
                  <c:v>1.35863697999E-2</c:v>
                </c:pt>
                <c:pt idx="21">
                  <c:v>1.3592193510300001E-2</c:v>
                </c:pt>
                <c:pt idx="22">
                  <c:v>1.35737517606E-2</c:v>
                </c:pt>
                <c:pt idx="23">
                  <c:v>1.3563421607600001E-2</c:v>
                </c:pt>
                <c:pt idx="24">
                  <c:v>1.35505955787E-2</c:v>
                </c:pt>
                <c:pt idx="25">
                  <c:v>1.35569045983E-2</c:v>
                </c:pt>
                <c:pt idx="26">
                  <c:v>1.3560717742E-2</c:v>
                </c:pt>
                <c:pt idx="27">
                  <c:v>1.35480710665E-2</c:v>
                </c:pt>
                <c:pt idx="28">
                  <c:v>1.36157656716E-2</c:v>
                </c:pt>
                <c:pt idx="29">
                  <c:v>1.35951053656E-2</c:v>
                </c:pt>
                <c:pt idx="30">
                  <c:v>1.36269971132E-2</c:v>
                </c:pt>
                <c:pt idx="31">
                  <c:v>1.36030783025E-2</c:v>
                </c:pt>
                <c:pt idx="32">
                  <c:v>1.3586924439E-2</c:v>
                </c:pt>
                <c:pt idx="33">
                  <c:v>1.36199947947E-2</c:v>
                </c:pt>
                <c:pt idx="34">
                  <c:v>1.3605782168E-2</c:v>
                </c:pt>
                <c:pt idx="35">
                  <c:v>1.36025929933E-2</c:v>
                </c:pt>
                <c:pt idx="36">
                  <c:v>1.3588727016E-2</c:v>
                </c:pt>
                <c:pt idx="37">
                  <c:v>1.36018303645E-2</c:v>
                </c:pt>
                <c:pt idx="38">
                  <c:v>1.35618270202E-2</c:v>
                </c:pt>
                <c:pt idx="39">
                  <c:v>1.3575207688199999E-2</c:v>
                </c:pt>
                <c:pt idx="40">
                  <c:v>1.3611536548599999E-2</c:v>
                </c:pt>
                <c:pt idx="41">
                  <c:v>1.3578902971199999E-2</c:v>
                </c:pt>
                <c:pt idx="42">
                  <c:v>1.3597269228300001E-2</c:v>
                </c:pt>
                <c:pt idx="43">
                  <c:v>1.3578466192900001E-2</c:v>
                </c:pt>
                <c:pt idx="44">
                  <c:v>1.35741677399E-2</c:v>
                </c:pt>
                <c:pt idx="45">
                  <c:v>1.3570493256E-2</c:v>
                </c:pt>
                <c:pt idx="46">
                  <c:v>1.3538254858899999E-2</c:v>
                </c:pt>
                <c:pt idx="47">
                  <c:v>1.35474064039E-2</c:v>
                </c:pt>
                <c:pt idx="48">
                  <c:v>1.35736131009E-2</c:v>
                </c:pt>
                <c:pt idx="49">
                  <c:v>1.3530767231199999E-2</c:v>
                </c:pt>
                <c:pt idx="50">
                  <c:v>1.3620341444099999E-2</c:v>
                </c:pt>
                <c:pt idx="51">
                  <c:v>1.35867164493E-2</c:v>
                </c:pt>
                <c:pt idx="52">
                  <c:v>1.3567789390400001E-2</c:v>
                </c:pt>
                <c:pt idx="53">
                  <c:v>1.3565778823699999E-2</c:v>
                </c:pt>
                <c:pt idx="54">
                  <c:v>1.35736131009E-2</c:v>
                </c:pt>
                <c:pt idx="55">
                  <c:v>1.3545534497E-2</c:v>
                </c:pt>
                <c:pt idx="56">
                  <c:v>1.35736131009E-2</c:v>
                </c:pt>
                <c:pt idx="57">
                  <c:v>1.3541998672799999E-2</c:v>
                </c:pt>
                <c:pt idx="58">
                  <c:v>1.35869937689E-2</c:v>
                </c:pt>
                <c:pt idx="59">
                  <c:v>1.35879643873E-2</c:v>
                </c:pt>
                <c:pt idx="60">
                  <c:v>1.35630056283E-2</c:v>
                </c:pt>
                <c:pt idx="61">
                  <c:v>1.3583943253899999E-2</c:v>
                </c:pt>
                <c:pt idx="62">
                  <c:v>1.3588935005699999E-2</c:v>
                </c:pt>
                <c:pt idx="63">
                  <c:v>1.35662641329E-2</c:v>
                </c:pt>
                <c:pt idx="64">
                  <c:v>1.35835272746E-2</c:v>
                </c:pt>
                <c:pt idx="65">
                  <c:v>1.3560163102899999E-2</c:v>
                </c:pt>
                <c:pt idx="66">
                  <c:v>1.35578752167E-2</c:v>
                </c:pt>
                <c:pt idx="67">
                  <c:v>1.3539641456600001E-2</c:v>
                </c:pt>
                <c:pt idx="68">
                  <c:v>1.35666107824E-2</c:v>
                </c:pt>
                <c:pt idx="69">
                  <c:v>1.3546082353800001E-2</c:v>
                </c:pt>
                <c:pt idx="70">
                  <c:v>1.3525029429600001E-2</c:v>
                </c:pt>
                <c:pt idx="71">
                  <c:v>1.35835966045E-2</c:v>
                </c:pt>
                <c:pt idx="72">
                  <c:v>1.3609803301400001E-2</c:v>
                </c:pt>
                <c:pt idx="73">
                  <c:v>1.35742370698E-2</c:v>
                </c:pt>
                <c:pt idx="74">
                  <c:v>1.35987105196E-2</c:v>
                </c:pt>
                <c:pt idx="75">
                  <c:v>1.35844285631E-2</c:v>
                </c:pt>
                <c:pt idx="76">
                  <c:v>1.35824873263E-2</c:v>
                </c:pt>
                <c:pt idx="77">
                  <c:v>1.35769409354E-2</c:v>
                </c:pt>
                <c:pt idx="78">
                  <c:v>1.36025929933E-2</c:v>
                </c:pt>
                <c:pt idx="79">
                  <c:v>1.35741677399E-2</c:v>
                </c:pt>
                <c:pt idx="80">
                  <c:v>1.35582218661E-2</c:v>
                </c:pt>
                <c:pt idx="81">
                  <c:v>1.35873404183E-2</c:v>
                </c:pt>
                <c:pt idx="82">
                  <c:v>1.35691759881E-2</c:v>
                </c:pt>
                <c:pt idx="83">
                  <c:v>1.3533956406000001E-2</c:v>
                </c:pt>
                <c:pt idx="84">
                  <c:v>1.35555180006E-2</c:v>
                </c:pt>
                <c:pt idx="85">
                  <c:v>1.35542700626E-2</c:v>
                </c:pt>
                <c:pt idx="86">
                  <c:v>1.3574583719299999E-2</c:v>
                </c:pt>
                <c:pt idx="87">
                  <c:v>1.35623816593E-2</c:v>
                </c:pt>
              </c:numCache>
            </c:numRef>
          </c:xVal>
          <c:yVal>
            <c:numRef>
              <c:f>'test_file (graph)'!$AE$2:$AE$89</c:f>
              <c:numCache>
                <c:formatCode>General</c:formatCode>
                <c:ptCount val="88"/>
                <c:pt idx="0">
                  <c:v>196.083888457</c:v>
                </c:pt>
                <c:pt idx="1">
                  <c:v>106.20114402599999</c:v>
                </c:pt>
                <c:pt idx="2">
                  <c:v>346.70885153300003</c:v>
                </c:pt>
                <c:pt idx="3">
                  <c:v>86.416062420699987</c:v>
                </c:pt>
                <c:pt idx="4">
                  <c:v>290.66417676599997</c:v>
                </c:pt>
                <c:pt idx="5">
                  <c:v>192.431229715</c:v>
                </c:pt>
                <c:pt idx="6">
                  <c:v>105.801746185</c:v>
                </c:pt>
                <c:pt idx="7">
                  <c:v>113.08250143000001</c:v>
                </c:pt>
                <c:pt idx="8">
                  <c:v>189.036587303</c:v>
                </c:pt>
                <c:pt idx="9">
                  <c:v>90.854830585999991</c:v>
                </c:pt>
                <c:pt idx="10">
                  <c:v>211.69189600000001</c:v>
                </c:pt>
                <c:pt idx="11">
                  <c:v>103.07209161499999</c:v>
                </c:pt>
                <c:pt idx="12">
                  <c:v>109.89613668199999</c:v>
                </c:pt>
                <c:pt idx="13">
                  <c:v>201.16769074300001</c:v>
                </c:pt>
                <c:pt idx="14">
                  <c:v>100.962634859</c:v>
                </c:pt>
                <c:pt idx="15">
                  <c:v>217.08157339100001</c:v>
                </c:pt>
                <c:pt idx="16">
                  <c:v>114.683975909</c:v>
                </c:pt>
                <c:pt idx="17">
                  <c:v>87.867628755400006</c:v>
                </c:pt>
                <c:pt idx="18">
                  <c:v>201.83747565000002</c:v>
                </c:pt>
                <c:pt idx="19">
                  <c:v>111.261681314</c:v>
                </c:pt>
                <c:pt idx="20">
                  <c:v>223.37161617800001</c:v>
                </c:pt>
                <c:pt idx="21">
                  <c:v>212.39553687099999</c:v>
                </c:pt>
                <c:pt idx="22">
                  <c:v>108.218027711</c:v>
                </c:pt>
                <c:pt idx="23">
                  <c:v>190.400106233</c:v>
                </c:pt>
                <c:pt idx="24">
                  <c:v>109.77886852899999</c:v>
                </c:pt>
                <c:pt idx="25">
                  <c:v>200.96666876999998</c:v>
                </c:pt>
                <c:pt idx="26">
                  <c:v>210.266428152</c:v>
                </c:pt>
                <c:pt idx="27">
                  <c:v>109.15359496400001</c:v>
                </c:pt>
                <c:pt idx="28">
                  <c:v>317.96759017900001</c:v>
                </c:pt>
                <c:pt idx="29">
                  <c:v>107.136534877</c:v>
                </c:pt>
                <c:pt idx="30">
                  <c:v>325.54331680500002</c:v>
                </c:pt>
                <c:pt idx="31">
                  <c:v>206.059908769</c:v>
                </c:pt>
                <c:pt idx="32">
                  <c:v>87.691075865100004</c:v>
                </c:pt>
                <c:pt idx="33">
                  <c:v>194.059439094</c:v>
                </c:pt>
                <c:pt idx="34">
                  <c:v>118.729464745</c:v>
                </c:pt>
                <c:pt idx="35">
                  <c:v>198.37132535399999</c:v>
                </c:pt>
                <c:pt idx="36">
                  <c:v>115.43849027500001</c:v>
                </c:pt>
                <c:pt idx="37">
                  <c:v>93.852052421600007</c:v>
                </c:pt>
                <c:pt idx="38">
                  <c:v>217.75477912100001</c:v>
                </c:pt>
                <c:pt idx="39">
                  <c:v>117.02354354000001</c:v>
                </c:pt>
                <c:pt idx="40">
                  <c:v>324.50243361399998</c:v>
                </c:pt>
                <c:pt idx="41">
                  <c:v>107.68101614700001</c:v>
                </c:pt>
                <c:pt idx="42">
                  <c:v>207.41087719200002</c:v>
                </c:pt>
                <c:pt idx="43">
                  <c:v>199.46015892099999</c:v>
                </c:pt>
                <c:pt idx="44">
                  <c:v>96.045198207499993</c:v>
                </c:pt>
                <c:pt idx="45">
                  <c:v>113.690842348</c:v>
                </c:pt>
                <c:pt idx="46">
                  <c:v>195.40001881700002</c:v>
                </c:pt>
                <c:pt idx="47">
                  <c:v>110.552957205</c:v>
                </c:pt>
                <c:pt idx="48">
                  <c:v>299.65858272300005</c:v>
                </c:pt>
                <c:pt idx="49">
                  <c:v>111.57270436200001</c:v>
                </c:pt>
                <c:pt idx="50">
                  <c:v>332.13503114899999</c:v>
                </c:pt>
                <c:pt idx="51">
                  <c:v>90.067999020999991</c:v>
                </c:pt>
                <c:pt idx="52">
                  <c:v>111.04448344900001</c:v>
                </c:pt>
                <c:pt idx="53">
                  <c:v>197.31428195199999</c:v>
                </c:pt>
                <c:pt idx="54">
                  <c:v>213.044252099</c:v>
                </c:pt>
                <c:pt idx="55">
                  <c:v>105.61414482000001</c:v>
                </c:pt>
                <c:pt idx="56">
                  <c:v>228.42967002899999</c:v>
                </c:pt>
                <c:pt idx="57">
                  <c:v>114.513360655</c:v>
                </c:pt>
                <c:pt idx="58">
                  <c:v>205.46474082</c:v>
                </c:pt>
                <c:pt idx="59">
                  <c:v>357.44049362999999</c:v>
                </c:pt>
                <c:pt idx="60">
                  <c:v>86.848767279599997</c:v>
                </c:pt>
                <c:pt idx="61">
                  <c:v>281.40341511499997</c:v>
                </c:pt>
                <c:pt idx="62">
                  <c:v>195.78639194299998</c:v>
                </c:pt>
                <c:pt idx="63">
                  <c:v>114.583692551</c:v>
                </c:pt>
                <c:pt idx="64">
                  <c:v>307.14418617799998</c:v>
                </c:pt>
                <c:pt idx="65">
                  <c:v>91.484782827500013</c:v>
                </c:pt>
                <c:pt idx="66">
                  <c:v>108.485762862</c:v>
                </c:pt>
                <c:pt idx="67">
                  <c:v>110.67365119500001</c:v>
                </c:pt>
                <c:pt idx="68">
                  <c:v>292.130077078</c:v>
                </c:pt>
                <c:pt idx="69">
                  <c:v>212.99064658199998</c:v>
                </c:pt>
                <c:pt idx="70">
                  <c:v>109.747631877</c:v>
                </c:pt>
                <c:pt idx="71">
                  <c:v>198.324697676</c:v>
                </c:pt>
                <c:pt idx="72">
                  <c:v>352.03086823500001</c:v>
                </c:pt>
                <c:pt idx="73">
                  <c:v>76.933056914100007</c:v>
                </c:pt>
                <c:pt idx="74">
                  <c:v>288.81043605100001</c:v>
                </c:pt>
                <c:pt idx="75">
                  <c:v>197.26084944600001</c:v>
                </c:pt>
                <c:pt idx="76">
                  <c:v>104.124749244</c:v>
                </c:pt>
                <c:pt idx="77">
                  <c:v>192.82288218300002</c:v>
                </c:pt>
                <c:pt idx="78">
                  <c:v>344.570058964</c:v>
                </c:pt>
                <c:pt idx="79">
                  <c:v>188.44395684599999</c:v>
                </c:pt>
                <c:pt idx="80">
                  <c:v>93.549173931500007</c:v>
                </c:pt>
                <c:pt idx="81">
                  <c:v>335.375909595</c:v>
                </c:pt>
                <c:pt idx="82">
                  <c:v>192.229712689</c:v>
                </c:pt>
                <c:pt idx="83">
                  <c:v>112.31367196399999</c:v>
                </c:pt>
                <c:pt idx="84">
                  <c:v>199.40727764499999</c:v>
                </c:pt>
                <c:pt idx="85">
                  <c:v>91.770021581400002</c:v>
                </c:pt>
                <c:pt idx="86">
                  <c:v>281.07548349999996</c:v>
                </c:pt>
                <c:pt idx="87">
                  <c:v>191.331423508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6944"/>
        <c:axId val="73029120"/>
      </c:scatterChart>
      <c:valAx>
        <c:axId val="730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FWE [m3/s]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29120"/>
        <c:crossesAt val="-6"/>
        <c:crossBetween val="midCat"/>
      </c:valAx>
      <c:valAx>
        <c:axId val="7302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capacity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2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'test_file (graph)'!$G$2:$G$89</c:f>
              <c:numCache>
                <c:formatCode>General</c:formatCode>
                <c:ptCount val="88"/>
                <c:pt idx="0">
                  <c:v>1.68703185174E-2</c:v>
                </c:pt>
                <c:pt idx="1">
                  <c:v>1.6942906908199998E-2</c:v>
                </c:pt>
                <c:pt idx="2">
                  <c:v>1.6704481429700001E-2</c:v>
                </c:pt>
                <c:pt idx="3">
                  <c:v>1.6830453832800001E-2</c:v>
                </c:pt>
                <c:pt idx="4">
                  <c:v>1.67738113158E-2</c:v>
                </c:pt>
                <c:pt idx="5">
                  <c:v>1.6907202016799999E-2</c:v>
                </c:pt>
                <c:pt idx="6">
                  <c:v>1.7029291946299999E-2</c:v>
                </c:pt>
                <c:pt idx="7">
                  <c:v>1.69700842235E-2</c:v>
                </c:pt>
                <c:pt idx="8">
                  <c:v>1.6955247627899999E-2</c:v>
                </c:pt>
                <c:pt idx="9">
                  <c:v>1.7001629321700001E-2</c:v>
                </c:pt>
                <c:pt idx="10">
                  <c:v>1.70048878264E-2</c:v>
                </c:pt>
                <c:pt idx="11">
                  <c:v>1.7056677251300001E-2</c:v>
                </c:pt>
                <c:pt idx="12">
                  <c:v>1.70512001903E-2</c:v>
                </c:pt>
                <c:pt idx="13">
                  <c:v>1.7024716173800001E-2</c:v>
                </c:pt>
                <c:pt idx="14">
                  <c:v>1.70809427115E-2</c:v>
                </c:pt>
                <c:pt idx="15">
                  <c:v>1.69312594873E-2</c:v>
                </c:pt>
                <c:pt idx="16">
                  <c:v>1.6975145305200001E-2</c:v>
                </c:pt>
                <c:pt idx="17">
                  <c:v>1.6828096616700001E-2</c:v>
                </c:pt>
                <c:pt idx="18">
                  <c:v>1.6848063623900001E-2</c:v>
                </c:pt>
                <c:pt idx="19">
                  <c:v>1.6992269787100001E-2</c:v>
                </c:pt>
                <c:pt idx="20">
                  <c:v>1.6908796604199999E-2</c:v>
                </c:pt>
                <c:pt idx="21">
                  <c:v>1.7201091404200002E-2</c:v>
                </c:pt>
                <c:pt idx="22">
                  <c:v>1.6947205361100001E-2</c:v>
                </c:pt>
                <c:pt idx="23">
                  <c:v>1.6973481387999999E-2</c:v>
                </c:pt>
                <c:pt idx="24">
                  <c:v>1.70301239049E-2</c:v>
                </c:pt>
                <c:pt idx="25">
                  <c:v>1.6985336798499999E-2</c:v>
                </c:pt>
                <c:pt idx="26">
                  <c:v>1.6901586295999999E-2</c:v>
                </c:pt>
                <c:pt idx="27">
                  <c:v>1.69597420131E-2</c:v>
                </c:pt>
                <c:pt idx="28">
                  <c:v>1.68378721306E-2</c:v>
                </c:pt>
                <c:pt idx="29">
                  <c:v>1.7040454058000001E-2</c:v>
                </c:pt>
                <c:pt idx="30">
                  <c:v>1.6786637344800001E-2</c:v>
                </c:pt>
                <c:pt idx="31">
                  <c:v>1.6899853048900002E-2</c:v>
                </c:pt>
                <c:pt idx="32">
                  <c:v>1.6898743770700001E-2</c:v>
                </c:pt>
                <c:pt idx="33">
                  <c:v>1.6955732937099999E-2</c:v>
                </c:pt>
                <c:pt idx="34">
                  <c:v>1.7083854566699998E-2</c:v>
                </c:pt>
                <c:pt idx="35">
                  <c:v>1.69950429826E-2</c:v>
                </c:pt>
                <c:pt idx="36">
                  <c:v>1.7071167197500001E-2</c:v>
                </c:pt>
                <c:pt idx="37">
                  <c:v>1.70475950363E-2</c:v>
                </c:pt>
                <c:pt idx="38">
                  <c:v>1.70602130755E-2</c:v>
                </c:pt>
                <c:pt idx="39">
                  <c:v>1.70396220993E-2</c:v>
                </c:pt>
                <c:pt idx="40">
                  <c:v>1.6817281154499999E-2</c:v>
                </c:pt>
                <c:pt idx="41">
                  <c:v>1.7006873742500001E-2</c:v>
                </c:pt>
                <c:pt idx="42">
                  <c:v>1.6826926482300001E-2</c:v>
                </c:pt>
                <c:pt idx="43">
                  <c:v>1.6954762318699999E-2</c:v>
                </c:pt>
                <c:pt idx="44">
                  <c:v>1.7037680862500001E-2</c:v>
                </c:pt>
                <c:pt idx="45">
                  <c:v>1.7075950959699999E-2</c:v>
                </c:pt>
                <c:pt idx="46">
                  <c:v>1.70181298346E-2</c:v>
                </c:pt>
                <c:pt idx="47">
                  <c:v>1.7076852248199999E-2</c:v>
                </c:pt>
                <c:pt idx="48">
                  <c:v>1.6942906908199998E-2</c:v>
                </c:pt>
                <c:pt idx="49">
                  <c:v>1.7073039104500001E-2</c:v>
                </c:pt>
                <c:pt idx="50">
                  <c:v>1.6792738374800002E-2</c:v>
                </c:pt>
                <c:pt idx="51">
                  <c:v>1.6809100227900001E-2</c:v>
                </c:pt>
                <c:pt idx="52">
                  <c:v>1.70061357643E-2</c:v>
                </c:pt>
                <c:pt idx="53">
                  <c:v>1.6982355613399999E-2</c:v>
                </c:pt>
                <c:pt idx="54">
                  <c:v>1.6985752777800001E-2</c:v>
                </c:pt>
                <c:pt idx="55">
                  <c:v>1.7040454058000001E-2</c:v>
                </c:pt>
                <c:pt idx="56">
                  <c:v>1.6918988097400001E-2</c:v>
                </c:pt>
                <c:pt idx="57">
                  <c:v>1.69660630901E-2</c:v>
                </c:pt>
                <c:pt idx="58">
                  <c:v>1.69306355183E-2</c:v>
                </c:pt>
                <c:pt idx="59">
                  <c:v>1.6682365195999999E-2</c:v>
                </c:pt>
                <c:pt idx="60">
                  <c:v>1.6819846360200001E-2</c:v>
                </c:pt>
                <c:pt idx="61">
                  <c:v>1.6770760800799998E-2</c:v>
                </c:pt>
                <c:pt idx="62">
                  <c:v>1.6880302021E-2</c:v>
                </c:pt>
                <c:pt idx="63">
                  <c:v>1.70251321531E-2</c:v>
                </c:pt>
                <c:pt idx="64">
                  <c:v>1.6864633466699998E-2</c:v>
                </c:pt>
                <c:pt idx="65">
                  <c:v>1.6974590666099999E-2</c:v>
                </c:pt>
                <c:pt idx="66">
                  <c:v>1.7036571584400001E-2</c:v>
                </c:pt>
                <c:pt idx="67">
                  <c:v>1.7054042715700001E-2</c:v>
                </c:pt>
                <c:pt idx="68">
                  <c:v>1.69318834563E-2</c:v>
                </c:pt>
                <c:pt idx="69">
                  <c:v>1.6908995550799999E-2</c:v>
                </c:pt>
                <c:pt idx="70">
                  <c:v>1.6929705593499999E-2</c:v>
                </c:pt>
                <c:pt idx="71">
                  <c:v>1.6910737841000001E-2</c:v>
                </c:pt>
                <c:pt idx="72">
                  <c:v>1.6668429888900001E-2</c:v>
                </c:pt>
                <c:pt idx="73">
                  <c:v>1.6901100986800002E-2</c:v>
                </c:pt>
                <c:pt idx="74">
                  <c:v>1.6738037094599999E-2</c:v>
                </c:pt>
                <c:pt idx="75">
                  <c:v>1.6864494806899999E-2</c:v>
                </c:pt>
                <c:pt idx="76">
                  <c:v>1.7014594010400001E-2</c:v>
                </c:pt>
                <c:pt idx="77">
                  <c:v>1.6929040930899999E-2</c:v>
                </c:pt>
                <c:pt idx="78">
                  <c:v>1.6829413884499999E-2</c:v>
                </c:pt>
                <c:pt idx="79">
                  <c:v>1.69323687655E-2</c:v>
                </c:pt>
                <c:pt idx="80">
                  <c:v>1.69624579361E-2</c:v>
                </c:pt>
                <c:pt idx="81">
                  <c:v>1.6821579607400002E-2</c:v>
                </c:pt>
                <c:pt idx="82">
                  <c:v>1.6998925456199999E-2</c:v>
                </c:pt>
                <c:pt idx="83">
                  <c:v>1.7051546839800001E-2</c:v>
                </c:pt>
                <c:pt idx="84">
                  <c:v>1.7026934730200002E-2</c:v>
                </c:pt>
                <c:pt idx="85">
                  <c:v>1.7079417454E-2</c:v>
                </c:pt>
                <c:pt idx="86">
                  <c:v>1.69431148978E-2</c:v>
                </c:pt>
                <c:pt idx="87">
                  <c:v>1.6953930360100001E-2</c:v>
                </c:pt>
              </c:numCache>
            </c:numRef>
          </c:xVal>
          <c:yVal>
            <c:numRef>
              <c:f>'test_file (graph)'!$AE$2:$AE$89</c:f>
              <c:numCache>
                <c:formatCode>General</c:formatCode>
                <c:ptCount val="88"/>
                <c:pt idx="0">
                  <c:v>196.083888457</c:v>
                </c:pt>
                <c:pt idx="1">
                  <c:v>106.20114402599999</c:v>
                </c:pt>
                <c:pt idx="2">
                  <c:v>346.70885153300003</c:v>
                </c:pt>
                <c:pt idx="3">
                  <c:v>86.416062420699987</c:v>
                </c:pt>
                <c:pt idx="4">
                  <c:v>290.66417676599997</c:v>
                </c:pt>
                <c:pt idx="5">
                  <c:v>192.431229715</c:v>
                </c:pt>
                <c:pt idx="6">
                  <c:v>105.801746185</c:v>
                </c:pt>
                <c:pt idx="7">
                  <c:v>113.08250143000001</c:v>
                </c:pt>
                <c:pt idx="8">
                  <c:v>189.036587303</c:v>
                </c:pt>
                <c:pt idx="9">
                  <c:v>90.854830585999991</c:v>
                </c:pt>
                <c:pt idx="10">
                  <c:v>211.69189600000001</c:v>
                </c:pt>
                <c:pt idx="11">
                  <c:v>103.07209161499999</c:v>
                </c:pt>
                <c:pt idx="12">
                  <c:v>109.89613668199999</c:v>
                </c:pt>
                <c:pt idx="13">
                  <c:v>201.16769074300001</c:v>
                </c:pt>
                <c:pt idx="14">
                  <c:v>100.962634859</c:v>
                </c:pt>
                <c:pt idx="15">
                  <c:v>217.08157339100001</c:v>
                </c:pt>
                <c:pt idx="16">
                  <c:v>114.683975909</c:v>
                </c:pt>
                <c:pt idx="17">
                  <c:v>87.867628755400006</c:v>
                </c:pt>
                <c:pt idx="18">
                  <c:v>201.83747565000002</c:v>
                </c:pt>
                <c:pt idx="19">
                  <c:v>111.261681314</c:v>
                </c:pt>
                <c:pt idx="20">
                  <c:v>223.37161617800001</c:v>
                </c:pt>
                <c:pt idx="21">
                  <c:v>212.39553687099999</c:v>
                </c:pt>
                <c:pt idx="22">
                  <c:v>108.218027711</c:v>
                </c:pt>
                <c:pt idx="23">
                  <c:v>190.400106233</c:v>
                </c:pt>
                <c:pt idx="24">
                  <c:v>109.77886852899999</c:v>
                </c:pt>
                <c:pt idx="25">
                  <c:v>200.96666876999998</c:v>
                </c:pt>
                <c:pt idx="26">
                  <c:v>210.266428152</c:v>
                </c:pt>
                <c:pt idx="27">
                  <c:v>109.15359496400001</c:v>
                </c:pt>
                <c:pt idx="28">
                  <c:v>317.96759017900001</c:v>
                </c:pt>
                <c:pt idx="29">
                  <c:v>107.136534877</c:v>
                </c:pt>
                <c:pt idx="30">
                  <c:v>325.54331680500002</c:v>
                </c:pt>
                <c:pt idx="31">
                  <c:v>206.059908769</c:v>
                </c:pt>
                <c:pt idx="32">
                  <c:v>87.691075865100004</c:v>
                </c:pt>
                <c:pt idx="33">
                  <c:v>194.059439094</c:v>
                </c:pt>
                <c:pt idx="34">
                  <c:v>118.729464745</c:v>
                </c:pt>
                <c:pt idx="35">
                  <c:v>198.37132535399999</c:v>
                </c:pt>
                <c:pt idx="36">
                  <c:v>115.43849027500001</c:v>
                </c:pt>
                <c:pt idx="37">
                  <c:v>93.852052421600007</c:v>
                </c:pt>
                <c:pt idx="38">
                  <c:v>217.75477912100001</c:v>
                </c:pt>
                <c:pt idx="39">
                  <c:v>117.02354354000001</c:v>
                </c:pt>
                <c:pt idx="40">
                  <c:v>324.50243361399998</c:v>
                </c:pt>
                <c:pt idx="41">
                  <c:v>107.68101614700001</c:v>
                </c:pt>
                <c:pt idx="42">
                  <c:v>207.41087719200002</c:v>
                </c:pt>
                <c:pt idx="43">
                  <c:v>199.46015892099999</c:v>
                </c:pt>
                <c:pt idx="44">
                  <c:v>96.045198207499993</c:v>
                </c:pt>
                <c:pt idx="45">
                  <c:v>113.690842348</c:v>
                </c:pt>
                <c:pt idx="46">
                  <c:v>195.40001881700002</c:v>
                </c:pt>
                <c:pt idx="47">
                  <c:v>110.552957205</c:v>
                </c:pt>
                <c:pt idx="48">
                  <c:v>299.65858272300005</c:v>
                </c:pt>
                <c:pt idx="49">
                  <c:v>111.57270436200001</c:v>
                </c:pt>
                <c:pt idx="50">
                  <c:v>332.13503114899999</c:v>
                </c:pt>
                <c:pt idx="51">
                  <c:v>90.067999020999991</c:v>
                </c:pt>
                <c:pt idx="52">
                  <c:v>111.04448344900001</c:v>
                </c:pt>
                <c:pt idx="53">
                  <c:v>197.31428195199999</c:v>
                </c:pt>
                <c:pt idx="54">
                  <c:v>213.044252099</c:v>
                </c:pt>
                <c:pt idx="55">
                  <c:v>105.61414482000001</c:v>
                </c:pt>
                <c:pt idx="56">
                  <c:v>228.42967002899999</c:v>
                </c:pt>
                <c:pt idx="57">
                  <c:v>114.513360655</c:v>
                </c:pt>
                <c:pt idx="58">
                  <c:v>205.46474082</c:v>
                </c:pt>
                <c:pt idx="59">
                  <c:v>357.44049362999999</c:v>
                </c:pt>
                <c:pt idx="60">
                  <c:v>86.848767279599997</c:v>
                </c:pt>
                <c:pt idx="61">
                  <c:v>281.40341511499997</c:v>
                </c:pt>
                <c:pt idx="62">
                  <c:v>195.78639194299998</c:v>
                </c:pt>
                <c:pt idx="63">
                  <c:v>114.583692551</c:v>
                </c:pt>
                <c:pt idx="64">
                  <c:v>307.14418617799998</c:v>
                </c:pt>
                <c:pt idx="65">
                  <c:v>91.484782827500013</c:v>
                </c:pt>
                <c:pt idx="66">
                  <c:v>108.485762862</c:v>
                </c:pt>
                <c:pt idx="67">
                  <c:v>110.67365119500001</c:v>
                </c:pt>
                <c:pt idx="68">
                  <c:v>292.130077078</c:v>
                </c:pt>
                <c:pt idx="69">
                  <c:v>212.99064658199998</c:v>
                </c:pt>
                <c:pt idx="70">
                  <c:v>109.747631877</c:v>
                </c:pt>
                <c:pt idx="71">
                  <c:v>198.324697676</c:v>
                </c:pt>
                <c:pt idx="72">
                  <c:v>352.03086823500001</c:v>
                </c:pt>
                <c:pt idx="73">
                  <c:v>76.933056914100007</c:v>
                </c:pt>
                <c:pt idx="74">
                  <c:v>288.81043605100001</c:v>
                </c:pt>
                <c:pt idx="75">
                  <c:v>197.26084944600001</c:v>
                </c:pt>
                <c:pt idx="76">
                  <c:v>104.124749244</c:v>
                </c:pt>
                <c:pt idx="77">
                  <c:v>192.82288218300002</c:v>
                </c:pt>
                <c:pt idx="78">
                  <c:v>344.570058964</c:v>
                </c:pt>
                <c:pt idx="79">
                  <c:v>188.44395684599999</c:v>
                </c:pt>
                <c:pt idx="80">
                  <c:v>93.549173931500007</c:v>
                </c:pt>
                <c:pt idx="81">
                  <c:v>335.375909595</c:v>
                </c:pt>
                <c:pt idx="82">
                  <c:v>192.229712689</c:v>
                </c:pt>
                <c:pt idx="83">
                  <c:v>112.31367196399999</c:v>
                </c:pt>
                <c:pt idx="84">
                  <c:v>199.40727764499999</c:v>
                </c:pt>
                <c:pt idx="85">
                  <c:v>91.770021581400002</c:v>
                </c:pt>
                <c:pt idx="86">
                  <c:v>281.07548349999996</c:v>
                </c:pt>
                <c:pt idx="87">
                  <c:v>191.331423508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4080"/>
        <c:axId val="73056256"/>
      </c:scatterChart>
      <c:valAx>
        <c:axId val="730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FWC [m3/s]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56256"/>
        <c:crossesAt val="-6"/>
        <c:crossBetween val="midCat"/>
      </c:valAx>
      <c:valAx>
        <c:axId val="7305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capacity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5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28</xdr:row>
      <xdr:rowOff>0</xdr:rowOff>
    </xdr:from>
    <xdr:to>
      <xdr:col>45</xdr:col>
      <xdr:colOff>304800</xdr:colOff>
      <xdr:row>42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11</xdr:row>
      <xdr:rowOff>100012</xdr:rowOff>
    </xdr:from>
    <xdr:to>
      <xdr:col>22</xdr:col>
      <xdr:colOff>457200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22</xdr:col>
      <xdr:colOff>304800</xdr:colOff>
      <xdr:row>58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28</xdr:row>
      <xdr:rowOff>0</xdr:rowOff>
    </xdr:from>
    <xdr:to>
      <xdr:col>45</xdr:col>
      <xdr:colOff>304800</xdr:colOff>
      <xdr:row>42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29</xdr:col>
      <xdr:colOff>304800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276225</xdr:colOff>
      <xdr:row>3</xdr:row>
      <xdr:rowOff>157162</xdr:rowOff>
    </xdr:from>
    <xdr:to>
      <xdr:col>40</xdr:col>
      <xdr:colOff>581025</xdr:colOff>
      <xdr:row>18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7</xdr:row>
      <xdr:rowOff>176212</xdr:rowOff>
    </xdr:from>
    <xdr:to>
      <xdr:col>40</xdr:col>
      <xdr:colOff>333375</xdr:colOff>
      <xdr:row>22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1"/>
  <sheetViews>
    <sheetView topLeftCell="A111" workbookViewId="0">
      <selection activeCell="V2" sqref="V2"/>
    </sheetView>
  </sheetViews>
  <sheetFormatPr defaultRowHeight="15" x14ac:dyDescent="0.25"/>
  <cols>
    <col min="22" max="22" width="11.140625" customWidth="1"/>
    <col min="28" max="29" width="9.140625" style="2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B1" s="2" t="s">
        <v>27</v>
      </c>
      <c r="AC1" s="2" t="s">
        <v>28</v>
      </c>
      <c r="AD1" t="s">
        <v>26</v>
      </c>
      <c r="AE1" t="s">
        <v>29</v>
      </c>
      <c r="AF1" t="s">
        <v>60</v>
      </c>
    </row>
    <row r="2" spans="1:32" x14ac:dyDescent="0.25">
      <c r="A2">
        <v>287.02106227100001</v>
      </c>
      <c r="B2">
        <v>283.57277167299998</v>
      </c>
      <c r="C2">
        <v>302.72319902300001</v>
      </c>
      <c r="D2">
        <v>305.99255189299998</v>
      </c>
      <c r="E2">
        <v>283.14999999999998</v>
      </c>
      <c r="F2">
        <v>1.35741677399E-2</v>
      </c>
      <c r="G2">
        <v>1.68703185174E-2</v>
      </c>
      <c r="H2" t="s">
        <v>24</v>
      </c>
      <c r="I2">
        <v>0</v>
      </c>
      <c r="J2">
        <v>57.5337362637</v>
      </c>
      <c r="K2">
        <v>-196083.88845699999</v>
      </c>
      <c r="L2">
        <v>287.02106227100001</v>
      </c>
      <c r="M2">
        <v>283.57277167299998</v>
      </c>
      <c r="N2">
        <v>3.5351955398910799E-3</v>
      </c>
      <c r="O2">
        <v>3.2638120803652501E-3</v>
      </c>
      <c r="P2" s="1">
        <v>1.42890562564975E-5</v>
      </c>
      <c r="Q2" s="1">
        <v>1.7738350315529601E-5</v>
      </c>
      <c r="R2">
        <v>9.0939334297558599E-2</v>
      </c>
      <c r="S2">
        <v>331.17124945589802</v>
      </c>
      <c r="T2">
        <v>8.1956075301400002E-3</v>
      </c>
      <c r="U2">
        <v>7.0162276879599996E-3</v>
      </c>
      <c r="V2">
        <v>1.2344831081999999E-2</v>
      </c>
      <c r="W2">
        <v>1.2525378184300001E-2</v>
      </c>
      <c r="X2" s="1">
        <v>6.9955283361400004E-7</v>
      </c>
      <c r="Y2" s="1">
        <v>-2.4458808964400001E-6</v>
      </c>
      <c r="Z2">
        <v>8.05267656976E-4</v>
      </c>
      <c r="AB2" s="2">
        <f>S2/-K2</f>
        <v>1.6889263674946036E-3</v>
      </c>
      <c r="AC2" s="2">
        <f>R2/J2</f>
        <v>1.5806262586658278E-3</v>
      </c>
      <c r="AD2">
        <f>-K2/J2/1000</f>
        <v>3.4081549572631529</v>
      </c>
      <c r="AE2">
        <f>K2/-1000</f>
        <v>196.083888457</v>
      </c>
      <c r="AF2">
        <f>IF(I2=0,0,IF(H2="UC",-I2,I2))</f>
        <v>0</v>
      </c>
    </row>
    <row r="3" spans="1:32" x14ac:dyDescent="0.25">
      <c r="A3">
        <v>285.16275946299999</v>
      </c>
      <c r="B3">
        <v>283.29621489599998</v>
      </c>
      <c r="C3">
        <v>302.66068376099997</v>
      </c>
      <c r="D3">
        <v>304.523931624</v>
      </c>
      <c r="E3">
        <v>283.14999999999998</v>
      </c>
      <c r="F3">
        <v>1.3574029080200001E-2</v>
      </c>
      <c r="G3">
        <v>1.6942906908199998E-2</v>
      </c>
      <c r="H3" t="s">
        <v>24</v>
      </c>
      <c r="I3">
        <v>0</v>
      </c>
      <c r="J3">
        <v>42.403296703300001</v>
      </c>
      <c r="K3">
        <v>-106201.14402599999</v>
      </c>
      <c r="L3">
        <v>285.16275946299999</v>
      </c>
      <c r="M3">
        <v>283.29621489599998</v>
      </c>
      <c r="N3">
        <v>3.4386156649612201E-3</v>
      </c>
      <c r="O3">
        <v>4.2815269905620203E-3</v>
      </c>
      <c r="P3" s="1">
        <v>1.4275643708996399E-5</v>
      </c>
      <c r="Q3" s="1">
        <v>1.77987954322484E-5</v>
      </c>
      <c r="R3">
        <v>6.8925265944108596E-2</v>
      </c>
      <c r="S3">
        <v>280.70220952581201</v>
      </c>
      <c r="T3">
        <v>1.35486235525E-2</v>
      </c>
      <c r="U3">
        <v>1.9668179751299999E-2</v>
      </c>
      <c r="V3">
        <v>-1.63348969694E-3</v>
      </c>
      <c r="W3">
        <v>-1.0230214662E-2</v>
      </c>
      <c r="X3" s="1">
        <v>1.2049918893200001E-7</v>
      </c>
      <c r="Y3" s="1">
        <v>-5.9567857152799995E-7</v>
      </c>
      <c r="Z3">
        <v>8.5124195622600005E-4</v>
      </c>
      <c r="AB3" s="2">
        <f t="shared" ref="AB3:AB66" si="0">S3/-K3</f>
        <v>2.6431185096941227E-3</v>
      </c>
      <c r="AC3" s="2">
        <f t="shared" ref="AC3:AC66" si="1">R3/J3</f>
        <v>1.6254695106936001E-3</v>
      </c>
      <c r="AD3">
        <f t="shared" ref="AD3:AD66" si="2">-K3/J3/1000</f>
        <v>2.5045492280729906</v>
      </c>
      <c r="AE3">
        <f t="shared" ref="AE3:AE66" si="3">K3/-1000</f>
        <v>106.20114402599999</v>
      </c>
      <c r="AF3">
        <f t="shared" ref="AF3:AF66" si="4">IF(I3=0,0,IF(H3="UC",-I3,I3))</f>
        <v>0</v>
      </c>
    </row>
    <row r="4" spans="1:32" x14ac:dyDescent="0.25">
      <c r="A4">
        <v>289.33956044000001</v>
      </c>
      <c r="B4">
        <v>283.25634920599998</v>
      </c>
      <c r="C4">
        <v>297.39035409000002</v>
      </c>
      <c r="D4">
        <v>303.14590964600001</v>
      </c>
      <c r="E4">
        <v>282.59444444399998</v>
      </c>
      <c r="F4">
        <v>1.36138937647E-2</v>
      </c>
      <c r="G4">
        <v>1.6704481429700001E-2</v>
      </c>
      <c r="H4" t="s">
        <v>24</v>
      </c>
      <c r="I4">
        <v>0</v>
      </c>
      <c r="J4">
        <v>75.941318681300004</v>
      </c>
      <c r="K4">
        <v>-346708.85153300001</v>
      </c>
      <c r="L4">
        <v>289.33956044000001</v>
      </c>
      <c r="M4">
        <v>283.25634920599998</v>
      </c>
      <c r="N4">
        <v>3.17952274560322E-3</v>
      </c>
      <c r="O4">
        <v>3.4681310761385201E-3</v>
      </c>
      <c r="P4" s="1">
        <v>1.43132041531988E-5</v>
      </c>
      <c r="Q4" s="1">
        <v>1.7547613142215799E-5</v>
      </c>
      <c r="R4">
        <v>0.11967931342240699</v>
      </c>
      <c r="S4">
        <v>475.84148748959097</v>
      </c>
      <c r="T4">
        <v>-2.5142538620800001E-2</v>
      </c>
      <c r="U4">
        <v>-3.1243297765000001E-2</v>
      </c>
      <c r="V4">
        <v>-9.8444550618499993E-3</v>
      </c>
      <c r="W4">
        <v>-5.9590168285799999E-3</v>
      </c>
      <c r="X4" s="1">
        <v>7.6865743344499999E-7</v>
      </c>
      <c r="Y4" s="1">
        <v>1.0574314809899999E-6</v>
      </c>
      <c r="Z4">
        <v>5.83850931677E-4</v>
      </c>
      <c r="AB4" s="2">
        <f t="shared" si="0"/>
        <v>1.3724526656461785E-3</v>
      </c>
      <c r="AC4" s="2">
        <f t="shared" si="1"/>
        <v>1.5759446306780704E-3</v>
      </c>
      <c r="AD4">
        <f t="shared" si="2"/>
        <v>4.5654836860026045</v>
      </c>
      <c r="AE4">
        <f t="shared" si="3"/>
        <v>346.70885153300003</v>
      </c>
      <c r="AF4">
        <f t="shared" si="4"/>
        <v>0</v>
      </c>
    </row>
    <row r="5" spans="1:32" x14ac:dyDescent="0.25">
      <c r="A5">
        <v>284.90854700900002</v>
      </c>
      <c r="B5">
        <v>283.38962149000002</v>
      </c>
      <c r="C5">
        <v>297.109279609</v>
      </c>
      <c r="D5">
        <v>298.69590964600002</v>
      </c>
      <c r="E5">
        <v>283.14999999999998</v>
      </c>
      <c r="F5">
        <v>1.35724344928E-2</v>
      </c>
      <c r="G5">
        <v>1.6830453832800001E-2</v>
      </c>
      <c r="H5" t="s">
        <v>24</v>
      </c>
      <c r="I5">
        <v>0</v>
      </c>
      <c r="J5">
        <v>35.0978021978</v>
      </c>
      <c r="K5">
        <v>-86416.062420699993</v>
      </c>
      <c r="L5">
        <v>284.90854700900002</v>
      </c>
      <c r="M5">
        <v>283.38962149000002</v>
      </c>
      <c r="N5">
        <v>4.7890136762639198E-3</v>
      </c>
      <c r="O5">
        <v>5.6102995894192096E-3</v>
      </c>
      <c r="P5" s="1">
        <v>1.42749651150441E-5</v>
      </c>
      <c r="Q5" s="1">
        <v>1.7683775339984199E-5</v>
      </c>
      <c r="R5">
        <v>6.04021924112133E-2</v>
      </c>
      <c r="S5">
        <v>273.668167778748</v>
      </c>
      <c r="T5">
        <v>1.6149068322999999E-3</v>
      </c>
      <c r="U5">
        <v>1.03519668736E-4</v>
      </c>
      <c r="V5">
        <v>-1.0847268673399999E-2</v>
      </c>
      <c r="W5">
        <v>-1.8639910813799999E-2</v>
      </c>
      <c r="X5" s="1">
        <v>1.3926264088300001E-6</v>
      </c>
      <c r="Y5" s="1">
        <v>1.1924740418500001E-6</v>
      </c>
      <c r="Z5" s="1">
        <v>-7.1667462971800006E-5</v>
      </c>
      <c r="AB5" s="2">
        <f t="shared" si="0"/>
        <v>3.1668669008134984E-3</v>
      </c>
      <c r="AC5" s="2">
        <f t="shared" si="1"/>
        <v>1.7209679418331051E-3</v>
      </c>
      <c r="AD5">
        <f t="shared" si="2"/>
        <v>2.4621502490009681</v>
      </c>
      <c r="AE5">
        <f t="shared" si="3"/>
        <v>86.416062420699987</v>
      </c>
      <c r="AF5">
        <f t="shared" si="4"/>
        <v>0</v>
      </c>
    </row>
    <row r="6" spans="1:32" x14ac:dyDescent="0.25">
      <c r="A6">
        <v>288.244505495</v>
      </c>
      <c r="B6">
        <v>283.138400488</v>
      </c>
      <c r="C6">
        <v>294.57057387100002</v>
      </c>
      <c r="D6">
        <v>299.32002441999998</v>
      </c>
      <c r="E6">
        <v>282.59444444399998</v>
      </c>
      <c r="F6">
        <v>1.3592678819599999E-2</v>
      </c>
      <c r="G6">
        <v>1.67738113158E-2</v>
      </c>
      <c r="H6" t="s">
        <v>24</v>
      </c>
      <c r="I6">
        <v>0</v>
      </c>
      <c r="J6">
        <v>60.508241758200001</v>
      </c>
      <c r="K6">
        <v>-290664.17676599999</v>
      </c>
      <c r="L6">
        <v>288.244505495</v>
      </c>
      <c r="M6">
        <v>283.138400488</v>
      </c>
      <c r="N6">
        <v>3.01002254533622E-3</v>
      </c>
      <c r="O6">
        <v>3.0414288698269701E-3</v>
      </c>
      <c r="P6" s="1">
        <v>1.42998153570578E-5</v>
      </c>
      <c r="Q6" s="1">
        <v>1.7618031895155099E-5</v>
      </c>
      <c r="R6">
        <v>9.5308965511195304E-2</v>
      </c>
      <c r="S6">
        <v>415.05424807737398</v>
      </c>
      <c r="T6">
        <v>-1.5968572490299999E-2</v>
      </c>
      <c r="U6">
        <v>-1.50777724691E-2</v>
      </c>
      <c r="V6">
        <v>-5.36391145087E-3</v>
      </c>
      <c r="W6">
        <v>-4.0643414556500003E-3</v>
      </c>
      <c r="X6" s="1">
        <v>3.1228592197999999E-7</v>
      </c>
      <c r="Y6" s="1">
        <v>1.63980252468E-6</v>
      </c>
      <c r="Z6">
        <v>-7.5871954132800004E-4</v>
      </c>
      <c r="AB6" s="2">
        <f t="shared" si="0"/>
        <v>1.4279511589469608E-3</v>
      </c>
      <c r="AC6" s="2">
        <f t="shared" si="1"/>
        <v>1.5751402245674929E-3</v>
      </c>
      <c r="AD6">
        <f t="shared" si="2"/>
        <v>4.8037121608579803</v>
      </c>
      <c r="AE6">
        <f t="shared" si="3"/>
        <v>290.66417676599997</v>
      </c>
      <c r="AF6">
        <f t="shared" si="4"/>
        <v>0</v>
      </c>
    </row>
    <row r="7" spans="1:32" x14ac:dyDescent="0.25">
      <c r="A7">
        <v>286.48473748499998</v>
      </c>
      <c r="B7">
        <v>283.10616605600001</v>
      </c>
      <c r="C7">
        <v>291.66336996299998</v>
      </c>
      <c r="D7">
        <v>294.782051282</v>
      </c>
      <c r="E7">
        <v>283.14999999999998</v>
      </c>
      <c r="F7">
        <v>1.3592886809200001E-2</v>
      </c>
      <c r="G7">
        <v>1.6907202016799999E-2</v>
      </c>
      <c r="H7" t="s">
        <v>24</v>
      </c>
      <c r="I7">
        <v>0</v>
      </c>
      <c r="J7">
        <v>42.487472527500003</v>
      </c>
      <c r="K7">
        <v>-192431.22971499999</v>
      </c>
      <c r="L7">
        <v>286.48473748499998</v>
      </c>
      <c r="M7">
        <v>283.10616605600001</v>
      </c>
      <c r="N7">
        <v>2.9399440567112502E-3</v>
      </c>
      <c r="O7">
        <v>3.00771832045678E-3</v>
      </c>
      <c r="P7" s="1">
        <v>1.42891546634908E-5</v>
      </c>
      <c r="Q7" s="1">
        <v>1.77562300837605E-5</v>
      </c>
      <c r="R7">
        <v>6.6811476156783803E-2</v>
      </c>
      <c r="S7">
        <v>326.295272808807</v>
      </c>
      <c r="T7">
        <v>-5.9457450761799999E-4</v>
      </c>
      <c r="U7">
        <v>-3.1002813611499997E-4</v>
      </c>
      <c r="V7">
        <v>-4.4380740032899999E-4</v>
      </c>
      <c r="W7">
        <v>-5.0623772362899996E-3</v>
      </c>
      <c r="X7" s="1">
        <v>-2.8793003154E-6</v>
      </c>
      <c r="Y7" s="1">
        <v>1.60905622734E-6</v>
      </c>
      <c r="Z7">
        <v>-8.5332059245100001E-4</v>
      </c>
      <c r="AB7" s="2">
        <f t="shared" si="0"/>
        <v>1.6956461448178976E-3</v>
      </c>
      <c r="AC7" s="2">
        <f t="shared" si="1"/>
        <v>1.5724982490671832E-3</v>
      </c>
      <c r="AD7">
        <f t="shared" si="2"/>
        <v>4.5291286647010818</v>
      </c>
      <c r="AE7">
        <f t="shared" si="3"/>
        <v>192.431229715</v>
      </c>
      <c r="AF7">
        <f t="shared" si="4"/>
        <v>0</v>
      </c>
    </row>
    <row r="8" spans="1:32" x14ac:dyDescent="0.25">
      <c r="A8">
        <v>285.11599511600002</v>
      </c>
      <c r="B8">
        <v>283.257753358</v>
      </c>
      <c r="C8">
        <v>290.05152625199997</v>
      </c>
      <c r="D8">
        <v>291.80409035399998</v>
      </c>
      <c r="E8">
        <v>283.14999999999998</v>
      </c>
      <c r="F8">
        <v>1.3583319284899999E-2</v>
      </c>
      <c r="G8">
        <v>1.7029291946299999E-2</v>
      </c>
      <c r="H8" t="s">
        <v>24</v>
      </c>
      <c r="I8">
        <v>0</v>
      </c>
      <c r="J8">
        <v>32.297692307699997</v>
      </c>
      <c r="K8">
        <v>-105801.746185</v>
      </c>
      <c r="L8">
        <v>285.11599511600002</v>
      </c>
      <c r="M8">
        <v>283.257753358</v>
      </c>
      <c r="N8">
        <v>3.06925690578832E-3</v>
      </c>
      <c r="O8">
        <v>3.4222061942633599E-3</v>
      </c>
      <c r="P8" s="1">
        <v>1.4279917220483E-5</v>
      </c>
      <c r="Q8" s="1">
        <v>1.7881728325285001E-5</v>
      </c>
      <c r="R8">
        <v>5.2047335281257601E-2</v>
      </c>
      <c r="S8">
        <v>275.88898904161198</v>
      </c>
      <c r="T8">
        <v>1.5505122896400001E-2</v>
      </c>
      <c r="U8">
        <v>1.8688219992600001E-2</v>
      </c>
      <c r="V8">
        <v>1.95944152466E-3</v>
      </c>
      <c r="W8">
        <v>-1.6754260232500001E-3</v>
      </c>
      <c r="X8" s="1">
        <v>2.1980588253599998E-6</v>
      </c>
      <c r="Y8" s="1">
        <v>2.1522408136499999E-7</v>
      </c>
      <c r="Z8">
        <v>-7.3769708552299997E-4</v>
      </c>
      <c r="AB8" s="2">
        <f t="shared" si="0"/>
        <v>2.6076033618500525E-3</v>
      </c>
      <c r="AC8" s="2">
        <f t="shared" si="1"/>
        <v>1.6114877430066156E-3</v>
      </c>
      <c r="AD8">
        <f t="shared" si="2"/>
        <v>3.2758299006946734</v>
      </c>
      <c r="AE8">
        <f t="shared" si="3"/>
        <v>105.801746185</v>
      </c>
      <c r="AF8">
        <f t="shared" si="4"/>
        <v>0</v>
      </c>
    </row>
    <row r="9" spans="1:32" x14ac:dyDescent="0.25">
      <c r="A9">
        <v>282.571794872</v>
      </c>
      <c r="B9">
        <v>280.584798535</v>
      </c>
      <c r="C9">
        <v>302.70317460299998</v>
      </c>
      <c r="D9">
        <v>304.74804639799999</v>
      </c>
      <c r="E9">
        <v>280.372222222</v>
      </c>
      <c r="F9">
        <v>1.3559608463900001E-2</v>
      </c>
      <c r="G9">
        <v>1.69700842235E-2</v>
      </c>
      <c r="H9" t="s">
        <v>24</v>
      </c>
      <c r="I9">
        <v>0</v>
      </c>
      <c r="J9">
        <v>45.325824175800001</v>
      </c>
      <c r="K9">
        <v>-113082.50143</v>
      </c>
      <c r="L9">
        <v>282.571794872</v>
      </c>
      <c r="M9">
        <v>280.584798535</v>
      </c>
      <c r="N9">
        <v>3.07075174016607E-3</v>
      </c>
      <c r="O9">
        <v>3.0267487348612501E-3</v>
      </c>
      <c r="P9" s="1">
        <v>1.42781504367249E-5</v>
      </c>
      <c r="Q9" s="1">
        <v>1.7837171236961499E-5</v>
      </c>
      <c r="R9">
        <v>7.1285272664654703E-2</v>
      </c>
      <c r="S9">
        <v>270.00642401388598</v>
      </c>
      <c r="T9">
        <v>-1.11955194564E-2</v>
      </c>
      <c r="U9">
        <v>-1.12730264904E-2</v>
      </c>
      <c r="V9">
        <v>5.5513085947899998E-3</v>
      </c>
      <c r="W9">
        <v>2.7987471465699999E-3</v>
      </c>
      <c r="X9" s="1">
        <v>8.3798731959900001E-7</v>
      </c>
      <c r="Y9" s="1">
        <v>3.59912539425E-7</v>
      </c>
      <c r="Z9">
        <v>-5.4180602006699996E-4</v>
      </c>
      <c r="AB9" s="2">
        <f t="shared" si="0"/>
        <v>2.3876941224281684E-3</v>
      </c>
      <c r="AC9" s="2">
        <f t="shared" si="1"/>
        <v>1.5727297619160506E-3</v>
      </c>
      <c r="AD9">
        <f t="shared" si="2"/>
        <v>2.4948802032016024</v>
      </c>
      <c r="AE9">
        <f t="shared" si="3"/>
        <v>113.08250143000001</v>
      </c>
      <c r="AF9">
        <f t="shared" si="4"/>
        <v>0</v>
      </c>
    </row>
    <row r="10" spans="1:32" x14ac:dyDescent="0.25">
      <c r="A10">
        <v>283.42399267399998</v>
      </c>
      <c r="B10">
        <v>280.10280830300002</v>
      </c>
      <c r="C10">
        <v>297.00018315</v>
      </c>
      <c r="D10">
        <v>300.21666666700003</v>
      </c>
      <c r="E10">
        <v>279.81666666699999</v>
      </c>
      <c r="F10">
        <v>1.3563421607600001E-2</v>
      </c>
      <c r="G10">
        <v>1.6955247627899999E-2</v>
      </c>
      <c r="H10" t="s">
        <v>24</v>
      </c>
      <c r="I10">
        <v>0</v>
      </c>
      <c r="J10">
        <v>50.165054945100003</v>
      </c>
      <c r="K10">
        <v>-189036.58730300001</v>
      </c>
      <c r="L10">
        <v>283.42399267399998</v>
      </c>
      <c r="M10">
        <v>280.10280830300002</v>
      </c>
      <c r="N10">
        <v>3.1662121360952499E-3</v>
      </c>
      <c r="O10">
        <v>3.6226267320227002E-3</v>
      </c>
      <c r="P10" s="1">
        <v>1.4246265446055701E-5</v>
      </c>
      <c r="Q10" s="1">
        <v>1.7818439780014801E-5</v>
      </c>
      <c r="R10">
        <v>7.9390194010521803E-2</v>
      </c>
      <c r="S10">
        <v>325.08799439215102</v>
      </c>
      <c r="T10">
        <v>2.5763125763100001E-2</v>
      </c>
      <c r="U10">
        <v>2.5721717895599999E-2</v>
      </c>
      <c r="V10">
        <v>-1.6154377024000001E-3</v>
      </c>
      <c r="W10">
        <v>-8.3946488294299997E-3</v>
      </c>
      <c r="X10" s="1">
        <v>-1.1249527614200001E-6</v>
      </c>
      <c r="Y10" s="1">
        <v>-3.3278345353799999E-7</v>
      </c>
      <c r="Z10" s="1">
        <v>3.5355948399399998E-5</v>
      </c>
      <c r="AB10" s="2">
        <f t="shared" si="0"/>
        <v>1.7197093908126846E-3</v>
      </c>
      <c r="AC10" s="2">
        <f t="shared" si="1"/>
        <v>1.582579628337005E-3</v>
      </c>
      <c r="AD10">
        <f t="shared" si="2"/>
        <v>3.7682922406818697</v>
      </c>
      <c r="AE10">
        <f t="shared" si="3"/>
        <v>189.036587303</v>
      </c>
      <c r="AF10">
        <f t="shared" si="4"/>
        <v>0</v>
      </c>
    </row>
    <row r="11" spans="1:32" x14ac:dyDescent="0.25">
      <c r="A11">
        <v>282.06788766800003</v>
      </c>
      <c r="B11">
        <v>280.47118437099999</v>
      </c>
      <c r="C11">
        <v>297.023565324</v>
      </c>
      <c r="D11">
        <v>298.68485958500003</v>
      </c>
      <c r="E11">
        <v>280.372222222</v>
      </c>
      <c r="F11">
        <v>1.3555240681000001E-2</v>
      </c>
      <c r="G11">
        <v>1.7001629321700001E-2</v>
      </c>
      <c r="H11" t="s">
        <v>24</v>
      </c>
      <c r="I11">
        <v>0</v>
      </c>
      <c r="J11">
        <v>36.488571428599997</v>
      </c>
      <c r="K11">
        <v>-90854.830585999996</v>
      </c>
      <c r="L11">
        <v>282.06788766800003</v>
      </c>
      <c r="M11">
        <v>280.47118437099999</v>
      </c>
      <c r="N11">
        <v>3.3400987471894198E-3</v>
      </c>
      <c r="O11">
        <v>3.79576485390351E-3</v>
      </c>
      <c r="P11" s="1">
        <v>1.42690314767642E-5</v>
      </c>
      <c r="Q11" s="1">
        <v>1.7864120695660799E-5</v>
      </c>
      <c r="R11">
        <v>5.8471823195043099E-2</v>
      </c>
      <c r="S11">
        <v>261.781510932647</v>
      </c>
      <c r="T11">
        <v>2.5589531241699999E-2</v>
      </c>
      <c r="U11">
        <v>2.4439135743499998E-2</v>
      </c>
      <c r="V11" s="1">
        <v>-6.1050061049500002E-5</v>
      </c>
      <c r="W11">
        <v>-3.30785156872E-3</v>
      </c>
      <c r="X11" s="1">
        <v>1.85261513175E-6</v>
      </c>
      <c r="Y11" s="1">
        <v>-3.4447910389800001E-6</v>
      </c>
      <c r="Z11">
        <v>2.9622551361700001E-4</v>
      </c>
      <c r="AB11" s="2">
        <f t="shared" si="0"/>
        <v>2.8813163729896982E-3</v>
      </c>
      <c r="AC11" s="2">
        <f t="shared" si="1"/>
        <v>1.602469510472873E-3</v>
      </c>
      <c r="AD11">
        <f t="shared" si="2"/>
        <v>2.489953073766745</v>
      </c>
      <c r="AE11">
        <f t="shared" si="3"/>
        <v>90.854830585999991</v>
      </c>
      <c r="AF11">
        <f t="shared" si="4"/>
        <v>0</v>
      </c>
    </row>
    <row r="12" spans="1:32" x14ac:dyDescent="0.25">
      <c r="A12">
        <v>283.664713065</v>
      </c>
      <c r="B12">
        <v>279.94945054900001</v>
      </c>
      <c r="C12">
        <v>291.18730158699998</v>
      </c>
      <c r="D12">
        <v>294.67026862</v>
      </c>
      <c r="E12">
        <v>279.81666666699999</v>
      </c>
      <c r="F12">
        <v>1.3578396863000001E-2</v>
      </c>
      <c r="G12">
        <v>1.70048878264E-2</v>
      </c>
      <c r="H12" t="s">
        <v>24</v>
      </c>
      <c r="I12">
        <v>0</v>
      </c>
      <c r="J12">
        <v>46.099670329699997</v>
      </c>
      <c r="K12">
        <v>-211691.89600000001</v>
      </c>
      <c r="L12">
        <v>283.664713065</v>
      </c>
      <c r="M12">
        <v>279.94945054900001</v>
      </c>
      <c r="N12">
        <v>2.9943860027752999E-3</v>
      </c>
      <c r="O12">
        <v>3.19513976175921E-3</v>
      </c>
      <c r="P12" s="1">
        <v>1.42809393285864E-5</v>
      </c>
      <c r="Q12" s="1">
        <v>1.78582339360274E-5</v>
      </c>
      <c r="R12">
        <v>7.2494710902207396E-2</v>
      </c>
      <c r="S12">
        <v>342.50262483601699</v>
      </c>
      <c r="T12">
        <v>3.1406274884500001E-3</v>
      </c>
      <c r="U12">
        <v>1.14561766736E-3</v>
      </c>
      <c r="V12">
        <v>-4.0218718479599997E-3</v>
      </c>
      <c r="W12">
        <v>-1.0765514678599999E-2</v>
      </c>
      <c r="X12" s="1">
        <v>-1.0640630353199999E-6</v>
      </c>
      <c r="Y12" s="1">
        <v>1.55600379272E-6</v>
      </c>
      <c r="Z12">
        <v>6.1729574773099997E-4</v>
      </c>
      <c r="AB12" s="2">
        <f t="shared" si="0"/>
        <v>1.6179297899812707E-3</v>
      </c>
      <c r="AC12" s="2">
        <f t="shared" si="1"/>
        <v>1.572564627550107E-3</v>
      </c>
      <c r="AD12">
        <f t="shared" si="2"/>
        <v>4.592047936265093</v>
      </c>
      <c r="AE12">
        <f t="shared" si="3"/>
        <v>211.69189600000001</v>
      </c>
      <c r="AF12">
        <f t="shared" si="4"/>
        <v>0</v>
      </c>
    </row>
    <row r="13" spans="1:32" x14ac:dyDescent="0.25">
      <c r="A13">
        <v>282.19975579999999</v>
      </c>
      <c r="B13">
        <v>280.38852258899999</v>
      </c>
      <c r="C13">
        <v>291.282112332</v>
      </c>
      <c r="D13">
        <v>293.07442002400001</v>
      </c>
      <c r="E13">
        <v>280.372222222</v>
      </c>
      <c r="F13">
        <v>1.35566272788E-2</v>
      </c>
      <c r="G13">
        <v>1.7056677251300001E-2</v>
      </c>
      <c r="H13" t="s">
        <v>24</v>
      </c>
      <c r="I13">
        <v>0</v>
      </c>
      <c r="J13">
        <v>33.7886813187</v>
      </c>
      <c r="K13">
        <v>-103072.091615</v>
      </c>
      <c r="L13">
        <v>282.19975579999999</v>
      </c>
      <c r="M13">
        <v>280.38852258899999</v>
      </c>
      <c r="N13">
        <v>3.25637095781987E-3</v>
      </c>
      <c r="O13">
        <v>3.42411821823321E-3</v>
      </c>
      <c r="P13" s="1">
        <v>1.4262109055739699E-5</v>
      </c>
      <c r="Q13" s="1">
        <v>1.7916698356705901E-5</v>
      </c>
      <c r="R13">
        <v>5.3162816150178802E-2</v>
      </c>
      <c r="S13">
        <v>266.14575794440401</v>
      </c>
      <c r="T13">
        <v>-2.1898922333699999E-2</v>
      </c>
      <c r="U13">
        <v>-2.2902266815299999E-2</v>
      </c>
      <c r="V13">
        <v>8.7609491957300004E-3</v>
      </c>
      <c r="W13">
        <v>9.8407389711700002E-3</v>
      </c>
      <c r="X13" s="1">
        <v>-2.3077809060600001E-6</v>
      </c>
      <c r="Y13" s="1">
        <v>-3.70703886922E-6</v>
      </c>
      <c r="Z13">
        <v>2.59913999044E-4</v>
      </c>
      <c r="AB13" s="2">
        <f t="shared" si="0"/>
        <v>2.5821321152434246E-3</v>
      </c>
      <c r="AC13" s="2">
        <f t="shared" si="1"/>
        <v>1.5733912681805782E-3</v>
      </c>
      <c r="AD13">
        <f t="shared" si="2"/>
        <v>3.0504916910727675</v>
      </c>
      <c r="AE13">
        <f t="shared" si="3"/>
        <v>103.07209161499999</v>
      </c>
      <c r="AF13">
        <f t="shared" si="4"/>
        <v>0</v>
      </c>
    </row>
    <row r="14" spans="1:32" x14ac:dyDescent="0.25">
      <c r="A14">
        <v>279.851221001</v>
      </c>
      <c r="B14">
        <v>277.92106227099998</v>
      </c>
      <c r="C14">
        <v>299.86312576300003</v>
      </c>
      <c r="D14">
        <v>301.92454212500002</v>
      </c>
      <c r="E14">
        <v>277.59444444399998</v>
      </c>
      <c r="F14">
        <v>1.35454651671E-2</v>
      </c>
      <c r="G14">
        <v>1.70512001903E-2</v>
      </c>
      <c r="H14" t="s">
        <v>24</v>
      </c>
      <c r="I14">
        <v>0</v>
      </c>
      <c r="J14">
        <v>43.315054945100002</v>
      </c>
      <c r="K14">
        <v>-109896.136682</v>
      </c>
      <c r="L14">
        <v>279.851221001</v>
      </c>
      <c r="M14">
        <v>277.92106227099998</v>
      </c>
      <c r="N14">
        <v>2.9963630205965398E-3</v>
      </c>
      <c r="O14">
        <v>3.04353407683476E-3</v>
      </c>
      <c r="P14" s="1">
        <v>1.4245199406203501E-5</v>
      </c>
      <c r="Q14" s="1">
        <v>1.7905633106874701E-5</v>
      </c>
      <c r="R14">
        <v>6.8135272162371405E-2</v>
      </c>
      <c r="S14">
        <v>270.41590507004003</v>
      </c>
      <c r="T14">
        <v>-2.1764612199399999E-2</v>
      </c>
      <c r="U14">
        <v>-2.57243722461E-2</v>
      </c>
      <c r="V14">
        <v>3.8509316770200001E-3</v>
      </c>
      <c r="W14">
        <v>5.2959600785700001E-3</v>
      </c>
      <c r="X14" s="1">
        <v>3.9126170533799997E-6</v>
      </c>
      <c r="Y14" s="1">
        <v>1.27627277381E-6</v>
      </c>
      <c r="Z14">
        <v>4.10893454372E-4</v>
      </c>
      <c r="AB14" s="2">
        <f t="shared" si="0"/>
        <v>2.4606497847374439E-3</v>
      </c>
      <c r="AC14" s="2">
        <f t="shared" si="1"/>
        <v>1.5730159467356091E-3</v>
      </c>
      <c r="AD14">
        <f t="shared" si="2"/>
        <v>2.5371348788842285</v>
      </c>
      <c r="AE14">
        <f t="shared" si="3"/>
        <v>109.89613668199999</v>
      </c>
      <c r="AF14">
        <f t="shared" si="4"/>
        <v>0</v>
      </c>
    </row>
    <row r="15" spans="1:32" x14ac:dyDescent="0.25">
      <c r="A15">
        <v>280.78589743600003</v>
      </c>
      <c r="B15">
        <v>277.25555555599999</v>
      </c>
      <c r="C15">
        <v>293.87002441999999</v>
      </c>
      <c r="D15">
        <v>297.281807082</v>
      </c>
      <c r="E15">
        <v>277.03888888900002</v>
      </c>
      <c r="F15">
        <v>1.35582218661E-2</v>
      </c>
      <c r="G15">
        <v>1.7024716173800001E-2</v>
      </c>
      <c r="H15" t="s">
        <v>24</v>
      </c>
      <c r="I15">
        <v>0</v>
      </c>
      <c r="J15">
        <v>49.310659340699999</v>
      </c>
      <c r="K15">
        <v>-201167.69074300001</v>
      </c>
      <c r="L15">
        <v>280.78589743600003</v>
      </c>
      <c r="M15">
        <v>277.25555555599999</v>
      </c>
      <c r="N15">
        <v>3.6778323729920702E-3</v>
      </c>
      <c r="O15">
        <v>4.1998297982620402E-3</v>
      </c>
      <c r="P15" s="1">
        <v>1.4274848104698099E-5</v>
      </c>
      <c r="Q15" s="1">
        <v>1.78879640336277E-5</v>
      </c>
      <c r="R15">
        <v>7.8141066043101004E-2</v>
      </c>
      <c r="S15">
        <v>338.80238959552599</v>
      </c>
      <c r="T15">
        <v>-1.09306152784E-3</v>
      </c>
      <c r="U15">
        <v>3.2425545469E-3</v>
      </c>
      <c r="V15">
        <v>-7.5909115039600001E-3</v>
      </c>
      <c r="W15">
        <v>-1.09189361363E-2</v>
      </c>
      <c r="X15" s="1">
        <v>5.4137598057499998E-7</v>
      </c>
      <c r="Y15" s="1">
        <v>-1.15630192733E-6</v>
      </c>
      <c r="Z15">
        <v>5.8098423315799995E-4</v>
      </c>
      <c r="AB15" s="2">
        <f t="shared" si="0"/>
        <v>1.684178947146935E-3</v>
      </c>
      <c r="AC15" s="2">
        <f t="shared" si="1"/>
        <v>1.5846688543181774E-3</v>
      </c>
      <c r="AD15">
        <f t="shared" si="2"/>
        <v>4.0795984769353986</v>
      </c>
      <c r="AE15">
        <f t="shared" si="3"/>
        <v>201.16769074300001</v>
      </c>
      <c r="AF15">
        <f t="shared" si="4"/>
        <v>0</v>
      </c>
    </row>
    <row r="16" spans="1:32" x14ac:dyDescent="0.25">
      <c r="A16">
        <v>279.39566544600001</v>
      </c>
      <c r="B16">
        <v>277.62167277200001</v>
      </c>
      <c r="C16">
        <v>293.91013430999999</v>
      </c>
      <c r="D16">
        <v>295.78962149</v>
      </c>
      <c r="E16">
        <v>277.59444444399998</v>
      </c>
      <c r="F16">
        <v>1.3537076250900001E-2</v>
      </c>
      <c r="G16">
        <v>1.70809427115E-2</v>
      </c>
      <c r="H16" t="s">
        <v>24</v>
      </c>
      <c r="I16">
        <v>0</v>
      </c>
      <c r="J16">
        <v>36.497362637400002</v>
      </c>
      <c r="K16">
        <v>-100962.634859</v>
      </c>
      <c r="L16">
        <v>279.39566544600001</v>
      </c>
      <c r="M16">
        <v>277.62167277200001</v>
      </c>
      <c r="N16">
        <v>4.1250059295687598E-3</v>
      </c>
      <c r="O16">
        <v>4.3693654785350398E-3</v>
      </c>
      <c r="P16" s="1">
        <v>1.42402775674656E-5</v>
      </c>
      <c r="Q16" s="1">
        <v>1.7940004909500501E-5</v>
      </c>
      <c r="R16">
        <v>5.8009806703660897E-2</v>
      </c>
      <c r="S16">
        <v>266.00682333562003</v>
      </c>
      <c r="T16">
        <v>-3.6587567022299998E-3</v>
      </c>
      <c r="U16">
        <v>-2.86510590858E-3</v>
      </c>
      <c r="V16">
        <v>-2.3256357169399999E-2</v>
      </c>
      <c r="W16">
        <v>-2.6536072623E-2</v>
      </c>
      <c r="X16" s="1">
        <v>-1.2835071967100001E-6</v>
      </c>
      <c r="Y16" s="1">
        <v>9.3625489736400003E-7</v>
      </c>
      <c r="Z16">
        <v>-6.83229813665E-4</v>
      </c>
      <c r="AB16" s="2">
        <f t="shared" si="0"/>
        <v>2.6347056384484571E-3</v>
      </c>
      <c r="AC16" s="2">
        <f t="shared" si="1"/>
        <v>1.5894246189782604E-3</v>
      </c>
      <c r="AD16">
        <f t="shared" si="2"/>
        <v>2.7662994683221411</v>
      </c>
      <c r="AE16">
        <f t="shared" si="3"/>
        <v>100.962634859</v>
      </c>
      <c r="AF16">
        <f t="shared" si="4"/>
        <v>0</v>
      </c>
    </row>
    <row r="17" spans="1:32" x14ac:dyDescent="0.25">
      <c r="A17">
        <v>281.462759463</v>
      </c>
      <c r="B17">
        <v>277.65347985300002</v>
      </c>
      <c r="C17">
        <v>291.46123321099998</v>
      </c>
      <c r="D17">
        <v>295.09157509200003</v>
      </c>
      <c r="E17">
        <v>277.59444444399998</v>
      </c>
      <c r="F17">
        <v>1.35636989271E-2</v>
      </c>
      <c r="G17">
        <v>1.69312594873E-2</v>
      </c>
      <c r="H17" t="s">
        <v>24</v>
      </c>
      <c r="I17">
        <v>0</v>
      </c>
      <c r="J17">
        <v>48.315164835200001</v>
      </c>
      <c r="K17">
        <v>-217081.57339100001</v>
      </c>
      <c r="L17">
        <v>281.462759463</v>
      </c>
      <c r="M17">
        <v>277.65347985300002</v>
      </c>
      <c r="N17">
        <v>3.12702146413697E-3</v>
      </c>
      <c r="O17">
        <v>3.4499637089517201E-3</v>
      </c>
      <c r="P17" s="1">
        <v>1.4270241516852399E-5</v>
      </c>
      <c r="Q17" s="1">
        <v>1.7783366716426301E-5</v>
      </c>
      <c r="R17">
        <v>7.6244161410218503E-2</v>
      </c>
      <c r="S17">
        <v>348.70105641462197</v>
      </c>
      <c r="T17">
        <v>1.19774911079E-2</v>
      </c>
      <c r="U17">
        <v>1.5733397037699999E-2</v>
      </c>
      <c r="V17">
        <v>-4.5293836598200004E-3</v>
      </c>
      <c r="W17">
        <v>-1.0015926102900001E-2</v>
      </c>
      <c r="X17" s="1">
        <v>1.0061876520900001E-6</v>
      </c>
      <c r="Y17" s="1">
        <v>6.5531814129800001E-7</v>
      </c>
      <c r="Z17">
        <v>1.90157668418E-4</v>
      </c>
      <c r="AB17" s="2">
        <f t="shared" si="0"/>
        <v>1.6063134745506629E-3</v>
      </c>
      <c r="AC17" s="2">
        <f t="shared" si="1"/>
        <v>1.5780586006543195E-3</v>
      </c>
      <c r="AD17">
        <f t="shared" si="2"/>
        <v>4.4930318282355373</v>
      </c>
      <c r="AE17">
        <f t="shared" si="3"/>
        <v>217.08157339100001</v>
      </c>
      <c r="AF17">
        <f t="shared" si="4"/>
        <v>0</v>
      </c>
    </row>
    <row r="18" spans="1:32" x14ac:dyDescent="0.25">
      <c r="A18">
        <v>279.63711843700003</v>
      </c>
      <c r="B18">
        <v>277.624542125</v>
      </c>
      <c r="C18">
        <v>291.50592185599999</v>
      </c>
      <c r="D18">
        <v>293.577411477</v>
      </c>
      <c r="E18">
        <v>277.59444444399998</v>
      </c>
      <c r="F18">
        <v>1.35549633615E-2</v>
      </c>
      <c r="G18">
        <v>1.6975145305200001E-2</v>
      </c>
      <c r="H18" t="s">
        <v>24</v>
      </c>
      <c r="I18">
        <v>0</v>
      </c>
      <c r="J18">
        <v>36.269560439599999</v>
      </c>
      <c r="K18">
        <v>-114683.975909</v>
      </c>
      <c r="L18">
        <v>279.63711843700003</v>
      </c>
      <c r="M18">
        <v>277.624542125</v>
      </c>
      <c r="N18">
        <v>2.92298416279162E-3</v>
      </c>
      <c r="O18">
        <v>2.92454946668581E-3</v>
      </c>
      <c r="P18" s="1">
        <v>1.4265189574883E-5</v>
      </c>
      <c r="Q18" s="1">
        <v>1.7835437757794499E-5</v>
      </c>
      <c r="R18">
        <v>5.7033755161972302E-2</v>
      </c>
      <c r="S18">
        <v>271.29408203460298</v>
      </c>
      <c r="T18">
        <v>-3.0259595476999999E-3</v>
      </c>
      <c r="U18">
        <v>-1.9748367574399998E-3</v>
      </c>
      <c r="V18">
        <v>-8.0055210490100005E-4</v>
      </c>
      <c r="W18">
        <v>-1.16313638053E-3</v>
      </c>
      <c r="X18" s="1">
        <v>-2.11546583056E-6</v>
      </c>
      <c r="Y18" s="1">
        <v>1.45231039778E-6</v>
      </c>
      <c r="Z18">
        <v>-9.2403248924999997E-4</v>
      </c>
      <c r="AB18" s="2">
        <f t="shared" si="0"/>
        <v>2.3655796713036069E-3</v>
      </c>
      <c r="AC18" s="2">
        <f t="shared" si="1"/>
        <v>1.5724964535192283E-3</v>
      </c>
      <c r="AD18">
        <f t="shared" si="2"/>
        <v>3.1619896827805283</v>
      </c>
      <c r="AE18">
        <f t="shared" si="3"/>
        <v>114.683975909</v>
      </c>
      <c r="AF18">
        <f t="shared" si="4"/>
        <v>0</v>
      </c>
    </row>
    <row r="19" spans="1:32" x14ac:dyDescent="0.25">
      <c r="A19">
        <v>284.69529914499998</v>
      </c>
      <c r="B19">
        <v>283.15097680100001</v>
      </c>
      <c r="C19">
        <v>297.58705738700002</v>
      </c>
      <c r="D19">
        <v>299.162148962</v>
      </c>
      <c r="E19">
        <v>283.14999999999998</v>
      </c>
      <c r="F19">
        <v>1.35719491836E-2</v>
      </c>
      <c r="G19">
        <v>1.6828096616700001E-2</v>
      </c>
      <c r="H19" t="s">
        <v>24</v>
      </c>
      <c r="I19">
        <v>0</v>
      </c>
      <c r="J19">
        <v>35.317472527500001</v>
      </c>
      <c r="K19">
        <v>-87867.628755400001</v>
      </c>
      <c r="L19">
        <v>284.69529914499998</v>
      </c>
      <c r="M19">
        <v>283.15097680100001</v>
      </c>
      <c r="N19">
        <v>3.0794109865708201E-3</v>
      </c>
      <c r="O19">
        <v>3.3671761459616099E-3</v>
      </c>
      <c r="P19" s="1">
        <v>1.42632962598693E-5</v>
      </c>
      <c r="Q19" s="1">
        <v>1.7681092676150099E-5</v>
      </c>
      <c r="R19">
        <v>5.5817871155282903E-2</v>
      </c>
      <c r="S19">
        <v>259.82447400041298</v>
      </c>
      <c r="T19">
        <v>9.8959494611700009E-3</v>
      </c>
      <c r="U19">
        <v>1.21102086319E-2</v>
      </c>
      <c r="V19">
        <v>-4.3738387216599997E-3</v>
      </c>
      <c r="W19">
        <v>-1.0199076285999999E-2</v>
      </c>
      <c r="X19" s="1">
        <v>1.71455822801E-6</v>
      </c>
      <c r="Y19" s="1">
        <v>4.17787922649E-7</v>
      </c>
      <c r="Z19">
        <v>-3.8318203535600001E-4</v>
      </c>
      <c r="AB19" s="2">
        <f t="shared" si="0"/>
        <v>2.9569988137917651E-3</v>
      </c>
      <c r="AC19" s="2">
        <f t="shared" si="1"/>
        <v>1.5804605245129089E-3</v>
      </c>
      <c r="AD19">
        <f t="shared" si="2"/>
        <v>2.4879364933881307</v>
      </c>
      <c r="AE19">
        <f t="shared" si="3"/>
        <v>87.867628755400006</v>
      </c>
      <c r="AF19">
        <f t="shared" si="4"/>
        <v>0</v>
      </c>
    </row>
    <row r="20" spans="1:32" x14ac:dyDescent="0.25">
      <c r="A20">
        <v>286.62557997599998</v>
      </c>
      <c r="B20">
        <v>283.08315018299999</v>
      </c>
      <c r="C20">
        <v>292.21709401700002</v>
      </c>
      <c r="D20">
        <v>295.50726495700002</v>
      </c>
      <c r="E20">
        <v>283.14999999999998</v>
      </c>
      <c r="F20">
        <v>1.35982945403E-2</v>
      </c>
      <c r="G20">
        <v>1.6848063623900001E-2</v>
      </c>
      <c r="H20" t="s">
        <v>24</v>
      </c>
      <c r="I20">
        <v>0</v>
      </c>
      <c r="J20">
        <v>43.916813186799999</v>
      </c>
      <c r="K20">
        <v>-201837.47565000001</v>
      </c>
      <c r="L20">
        <v>286.62557997599998</v>
      </c>
      <c r="M20">
        <v>283.08315018299999</v>
      </c>
      <c r="N20">
        <v>2.9653667883127299E-3</v>
      </c>
      <c r="O20">
        <v>3.34593418257922E-3</v>
      </c>
      <c r="P20" s="1">
        <v>1.43223493196486E-5</v>
      </c>
      <c r="Q20" s="1">
        <v>1.7699775595287899E-5</v>
      </c>
      <c r="R20">
        <v>6.9279736919002702E-2</v>
      </c>
      <c r="S20">
        <v>338.80190415553801</v>
      </c>
      <c r="T20">
        <v>3.2510484684400002E-3</v>
      </c>
      <c r="U20">
        <v>7.6609863566400004E-3</v>
      </c>
      <c r="V20">
        <v>-1.7242660720900001E-3</v>
      </c>
      <c r="W20">
        <v>-1.0617932791800001E-2</v>
      </c>
      <c r="X20" s="1">
        <v>-3.2597103863799998E-6</v>
      </c>
      <c r="Y20" s="1">
        <v>-1.0706945896500001E-6</v>
      </c>
      <c r="Z20">
        <v>3.1820353559500002E-4</v>
      </c>
      <c r="AB20" s="2">
        <f t="shared" si="0"/>
        <v>1.6785877006460568E-3</v>
      </c>
      <c r="AC20" s="2">
        <f t="shared" si="1"/>
        <v>1.5775219532510613E-3</v>
      </c>
      <c r="AD20">
        <f t="shared" si="2"/>
        <v>4.595904415729918</v>
      </c>
      <c r="AE20">
        <f t="shared" si="3"/>
        <v>201.83747565000002</v>
      </c>
      <c r="AF20">
        <f t="shared" si="4"/>
        <v>0</v>
      </c>
    </row>
    <row r="21" spans="1:32" x14ac:dyDescent="0.25">
      <c r="A21">
        <v>282.46862026899998</v>
      </c>
      <c r="B21">
        <v>280.51440781399998</v>
      </c>
      <c r="C21">
        <v>302.81739926699998</v>
      </c>
      <c r="D21">
        <v>304.83559218599999</v>
      </c>
      <c r="E21">
        <v>280.32338217300003</v>
      </c>
      <c r="F21">
        <v>1.3564738875400001E-2</v>
      </c>
      <c r="G21">
        <v>1.6992269787100001E-2</v>
      </c>
      <c r="H21" t="s">
        <v>24</v>
      </c>
      <c r="I21">
        <v>0</v>
      </c>
      <c r="J21">
        <v>44.989010989000001</v>
      </c>
      <c r="K21">
        <v>-111261.681314</v>
      </c>
      <c r="L21">
        <v>282.46862026899998</v>
      </c>
      <c r="M21">
        <v>280.51440781399998</v>
      </c>
      <c r="N21">
        <v>6.1577676530927897E-3</v>
      </c>
      <c r="O21">
        <v>5.6136822528514698E-3</v>
      </c>
      <c r="P21" s="1">
        <v>1.4279510655860599E-5</v>
      </c>
      <c r="Q21" s="1">
        <v>1.7844722731880101E-5</v>
      </c>
      <c r="R21">
        <v>7.5225381927299301E-2</v>
      </c>
      <c r="S21">
        <v>282.65506898827101</v>
      </c>
      <c r="T21">
        <v>2.4222540744300001E-2</v>
      </c>
      <c r="U21">
        <v>2.22477039868E-2</v>
      </c>
      <c r="V21">
        <v>-3.9546636937899997E-2</v>
      </c>
      <c r="W21">
        <v>-3.8557625948899998E-2</v>
      </c>
      <c r="X21" s="1">
        <v>2.7376262002099998E-6</v>
      </c>
      <c r="Y21" s="1">
        <v>-8.8621680561900007E-8</v>
      </c>
      <c r="Z21">
        <v>7.3865265169600002E-4</v>
      </c>
      <c r="AB21" s="2">
        <f t="shared" si="0"/>
        <v>2.5404529722193284E-3</v>
      </c>
      <c r="AC21" s="2">
        <f t="shared" si="1"/>
        <v>1.672083477133832E-3</v>
      </c>
      <c r="AD21">
        <f t="shared" si="2"/>
        <v>2.473085735118826</v>
      </c>
      <c r="AE21">
        <f t="shared" si="3"/>
        <v>111.261681314</v>
      </c>
      <c r="AF21">
        <f t="shared" si="4"/>
        <v>0</v>
      </c>
    </row>
    <row r="22" spans="1:32" x14ac:dyDescent="0.25">
      <c r="A22">
        <v>284.74865689900003</v>
      </c>
      <c r="B22">
        <v>280.82869352900002</v>
      </c>
      <c r="C22">
        <v>297.71239316200001</v>
      </c>
      <c r="D22">
        <v>301.46581196599999</v>
      </c>
      <c r="E22">
        <v>279.81666666699999</v>
      </c>
      <c r="F22">
        <v>1.35863697999E-2</v>
      </c>
      <c r="G22">
        <v>1.6908796604199999E-2</v>
      </c>
      <c r="H22" t="s">
        <v>24</v>
      </c>
      <c r="I22">
        <v>0</v>
      </c>
      <c r="J22">
        <v>55.500219780199998</v>
      </c>
      <c r="K22">
        <v>-223371.616178</v>
      </c>
      <c r="L22">
        <v>284.74865689900003</v>
      </c>
      <c r="M22">
        <v>280.82869352900002</v>
      </c>
      <c r="N22">
        <v>2.94111684650018E-3</v>
      </c>
      <c r="O22">
        <v>2.9787686843667401E-3</v>
      </c>
      <c r="P22" s="1">
        <v>1.42917913685596E-5</v>
      </c>
      <c r="Q22" s="1">
        <v>1.77624800407721E-5</v>
      </c>
      <c r="R22">
        <v>8.7281042396338396E-2</v>
      </c>
      <c r="S22">
        <v>353.03180390362002</v>
      </c>
      <c r="T22">
        <v>-1.9259967086100001E-2</v>
      </c>
      <c r="U22">
        <v>-1.60179434092E-2</v>
      </c>
      <c r="V22">
        <v>-4.8203004724799999E-4</v>
      </c>
      <c r="W22">
        <v>-2.9473907734799999E-3</v>
      </c>
      <c r="X22" s="1">
        <v>1.56082674132E-6</v>
      </c>
      <c r="Y22" s="1">
        <v>-1.88275856051E-6</v>
      </c>
      <c r="Z22">
        <v>-6.3736263736299998E-4</v>
      </c>
      <c r="AB22" s="2">
        <f t="shared" si="0"/>
        <v>1.5804685033137631E-3</v>
      </c>
      <c r="AC22" s="2">
        <f t="shared" si="1"/>
        <v>1.5726251669272917E-3</v>
      </c>
      <c r="AD22">
        <f t="shared" si="2"/>
        <v>4.0246978671909517</v>
      </c>
      <c r="AE22">
        <f t="shared" si="3"/>
        <v>223.37161617800001</v>
      </c>
      <c r="AF22">
        <f t="shared" si="4"/>
        <v>0</v>
      </c>
    </row>
    <row r="23" spans="1:32" x14ac:dyDescent="0.25">
      <c r="A23">
        <v>283.54432234400002</v>
      </c>
      <c r="B23">
        <v>279.82075702100002</v>
      </c>
      <c r="C23">
        <v>292.27710622699999</v>
      </c>
      <c r="D23">
        <v>295.77570207600002</v>
      </c>
      <c r="E23">
        <v>279.81666666699999</v>
      </c>
      <c r="F23">
        <v>1.3592193510300001E-2</v>
      </c>
      <c r="G23">
        <v>1.7201091404200002E-2</v>
      </c>
      <c r="H23" t="s">
        <v>24</v>
      </c>
      <c r="I23">
        <v>0</v>
      </c>
      <c r="J23">
        <v>47.049230769200001</v>
      </c>
      <c r="K23">
        <v>-212395.53687099999</v>
      </c>
      <c r="L23">
        <v>283.54432234400002</v>
      </c>
      <c r="M23">
        <v>279.82075702100002</v>
      </c>
      <c r="N23">
        <v>3.0690315964792799E-3</v>
      </c>
      <c r="O23">
        <v>3.55920491891225E-3</v>
      </c>
      <c r="P23" s="1">
        <v>1.4311442601948001E-5</v>
      </c>
      <c r="Q23" s="1">
        <v>1.8081676219403899E-5</v>
      </c>
      <c r="R23">
        <v>7.4291931038253101E-2</v>
      </c>
      <c r="S23">
        <v>346.386961875439</v>
      </c>
      <c r="T23">
        <v>7.4661570313800003E-3</v>
      </c>
      <c r="U23">
        <v>9.6920953442699992E-3</v>
      </c>
      <c r="V23">
        <v>-3.0525030524999998E-3</v>
      </c>
      <c r="W23">
        <v>-9.9182460052000005E-3</v>
      </c>
      <c r="X23" s="1">
        <v>-2.2450825742299999E-6</v>
      </c>
      <c r="Y23" s="1">
        <v>6.8847591293600002E-7</v>
      </c>
      <c r="Z23">
        <v>-1.2613473483000001E-4</v>
      </c>
      <c r="AB23" s="2">
        <f t="shared" si="0"/>
        <v>1.6308580066153636E-3</v>
      </c>
      <c r="AC23" s="2">
        <f t="shared" si="1"/>
        <v>1.5790254128211396E-3</v>
      </c>
      <c r="AD23">
        <f t="shared" si="2"/>
        <v>4.5143253863789248</v>
      </c>
      <c r="AE23">
        <f t="shared" si="3"/>
        <v>212.39553687099999</v>
      </c>
      <c r="AF23">
        <f t="shared" si="4"/>
        <v>0</v>
      </c>
    </row>
    <row r="24" spans="1:32" x14ac:dyDescent="0.25">
      <c r="A24">
        <v>282.37417582400002</v>
      </c>
      <c r="B24">
        <v>280.47478632500003</v>
      </c>
      <c r="C24">
        <v>292.36343101300002</v>
      </c>
      <c r="D24">
        <v>294.260500611</v>
      </c>
      <c r="E24">
        <v>280.372222222</v>
      </c>
      <c r="F24">
        <v>1.35737517606E-2</v>
      </c>
      <c r="G24">
        <v>1.6947205361100001E-2</v>
      </c>
      <c r="H24" t="s">
        <v>24</v>
      </c>
      <c r="I24">
        <v>0</v>
      </c>
      <c r="J24">
        <v>34.689450549500002</v>
      </c>
      <c r="K24">
        <v>-108218.027711</v>
      </c>
      <c r="L24">
        <v>282.37417582400002</v>
      </c>
      <c r="M24">
        <v>280.47478632500003</v>
      </c>
      <c r="N24">
        <v>3.6097026171278E-3</v>
      </c>
      <c r="O24">
        <v>4.5908643521469601E-3</v>
      </c>
      <c r="P24" s="1">
        <v>1.42722607834004E-5</v>
      </c>
      <c r="Q24" s="1">
        <v>1.7800105750285599E-5</v>
      </c>
      <c r="R24">
        <v>5.6791834837621701E-2</v>
      </c>
      <c r="S24">
        <v>281.78571676498399</v>
      </c>
      <c r="T24">
        <v>1.2665498752500001E-2</v>
      </c>
      <c r="U24">
        <v>1.5665445665399999E-2</v>
      </c>
      <c r="V24">
        <v>-5.2136752136700002E-3</v>
      </c>
      <c r="W24">
        <v>-7.5489727663599999E-3</v>
      </c>
      <c r="X24" s="1">
        <v>-3.6955843662900002E-7</v>
      </c>
      <c r="Y24" s="1">
        <v>-4.2743381985300002E-7</v>
      </c>
      <c r="Z24">
        <v>7.9120879120899996E-4</v>
      </c>
      <c r="AB24" s="2">
        <f t="shared" si="0"/>
        <v>2.6038703783948318E-3</v>
      </c>
      <c r="AC24" s="2">
        <f t="shared" si="1"/>
        <v>1.6371500250943086E-3</v>
      </c>
      <c r="AD24">
        <f t="shared" si="2"/>
        <v>3.119623574221178</v>
      </c>
      <c r="AE24">
        <f t="shared" si="3"/>
        <v>108.218027711</v>
      </c>
      <c r="AF24">
        <f t="shared" si="4"/>
        <v>0</v>
      </c>
    </row>
    <row r="25" spans="1:32" x14ac:dyDescent="0.25">
      <c r="A25">
        <v>281.57020756999998</v>
      </c>
      <c r="B25">
        <v>278.22844932800001</v>
      </c>
      <c r="C25">
        <v>300.37741147700001</v>
      </c>
      <c r="D25">
        <v>303.65494505499998</v>
      </c>
      <c r="E25">
        <v>277.59444444399998</v>
      </c>
      <c r="F25">
        <v>1.3563421607600001E-2</v>
      </c>
      <c r="G25">
        <v>1.6973481387999999E-2</v>
      </c>
      <c r="H25" t="s">
        <v>24</v>
      </c>
      <c r="I25">
        <v>0</v>
      </c>
      <c r="J25">
        <v>56.349120879099999</v>
      </c>
      <c r="K25">
        <v>-190400.106233</v>
      </c>
      <c r="L25">
        <v>281.57020756999998</v>
      </c>
      <c r="M25">
        <v>278.22844932800001</v>
      </c>
      <c r="N25">
        <v>2.9310253862150099E-3</v>
      </c>
      <c r="O25">
        <v>2.9343498070176798E-3</v>
      </c>
      <c r="P25" s="1">
        <v>1.42731268456501E-5</v>
      </c>
      <c r="Q25" s="1">
        <v>1.7831512849555699E-5</v>
      </c>
      <c r="R25">
        <v>8.8651473196645902E-2</v>
      </c>
      <c r="S25">
        <v>325.20882399389598</v>
      </c>
      <c r="T25">
        <v>3.46551470821E-3</v>
      </c>
      <c r="U25">
        <v>6.3638609560299998E-3</v>
      </c>
      <c r="V25">
        <v>-6.1066215088599997E-4</v>
      </c>
      <c r="W25">
        <v>-1.2452067374E-3</v>
      </c>
      <c r="X25" s="1">
        <v>-4.31372290364E-9</v>
      </c>
      <c r="Y25" s="1">
        <v>-1.01342007244E-6</v>
      </c>
      <c r="Z25">
        <v>-5.0855058880999997E-4</v>
      </c>
      <c r="AB25" s="2">
        <f t="shared" si="0"/>
        <v>1.7080285847946184E-3</v>
      </c>
      <c r="AC25" s="2">
        <f t="shared" si="1"/>
        <v>1.5732538824669918E-3</v>
      </c>
      <c r="AD25">
        <f t="shared" si="2"/>
        <v>3.3789365878753181</v>
      </c>
      <c r="AE25">
        <f t="shared" si="3"/>
        <v>190.400106233</v>
      </c>
      <c r="AF25">
        <f t="shared" si="4"/>
        <v>0</v>
      </c>
    </row>
    <row r="26" spans="1:32" x14ac:dyDescent="0.25">
      <c r="A26">
        <v>279.92936507899998</v>
      </c>
      <c r="B26">
        <v>278.00195360200001</v>
      </c>
      <c r="C26">
        <v>300.148840049</v>
      </c>
      <c r="D26">
        <v>302.22735042699998</v>
      </c>
      <c r="E26">
        <v>277.59444444399998</v>
      </c>
      <c r="F26">
        <v>1.35505955787E-2</v>
      </c>
      <c r="G26">
        <v>1.70301239049E-2</v>
      </c>
      <c r="H26" t="s">
        <v>24</v>
      </c>
      <c r="I26">
        <v>0</v>
      </c>
      <c r="J26">
        <v>43.097032966999997</v>
      </c>
      <c r="K26">
        <v>-109778.868529</v>
      </c>
      <c r="L26">
        <v>279.92936507899998</v>
      </c>
      <c r="M26">
        <v>278.00195360200001</v>
      </c>
      <c r="N26">
        <v>6.8920192813111203E-3</v>
      </c>
      <c r="O26">
        <v>9.4369579334882495E-3</v>
      </c>
      <c r="P26" s="1">
        <v>1.4239836123682799E-5</v>
      </c>
      <c r="Q26" s="1">
        <v>1.7891207637261699E-5</v>
      </c>
      <c r="R26">
        <v>8.0623216272056902E-2</v>
      </c>
      <c r="S26">
        <v>305.633640830079</v>
      </c>
      <c r="T26">
        <v>2.66215427085E-2</v>
      </c>
      <c r="U26">
        <v>3.7353612570999999E-2</v>
      </c>
      <c r="V26">
        <v>2.9404894622300001E-3</v>
      </c>
      <c r="W26">
        <v>-1.2323087540500001E-2</v>
      </c>
      <c r="X26" s="1">
        <v>-1.2431150021699999E-6</v>
      </c>
      <c r="Y26" s="1">
        <v>-1.6826061935300001E-6</v>
      </c>
      <c r="Z26">
        <v>-4.6631629240300002E-4</v>
      </c>
      <c r="AB26" s="2">
        <f t="shared" si="0"/>
        <v>2.7840844501812348E-3</v>
      </c>
      <c r="AC26" s="2">
        <f t="shared" si="1"/>
        <v>1.8707370489701978E-3</v>
      </c>
      <c r="AD26">
        <f t="shared" si="2"/>
        <v>2.5472488700802027</v>
      </c>
      <c r="AE26">
        <f t="shared" si="3"/>
        <v>109.77886852899999</v>
      </c>
      <c r="AF26">
        <f t="shared" si="4"/>
        <v>0</v>
      </c>
    </row>
    <row r="27" spans="1:32" x14ac:dyDescent="0.25">
      <c r="A27">
        <v>280.867032967</v>
      </c>
      <c r="B27">
        <v>277.33974359000001</v>
      </c>
      <c r="C27">
        <v>294.29987790000001</v>
      </c>
      <c r="D27">
        <v>297.67924297899998</v>
      </c>
      <c r="E27">
        <v>277.03888888900002</v>
      </c>
      <c r="F27">
        <v>1.35569045983E-2</v>
      </c>
      <c r="G27">
        <v>1.6985336798499999E-2</v>
      </c>
      <c r="H27" t="s">
        <v>24</v>
      </c>
      <c r="I27">
        <v>0</v>
      </c>
      <c r="J27">
        <v>49.153516483499999</v>
      </c>
      <c r="K27">
        <v>-200966.66876999999</v>
      </c>
      <c r="L27">
        <v>280.867032967</v>
      </c>
      <c r="M27">
        <v>277.33974359000001</v>
      </c>
      <c r="N27">
        <v>3.7738226732936401E-3</v>
      </c>
      <c r="O27">
        <v>4.3455700207040903E-3</v>
      </c>
      <c r="P27" s="1">
        <v>1.42454547477194E-5</v>
      </c>
      <c r="Q27" s="1">
        <v>1.7847675107910398E-5</v>
      </c>
      <c r="R27">
        <v>7.8064777706871799E-2</v>
      </c>
      <c r="S27">
        <v>341.70905422297398</v>
      </c>
      <c r="T27">
        <v>2.4272973403400001E-2</v>
      </c>
      <c r="U27">
        <v>2.9358708923899999E-2</v>
      </c>
      <c r="V27">
        <v>-1.85379837554E-3</v>
      </c>
      <c r="W27">
        <v>-7.3265381960999996E-3</v>
      </c>
      <c r="X27" s="1">
        <v>2.6586504168600001E-7</v>
      </c>
      <c r="Y27" s="1">
        <v>3.91864573913E-8</v>
      </c>
      <c r="Z27">
        <v>8.7529861442900002E-4</v>
      </c>
      <c r="AB27" s="2">
        <f t="shared" si="0"/>
        <v>1.700327006037251E-3</v>
      </c>
      <c r="AC27" s="2">
        <f t="shared" si="1"/>
        <v>1.5881829682130031E-3</v>
      </c>
      <c r="AD27">
        <f t="shared" si="2"/>
        <v>4.0885511993320174</v>
      </c>
      <c r="AE27">
        <f t="shared" si="3"/>
        <v>200.96666876999998</v>
      </c>
      <c r="AF27">
        <f t="shared" si="4"/>
        <v>0</v>
      </c>
    </row>
    <row r="28" spans="1:32" x14ac:dyDescent="0.25">
      <c r="A28">
        <v>281.50329670299999</v>
      </c>
      <c r="B28">
        <v>277.81251526300002</v>
      </c>
      <c r="C28">
        <v>291.44212454199999</v>
      </c>
      <c r="D28">
        <v>294.981440781</v>
      </c>
      <c r="E28">
        <v>277.59444444399998</v>
      </c>
      <c r="F28">
        <v>1.3560717742E-2</v>
      </c>
      <c r="G28">
        <v>1.6901586295999999E-2</v>
      </c>
      <c r="H28" t="s">
        <v>24</v>
      </c>
      <c r="I28">
        <v>0</v>
      </c>
      <c r="J28">
        <v>46.506263736299999</v>
      </c>
      <c r="K28">
        <v>-210266.42815200001</v>
      </c>
      <c r="L28">
        <v>281.50329670299999</v>
      </c>
      <c r="M28">
        <v>277.81251526300002</v>
      </c>
      <c r="N28">
        <v>4.1832959838753597E-3</v>
      </c>
      <c r="O28">
        <v>6.9492379585750401E-3</v>
      </c>
      <c r="P28" s="1">
        <v>1.42685435220642E-5</v>
      </c>
      <c r="Q28" s="1">
        <v>1.77496397542202E-5</v>
      </c>
      <c r="R28">
        <v>7.6878824423872796E-2</v>
      </c>
      <c r="S28">
        <v>422.250718466688</v>
      </c>
      <c r="T28">
        <v>-1.92977398676E-2</v>
      </c>
      <c r="U28">
        <v>-4.5620439000500001E-4</v>
      </c>
      <c r="V28">
        <v>-1.29517932658E-2</v>
      </c>
      <c r="W28">
        <v>-2.8924836045800002E-2</v>
      </c>
      <c r="X28" s="1">
        <v>4.7237299046099999E-7</v>
      </c>
      <c r="Y28" s="1">
        <v>5.4674573904600003E-6</v>
      </c>
      <c r="Z28">
        <v>-5.2120344282299998E-4</v>
      </c>
      <c r="AB28" s="2">
        <f t="shared" si="0"/>
        <v>2.0081699307768056E-3</v>
      </c>
      <c r="AC28" s="2">
        <f t="shared" si="1"/>
        <v>1.6530853749032906E-3</v>
      </c>
      <c r="AD28">
        <f t="shared" si="2"/>
        <v>4.5212496394948767</v>
      </c>
      <c r="AE28">
        <f t="shared" si="3"/>
        <v>210.266428152</v>
      </c>
      <c r="AF28">
        <f t="shared" si="4"/>
        <v>0</v>
      </c>
    </row>
    <row r="29" spans="1:32" x14ac:dyDescent="0.25">
      <c r="A29">
        <v>279.57342995200003</v>
      </c>
      <c r="B29">
        <v>277.65694444399998</v>
      </c>
      <c r="C29">
        <v>291.24951690799998</v>
      </c>
      <c r="D29">
        <v>293.22729468599999</v>
      </c>
      <c r="E29">
        <v>277.59444444399998</v>
      </c>
      <c r="F29">
        <v>1.35480710665E-2</v>
      </c>
      <c r="G29">
        <v>1.69597420131E-2</v>
      </c>
      <c r="H29" t="s">
        <v>24</v>
      </c>
      <c r="I29">
        <v>0</v>
      </c>
      <c r="J29">
        <v>34.974239130400001</v>
      </c>
      <c r="K29">
        <v>-109153.594964</v>
      </c>
      <c r="L29">
        <v>279.57342995200003</v>
      </c>
      <c r="M29">
        <v>277.65694444399998</v>
      </c>
      <c r="N29">
        <v>2.9118043240024399E-3</v>
      </c>
      <c r="O29">
        <v>2.9204793903236498E-3</v>
      </c>
      <c r="P29" s="1">
        <v>1.41709966522242E-5</v>
      </c>
      <c r="Q29" s="1">
        <v>1.7715398572072101E-5</v>
      </c>
      <c r="R29">
        <v>5.4701668945240499E-2</v>
      </c>
      <c r="S29">
        <v>266.24196801027801</v>
      </c>
      <c r="T29">
        <v>-2.16019604519E-2</v>
      </c>
      <c r="U29">
        <v>-2.1518476848100002E-2</v>
      </c>
      <c r="V29">
        <v>-1.50527359504E-3</v>
      </c>
      <c r="W29">
        <v>-2.68894266089E-3</v>
      </c>
      <c r="X29" s="1">
        <v>1.1825947761600001E-6</v>
      </c>
      <c r="Y29" s="1">
        <v>-3.9135894220500004E-6</v>
      </c>
      <c r="Z29">
        <v>7.6984726353600003E-4</v>
      </c>
      <c r="AB29" s="2">
        <f t="shared" si="0"/>
        <v>2.4391497879486918E-3</v>
      </c>
      <c r="AC29" s="2">
        <f t="shared" si="1"/>
        <v>1.5640560110911231E-3</v>
      </c>
      <c r="AD29">
        <f t="shared" si="2"/>
        <v>3.1209712542144334</v>
      </c>
      <c r="AE29">
        <f t="shared" si="3"/>
        <v>109.15359496400001</v>
      </c>
      <c r="AF29">
        <f t="shared" si="4"/>
        <v>0</v>
      </c>
    </row>
    <row r="30" spans="1:32" x14ac:dyDescent="0.25">
      <c r="A30">
        <v>289.497496947</v>
      </c>
      <c r="B30">
        <v>283.91843711799999</v>
      </c>
      <c r="C30">
        <v>303.156898657</v>
      </c>
      <c r="D30">
        <v>308.40177045199999</v>
      </c>
      <c r="E30">
        <v>282.624969475</v>
      </c>
      <c r="F30">
        <v>1.36157656716E-2</v>
      </c>
      <c r="G30">
        <v>1.68378721306E-2</v>
      </c>
      <c r="H30" t="s">
        <v>25</v>
      </c>
      <c r="I30">
        <v>10</v>
      </c>
      <c r="J30">
        <v>83.348461538500004</v>
      </c>
      <c r="K30">
        <v>-317967.59017899999</v>
      </c>
      <c r="L30">
        <v>289.497496947</v>
      </c>
      <c r="M30">
        <v>283.91843711799999</v>
      </c>
      <c r="N30">
        <v>3.9671238074037198E-3</v>
      </c>
      <c r="O30">
        <v>3.73979551593832E-3</v>
      </c>
      <c r="P30" s="1">
        <v>1.43223558862608E-5</v>
      </c>
      <c r="Q30" s="1">
        <v>1.7695160263820599E-5</v>
      </c>
      <c r="R30">
        <v>0.13672229856054099</v>
      </c>
      <c r="S30">
        <v>445.15663804095198</v>
      </c>
      <c r="T30">
        <v>-4.7273982056600002E-3</v>
      </c>
      <c r="U30">
        <v>-6.3555767903599996E-3</v>
      </c>
      <c r="V30">
        <v>1.59903381643E-2</v>
      </c>
      <c r="W30">
        <v>1.8798640972599999E-2</v>
      </c>
      <c r="X30" s="1">
        <v>-1.2117658362500001E-7</v>
      </c>
      <c r="Y30" s="1">
        <v>-2.22579077983E-6</v>
      </c>
      <c r="Z30">
        <v>-4.0611562350700002E-4</v>
      </c>
      <c r="AB30" s="2">
        <f t="shared" si="0"/>
        <v>1.4000063270295908E-3</v>
      </c>
      <c r="AC30" s="2">
        <f t="shared" si="1"/>
        <v>1.640369792517247E-3</v>
      </c>
      <c r="AD30">
        <f t="shared" si="2"/>
        <v>3.8149185277058244</v>
      </c>
      <c r="AE30">
        <f t="shared" si="3"/>
        <v>317.96759017900001</v>
      </c>
      <c r="AF30">
        <f t="shared" si="4"/>
        <v>-10</v>
      </c>
    </row>
    <row r="31" spans="1:32" x14ac:dyDescent="0.25">
      <c r="A31">
        <v>285.20891330900002</v>
      </c>
      <c r="B31">
        <v>283.32881562900002</v>
      </c>
      <c r="C31">
        <v>302.98821733800003</v>
      </c>
      <c r="D31">
        <v>304.87014651999999</v>
      </c>
      <c r="E31">
        <v>283.14999999999998</v>
      </c>
      <c r="F31">
        <v>1.35951053656E-2</v>
      </c>
      <c r="G31">
        <v>1.7040454058000001E-2</v>
      </c>
      <c r="H31" t="s">
        <v>25</v>
      </c>
      <c r="I31">
        <v>10</v>
      </c>
      <c r="J31">
        <v>43.182087912100002</v>
      </c>
      <c r="K31">
        <v>-107136.534877</v>
      </c>
      <c r="L31">
        <v>285.20891330900002</v>
      </c>
      <c r="M31">
        <v>283.32881562900002</v>
      </c>
      <c r="N31">
        <v>3.1585825970969201E-3</v>
      </c>
      <c r="O31">
        <v>3.2765289101700399E-3</v>
      </c>
      <c r="P31" s="1">
        <v>1.4297442675366501E-5</v>
      </c>
      <c r="Q31" s="1">
        <v>1.78944041665474E-5</v>
      </c>
      <c r="R31">
        <v>6.8641194299169594E-2</v>
      </c>
      <c r="S31">
        <v>269.51379303547498</v>
      </c>
      <c r="T31">
        <v>-2.7852235595E-2</v>
      </c>
      <c r="U31">
        <v>-3.01641894287E-2</v>
      </c>
      <c r="V31">
        <v>-6.5712832443500001E-3</v>
      </c>
      <c r="W31">
        <v>-4.6784024491199998E-3</v>
      </c>
      <c r="X31" s="1">
        <v>1.58541790188E-6</v>
      </c>
      <c r="Y31" s="1">
        <v>-1.8472333125E-6</v>
      </c>
      <c r="Z31">
        <v>9.1019805341899999E-4</v>
      </c>
      <c r="AB31" s="2">
        <f t="shared" si="0"/>
        <v>2.5156105090097889E-3</v>
      </c>
      <c r="AC31" s="2">
        <f t="shared" si="1"/>
        <v>1.5895756230892143E-3</v>
      </c>
      <c r="AD31">
        <f t="shared" si="2"/>
        <v>2.4810410996124945</v>
      </c>
      <c r="AE31">
        <f t="shared" si="3"/>
        <v>107.136534877</v>
      </c>
      <c r="AF31">
        <f t="shared" si="4"/>
        <v>-10</v>
      </c>
    </row>
    <row r="32" spans="1:32" x14ac:dyDescent="0.25">
      <c r="A32">
        <v>288.994749695</v>
      </c>
      <c r="B32">
        <v>283.28894993900002</v>
      </c>
      <c r="C32">
        <v>297.30378510399999</v>
      </c>
      <c r="D32">
        <v>302.664957265</v>
      </c>
      <c r="E32">
        <v>282.59444444399998</v>
      </c>
      <c r="F32">
        <v>1.36269971132E-2</v>
      </c>
      <c r="G32">
        <v>1.6786637344800001E-2</v>
      </c>
      <c r="H32" t="s">
        <v>25</v>
      </c>
      <c r="I32">
        <v>10</v>
      </c>
      <c r="J32">
        <v>70.888901098900007</v>
      </c>
      <c r="K32">
        <v>-325543.31680500001</v>
      </c>
      <c r="L32">
        <v>288.994749695</v>
      </c>
      <c r="M32">
        <v>283.28894993900002</v>
      </c>
      <c r="N32">
        <v>3.2194234139857601E-3</v>
      </c>
      <c r="O32">
        <v>3.3331108765424998E-3</v>
      </c>
      <c r="P32" s="1">
        <v>1.43404206552519E-5</v>
      </c>
      <c r="Q32" s="1">
        <v>1.7637325674756901E-5</v>
      </c>
      <c r="R32">
        <v>0.11166056992527799</v>
      </c>
      <c r="S32">
        <v>451.55012833285599</v>
      </c>
      <c r="T32">
        <v>-2.4156645058100001E-2</v>
      </c>
      <c r="U32">
        <v>-2.6682506707800001E-2</v>
      </c>
      <c r="V32">
        <v>-1.1075102633E-2</v>
      </c>
      <c r="W32">
        <v>-9.4415446365100006E-3</v>
      </c>
      <c r="X32" s="1">
        <v>5.9719571649199999E-8</v>
      </c>
      <c r="Y32" s="1">
        <v>1.69292412212E-6</v>
      </c>
      <c r="Z32">
        <v>6.9259950911999997E-4</v>
      </c>
      <c r="AB32" s="2">
        <f t="shared" si="0"/>
        <v>1.3870661906517771E-3</v>
      </c>
      <c r="AC32" s="2">
        <f t="shared" si="1"/>
        <v>1.575148834222945E-3</v>
      </c>
      <c r="AD32">
        <f t="shared" si="2"/>
        <v>4.5923030510914709</v>
      </c>
      <c r="AE32">
        <f t="shared" si="3"/>
        <v>325.54331680500002</v>
      </c>
      <c r="AF32">
        <f t="shared" si="4"/>
        <v>-10</v>
      </c>
    </row>
    <row r="33" spans="1:32" x14ac:dyDescent="0.25">
      <c r="A33">
        <v>286.898534799</v>
      </c>
      <c r="B33">
        <v>283.28284493299998</v>
      </c>
      <c r="C33">
        <v>297.571550672</v>
      </c>
      <c r="D33">
        <v>300.96068376099998</v>
      </c>
      <c r="E33">
        <v>283.14999999999998</v>
      </c>
      <c r="F33">
        <v>1.36030783025E-2</v>
      </c>
      <c r="G33">
        <v>1.6899853048900002E-2</v>
      </c>
      <c r="H33" t="s">
        <v>25</v>
      </c>
      <c r="I33">
        <v>10</v>
      </c>
      <c r="J33">
        <v>51.469120879099997</v>
      </c>
      <c r="K33">
        <v>-206059.908769</v>
      </c>
      <c r="L33">
        <v>286.898534799</v>
      </c>
      <c r="M33">
        <v>283.28284493299998</v>
      </c>
      <c r="N33">
        <v>2.9879680610562301E-3</v>
      </c>
      <c r="O33">
        <v>3.00827005712381E-3</v>
      </c>
      <c r="P33" s="1">
        <v>1.4314499157278E-5</v>
      </c>
      <c r="Q33" s="1">
        <v>1.7758714592986501E-5</v>
      </c>
      <c r="R33">
        <v>8.0945585647503204E-2</v>
      </c>
      <c r="S33">
        <v>338.7133716957</v>
      </c>
      <c r="T33">
        <v>-2.1158358549699999E-2</v>
      </c>
      <c r="U33">
        <v>-1.9526994744399999E-2</v>
      </c>
      <c r="V33">
        <v>-6.5190847799500001E-4</v>
      </c>
      <c r="W33">
        <v>-1.6435738174899999E-3</v>
      </c>
      <c r="X33" s="1">
        <v>-7.5780579909000005E-7</v>
      </c>
      <c r="Y33" s="1">
        <v>-1.3425883170800001E-6</v>
      </c>
      <c r="Z33">
        <v>8.6765408504500005E-4</v>
      </c>
      <c r="AB33" s="2">
        <f t="shared" si="0"/>
        <v>1.643761630873131E-3</v>
      </c>
      <c r="AC33" s="2">
        <f t="shared" si="1"/>
        <v>1.5727019281647121E-3</v>
      </c>
      <c r="AD33">
        <f t="shared" si="2"/>
        <v>4.0035637922207936</v>
      </c>
      <c r="AE33">
        <f t="shared" si="3"/>
        <v>206.059908769</v>
      </c>
      <c r="AF33">
        <f t="shared" si="4"/>
        <v>-10</v>
      </c>
    </row>
    <row r="34" spans="1:32" x14ac:dyDescent="0.25">
      <c r="A34">
        <v>284.82637362600002</v>
      </c>
      <c r="B34">
        <v>283.28681318700001</v>
      </c>
      <c r="C34">
        <v>297.42673992700003</v>
      </c>
      <c r="D34">
        <v>298.98284493300002</v>
      </c>
      <c r="E34">
        <v>283.14999999999998</v>
      </c>
      <c r="F34">
        <v>1.3586924439E-2</v>
      </c>
      <c r="G34">
        <v>1.6898743770700001E-2</v>
      </c>
      <c r="H34" t="s">
        <v>25</v>
      </c>
      <c r="I34">
        <v>10</v>
      </c>
      <c r="J34">
        <v>35.372417582399997</v>
      </c>
      <c r="K34">
        <v>-87691.075865100007</v>
      </c>
      <c r="L34">
        <v>284.82637362600002</v>
      </c>
      <c r="M34">
        <v>283.28681318700001</v>
      </c>
      <c r="N34">
        <v>3.50568169177681E-3</v>
      </c>
      <c r="O34">
        <v>3.8686807901007801E-3</v>
      </c>
      <c r="P34" s="1">
        <v>1.4291628404173499E-5</v>
      </c>
      <c r="Q34" s="1">
        <v>1.7776372414292601E-5</v>
      </c>
      <c r="R34">
        <v>5.7261273018450097E-2</v>
      </c>
      <c r="S34">
        <v>267.20695309635602</v>
      </c>
      <c r="T34">
        <v>2.61267717789E-2</v>
      </c>
      <c r="U34">
        <v>2.8302277432700002E-2</v>
      </c>
      <c r="V34">
        <v>5.0783033391700004E-3</v>
      </c>
      <c r="W34">
        <v>4.4858523119400001E-3</v>
      </c>
      <c r="X34" s="1">
        <v>-1.6807975878000001E-6</v>
      </c>
      <c r="Y34" s="1">
        <v>-7.5913210995599998E-6</v>
      </c>
      <c r="Z34">
        <v>2.5322503583399998E-4</v>
      </c>
      <c r="AB34" s="2">
        <f t="shared" si="0"/>
        <v>3.047139637189708E-3</v>
      </c>
      <c r="AC34" s="2">
        <f t="shared" si="1"/>
        <v>1.6188114053855675E-3</v>
      </c>
      <c r="AD34">
        <f t="shared" si="2"/>
        <v>2.4790806469708713</v>
      </c>
      <c r="AE34">
        <f t="shared" si="3"/>
        <v>87.691075865100004</v>
      </c>
      <c r="AF34">
        <f t="shared" si="4"/>
        <v>-10</v>
      </c>
    </row>
    <row r="35" spans="1:32" x14ac:dyDescent="0.25">
      <c r="A35">
        <v>286.51471306500002</v>
      </c>
      <c r="B35">
        <v>283.114285714</v>
      </c>
      <c r="C35">
        <v>291.78296703299998</v>
      </c>
      <c r="D35">
        <v>294.94548229499998</v>
      </c>
      <c r="E35">
        <v>283.14999999999998</v>
      </c>
      <c r="F35">
        <v>1.36199947947E-2</v>
      </c>
      <c r="G35">
        <v>1.6955732937099999E-2</v>
      </c>
      <c r="H35" t="s">
        <v>25</v>
      </c>
      <c r="I35">
        <v>10</v>
      </c>
      <c r="J35">
        <v>42.8794505495</v>
      </c>
      <c r="K35">
        <v>-194059.439094</v>
      </c>
      <c r="L35">
        <v>286.51471306500002</v>
      </c>
      <c r="M35">
        <v>283.114285714</v>
      </c>
      <c r="N35">
        <v>3.0944351038937399E-3</v>
      </c>
      <c r="O35">
        <v>3.2147000360186E-3</v>
      </c>
      <c r="P35" s="1">
        <v>1.4317220024792801E-5</v>
      </c>
      <c r="Q35" s="1">
        <v>1.78078460441157E-5</v>
      </c>
      <c r="R35">
        <v>6.7759274312595097E-2</v>
      </c>
      <c r="S35">
        <v>331.45296136103298</v>
      </c>
      <c r="T35">
        <v>-1.44768275203E-2</v>
      </c>
      <c r="U35">
        <v>-1.84700323831E-2</v>
      </c>
      <c r="V35">
        <v>-6.5488135053400004E-3</v>
      </c>
      <c r="W35">
        <v>-1.09470722514E-2</v>
      </c>
      <c r="X35" s="1">
        <v>-1.89903601204E-6</v>
      </c>
      <c r="Y35" s="1">
        <v>-6.5712674702400003E-8</v>
      </c>
      <c r="Z35">
        <v>2.3220258002899999E-4</v>
      </c>
      <c r="AB35" s="2">
        <f t="shared" si="0"/>
        <v>1.7079971111350128E-3</v>
      </c>
      <c r="AC35" s="2">
        <f t="shared" si="1"/>
        <v>1.5802272054389749E-3</v>
      </c>
      <c r="AD35">
        <f t="shared" si="2"/>
        <v>4.5256978950786211</v>
      </c>
      <c r="AE35">
        <f t="shared" si="3"/>
        <v>194.059439094</v>
      </c>
      <c r="AF35">
        <f t="shared" si="4"/>
        <v>-10</v>
      </c>
    </row>
    <row r="36" spans="1:32" x14ac:dyDescent="0.25">
      <c r="A36">
        <v>285.19737484699999</v>
      </c>
      <c r="B36">
        <v>283.11556776600003</v>
      </c>
      <c r="C36">
        <v>290.70616605599997</v>
      </c>
      <c r="D36">
        <v>292.63852258899999</v>
      </c>
      <c r="E36">
        <v>283.14999999999998</v>
      </c>
      <c r="F36">
        <v>1.3605782168E-2</v>
      </c>
      <c r="G36">
        <v>1.7083854566699998E-2</v>
      </c>
      <c r="H36" t="s">
        <v>25</v>
      </c>
      <c r="I36">
        <v>10</v>
      </c>
      <c r="J36">
        <v>34.008791208799998</v>
      </c>
      <c r="K36">
        <v>-118729.464745</v>
      </c>
      <c r="L36">
        <v>285.19737484699999</v>
      </c>
      <c r="M36">
        <v>283.11556776600003</v>
      </c>
      <c r="N36">
        <v>3.3419631524027899E-3</v>
      </c>
      <c r="O36">
        <v>4.0682386089749703E-3</v>
      </c>
      <c r="P36" s="1">
        <v>1.4304656208297099E-5</v>
      </c>
      <c r="Q36" s="1">
        <v>1.7945784828028801E-5</v>
      </c>
      <c r="R36">
        <v>5.3640364610595397E-2</v>
      </c>
      <c r="S36">
        <v>280.53763657124</v>
      </c>
      <c r="T36">
        <v>6.0306842915599998E-3</v>
      </c>
      <c r="U36">
        <v>1.00615809311E-2</v>
      </c>
      <c r="V36">
        <v>-8.7694431172699993E-3</v>
      </c>
      <c r="W36">
        <v>-1.7063757498500001E-2</v>
      </c>
      <c r="X36" s="1">
        <v>-1.7169697023099999E-6</v>
      </c>
      <c r="Y36" s="1">
        <v>-1.8749212690299999E-7</v>
      </c>
      <c r="Z36">
        <v>2.8189202102300002E-4</v>
      </c>
      <c r="AB36" s="2">
        <f t="shared" si="0"/>
        <v>2.3628308034047136E-3</v>
      </c>
      <c r="AC36" s="2">
        <f t="shared" si="1"/>
        <v>1.5772499610840504E-3</v>
      </c>
      <c r="AD36">
        <f t="shared" si="2"/>
        <v>3.4911403941424997</v>
      </c>
      <c r="AE36">
        <f t="shared" si="3"/>
        <v>118.729464745</v>
      </c>
      <c r="AF36">
        <f t="shared" si="4"/>
        <v>-10</v>
      </c>
    </row>
    <row r="37" spans="1:32" x14ac:dyDescent="0.25">
      <c r="A37">
        <v>283.99810744799998</v>
      </c>
      <c r="B37">
        <v>280.52203907199998</v>
      </c>
      <c r="C37">
        <v>303.19468864499999</v>
      </c>
      <c r="D37">
        <v>306.57832722799998</v>
      </c>
      <c r="E37">
        <v>280.372222222</v>
      </c>
      <c r="F37">
        <v>1.36025929933E-2</v>
      </c>
      <c r="G37">
        <v>1.69950429826E-2</v>
      </c>
      <c r="H37" t="s">
        <v>25</v>
      </c>
      <c r="I37">
        <v>10</v>
      </c>
      <c r="J37">
        <v>61.427472527500001</v>
      </c>
      <c r="K37">
        <v>-198371.325354</v>
      </c>
      <c r="L37">
        <v>283.99810744799998</v>
      </c>
      <c r="M37">
        <v>280.52203907199998</v>
      </c>
      <c r="N37">
        <v>2.9458831761784402E-3</v>
      </c>
      <c r="O37">
        <v>2.9507696425400401E-3</v>
      </c>
      <c r="P37" s="1">
        <v>1.42973802173121E-5</v>
      </c>
      <c r="Q37" s="1">
        <v>1.7865573371888599E-5</v>
      </c>
      <c r="R37">
        <v>9.6627448297662094E-2</v>
      </c>
      <c r="S37">
        <v>331.30273784848703</v>
      </c>
      <c r="T37">
        <v>-1.7291500769799999E-2</v>
      </c>
      <c r="U37">
        <v>-1.69745713224E-2</v>
      </c>
      <c r="V37">
        <v>-1.03625842756E-3</v>
      </c>
      <c r="W37">
        <v>-2.1744439135800001E-3</v>
      </c>
      <c r="X37" s="1">
        <v>1.6277451531800001E-7</v>
      </c>
      <c r="Y37" s="1">
        <v>-1.3504256085599999E-6</v>
      </c>
      <c r="Z37">
        <v>-7.5394171046399997E-4</v>
      </c>
      <c r="AB37" s="2">
        <f t="shared" si="0"/>
        <v>1.6701140512988288E-3</v>
      </c>
      <c r="AC37" s="2">
        <f t="shared" si="1"/>
        <v>1.5730331124140535E-3</v>
      </c>
      <c r="AD37">
        <f t="shared" si="2"/>
        <v>3.2293584155720003</v>
      </c>
      <c r="AE37">
        <f t="shared" si="3"/>
        <v>198.37132535399999</v>
      </c>
      <c r="AF37">
        <f t="shared" si="4"/>
        <v>-10</v>
      </c>
    </row>
    <row r="38" spans="1:32" x14ac:dyDescent="0.25">
      <c r="A38">
        <v>282.40048839999997</v>
      </c>
      <c r="B38">
        <v>280.37661782700002</v>
      </c>
      <c r="C38">
        <v>303.03009767999998</v>
      </c>
      <c r="D38">
        <v>305.12087912099997</v>
      </c>
      <c r="E38">
        <v>280.372222222</v>
      </c>
      <c r="F38">
        <v>1.3588727016E-2</v>
      </c>
      <c r="G38">
        <v>1.7071167197500001E-2</v>
      </c>
      <c r="H38" t="s">
        <v>25</v>
      </c>
      <c r="I38">
        <v>10</v>
      </c>
      <c r="J38">
        <v>46.212747252699998</v>
      </c>
      <c r="K38">
        <v>-115438.490275</v>
      </c>
      <c r="L38">
        <v>282.40048839999997</v>
      </c>
      <c r="M38">
        <v>280.37661782700002</v>
      </c>
      <c r="N38">
        <v>3.93384735033348E-3</v>
      </c>
      <c r="O38">
        <v>4.8828157010926201E-3</v>
      </c>
      <c r="P38" s="1">
        <v>1.42862882132077E-5</v>
      </c>
      <c r="Q38" s="1">
        <v>1.7931479535300701E-5</v>
      </c>
      <c r="R38">
        <v>7.4707013405813399E-2</v>
      </c>
      <c r="S38">
        <v>280.33361609767297</v>
      </c>
      <c r="T38">
        <v>-1.60704995488E-2</v>
      </c>
      <c r="U38">
        <v>-1.03939056113E-2</v>
      </c>
      <c r="V38">
        <v>1.1987046769699999E-3</v>
      </c>
      <c r="W38">
        <v>-4.3520730477200004E-3</v>
      </c>
      <c r="X38" s="1">
        <v>1.2298518935100001E-7</v>
      </c>
      <c r="Y38" s="1">
        <v>5.4439032345200005E-7</v>
      </c>
      <c r="Z38">
        <v>1.80602006689E-4</v>
      </c>
      <c r="AB38" s="2">
        <f t="shared" si="0"/>
        <v>2.4284241367836354E-3</v>
      </c>
      <c r="AC38" s="2">
        <f t="shared" si="1"/>
        <v>1.6165888817927527E-3</v>
      </c>
      <c r="AD38">
        <f t="shared" si="2"/>
        <v>2.4979793917847086</v>
      </c>
      <c r="AE38">
        <f t="shared" si="3"/>
        <v>115.43849027500001</v>
      </c>
      <c r="AF38">
        <f t="shared" si="4"/>
        <v>-10</v>
      </c>
    </row>
    <row r="39" spans="1:32" x14ac:dyDescent="0.25">
      <c r="A39">
        <v>282.24670329700001</v>
      </c>
      <c r="B39">
        <v>280.60286935300002</v>
      </c>
      <c r="C39">
        <v>297.38089133099999</v>
      </c>
      <c r="D39">
        <v>299.06282051300002</v>
      </c>
      <c r="E39">
        <v>280.353907204</v>
      </c>
      <c r="F39">
        <v>1.36018303645E-2</v>
      </c>
      <c r="G39">
        <v>1.70475950363E-2</v>
      </c>
      <c r="H39" t="s">
        <v>25</v>
      </c>
      <c r="I39">
        <v>10</v>
      </c>
      <c r="J39">
        <v>37.004945054899999</v>
      </c>
      <c r="K39">
        <v>-93852.052421600005</v>
      </c>
      <c r="L39">
        <v>282.24670329700001</v>
      </c>
      <c r="M39">
        <v>280.60286935300002</v>
      </c>
      <c r="N39">
        <v>3.00631222816775E-3</v>
      </c>
      <c r="O39">
        <v>2.9568364515748899E-3</v>
      </c>
      <c r="P39" s="1">
        <v>1.43016277141216E-5</v>
      </c>
      <c r="Q39" s="1">
        <v>1.7908503547429199E-5</v>
      </c>
      <c r="R39">
        <v>5.8393608128181999E-2</v>
      </c>
      <c r="S39">
        <v>260.27491993629701</v>
      </c>
      <c r="T39">
        <v>8.2603386951099998E-4</v>
      </c>
      <c r="U39">
        <v>4.613261135E-4</v>
      </c>
      <c r="V39">
        <v>-6.4898869246699997E-3</v>
      </c>
      <c r="W39">
        <v>-4.54637150289E-3</v>
      </c>
      <c r="X39" s="1">
        <v>2.01538964706E-6</v>
      </c>
      <c r="Y39" s="1">
        <v>-8.2110699949199998E-7</v>
      </c>
      <c r="Z39">
        <v>5.8098423315799995E-4</v>
      </c>
      <c r="AB39" s="2">
        <f t="shared" si="0"/>
        <v>2.7732469692521595E-3</v>
      </c>
      <c r="AC39" s="2">
        <f t="shared" si="1"/>
        <v>1.5779947258819083E-3</v>
      </c>
      <c r="AD39">
        <f t="shared" si="2"/>
        <v>2.5362029934745873</v>
      </c>
      <c r="AE39">
        <f t="shared" si="3"/>
        <v>93.852052421600007</v>
      </c>
      <c r="AF39">
        <f t="shared" si="4"/>
        <v>-10</v>
      </c>
    </row>
    <row r="40" spans="1:32" x14ac:dyDescent="0.25">
      <c r="A40">
        <v>281.17326007299999</v>
      </c>
      <c r="B40">
        <v>277.35231990199998</v>
      </c>
      <c r="C40">
        <v>295.04713064700002</v>
      </c>
      <c r="D40">
        <v>298.68919413899999</v>
      </c>
      <c r="E40">
        <v>277.03888888900002</v>
      </c>
      <c r="F40">
        <v>1.35618270202E-2</v>
      </c>
      <c r="G40">
        <v>1.70602130755E-2</v>
      </c>
      <c r="H40" t="s">
        <v>25</v>
      </c>
      <c r="I40">
        <v>10</v>
      </c>
      <c r="J40">
        <v>52.790989011000001</v>
      </c>
      <c r="K40">
        <v>-217754.779121</v>
      </c>
      <c r="L40">
        <v>281.17326007299999</v>
      </c>
      <c r="M40">
        <v>277.35231990199998</v>
      </c>
      <c r="N40">
        <v>2.9376851426552099E-3</v>
      </c>
      <c r="O40">
        <v>2.9376851376185301E-3</v>
      </c>
      <c r="P40" s="1">
        <v>1.42615108857146E-5</v>
      </c>
      <c r="Q40" s="1">
        <v>1.7931367008954099E-5</v>
      </c>
      <c r="R40">
        <v>8.3018742754562294E-2</v>
      </c>
      <c r="S40">
        <v>347.656811899785</v>
      </c>
      <c r="T40">
        <v>-7.3897117375399995E-4</v>
      </c>
      <c r="U40">
        <v>-1.1127037213999999E-3</v>
      </c>
      <c r="V40">
        <v>2.2869883739500001E-3</v>
      </c>
      <c r="W40">
        <v>2.5885225885199999E-3</v>
      </c>
      <c r="X40" s="1">
        <v>-8.5004469110400003E-8</v>
      </c>
      <c r="Y40" s="1">
        <v>1.34680839711E-6</v>
      </c>
      <c r="Z40">
        <v>-4.9593884376499995E-4</v>
      </c>
      <c r="AB40" s="2">
        <f t="shared" si="0"/>
        <v>1.5965519255336398E-3</v>
      </c>
      <c r="AC40" s="2">
        <f t="shared" si="1"/>
        <v>1.5725930563123902E-3</v>
      </c>
      <c r="AD40">
        <f t="shared" si="2"/>
        <v>4.1248475014481478</v>
      </c>
      <c r="AE40">
        <f t="shared" si="3"/>
        <v>217.75477912100001</v>
      </c>
      <c r="AF40">
        <f t="shared" si="4"/>
        <v>-10</v>
      </c>
    </row>
    <row r="41" spans="1:32" x14ac:dyDescent="0.25">
      <c r="A41">
        <v>279.58589743599998</v>
      </c>
      <c r="B41">
        <v>277.53540903499999</v>
      </c>
      <c r="C41">
        <v>292.071855922</v>
      </c>
      <c r="D41">
        <v>294.18363858399999</v>
      </c>
      <c r="E41">
        <v>277.59444444399998</v>
      </c>
      <c r="F41">
        <v>1.3575207688199999E-2</v>
      </c>
      <c r="G41">
        <v>1.70396220993E-2</v>
      </c>
      <c r="H41" t="s">
        <v>25</v>
      </c>
      <c r="I41">
        <v>10</v>
      </c>
      <c r="J41">
        <v>36.399450549500003</v>
      </c>
      <c r="K41">
        <v>-117023.54354</v>
      </c>
      <c r="L41">
        <v>279.58589743599998</v>
      </c>
      <c r="M41">
        <v>277.53540903499999</v>
      </c>
      <c r="N41">
        <v>2.9324749279090899E-3</v>
      </c>
      <c r="O41">
        <v>2.9359041559738901E-3</v>
      </c>
      <c r="P41" s="1">
        <v>1.4285543509881799E-5</v>
      </c>
      <c r="Q41" s="1">
        <v>1.7900189343058601E-5</v>
      </c>
      <c r="R41">
        <v>5.7241963954935998E-2</v>
      </c>
      <c r="S41">
        <v>272.64953408415698</v>
      </c>
      <c r="T41">
        <v>4.1885650581400001E-4</v>
      </c>
      <c r="U41">
        <v>1.1254446037E-4</v>
      </c>
      <c r="V41">
        <v>-1.0739502043900001E-3</v>
      </c>
      <c r="W41">
        <v>-2.1489621489600001E-3</v>
      </c>
      <c r="X41" s="1">
        <v>1.2690383509000001E-6</v>
      </c>
      <c r="Y41" s="1">
        <v>-2.42112019821E-6</v>
      </c>
      <c r="Z41">
        <v>-9.7563306258999997E-4</v>
      </c>
      <c r="AB41" s="2">
        <f t="shared" si="0"/>
        <v>2.3298690659710047E-3</v>
      </c>
      <c r="AC41" s="2">
        <f t="shared" si="1"/>
        <v>1.5726051654843536E-3</v>
      </c>
      <c r="AD41">
        <f t="shared" si="2"/>
        <v>3.2149810443116014</v>
      </c>
      <c r="AE41">
        <f t="shared" si="3"/>
        <v>117.02354354000001</v>
      </c>
      <c r="AF41">
        <f t="shared" si="4"/>
        <v>-10</v>
      </c>
    </row>
    <row r="42" spans="1:32" x14ac:dyDescent="0.25">
      <c r="A42">
        <v>289.48736263699999</v>
      </c>
      <c r="B42">
        <v>283.79200244200001</v>
      </c>
      <c r="C42">
        <v>303.342735043</v>
      </c>
      <c r="D42">
        <v>308.73840048800002</v>
      </c>
      <c r="E42">
        <v>282.59444444399998</v>
      </c>
      <c r="F42">
        <v>1.3611536548599999E-2</v>
      </c>
      <c r="G42">
        <v>1.6817281154499999E-2</v>
      </c>
      <c r="H42" t="s">
        <v>25</v>
      </c>
      <c r="I42">
        <v>20</v>
      </c>
      <c r="J42">
        <v>85.112527472500005</v>
      </c>
      <c r="K42">
        <v>-324502.43361399998</v>
      </c>
      <c r="L42">
        <v>289.48736263699999</v>
      </c>
      <c r="M42">
        <v>283.79200244200001</v>
      </c>
      <c r="N42">
        <v>2.9201807439406301E-3</v>
      </c>
      <c r="O42">
        <v>3.0016568122365802E-3</v>
      </c>
      <c r="P42" s="1">
        <v>1.4323555205986E-5</v>
      </c>
      <c r="Q42" s="1">
        <v>1.7666197002450801E-5</v>
      </c>
      <c r="R42">
        <v>0.13393786972243801</v>
      </c>
      <c r="S42">
        <v>448.97468799933</v>
      </c>
      <c r="T42">
        <v>-2.77751234273E-3</v>
      </c>
      <c r="U42">
        <v>-3.31581462016E-3</v>
      </c>
      <c r="V42">
        <v>1.99607156129E-4</v>
      </c>
      <c r="W42">
        <v>2.3246801507700002E-3</v>
      </c>
      <c r="X42" s="1">
        <v>1.9249593607800002E-6</v>
      </c>
      <c r="Y42" s="1">
        <v>-1.3383682370600001E-7</v>
      </c>
      <c r="Z42">
        <v>3.4018155757299998E-4</v>
      </c>
      <c r="AB42" s="2">
        <f t="shared" si="0"/>
        <v>1.3835788009324806E-3</v>
      </c>
      <c r="AC42" s="2">
        <f t="shared" si="1"/>
        <v>1.5736563547089299E-3</v>
      </c>
      <c r="AD42">
        <f t="shared" si="2"/>
        <v>3.8126283315795932</v>
      </c>
      <c r="AE42">
        <f t="shared" si="3"/>
        <v>324.50243361399998</v>
      </c>
      <c r="AF42">
        <f t="shared" si="4"/>
        <v>-20</v>
      </c>
    </row>
    <row r="43" spans="1:32" x14ac:dyDescent="0.25">
      <c r="A43">
        <v>285.00765432100002</v>
      </c>
      <c r="B43">
        <v>283.11592592599999</v>
      </c>
      <c r="C43">
        <v>303.11222222200001</v>
      </c>
      <c r="D43">
        <v>305.008271605</v>
      </c>
      <c r="E43">
        <v>283.14999999999998</v>
      </c>
      <c r="F43">
        <v>1.3578902971199999E-2</v>
      </c>
      <c r="G43">
        <v>1.7006873742500001E-2</v>
      </c>
      <c r="H43" t="s">
        <v>25</v>
      </c>
      <c r="I43">
        <v>20</v>
      </c>
      <c r="J43">
        <v>43.272666666699998</v>
      </c>
      <c r="K43">
        <v>-107681.016147</v>
      </c>
      <c r="L43">
        <v>285.00765432100002</v>
      </c>
      <c r="M43">
        <v>283.11592592599999</v>
      </c>
      <c r="N43">
        <v>2.9447974216890798E-3</v>
      </c>
      <c r="O43">
        <v>2.9517944454242901E-3</v>
      </c>
      <c r="P43" s="1">
        <v>1.43673300434426E-5</v>
      </c>
      <c r="Q43" s="1">
        <v>1.7963955758664802E-5</v>
      </c>
      <c r="R43">
        <v>6.8425699060059006E-2</v>
      </c>
      <c r="S43">
        <v>268.54142015171197</v>
      </c>
      <c r="T43">
        <v>-2.6350219699700001E-3</v>
      </c>
      <c r="U43">
        <v>-2.1449494489500002E-3</v>
      </c>
      <c r="V43" s="1">
        <v>-1.0294005184300001E-5</v>
      </c>
      <c r="W43">
        <v>-9.8897890465099989E-4</v>
      </c>
      <c r="X43" s="1">
        <v>7.0631920886900003E-7</v>
      </c>
      <c r="Y43" s="1">
        <v>9.32169182153E-8</v>
      </c>
      <c r="Z43">
        <v>-2.8063210302300002E-4</v>
      </c>
      <c r="AB43" s="2">
        <f t="shared" si="0"/>
        <v>2.4938603828284318E-3</v>
      </c>
      <c r="AC43" s="2">
        <f t="shared" si="1"/>
        <v>1.5812683694096266E-3</v>
      </c>
      <c r="AD43">
        <f t="shared" si="2"/>
        <v>2.4884303289278158</v>
      </c>
      <c r="AE43">
        <f t="shared" si="3"/>
        <v>107.68101614700001</v>
      </c>
      <c r="AF43">
        <f t="shared" si="4"/>
        <v>-20</v>
      </c>
    </row>
    <row r="44" spans="1:32" x14ac:dyDescent="0.25">
      <c r="A44">
        <v>286.83802469099999</v>
      </c>
      <c r="B44">
        <v>283.197160494</v>
      </c>
      <c r="C44">
        <v>297.77592592600001</v>
      </c>
      <c r="D44">
        <v>301.23123456799999</v>
      </c>
      <c r="E44">
        <v>283.14999999999998</v>
      </c>
      <c r="F44">
        <v>1.3597269228300001E-2</v>
      </c>
      <c r="G44">
        <v>1.6826926482300001E-2</v>
      </c>
      <c r="H44" t="s">
        <v>25</v>
      </c>
      <c r="I44">
        <v>20</v>
      </c>
      <c r="J44">
        <v>51.727333333300002</v>
      </c>
      <c r="K44">
        <v>-207410.87719200001</v>
      </c>
      <c r="L44">
        <v>286.83802469099999</v>
      </c>
      <c r="M44">
        <v>283.197160494</v>
      </c>
      <c r="N44">
        <v>2.9631540888710702E-3</v>
      </c>
      <c r="O44">
        <v>2.95553331702202E-3</v>
      </c>
      <c r="P44" s="1">
        <v>1.4378202190887001E-5</v>
      </c>
      <c r="Q44" s="1">
        <v>1.7791423024668002E-5</v>
      </c>
      <c r="R44">
        <v>8.1796856024388895E-2</v>
      </c>
      <c r="S44">
        <v>340.82298255910501</v>
      </c>
      <c r="T44">
        <v>-4.0711511934299999E-4</v>
      </c>
      <c r="U44">
        <v>-2.4305780389800001E-4</v>
      </c>
      <c r="V44">
        <v>-1.5811064903099999E-4</v>
      </c>
      <c r="W44">
        <v>2.0930316052099999E-4</v>
      </c>
      <c r="X44" s="1">
        <v>1.51721893356E-6</v>
      </c>
      <c r="Y44" s="1">
        <v>-7.3376802569300003E-6</v>
      </c>
      <c r="Z44">
        <v>7.9125149102699996E-4</v>
      </c>
      <c r="AB44" s="2">
        <f t="shared" si="0"/>
        <v>1.6432261758557896E-3</v>
      </c>
      <c r="AC44" s="2">
        <f t="shared" si="1"/>
        <v>1.5813081934330322E-3</v>
      </c>
      <c r="AD44">
        <f t="shared" si="2"/>
        <v>4.0096959156113527</v>
      </c>
      <c r="AE44">
        <f t="shared" si="3"/>
        <v>207.41087719200002</v>
      </c>
      <c r="AF44">
        <f t="shared" si="4"/>
        <v>-20</v>
      </c>
    </row>
    <row r="45" spans="1:32" x14ac:dyDescent="0.25">
      <c r="A45">
        <v>284.34358974399998</v>
      </c>
      <c r="B45">
        <v>280.84163614200003</v>
      </c>
      <c r="C45">
        <v>303.29658119700002</v>
      </c>
      <c r="D45">
        <v>306.68730158699998</v>
      </c>
      <c r="E45">
        <v>280.372222222</v>
      </c>
      <c r="F45">
        <v>1.3578466192900001E-2</v>
      </c>
      <c r="G45">
        <v>1.6954762318699999E-2</v>
      </c>
      <c r="H45" t="s">
        <v>25</v>
      </c>
      <c r="I45">
        <v>20</v>
      </c>
      <c r="J45">
        <v>61.2354945055</v>
      </c>
      <c r="K45">
        <v>-199460.15892099999</v>
      </c>
      <c r="L45">
        <v>284.34358974399998</v>
      </c>
      <c r="M45">
        <v>280.84163614200003</v>
      </c>
      <c r="N45">
        <v>2.9731580755468999E-3</v>
      </c>
      <c r="O45">
        <v>3.0286334510255999E-3</v>
      </c>
      <c r="P45" s="1">
        <v>1.42937181228855E-5</v>
      </c>
      <c r="Q45" s="1">
        <v>1.7828724605869199E-5</v>
      </c>
      <c r="R45">
        <v>9.6424881460947798E-2</v>
      </c>
      <c r="S45">
        <v>332.62475331491601</v>
      </c>
      <c r="T45">
        <v>-2.91033604077E-2</v>
      </c>
      <c r="U45">
        <v>-2.8444019748399999E-2</v>
      </c>
      <c r="V45">
        <v>1.9175027870700001E-3</v>
      </c>
      <c r="W45">
        <v>3.5170143865799999E-3</v>
      </c>
      <c r="X45" s="1">
        <v>1.35283708286E-6</v>
      </c>
      <c r="Y45" s="1">
        <v>-2.1552551565200002E-6</v>
      </c>
      <c r="Z45">
        <v>8.1414237936000002E-4</v>
      </c>
      <c r="AB45" s="2">
        <f t="shared" si="0"/>
        <v>1.6676250290498284E-3</v>
      </c>
      <c r="AC45" s="2">
        <f t="shared" si="1"/>
        <v>1.5746566960815052E-3</v>
      </c>
      <c r="AD45">
        <f t="shared" si="2"/>
        <v>3.2572637900896684</v>
      </c>
      <c r="AE45">
        <f t="shared" si="3"/>
        <v>199.46015892099999</v>
      </c>
      <c r="AF45">
        <f t="shared" si="4"/>
        <v>-20</v>
      </c>
    </row>
    <row r="46" spans="1:32" x14ac:dyDescent="0.25">
      <c r="A46">
        <v>282.220940171</v>
      </c>
      <c r="B46">
        <v>280.53528693499999</v>
      </c>
      <c r="C46">
        <v>297.48351648400001</v>
      </c>
      <c r="D46">
        <v>299.16111111100003</v>
      </c>
      <c r="E46">
        <v>280.372222222</v>
      </c>
      <c r="F46">
        <v>1.35741677399E-2</v>
      </c>
      <c r="G46">
        <v>1.7037680862500001E-2</v>
      </c>
      <c r="H46" t="s">
        <v>25</v>
      </c>
      <c r="I46">
        <v>20</v>
      </c>
      <c r="J46">
        <v>37.275604395599998</v>
      </c>
      <c r="K46">
        <v>-96045.198207499998</v>
      </c>
      <c r="L46">
        <v>282.220940171</v>
      </c>
      <c r="M46">
        <v>280.53528693499999</v>
      </c>
      <c r="N46">
        <v>3.0596233459774299E-3</v>
      </c>
      <c r="O46">
        <v>3.0584237700494901E-3</v>
      </c>
      <c r="P46" s="1">
        <v>1.42801081954949E-5</v>
      </c>
      <c r="Q46" s="1">
        <v>1.79097592484846E-5</v>
      </c>
      <c r="R46">
        <v>5.8617482648723997E-2</v>
      </c>
      <c r="S46">
        <v>261.44168642770899</v>
      </c>
      <c r="T46">
        <v>-3.9013643361499998E-3</v>
      </c>
      <c r="U46">
        <v>-4.5203588681900003E-3</v>
      </c>
      <c r="V46">
        <v>5.6181982269000001E-3</v>
      </c>
      <c r="W46">
        <v>5.3087009608800001E-3</v>
      </c>
      <c r="X46" s="1">
        <v>-3.9126170533799999E-7</v>
      </c>
      <c r="Y46" s="1">
        <v>5.7995956939099998E-7</v>
      </c>
      <c r="Z46">
        <v>6.9660774008599999E-4</v>
      </c>
      <c r="AB46" s="2">
        <f t="shared" si="0"/>
        <v>2.7220693101479118E-3</v>
      </c>
      <c r="AC46" s="2">
        <f t="shared" si="1"/>
        <v>1.5725427823148372E-3</v>
      </c>
      <c r="AD46">
        <f t="shared" si="2"/>
        <v>2.5766234985270189</v>
      </c>
      <c r="AE46">
        <f t="shared" si="3"/>
        <v>96.045198207499993</v>
      </c>
      <c r="AF46">
        <f t="shared" si="4"/>
        <v>-20</v>
      </c>
    </row>
    <row r="47" spans="1:32" x14ac:dyDescent="0.25">
      <c r="A47">
        <v>282.50934065899997</v>
      </c>
      <c r="B47">
        <v>280.513247863</v>
      </c>
      <c r="C47">
        <v>292.31776556800003</v>
      </c>
      <c r="D47">
        <v>294.306166056</v>
      </c>
      <c r="E47">
        <v>280.372222222</v>
      </c>
      <c r="F47">
        <v>1.3570493256E-2</v>
      </c>
      <c r="G47">
        <v>1.7075950959699999E-2</v>
      </c>
      <c r="H47" t="s">
        <v>25</v>
      </c>
      <c r="I47">
        <v>20</v>
      </c>
      <c r="J47">
        <v>35.609560439600003</v>
      </c>
      <c r="K47">
        <v>-113690.84234800001</v>
      </c>
      <c r="L47">
        <v>282.50934065899997</v>
      </c>
      <c r="M47">
        <v>280.513247863</v>
      </c>
      <c r="N47">
        <v>3.1066872395792001E-3</v>
      </c>
      <c r="O47">
        <v>3.19984655362335E-3</v>
      </c>
      <c r="P47" s="1">
        <v>1.4272069207753599E-5</v>
      </c>
      <c r="Q47" s="1">
        <v>1.7930178034469101E-5</v>
      </c>
      <c r="R47">
        <v>5.6534081997882499E-2</v>
      </c>
      <c r="S47">
        <v>280.77942524768099</v>
      </c>
      <c r="T47">
        <v>-3.1785316133099997E-2</v>
      </c>
      <c r="U47">
        <v>-3.6389552476499998E-2</v>
      </c>
      <c r="V47">
        <v>-6.2446249402800004E-3</v>
      </c>
      <c r="W47">
        <v>-4.4800127408799999E-3</v>
      </c>
      <c r="X47" s="1">
        <v>3.40017876441E-7</v>
      </c>
      <c r="Y47" s="1">
        <v>-2.59112913643E-6</v>
      </c>
      <c r="Z47">
        <v>-4.5771619684700001E-4</v>
      </c>
      <c r="AB47" s="2">
        <f t="shared" si="0"/>
        <v>2.4696749487371559E-3</v>
      </c>
      <c r="AC47" s="2">
        <f t="shared" si="1"/>
        <v>1.587609655945462E-3</v>
      </c>
      <c r="AD47">
        <f t="shared" si="2"/>
        <v>3.1927055808745353</v>
      </c>
      <c r="AE47">
        <f t="shared" si="3"/>
        <v>113.690842348</v>
      </c>
      <c r="AF47">
        <f t="shared" si="4"/>
        <v>-20</v>
      </c>
    </row>
    <row r="48" spans="1:32" x14ac:dyDescent="0.25">
      <c r="A48">
        <v>281.26355311399999</v>
      </c>
      <c r="B48">
        <v>277.82838827799998</v>
      </c>
      <c r="C48">
        <v>300.12399267400002</v>
      </c>
      <c r="D48">
        <v>303.47979242999997</v>
      </c>
      <c r="E48">
        <v>277.65549450499998</v>
      </c>
      <c r="F48">
        <v>1.3538254858899999E-2</v>
      </c>
      <c r="G48">
        <v>1.70181298346E-2</v>
      </c>
      <c r="H48" t="s">
        <v>25</v>
      </c>
      <c r="I48">
        <v>20</v>
      </c>
      <c r="J48">
        <v>56.0434065934</v>
      </c>
      <c r="K48">
        <v>-195400.018817</v>
      </c>
      <c r="L48">
        <v>281.26355311399999</v>
      </c>
      <c r="M48">
        <v>277.82838827799998</v>
      </c>
      <c r="N48">
        <v>3.0990311273482798E-3</v>
      </c>
      <c r="O48">
        <v>3.5771097170574999E-3</v>
      </c>
      <c r="P48" s="1">
        <v>1.42396471252131E-5</v>
      </c>
      <c r="Q48" s="1">
        <v>1.78792535897769E-5</v>
      </c>
      <c r="R48">
        <v>8.8447743866020695E-2</v>
      </c>
      <c r="S48">
        <v>336.317499669678</v>
      </c>
      <c r="T48">
        <v>3.9469129903900002E-2</v>
      </c>
      <c r="U48">
        <v>4.9479216435700003E-2</v>
      </c>
      <c r="V48">
        <v>-3.21919626267E-3</v>
      </c>
      <c r="W48">
        <v>-1.29526994744E-2</v>
      </c>
      <c r="X48" s="1">
        <v>9.6519258897700009E-7</v>
      </c>
      <c r="Y48" s="1">
        <v>4.0995063117E-8</v>
      </c>
      <c r="Z48">
        <v>4.9116101290000002E-4</v>
      </c>
      <c r="AB48" s="2">
        <f t="shared" si="0"/>
        <v>1.7211743463784049E-3</v>
      </c>
      <c r="AC48" s="2">
        <f t="shared" si="1"/>
        <v>1.5782007062439495E-3</v>
      </c>
      <c r="AD48">
        <f t="shared" si="2"/>
        <v>3.4865835375541119</v>
      </c>
      <c r="AE48">
        <f t="shared" si="3"/>
        <v>195.40001881700002</v>
      </c>
      <c r="AF48">
        <f t="shared" si="4"/>
        <v>-20</v>
      </c>
    </row>
    <row r="49" spans="1:32" x14ac:dyDescent="0.25">
      <c r="A49">
        <v>279.57539682499998</v>
      </c>
      <c r="B49">
        <v>277.63424908399998</v>
      </c>
      <c r="C49">
        <v>299.95958486000001</v>
      </c>
      <c r="D49">
        <v>302.03669108700001</v>
      </c>
      <c r="E49">
        <v>277.57002441999998</v>
      </c>
      <c r="F49">
        <v>1.35474064039E-2</v>
      </c>
      <c r="G49">
        <v>1.7076852248199999E-2</v>
      </c>
      <c r="H49" t="s">
        <v>25</v>
      </c>
      <c r="I49">
        <v>20</v>
      </c>
      <c r="J49">
        <v>43.014065934100003</v>
      </c>
      <c r="K49">
        <v>-110552.957205</v>
      </c>
      <c r="L49">
        <v>279.57539682499998</v>
      </c>
      <c r="M49">
        <v>277.63424908399998</v>
      </c>
      <c r="N49">
        <v>3.1684113089470701E-3</v>
      </c>
      <c r="O49">
        <v>3.1363065634057801E-3</v>
      </c>
      <c r="P49" s="1">
        <v>1.4244939442175799E-5</v>
      </c>
      <c r="Q49" s="1">
        <v>1.7927172054575498E-5</v>
      </c>
      <c r="R49">
        <v>6.8094408125787001E-2</v>
      </c>
      <c r="S49">
        <v>269.59555687014802</v>
      </c>
      <c r="T49">
        <v>1.37378563466E-2</v>
      </c>
      <c r="U49">
        <v>1.5046982003499999E-2</v>
      </c>
      <c r="V49">
        <v>-5.8655836916699997E-3</v>
      </c>
      <c r="W49">
        <v>-6.4596273291899998E-3</v>
      </c>
      <c r="X49" s="1">
        <v>4.2562521412699997E-7</v>
      </c>
      <c r="Y49" s="1">
        <v>-6.2276323823399999E-7</v>
      </c>
      <c r="Z49">
        <v>9.4409937888199999E-4</v>
      </c>
      <c r="AB49" s="2">
        <f t="shared" si="0"/>
        <v>2.4386100895540312E-3</v>
      </c>
      <c r="AC49" s="2">
        <f t="shared" si="1"/>
        <v>1.5830730401099843E-3</v>
      </c>
      <c r="AD49">
        <f t="shared" si="2"/>
        <v>2.570158268097078</v>
      </c>
      <c r="AE49">
        <f t="shared" si="3"/>
        <v>110.552957205</v>
      </c>
      <c r="AF49">
        <f t="shared" si="4"/>
        <v>-20</v>
      </c>
    </row>
    <row r="50" spans="1:32" x14ac:dyDescent="0.25">
      <c r="A50">
        <v>282.90061050100002</v>
      </c>
      <c r="B50">
        <v>277.64383394399999</v>
      </c>
      <c r="C50">
        <v>291.55012210000001</v>
      </c>
      <c r="D50">
        <v>296.44993894999999</v>
      </c>
      <c r="E50">
        <v>277.03888888900002</v>
      </c>
      <c r="F50">
        <v>1.35736131009E-2</v>
      </c>
      <c r="G50">
        <v>1.6942906908199998E-2</v>
      </c>
      <c r="H50" t="s">
        <v>25</v>
      </c>
      <c r="I50">
        <v>20</v>
      </c>
      <c r="J50">
        <v>59.976593406600003</v>
      </c>
      <c r="K50">
        <v>-299658.58272300003</v>
      </c>
      <c r="L50">
        <v>282.90061050100002</v>
      </c>
      <c r="M50">
        <v>277.64383394399999</v>
      </c>
      <c r="N50">
        <v>2.9435000645742599E-3</v>
      </c>
      <c r="O50">
        <v>3.0139297276242502E-3</v>
      </c>
      <c r="P50" s="1">
        <v>1.4267969583145501E-5</v>
      </c>
      <c r="Q50" s="1">
        <v>1.77994482699369E-5</v>
      </c>
      <c r="R50">
        <v>9.4462052739128097E-2</v>
      </c>
      <c r="S50">
        <v>423.65534985691602</v>
      </c>
      <c r="T50">
        <v>7.2378828900599998E-3</v>
      </c>
      <c r="U50">
        <v>7.9460635982400007E-3</v>
      </c>
      <c r="V50">
        <v>-1.79646440516E-3</v>
      </c>
      <c r="W50">
        <v>-4.7311142963300003E-3</v>
      </c>
      <c r="X50" s="1">
        <v>1.1731822474400001E-6</v>
      </c>
      <c r="Y50" s="1">
        <v>8.8802541134399995E-7</v>
      </c>
      <c r="Z50">
        <v>-6.9565217391300005E-4</v>
      </c>
      <c r="AB50" s="2">
        <f t="shared" si="0"/>
        <v>1.4137934779212941E-3</v>
      </c>
      <c r="AC50" s="2">
        <f t="shared" si="1"/>
        <v>1.5749819616919624E-3</v>
      </c>
      <c r="AD50">
        <f t="shared" si="2"/>
        <v>4.9962588020216678</v>
      </c>
      <c r="AE50">
        <f t="shared" si="3"/>
        <v>299.65858272300005</v>
      </c>
      <c r="AF50">
        <f t="shared" si="4"/>
        <v>-20</v>
      </c>
    </row>
    <row r="51" spans="1:32" x14ac:dyDescent="0.25">
      <c r="A51">
        <v>279.811355311</v>
      </c>
      <c r="B51">
        <v>277.84969475000003</v>
      </c>
      <c r="C51">
        <v>291.44981684999999</v>
      </c>
      <c r="D51">
        <v>293.46428571400003</v>
      </c>
      <c r="E51">
        <v>277.59444444399998</v>
      </c>
      <c r="F51">
        <v>1.3530767231199999E-2</v>
      </c>
      <c r="G51">
        <v>1.7073039104500001E-2</v>
      </c>
      <c r="H51" t="s">
        <v>25</v>
      </c>
      <c r="I51">
        <v>20</v>
      </c>
      <c r="J51">
        <v>35.164505494499998</v>
      </c>
      <c r="K51">
        <v>-111572.704362</v>
      </c>
      <c r="L51">
        <v>279.811355311</v>
      </c>
      <c r="M51">
        <v>277.84969475000003</v>
      </c>
      <c r="N51">
        <v>6.1149163158424301E-3</v>
      </c>
      <c r="O51">
        <v>7.1364768243609598E-3</v>
      </c>
      <c r="P51" s="1">
        <v>1.4229396655077199E-5</v>
      </c>
      <c r="Q51" s="1">
        <v>1.7940021537500202E-5</v>
      </c>
      <c r="R51">
        <v>6.1295043312823198E-2</v>
      </c>
      <c r="S51">
        <v>299.04903779697798</v>
      </c>
      <c r="T51">
        <v>-1.20804799066E-2</v>
      </c>
      <c r="U51">
        <v>-1.01279396932E-2</v>
      </c>
      <c r="V51">
        <v>-3.1003875351699999E-2</v>
      </c>
      <c r="W51">
        <v>-3.9433030737400003E-2</v>
      </c>
      <c r="X51" s="1">
        <v>2.1787670309599999E-6</v>
      </c>
      <c r="Y51" s="1">
        <v>6.3482060973899998E-7</v>
      </c>
      <c r="Z51">
        <v>-8.9823220257999998E-4</v>
      </c>
      <c r="AB51" s="2">
        <f t="shared" si="0"/>
        <v>2.6803064379143041E-3</v>
      </c>
      <c r="AC51" s="2">
        <f t="shared" si="1"/>
        <v>1.7430941357162045E-3</v>
      </c>
      <c r="AD51">
        <f t="shared" si="2"/>
        <v>3.1728785260310524</v>
      </c>
      <c r="AE51">
        <f t="shared" si="3"/>
        <v>111.57270436200001</v>
      </c>
      <c r="AF51">
        <f t="shared" si="4"/>
        <v>-20</v>
      </c>
    </row>
    <row r="52" spans="1:32" x14ac:dyDescent="0.25">
      <c r="A52">
        <v>289.37710622700001</v>
      </c>
      <c r="B52">
        <v>283.55195360200003</v>
      </c>
      <c r="C52">
        <v>303.359096459</v>
      </c>
      <c r="D52">
        <v>308.89151404199998</v>
      </c>
      <c r="E52">
        <v>282.59444444399998</v>
      </c>
      <c r="F52">
        <v>1.3620341444099999E-2</v>
      </c>
      <c r="G52">
        <v>1.6792738374800002E-2</v>
      </c>
      <c r="H52" t="s">
        <v>25</v>
      </c>
      <c r="I52">
        <v>30</v>
      </c>
      <c r="J52">
        <v>85.559670329699998</v>
      </c>
      <c r="K52">
        <v>-332135.03114899999</v>
      </c>
      <c r="L52">
        <v>289.37710622700001</v>
      </c>
      <c r="M52">
        <v>283.55195360200003</v>
      </c>
      <c r="N52">
        <v>2.9264331075875899E-3</v>
      </c>
      <c r="O52">
        <v>2.9380177259812502E-3</v>
      </c>
      <c r="P52" s="1">
        <v>1.4332512168686E-5</v>
      </c>
      <c r="Q52" s="1">
        <v>1.7634408128107601E-5</v>
      </c>
      <c r="R52">
        <v>0.134587103737067</v>
      </c>
      <c r="S52">
        <v>456.067656681534</v>
      </c>
      <c r="T52">
        <v>1.7608961087200001E-3</v>
      </c>
      <c r="U52">
        <v>1.7508095769000001E-3</v>
      </c>
      <c r="V52">
        <v>3.12151616499E-4</v>
      </c>
      <c r="W52">
        <v>1.7030312682499999E-3</v>
      </c>
      <c r="X52" s="1">
        <v>-1.33053094558E-6</v>
      </c>
      <c r="Y52" s="1">
        <v>-1.9749974525200001E-6</v>
      </c>
      <c r="Z52">
        <v>-2.72336359293E-4</v>
      </c>
      <c r="AB52" s="2">
        <f t="shared" si="0"/>
        <v>1.3731392774312212E-3</v>
      </c>
      <c r="AC52" s="2">
        <f t="shared" si="1"/>
        <v>1.5730203636648225E-3</v>
      </c>
      <c r="AD52">
        <f t="shared" si="2"/>
        <v>3.8819110670849235</v>
      </c>
      <c r="AE52">
        <f t="shared" si="3"/>
        <v>332.13503114899999</v>
      </c>
      <c r="AF52">
        <f t="shared" si="4"/>
        <v>-30</v>
      </c>
    </row>
    <row r="53" spans="1:32" x14ac:dyDescent="0.25">
      <c r="A53">
        <v>284.95567765599998</v>
      </c>
      <c r="B53">
        <v>283.37423687400002</v>
      </c>
      <c r="C53">
        <v>297.63894993899999</v>
      </c>
      <c r="D53">
        <v>299.22313797300001</v>
      </c>
      <c r="E53">
        <v>283.14999999999998</v>
      </c>
      <c r="F53">
        <v>1.35867164493E-2</v>
      </c>
      <c r="G53">
        <v>1.6809100227900001E-2</v>
      </c>
      <c r="H53" t="s">
        <v>25</v>
      </c>
      <c r="I53">
        <v>30</v>
      </c>
      <c r="J53">
        <v>35.571098901100001</v>
      </c>
      <c r="K53">
        <v>-90067.999020999996</v>
      </c>
      <c r="L53">
        <v>284.95567765599998</v>
      </c>
      <c r="M53">
        <v>283.37423687400002</v>
      </c>
      <c r="N53">
        <v>2.9499075899412602E-3</v>
      </c>
      <c r="O53">
        <v>2.9524978578936898E-3</v>
      </c>
      <c r="P53" s="1">
        <v>1.42841531978781E-5</v>
      </c>
      <c r="Q53" s="1">
        <v>1.7650871739760901E-5</v>
      </c>
      <c r="R53">
        <v>5.6010257876813602E-2</v>
      </c>
      <c r="S53">
        <v>258.519011851632</v>
      </c>
      <c r="T53">
        <v>-1.1305770678400001E-2</v>
      </c>
      <c r="U53">
        <v>-1.07379539212E-2</v>
      </c>
      <c r="V53">
        <v>1.92502305763E-3</v>
      </c>
      <c r="W53" s="1">
        <v>-8.8820628807099997E-5</v>
      </c>
      <c r="X53" s="1">
        <v>-1.0864398985800001E-6</v>
      </c>
      <c r="Y53" s="1">
        <v>-2.1874939451700001E-6</v>
      </c>
      <c r="Z53">
        <v>8.5109453966800001E-4</v>
      </c>
      <c r="AB53" s="2">
        <f t="shared" si="0"/>
        <v>2.87026485168563E-3</v>
      </c>
      <c r="AC53" s="2">
        <f t="shared" si="1"/>
        <v>1.5746001559451834E-3</v>
      </c>
      <c r="AD53">
        <f t="shared" si="2"/>
        <v>2.5320555676792638</v>
      </c>
      <c r="AE53">
        <f t="shared" si="3"/>
        <v>90.067999020999991</v>
      </c>
      <c r="AF53">
        <f t="shared" si="4"/>
        <v>-30</v>
      </c>
    </row>
    <row r="54" spans="1:32" x14ac:dyDescent="0.25">
      <c r="A54">
        <v>282.53986569</v>
      </c>
      <c r="B54">
        <v>280.58986569000001</v>
      </c>
      <c r="C54">
        <v>302.92173382200002</v>
      </c>
      <c r="D54">
        <v>304.92930402899998</v>
      </c>
      <c r="E54">
        <v>280.372222222</v>
      </c>
      <c r="F54">
        <v>1.3567789390400001E-2</v>
      </c>
      <c r="G54">
        <v>1.70061357643E-2</v>
      </c>
      <c r="H54" t="s">
        <v>25</v>
      </c>
      <c r="I54">
        <v>30</v>
      </c>
      <c r="J54">
        <v>44.6968131868</v>
      </c>
      <c r="K54">
        <v>-111044.48344900001</v>
      </c>
      <c r="L54">
        <v>282.53986569</v>
      </c>
      <c r="M54">
        <v>280.58986569000001</v>
      </c>
      <c r="N54">
        <v>2.9339708845328499E-3</v>
      </c>
      <c r="O54">
        <v>2.9285295999324202E-3</v>
      </c>
      <c r="P54" s="1">
        <v>1.42634218957847E-5</v>
      </c>
      <c r="Q54" s="1">
        <v>1.78791340804515E-5</v>
      </c>
      <c r="R54">
        <v>7.0286530551921106E-2</v>
      </c>
      <c r="S54">
        <v>269.250106677112</v>
      </c>
      <c r="T54">
        <v>-1.4613792005100001E-2</v>
      </c>
      <c r="U54">
        <v>-1.5230663056800001E-2</v>
      </c>
      <c r="V54">
        <v>-2.40484153528E-3</v>
      </c>
      <c r="W54">
        <v>-1.90794712534E-3</v>
      </c>
      <c r="X54" s="1">
        <v>-1.3823776430499999E-6</v>
      </c>
      <c r="Y54" s="1">
        <v>1.6639172676899999E-7</v>
      </c>
      <c r="Z54">
        <v>5.0740563784000005E-4</v>
      </c>
      <c r="AB54" s="2">
        <f t="shared" si="0"/>
        <v>2.4247049318822933E-3</v>
      </c>
      <c r="AC54" s="2">
        <f t="shared" si="1"/>
        <v>1.5725177152602534E-3</v>
      </c>
      <c r="AD54">
        <f t="shared" si="2"/>
        <v>2.4843937527473212</v>
      </c>
      <c r="AE54">
        <f t="shared" si="3"/>
        <v>111.04448344900001</v>
      </c>
      <c r="AF54">
        <f t="shared" si="4"/>
        <v>-30</v>
      </c>
    </row>
    <row r="55" spans="1:32" x14ac:dyDescent="0.25">
      <c r="A55">
        <v>281.22942612899999</v>
      </c>
      <c r="B55">
        <v>277.76770451800002</v>
      </c>
      <c r="C55">
        <v>300.396398046</v>
      </c>
      <c r="D55">
        <v>303.827472527</v>
      </c>
      <c r="E55">
        <v>277.59444444399998</v>
      </c>
      <c r="F55">
        <v>1.3565778823699999E-2</v>
      </c>
      <c r="G55">
        <v>1.6982355613399999E-2</v>
      </c>
      <c r="H55" t="s">
        <v>25</v>
      </c>
      <c r="I55">
        <v>30</v>
      </c>
      <c r="J55">
        <v>57.118571428599999</v>
      </c>
      <c r="K55">
        <v>-197314.28195199999</v>
      </c>
      <c r="L55">
        <v>281.22942612899999</v>
      </c>
      <c r="M55">
        <v>277.76770451800002</v>
      </c>
      <c r="N55">
        <v>3.0130553475335199E-3</v>
      </c>
      <c r="O55">
        <v>3.04752148529279E-3</v>
      </c>
      <c r="P55" s="1">
        <v>1.42649714148372E-5</v>
      </c>
      <c r="Q55" s="1">
        <v>1.7850502955896502E-5</v>
      </c>
      <c r="R55">
        <v>8.9879117589862598E-2</v>
      </c>
      <c r="S55">
        <v>331.06445796440499</v>
      </c>
      <c r="T55">
        <v>6.2483410309400003E-4</v>
      </c>
      <c r="U55">
        <v>-4.1248606466199998E-4</v>
      </c>
      <c r="V55">
        <v>4.43541965281E-3</v>
      </c>
      <c r="W55">
        <v>2.64426394861E-3</v>
      </c>
      <c r="X55" s="1">
        <v>-9.941302805889999E-7</v>
      </c>
      <c r="Y55" s="1">
        <v>4.1206067118400003E-6</v>
      </c>
      <c r="Z55">
        <v>9.4409937888199999E-4</v>
      </c>
      <c r="AB55" s="2">
        <f t="shared" si="0"/>
        <v>1.6778534969148456E-3</v>
      </c>
      <c r="AC55" s="2">
        <f t="shared" si="1"/>
        <v>1.573553317981951E-3</v>
      </c>
      <c r="AD55">
        <f t="shared" si="2"/>
        <v>3.454468083093587</v>
      </c>
      <c r="AE55">
        <f t="shared" si="3"/>
        <v>197.31428195199999</v>
      </c>
      <c r="AF55">
        <f t="shared" si="4"/>
        <v>-30</v>
      </c>
    </row>
    <row r="56" spans="1:32" x14ac:dyDescent="0.25">
      <c r="A56">
        <v>281.16056166099997</v>
      </c>
      <c r="B56">
        <v>277.42545787500001</v>
      </c>
      <c r="C56">
        <v>294.98101343100001</v>
      </c>
      <c r="D56">
        <v>298.58705738700002</v>
      </c>
      <c r="E56">
        <v>277.03888888900002</v>
      </c>
      <c r="F56">
        <v>1.35736131009E-2</v>
      </c>
      <c r="G56">
        <v>1.6985752777800001E-2</v>
      </c>
      <c r="H56" t="s">
        <v>25</v>
      </c>
      <c r="I56">
        <v>30</v>
      </c>
      <c r="J56">
        <v>51.350879120899997</v>
      </c>
      <c r="K56">
        <v>-213044.252099</v>
      </c>
      <c r="L56">
        <v>281.16056166099997</v>
      </c>
      <c r="M56">
        <v>277.42545787500001</v>
      </c>
      <c r="N56">
        <v>2.9554748260794202E-3</v>
      </c>
      <c r="O56">
        <v>2.98737829854505E-3</v>
      </c>
      <c r="P56" s="1">
        <v>1.4273950520857701E-5</v>
      </c>
      <c r="Q56" s="1">
        <v>1.7837280764163301E-5</v>
      </c>
      <c r="R56">
        <v>8.0756600359394401E-2</v>
      </c>
      <c r="S56">
        <v>343.59837048285999</v>
      </c>
      <c r="T56">
        <v>-3.0015395232800002E-3</v>
      </c>
      <c r="U56">
        <v>-2.6432022084199999E-3</v>
      </c>
      <c r="V56">
        <v>5.4095662791399997E-4</v>
      </c>
      <c r="W56">
        <v>-3.4862239210100001E-3</v>
      </c>
      <c r="X56" s="1">
        <v>4.3768258563200002E-7</v>
      </c>
      <c r="Y56" s="1">
        <v>3.6413261945099998E-7</v>
      </c>
      <c r="Z56">
        <v>-9.956999522220001E-4</v>
      </c>
      <c r="AB56" s="2">
        <f t="shared" si="0"/>
        <v>1.6128028195907041E-3</v>
      </c>
      <c r="AC56" s="2">
        <f t="shared" si="1"/>
        <v>1.5726429954443792E-3</v>
      </c>
      <c r="AD56">
        <f t="shared" si="2"/>
        <v>4.1487946408358614</v>
      </c>
      <c r="AE56">
        <f t="shared" si="3"/>
        <v>213.044252099</v>
      </c>
      <c r="AF56">
        <f t="shared" si="4"/>
        <v>-30</v>
      </c>
    </row>
    <row r="57" spans="1:32" x14ac:dyDescent="0.25">
      <c r="A57">
        <v>279.72216117200003</v>
      </c>
      <c r="B57">
        <v>277.867277167</v>
      </c>
      <c r="C57">
        <v>295.00714285700002</v>
      </c>
      <c r="D57">
        <v>296.939010989</v>
      </c>
      <c r="E57">
        <v>277.59444444399998</v>
      </c>
      <c r="F57">
        <v>1.3545534497E-2</v>
      </c>
      <c r="G57">
        <v>1.7040454058000001E-2</v>
      </c>
      <c r="H57" t="s">
        <v>25</v>
      </c>
      <c r="I57">
        <v>30</v>
      </c>
      <c r="J57">
        <v>37.442417582399997</v>
      </c>
      <c r="K57">
        <v>-105614.14482</v>
      </c>
      <c r="L57">
        <v>279.72216117200003</v>
      </c>
      <c r="M57">
        <v>277.867277167</v>
      </c>
      <c r="N57">
        <v>2.9513916725329098E-3</v>
      </c>
      <c r="O57">
        <v>2.9575707716296001E-3</v>
      </c>
      <c r="P57" s="1">
        <v>1.42420753304514E-5</v>
      </c>
      <c r="Q57" s="1">
        <v>1.78994094535477E-5</v>
      </c>
      <c r="R57">
        <v>5.8886564198683898E-2</v>
      </c>
      <c r="S57">
        <v>266.33236029265902</v>
      </c>
      <c r="T57">
        <v>2.1956256304099999E-2</v>
      </c>
      <c r="U57">
        <v>1.9414981154100001E-2</v>
      </c>
      <c r="V57">
        <v>2.98773690078E-3</v>
      </c>
      <c r="W57">
        <v>9.4707225142000003E-4</v>
      </c>
      <c r="X57" s="1">
        <v>-8.33767239572E-7</v>
      </c>
      <c r="Y57" s="1">
        <v>1.16534495596E-6</v>
      </c>
      <c r="Z57">
        <v>-9.7754419493599996E-4</v>
      </c>
      <c r="AB57" s="2">
        <f t="shared" si="0"/>
        <v>2.521748964085955E-3</v>
      </c>
      <c r="AC57" s="2">
        <f t="shared" si="1"/>
        <v>1.5727233442950498E-3</v>
      </c>
      <c r="AD57">
        <f t="shared" si="2"/>
        <v>2.8207084808979985</v>
      </c>
      <c r="AE57">
        <f t="shared" si="3"/>
        <v>105.61414482000001</v>
      </c>
      <c r="AF57">
        <f t="shared" si="4"/>
        <v>-30</v>
      </c>
    </row>
    <row r="58" spans="1:32" x14ac:dyDescent="0.25">
      <c r="A58">
        <v>281.56709401699999</v>
      </c>
      <c r="B58">
        <v>277.56159951199999</v>
      </c>
      <c r="C58">
        <v>292.17728937700002</v>
      </c>
      <c r="D58">
        <v>296.01031746000001</v>
      </c>
      <c r="E58">
        <v>277.59444444399998</v>
      </c>
      <c r="F58">
        <v>1.35736131009E-2</v>
      </c>
      <c r="G58">
        <v>1.6918988097400001E-2</v>
      </c>
      <c r="H58" t="s">
        <v>25</v>
      </c>
      <c r="I58">
        <v>30</v>
      </c>
      <c r="J58">
        <v>49.7694505495</v>
      </c>
      <c r="K58">
        <v>-228429.670029</v>
      </c>
      <c r="L58">
        <v>281.56709401699999</v>
      </c>
      <c r="M58">
        <v>277.56159951199999</v>
      </c>
      <c r="N58">
        <v>2.94048163993394E-3</v>
      </c>
      <c r="O58">
        <v>2.9754552620351502E-3</v>
      </c>
      <c r="P58" s="1">
        <v>1.4274734962886601E-5</v>
      </c>
      <c r="Q58" s="1">
        <v>1.7755923083014101E-5</v>
      </c>
      <c r="R58">
        <v>7.8308166943629798E-2</v>
      </c>
      <c r="S58">
        <v>357.61660793715799</v>
      </c>
      <c r="T58">
        <v>1.10670488931E-2</v>
      </c>
      <c r="U58">
        <v>1.1279396931600001E-2</v>
      </c>
      <c r="V58">
        <v>1.5734989648000001E-3</v>
      </c>
      <c r="W58">
        <v>-1.5129797738499999E-3</v>
      </c>
      <c r="X58" s="1">
        <v>1.89240445771E-6</v>
      </c>
      <c r="Y58" s="1">
        <v>-6.2216036965899997E-7</v>
      </c>
      <c r="Z58">
        <v>-1.73913043478E-4</v>
      </c>
      <c r="AB58" s="2">
        <f t="shared" si="0"/>
        <v>1.5655435998824375E-3</v>
      </c>
      <c r="AC58" s="2">
        <f t="shared" si="1"/>
        <v>1.5734183536092203E-3</v>
      </c>
      <c r="AD58">
        <f t="shared" si="2"/>
        <v>4.5897567183669636</v>
      </c>
      <c r="AE58">
        <f t="shared" si="3"/>
        <v>228.42967002899999</v>
      </c>
      <c r="AF58">
        <f t="shared" si="4"/>
        <v>-30</v>
      </c>
    </row>
    <row r="59" spans="1:32" x14ac:dyDescent="0.25">
      <c r="A59">
        <v>279.61794871799998</v>
      </c>
      <c r="B59">
        <v>277.606471306</v>
      </c>
      <c r="C59">
        <v>292.07551892599997</v>
      </c>
      <c r="D59">
        <v>294.15189255199999</v>
      </c>
      <c r="E59">
        <v>277.59444444399998</v>
      </c>
      <c r="F59">
        <v>1.3541998672799999E-2</v>
      </c>
      <c r="G59">
        <v>1.69660630901E-2</v>
      </c>
      <c r="H59" t="s">
        <v>25</v>
      </c>
      <c r="I59">
        <v>30</v>
      </c>
      <c r="J59">
        <v>36.054065934100002</v>
      </c>
      <c r="K59">
        <v>-114513.360655</v>
      </c>
      <c r="L59">
        <v>279.61794871799998</v>
      </c>
      <c r="M59">
        <v>277.606471306</v>
      </c>
      <c r="N59">
        <v>2.9535890303121798E-3</v>
      </c>
      <c r="O59">
        <v>2.9848694470509902E-3</v>
      </c>
      <c r="P59" s="1">
        <v>1.4253399568952101E-5</v>
      </c>
      <c r="Q59" s="1">
        <v>1.7826517371410499E-5</v>
      </c>
      <c r="R59">
        <v>5.6706543395115903E-2</v>
      </c>
      <c r="S59">
        <v>271.42910100621202</v>
      </c>
      <c r="T59">
        <v>1.07012793969E-2</v>
      </c>
      <c r="U59">
        <v>1.1783192652799999E-2</v>
      </c>
      <c r="V59">
        <v>-5.8873493656100002E-4</v>
      </c>
      <c r="W59">
        <v>-2.1234803843499998E-3</v>
      </c>
      <c r="X59" s="1">
        <v>1.2660240080300001E-6</v>
      </c>
      <c r="Y59" s="1">
        <v>8.1206397086300003E-7</v>
      </c>
      <c r="Z59">
        <v>2.6373626373599998E-4</v>
      </c>
      <c r="AB59" s="2">
        <f t="shared" si="0"/>
        <v>2.3702832530080029E-3</v>
      </c>
      <c r="AC59" s="2">
        <f t="shared" si="1"/>
        <v>1.5728196508755688E-3</v>
      </c>
      <c r="AD59">
        <f t="shared" si="2"/>
        <v>3.1761566327722566</v>
      </c>
      <c r="AE59">
        <f t="shared" si="3"/>
        <v>114.513360655</v>
      </c>
      <c r="AF59">
        <f t="shared" si="4"/>
        <v>-30</v>
      </c>
    </row>
    <row r="60" spans="1:32" x14ac:dyDescent="0.25">
      <c r="A60">
        <v>287.08827838799999</v>
      </c>
      <c r="B60">
        <v>283.47838827800001</v>
      </c>
      <c r="C60">
        <v>302.84358974399998</v>
      </c>
      <c r="D60">
        <v>306.25402930400003</v>
      </c>
      <c r="E60">
        <v>283.14999999999998</v>
      </c>
      <c r="F60">
        <v>1.35869937689E-2</v>
      </c>
      <c r="G60">
        <v>1.69306355183E-2</v>
      </c>
      <c r="H60" t="s">
        <v>25</v>
      </c>
      <c r="I60">
        <v>40</v>
      </c>
      <c r="J60">
        <v>57.4503296703</v>
      </c>
      <c r="K60">
        <v>-205464.74082000001</v>
      </c>
      <c r="L60">
        <v>287.08827838799999</v>
      </c>
      <c r="M60">
        <v>283.47838827800001</v>
      </c>
      <c r="N60">
        <v>3.2676010472161201E-3</v>
      </c>
      <c r="O60">
        <v>3.6132780091689301E-3</v>
      </c>
      <c r="P60" s="1">
        <v>1.4284927562020299E-5</v>
      </c>
      <c r="Q60" s="1">
        <v>1.7782428620985299E-5</v>
      </c>
      <c r="R60">
        <v>9.8744042586927802E-2</v>
      </c>
      <c r="S60">
        <v>344.797696258982</v>
      </c>
      <c r="T60">
        <v>4.15563256123E-2</v>
      </c>
      <c r="U60">
        <v>2.8438769827600002E-2</v>
      </c>
      <c r="V60">
        <v>1.4710495885200001E-2</v>
      </c>
      <c r="W60">
        <v>2.18757454745E-2</v>
      </c>
      <c r="X60" s="1">
        <v>-9.5121444030699996E-7</v>
      </c>
      <c r="Y60" s="1">
        <v>-2.2223975865000002E-6</v>
      </c>
      <c r="Z60" s="1">
        <v>-6.5636950617899996E-5</v>
      </c>
      <c r="AB60" s="2">
        <f t="shared" si="0"/>
        <v>1.6781356007016619E-3</v>
      </c>
      <c r="AC60" s="2">
        <f t="shared" si="1"/>
        <v>1.7187724274796519E-3</v>
      </c>
      <c r="AD60">
        <f t="shared" si="2"/>
        <v>3.576389239176442</v>
      </c>
      <c r="AE60">
        <f t="shared" si="3"/>
        <v>205.46474082</v>
      </c>
      <c r="AF60">
        <f t="shared" si="4"/>
        <v>-40</v>
      </c>
    </row>
    <row r="61" spans="1:32" x14ac:dyDescent="0.25">
      <c r="A61">
        <v>289.40848595800003</v>
      </c>
      <c r="B61">
        <v>283.124969475</v>
      </c>
      <c r="C61">
        <v>297.59603174599999</v>
      </c>
      <c r="D61">
        <v>303.523992674</v>
      </c>
      <c r="E61">
        <v>282.59444444399998</v>
      </c>
      <c r="F61">
        <v>1.35879643873E-2</v>
      </c>
      <c r="G61">
        <v>1.6682365195999999E-2</v>
      </c>
      <c r="H61" t="s">
        <v>25</v>
      </c>
      <c r="I61">
        <v>40</v>
      </c>
      <c r="J61">
        <v>75.690659340699995</v>
      </c>
      <c r="K61">
        <v>-357440.49362999998</v>
      </c>
      <c r="L61">
        <v>289.40848595800003</v>
      </c>
      <c r="M61">
        <v>283.124969475</v>
      </c>
      <c r="N61">
        <v>2.9737361634818299E-3</v>
      </c>
      <c r="O61">
        <v>2.9712393722358598E-3</v>
      </c>
      <c r="P61" s="1">
        <v>1.42958141415595E-5</v>
      </c>
      <c r="Q61" s="1">
        <v>1.7552030131797601E-5</v>
      </c>
      <c r="R61">
        <v>0.11909608106013</v>
      </c>
      <c r="S61">
        <v>481.39882647917301</v>
      </c>
      <c r="T61">
        <v>-1.4014439666599999E-2</v>
      </c>
      <c r="U61">
        <v>-1.4457716196800001E-2</v>
      </c>
      <c r="V61">
        <v>-3.6545097414700002E-3</v>
      </c>
      <c r="W61">
        <v>-3.6741519350199999E-3</v>
      </c>
      <c r="X61" s="1">
        <v>-9.2841760588599995E-7</v>
      </c>
      <c r="Y61" s="1">
        <v>-1.36911453439E-6</v>
      </c>
      <c r="Z61">
        <v>-8.8772097467800003E-4</v>
      </c>
      <c r="AB61" s="2">
        <f t="shared" si="0"/>
        <v>1.3467943197770058E-3</v>
      </c>
      <c r="AC61" s="2">
        <f t="shared" si="1"/>
        <v>1.5734581003456825E-3</v>
      </c>
      <c r="AD61">
        <f t="shared" si="2"/>
        <v>4.7223857837079102</v>
      </c>
      <c r="AE61">
        <f t="shared" si="3"/>
        <v>357.44049362999999</v>
      </c>
      <c r="AF61">
        <f t="shared" si="4"/>
        <v>-40</v>
      </c>
    </row>
    <row r="62" spans="1:32" x14ac:dyDescent="0.25">
      <c r="A62">
        <v>284.843467643</v>
      </c>
      <c r="B62">
        <v>283.31593406600001</v>
      </c>
      <c r="C62">
        <v>297.32527472499999</v>
      </c>
      <c r="D62">
        <v>298.88943833899998</v>
      </c>
      <c r="E62">
        <v>283.14999999999998</v>
      </c>
      <c r="F62">
        <v>1.35630056283E-2</v>
      </c>
      <c r="G62">
        <v>1.6819846360200001E-2</v>
      </c>
      <c r="H62" t="s">
        <v>25</v>
      </c>
      <c r="I62">
        <v>40</v>
      </c>
      <c r="J62">
        <v>35.113626373599999</v>
      </c>
      <c r="K62">
        <v>-86848.767279599997</v>
      </c>
      <c r="L62">
        <v>284.843467643</v>
      </c>
      <c r="M62">
        <v>283.31593406600001</v>
      </c>
      <c r="N62">
        <v>4.2608842827269603E-3</v>
      </c>
      <c r="O62">
        <v>4.6885388084735797E-3</v>
      </c>
      <c r="P62" s="1">
        <v>1.4279098712390201E-5</v>
      </c>
      <c r="Q62" s="1">
        <v>1.7675527708558399E-5</v>
      </c>
      <c r="R62">
        <v>5.5312837236698997E-2</v>
      </c>
      <c r="S62">
        <v>263.628797297961</v>
      </c>
      <c r="T62">
        <v>-1.6939003025999998E-2</v>
      </c>
      <c r="U62">
        <v>-2.1163136380499999E-2</v>
      </c>
      <c r="V62">
        <v>2.1373891808699998E-2</v>
      </c>
      <c r="W62">
        <v>2.3327493762299999E-2</v>
      </c>
      <c r="X62" s="1">
        <v>1.66210866197E-6</v>
      </c>
      <c r="Y62" s="1">
        <v>-1.6440226047100001E-6</v>
      </c>
      <c r="Z62">
        <v>-8.5905398948899999E-4</v>
      </c>
      <c r="AB62" s="2">
        <f t="shared" si="0"/>
        <v>3.0354926794670242E-3</v>
      </c>
      <c r="AC62" s="2">
        <f t="shared" si="1"/>
        <v>1.575252770767239E-3</v>
      </c>
      <c r="AD62">
        <f t="shared" si="2"/>
        <v>2.4733636553385669</v>
      </c>
      <c r="AE62">
        <f t="shared" si="3"/>
        <v>86.848767279599997</v>
      </c>
      <c r="AF62">
        <f t="shared" si="4"/>
        <v>-40</v>
      </c>
    </row>
    <row r="63" spans="1:32" x14ac:dyDescent="0.25">
      <c r="A63">
        <v>288.007753358</v>
      </c>
      <c r="B63">
        <v>283.06159951199999</v>
      </c>
      <c r="C63">
        <v>294.29236874200001</v>
      </c>
      <c r="D63">
        <v>298.87326007299998</v>
      </c>
      <c r="E63">
        <v>282.59444444399998</v>
      </c>
      <c r="F63">
        <v>1.3583943253899999E-2</v>
      </c>
      <c r="G63">
        <v>1.6770760800799998E-2</v>
      </c>
      <c r="H63" t="s">
        <v>25</v>
      </c>
      <c r="I63">
        <v>40</v>
      </c>
      <c r="J63">
        <v>56.510329670300003</v>
      </c>
      <c r="K63">
        <v>-281403.41511499998</v>
      </c>
      <c r="L63">
        <v>288.007753358</v>
      </c>
      <c r="M63">
        <v>283.06159951199999</v>
      </c>
      <c r="N63">
        <v>2.9690804861772298E-3</v>
      </c>
      <c r="O63">
        <v>2.9765175066783101E-3</v>
      </c>
      <c r="P63" s="1">
        <v>1.4285658610986499E-5</v>
      </c>
      <c r="Q63" s="1">
        <v>1.76170987224647E-5</v>
      </c>
      <c r="R63">
        <v>8.8907480599035693E-2</v>
      </c>
      <c r="S63">
        <v>405.75472022113701</v>
      </c>
      <c r="T63">
        <v>-3.76652333174E-3</v>
      </c>
      <c r="U63">
        <v>-5.1897860593499998E-3</v>
      </c>
      <c r="V63">
        <v>-3.68317672665E-3</v>
      </c>
      <c r="W63">
        <v>-4.2660720921600002E-3</v>
      </c>
      <c r="X63" s="1">
        <v>1.02186223505E-6</v>
      </c>
      <c r="Y63" s="1">
        <v>-2.0298584928699999E-6</v>
      </c>
      <c r="Z63">
        <v>-9.79455327281E-4</v>
      </c>
      <c r="AB63" s="2">
        <f t="shared" si="0"/>
        <v>1.4418969295568744E-3</v>
      </c>
      <c r="AC63" s="2">
        <f t="shared" si="1"/>
        <v>1.5732960879497855E-3</v>
      </c>
      <c r="AD63">
        <f t="shared" si="2"/>
        <v>4.9796810026910263</v>
      </c>
      <c r="AE63">
        <f t="shared" si="3"/>
        <v>281.40341511499997</v>
      </c>
      <c r="AF63">
        <f t="shared" si="4"/>
        <v>-40</v>
      </c>
    </row>
    <row r="64" spans="1:32" x14ac:dyDescent="0.25">
      <c r="A64">
        <v>286.49084249100002</v>
      </c>
      <c r="B64">
        <v>283.05238095200002</v>
      </c>
      <c r="C64">
        <v>291.75225885200001</v>
      </c>
      <c r="D64">
        <v>294.94554334600002</v>
      </c>
      <c r="E64">
        <v>283.14999999999998</v>
      </c>
      <c r="F64">
        <v>1.3588935005699999E-2</v>
      </c>
      <c r="G64">
        <v>1.6880302021E-2</v>
      </c>
      <c r="H64" t="s">
        <v>25</v>
      </c>
      <c r="I64">
        <v>40</v>
      </c>
      <c r="J64">
        <v>41.991648351599999</v>
      </c>
      <c r="K64">
        <v>-195786.391943</v>
      </c>
      <c r="L64">
        <v>286.49084249100002</v>
      </c>
      <c r="M64">
        <v>283.05238095200002</v>
      </c>
      <c r="N64">
        <v>3.0837562409756101E-3</v>
      </c>
      <c r="O64">
        <v>3.39041105951345E-3</v>
      </c>
      <c r="P64" s="1">
        <v>1.42859270745071E-5</v>
      </c>
      <c r="Q64" s="1">
        <v>1.7726368709244701E-5</v>
      </c>
      <c r="R64">
        <v>6.6034344454249896E-2</v>
      </c>
      <c r="S64">
        <v>329.46851106179599</v>
      </c>
      <c r="T64">
        <v>-9.9591230025900001E-4</v>
      </c>
      <c r="U64">
        <v>-5.8077188512100004E-4</v>
      </c>
      <c r="V64">
        <v>-5.5008759356599997E-3</v>
      </c>
      <c r="W64">
        <v>-1.26506343898E-2</v>
      </c>
      <c r="X64" s="1">
        <v>-2.1100400133800001E-6</v>
      </c>
      <c r="Y64" s="1">
        <v>4.9917518030800001E-7</v>
      </c>
      <c r="Z64" s="1">
        <v>3.5355948399500002E-5</v>
      </c>
      <c r="AB64" s="2">
        <f t="shared" si="0"/>
        <v>1.6827957642618766E-3</v>
      </c>
      <c r="AC64" s="2">
        <f t="shared" si="1"/>
        <v>1.5725589979545017E-3</v>
      </c>
      <c r="AD64">
        <f t="shared" si="2"/>
        <v>4.6625078945142198</v>
      </c>
      <c r="AE64">
        <f t="shared" si="3"/>
        <v>195.78639194299998</v>
      </c>
      <c r="AF64">
        <f t="shared" si="4"/>
        <v>-40</v>
      </c>
    </row>
    <row r="65" spans="1:32" x14ac:dyDescent="0.25">
      <c r="A65">
        <v>285.085470085</v>
      </c>
      <c r="B65">
        <v>283.07057387100002</v>
      </c>
      <c r="C65">
        <v>290.422954823</v>
      </c>
      <c r="D65">
        <v>292.31324786300002</v>
      </c>
      <c r="E65">
        <v>283.14999999999998</v>
      </c>
      <c r="F65">
        <v>1.35662641329E-2</v>
      </c>
      <c r="G65">
        <v>1.70251321531E-2</v>
      </c>
      <c r="H65" t="s">
        <v>25</v>
      </c>
      <c r="I65">
        <v>40</v>
      </c>
      <c r="J65">
        <v>33.053076923100001</v>
      </c>
      <c r="K65">
        <v>-114583.692551</v>
      </c>
      <c r="L65">
        <v>285.085470085</v>
      </c>
      <c r="M65">
        <v>283.07057387100002</v>
      </c>
      <c r="N65">
        <v>3.1854995320566501E-3</v>
      </c>
      <c r="O65">
        <v>3.6967112286114801E-3</v>
      </c>
      <c r="P65" s="1">
        <v>1.4271204341908701E-5</v>
      </c>
      <c r="Q65" s="1">
        <v>1.7875993339287701E-5</v>
      </c>
      <c r="R65">
        <v>5.21888290731033E-2</v>
      </c>
      <c r="S65">
        <v>275.94814147008202</v>
      </c>
      <c r="T65">
        <v>-5.3909858257700002E-3</v>
      </c>
      <c r="U65">
        <v>-3.06896002548E-3</v>
      </c>
      <c r="V65">
        <v>-7.3461803896600003E-3</v>
      </c>
      <c r="W65">
        <v>-1.4458777936999999E-2</v>
      </c>
      <c r="X65" s="1">
        <v>-2.1450063907400001E-6</v>
      </c>
      <c r="Y65" s="1">
        <v>5.9081120374499997E-8</v>
      </c>
      <c r="Z65" s="1">
        <v>3.7267080745399998E-5</v>
      </c>
      <c r="AB65" s="2">
        <f t="shared" si="0"/>
        <v>2.4082671392987305E-3</v>
      </c>
      <c r="AC65" s="2">
        <f t="shared" si="1"/>
        <v>1.5789401148499364E-3</v>
      </c>
      <c r="AD65">
        <f t="shared" si="2"/>
        <v>3.4666573649886194</v>
      </c>
      <c r="AE65">
        <f t="shared" si="3"/>
        <v>114.583692551</v>
      </c>
      <c r="AF65">
        <f t="shared" si="4"/>
        <v>-40</v>
      </c>
    </row>
    <row r="66" spans="1:32" x14ac:dyDescent="0.25">
      <c r="A66">
        <v>286.09816849800001</v>
      </c>
      <c r="B66">
        <v>280.704884005</v>
      </c>
      <c r="C66">
        <v>302.938949939</v>
      </c>
      <c r="D66">
        <v>308.10976800999998</v>
      </c>
      <c r="E66">
        <v>279.81666666699999</v>
      </c>
      <c r="F66">
        <v>1.35835272746E-2</v>
      </c>
      <c r="G66">
        <v>1.6864633466699998E-2</v>
      </c>
      <c r="H66" t="s">
        <v>25</v>
      </c>
      <c r="I66">
        <v>40</v>
      </c>
      <c r="J66">
        <v>82.224395604400002</v>
      </c>
      <c r="K66">
        <v>-307144.186178</v>
      </c>
      <c r="L66">
        <v>286.09816849800001</v>
      </c>
      <c r="M66">
        <v>280.704884005</v>
      </c>
      <c r="N66">
        <v>2.9649403411380199E-3</v>
      </c>
      <c r="O66">
        <v>2.93088811947714E-3</v>
      </c>
      <c r="P66" s="1">
        <v>1.4281250862422401E-5</v>
      </c>
      <c r="Q66" s="1">
        <v>1.7732754896963102E-5</v>
      </c>
      <c r="R66">
        <v>0.12932705640325001</v>
      </c>
      <c r="S66">
        <v>430.753760636317</v>
      </c>
      <c r="T66">
        <v>-1.3643361469399999E-2</v>
      </c>
      <c r="U66">
        <v>-1.20895046982E-2</v>
      </c>
      <c r="V66">
        <v>-4.9954876041800001E-3</v>
      </c>
      <c r="W66">
        <v>-6.7314328183999998E-4</v>
      </c>
      <c r="X66" s="1">
        <v>5.2871574049499996E-7</v>
      </c>
      <c r="Y66" s="1">
        <v>1.68622340498E-6</v>
      </c>
      <c r="Z66">
        <v>9.0301003344500001E-4</v>
      </c>
      <c r="AB66" s="2">
        <f t="shared" si="0"/>
        <v>1.4024480358768088E-3</v>
      </c>
      <c r="AC66" s="2">
        <f t="shared" si="1"/>
        <v>1.5728550566120481E-3</v>
      </c>
      <c r="AD66">
        <f t="shared" si="2"/>
        <v>3.7354386605131102</v>
      </c>
      <c r="AE66">
        <f t="shared" si="3"/>
        <v>307.14418617799998</v>
      </c>
      <c r="AF66">
        <f t="shared" si="4"/>
        <v>-40</v>
      </c>
    </row>
    <row r="67" spans="1:32" x14ac:dyDescent="0.25">
      <c r="A67">
        <v>282.02869352900001</v>
      </c>
      <c r="B67">
        <v>280.42155067200002</v>
      </c>
      <c r="C67">
        <v>297.15293040300003</v>
      </c>
      <c r="D67">
        <v>298.83253968299999</v>
      </c>
      <c r="E67">
        <v>280.36611721600002</v>
      </c>
      <c r="F67">
        <v>1.3560163102899999E-2</v>
      </c>
      <c r="G67">
        <v>1.6974590666099999E-2</v>
      </c>
      <c r="H67" t="s">
        <v>25</v>
      </c>
      <c r="I67">
        <v>40</v>
      </c>
      <c r="J67">
        <v>36.4</v>
      </c>
      <c r="K67">
        <v>-91484.782827500007</v>
      </c>
      <c r="L67">
        <v>282.02869352900001</v>
      </c>
      <c r="M67">
        <v>280.42155067200002</v>
      </c>
      <c r="N67">
        <v>2.9411870739871398E-3</v>
      </c>
      <c r="O67">
        <v>2.9273855182500902E-3</v>
      </c>
      <c r="P67" s="1">
        <v>1.42624546811726E-5</v>
      </c>
      <c r="Q67" s="1">
        <v>1.7843059973142299E-5</v>
      </c>
      <c r="R67">
        <v>5.72379330478026E-2</v>
      </c>
      <c r="S67">
        <v>258.42778410090602</v>
      </c>
      <c r="T67">
        <v>-3.1066518023099999E-3</v>
      </c>
      <c r="U67">
        <v>-2.5402134097799998E-3</v>
      </c>
      <c r="V67">
        <v>2.6973509582200001E-3</v>
      </c>
      <c r="W67">
        <v>1.09783935871E-3</v>
      </c>
      <c r="X67" s="1">
        <v>-1.09842654411E-6</v>
      </c>
      <c r="Y67" s="1">
        <v>-1.1617277445099999E-6</v>
      </c>
      <c r="Z67">
        <v>9.5938843764899998E-4</v>
      </c>
      <c r="AB67" s="2">
        <f t="shared" ref="AB67:AB130" si="5">S67/-K67</f>
        <v>2.8248171566214128E-3</v>
      </c>
      <c r="AC67" s="2">
        <f t="shared" ref="AC67:AC130" si="6">R67/J67</f>
        <v>1.5724706881264452E-3</v>
      </c>
      <c r="AD67">
        <f t="shared" ref="AD67:AD130" si="7">-K67/J67/1000</f>
        <v>2.5133182095467035</v>
      </c>
      <c r="AE67">
        <f t="shared" ref="AE67:AE130" si="8">K67/-1000</f>
        <v>91.484782827500013</v>
      </c>
      <c r="AF67">
        <f t="shared" ref="AF67:AF130" si="9">IF(I67=0,0,IF(H67="UC",-I67,I67))</f>
        <v>-40</v>
      </c>
    </row>
    <row r="68" spans="1:32" x14ac:dyDescent="0.25">
      <c r="A68">
        <v>282.27771672799997</v>
      </c>
      <c r="B68">
        <v>280.37148962100002</v>
      </c>
      <c r="C68">
        <v>291.66159951200001</v>
      </c>
      <c r="D68">
        <v>293.531807082</v>
      </c>
      <c r="E68">
        <v>280.372222222</v>
      </c>
      <c r="F68">
        <v>1.35578752167E-2</v>
      </c>
      <c r="G68">
        <v>1.7036571584400001E-2</v>
      </c>
      <c r="H68" t="s">
        <v>25</v>
      </c>
      <c r="I68">
        <v>40</v>
      </c>
      <c r="J68">
        <v>34.074175824199997</v>
      </c>
      <c r="K68">
        <v>-108485.762862</v>
      </c>
      <c r="L68">
        <v>282.27771672799997</v>
      </c>
      <c r="M68">
        <v>280.37148962100002</v>
      </c>
      <c r="N68">
        <v>3.0507531003378498E-3</v>
      </c>
      <c r="O68">
        <v>3.0870453501252899E-3</v>
      </c>
      <c r="P68" s="1">
        <v>1.4256128685557001E-5</v>
      </c>
      <c r="Q68" s="1">
        <v>1.7898274467434502E-5</v>
      </c>
      <c r="R68">
        <v>5.3594828146906602E-2</v>
      </c>
      <c r="S68">
        <v>267.85071502118097</v>
      </c>
      <c r="T68">
        <v>-1.9382067208200002E-2</v>
      </c>
      <c r="U68">
        <v>-2.0384349949599999E-2</v>
      </c>
      <c r="V68">
        <v>1.26984126984E-3</v>
      </c>
      <c r="W68">
        <v>4.7778308647899998E-4</v>
      </c>
      <c r="X68" s="1">
        <v>1.2497465564900001E-6</v>
      </c>
      <c r="Y68" s="1">
        <v>-2.23001085985E-6</v>
      </c>
      <c r="Z68">
        <v>8.8580984233200004E-4</v>
      </c>
      <c r="AB68" s="2">
        <f t="shared" si="5"/>
        <v>2.4689941606614516E-3</v>
      </c>
      <c r="AC68" s="2">
        <f t="shared" si="6"/>
        <v>1.5728869987470906E-3</v>
      </c>
      <c r="AD68">
        <f t="shared" si="7"/>
        <v>3.1838117940611133</v>
      </c>
      <c r="AE68">
        <f t="shared" si="8"/>
        <v>108.485762862</v>
      </c>
      <c r="AF68">
        <f t="shared" si="9"/>
        <v>-40</v>
      </c>
    </row>
    <row r="69" spans="1:32" x14ac:dyDescent="0.25">
      <c r="A69">
        <v>279.86196581199999</v>
      </c>
      <c r="B69">
        <v>277.91727716700001</v>
      </c>
      <c r="C69">
        <v>299.760500611</v>
      </c>
      <c r="D69">
        <v>301.82881562900002</v>
      </c>
      <c r="E69">
        <v>277.59444444399998</v>
      </c>
      <c r="F69">
        <v>1.3539641456600001E-2</v>
      </c>
      <c r="G69">
        <v>1.7054042715700001E-2</v>
      </c>
      <c r="H69" t="s">
        <v>25</v>
      </c>
      <c r="I69">
        <v>40</v>
      </c>
      <c r="J69">
        <v>42.571538461499998</v>
      </c>
      <c r="K69">
        <v>-110673.651195</v>
      </c>
      <c r="L69">
        <v>279.86196581199999</v>
      </c>
      <c r="M69">
        <v>277.91727716700001</v>
      </c>
      <c r="N69">
        <v>2.98318406974073E-3</v>
      </c>
      <c r="O69">
        <v>2.9843049580016998E-3</v>
      </c>
      <c r="P69" s="1">
        <v>1.4244339323722299E-5</v>
      </c>
      <c r="Q69" s="1">
        <v>1.7922826901941101E-5</v>
      </c>
      <c r="R69">
        <v>6.6949575935669095E-2</v>
      </c>
      <c r="S69">
        <v>268.48855354596799</v>
      </c>
      <c r="T69">
        <v>-2.9452672931000001E-3</v>
      </c>
      <c r="U69">
        <v>-3.6651271433900002E-3</v>
      </c>
      <c r="V69">
        <v>3.3253702818899999E-3</v>
      </c>
      <c r="W69">
        <v>1.4853745288500001E-3</v>
      </c>
      <c r="X69" s="1">
        <v>-1.28230145956E-6</v>
      </c>
      <c r="Y69" s="1">
        <v>1.3667030600900001E-6</v>
      </c>
      <c r="Z69">
        <v>4.8924988055400003E-4</v>
      </c>
      <c r="AB69" s="2">
        <f t="shared" si="5"/>
        <v>2.4259482780857032E-3</v>
      </c>
      <c r="AC69" s="2">
        <f t="shared" si="6"/>
        <v>1.5726369860045255E-3</v>
      </c>
      <c r="AD69">
        <f t="shared" si="7"/>
        <v>2.5997099281504434</v>
      </c>
      <c r="AE69">
        <f t="shared" si="8"/>
        <v>110.67365119500001</v>
      </c>
      <c r="AF69">
        <f t="shared" si="9"/>
        <v>-40</v>
      </c>
    </row>
    <row r="70" spans="1:32" x14ac:dyDescent="0.25">
      <c r="A70">
        <v>283.13052503099999</v>
      </c>
      <c r="B70">
        <v>278.00231990200001</v>
      </c>
      <c r="C70">
        <v>291.49932844900002</v>
      </c>
      <c r="D70">
        <v>296.32423687400001</v>
      </c>
      <c r="E70">
        <v>277.03888888900002</v>
      </c>
      <c r="F70">
        <v>1.35666107824E-2</v>
      </c>
      <c r="G70">
        <v>1.69318834563E-2</v>
      </c>
      <c r="H70" t="s">
        <v>25</v>
      </c>
      <c r="I70">
        <v>40</v>
      </c>
      <c r="J70">
        <v>59.534065934099999</v>
      </c>
      <c r="K70">
        <v>-292130.077078</v>
      </c>
      <c r="L70">
        <v>283.13052503099999</v>
      </c>
      <c r="M70">
        <v>278.00231990200001</v>
      </c>
      <c r="N70">
        <v>2.93052529411566E-3</v>
      </c>
      <c r="O70">
        <v>2.9344648833508299E-3</v>
      </c>
      <c r="P70" s="1">
        <v>1.4252351370968899E-5</v>
      </c>
      <c r="Q70" s="1">
        <v>1.7782559695452101E-5</v>
      </c>
      <c r="R70">
        <v>9.3659232764166406E-2</v>
      </c>
      <c r="S70">
        <v>415.87235999193803</v>
      </c>
      <c r="T70">
        <v>4.2100874369199997E-3</v>
      </c>
      <c r="U70">
        <v>3.0924266033600001E-3</v>
      </c>
      <c r="V70">
        <v>5.0355185113500002E-4</v>
      </c>
      <c r="W70">
        <v>1.33751269087E-3</v>
      </c>
      <c r="X70" s="1">
        <v>-7.0610164014799997E-7</v>
      </c>
      <c r="Y70" s="1">
        <v>-9.0428306388700003E-7</v>
      </c>
      <c r="Z70">
        <v>-8.8882883934099995E-4</v>
      </c>
      <c r="AB70" s="2">
        <f t="shared" si="5"/>
        <v>1.4235862467557501E-3</v>
      </c>
      <c r="AC70" s="2">
        <f t="shared" si="6"/>
        <v>1.573204035280247E-3</v>
      </c>
      <c r="AD70">
        <f t="shared" si="7"/>
        <v>4.9069397914358373</v>
      </c>
      <c r="AE70">
        <f t="shared" si="8"/>
        <v>292.130077078</v>
      </c>
      <c r="AF70">
        <f t="shared" si="9"/>
        <v>-40</v>
      </c>
    </row>
    <row r="71" spans="1:32" x14ac:dyDescent="0.25">
      <c r="A71">
        <v>281.624154589</v>
      </c>
      <c r="B71">
        <v>277.881400966</v>
      </c>
      <c r="C71">
        <v>291.57161835699998</v>
      </c>
      <c r="D71">
        <v>295.14565217400002</v>
      </c>
      <c r="E71">
        <v>277.59444444399998</v>
      </c>
      <c r="F71">
        <v>1.3546082353800001E-2</v>
      </c>
      <c r="G71">
        <v>1.6908995550799999E-2</v>
      </c>
      <c r="H71" t="s">
        <v>25</v>
      </c>
      <c r="I71">
        <v>40</v>
      </c>
      <c r="J71">
        <v>46.993586956500003</v>
      </c>
      <c r="K71">
        <v>-212990.64658199999</v>
      </c>
      <c r="L71">
        <v>281.624154589</v>
      </c>
      <c r="M71">
        <v>277.881400966</v>
      </c>
      <c r="N71">
        <v>2.9175980310779202E-3</v>
      </c>
      <c r="O71">
        <v>2.9336688465168999E-3</v>
      </c>
      <c r="P71" s="1">
        <v>1.4172462200823E-5</v>
      </c>
      <c r="Q71" s="1">
        <v>1.7665573084411301E-5</v>
      </c>
      <c r="R71">
        <v>7.3495292687021804E-2</v>
      </c>
      <c r="S71">
        <v>341.40868225282901</v>
      </c>
      <c r="T71">
        <v>1.1131208009599999E-3</v>
      </c>
      <c r="U71">
        <v>3.7970025396899998E-4</v>
      </c>
      <c r="V71">
        <v>-3.9944189955099999E-4</v>
      </c>
      <c r="W71">
        <v>-1.9629378224700002E-3</v>
      </c>
      <c r="X71" s="1">
        <v>-1.52470636908E-6</v>
      </c>
      <c r="Y71" s="1">
        <v>-1.1938507202700001E-6</v>
      </c>
      <c r="Z71">
        <v>-8.6317415864299997E-4</v>
      </c>
      <c r="AB71" s="2">
        <f t="shared" si="5"/>
        <v>1.6029280521545764E-3</v>
      </c>
      <c r="AC71" s="2">
        <f t="shared" si="6"/>
        <v>1.5639430281211204E-3</v>
      </c>
      <c r="AD71">
        <f t="shared" si="7"/>
        <v>4.5323343114701276</v>
      </c>
      <c r="AE71">
        <f t="shared" si="8"/>
        <v>212.99064658199998</v>
      </c>
      <c r="AF71">
        <f t="shared" si="9"/>
        <v>-40</v>
      </c>
    </row>
    <row r="72" spans="1:32" x14ac:dyDescent="0.25">
      <c r="A72">
        <v>279.68701690799998</v>
      </c>
      <c r="B72">
        <v>277.756702899</v>
      </c>
      <c r="C72">
        <v>291.29589371999998</v>
      </c>
      <c r="D72">
        <v>293.29492753599999</v>
      </c>
      <c r="E72">
        <v>277.59444444399998</v>
      </c>
      <c r="F72">
        <v>1.3525029429600001E-2</v>
      </c>
      <c r="G72">
        <v>1.6929705593499999E-2</v>
      </c>
      <c r="H72" t="s">
        <v>25</v>
      </c>
      <c r="I72">
        <v>40</v>
      </c>
      <c r="J72">
        <v>34.8418478261</v>
      </c>
      <c r="K72">
        <v>-109747.63187700001</v>
      </c>
      <c r="L72">
        <v>279.68701690799998</v>
      </c>
      <c r="M72">
        <v>277.756702899</v>
      </c>
      <c r="N72">
        <v>2.9573434604800199E-3</v>
      </c>
      <c r="O72">
        <v>2.9532122398560801E-3</v>
      </c>
      <c r="P72" s="1">
        <v>1.4140003921575099E-5</v>
      </c>
      <c r="Q72" s="1">
        <v>1.76943281184807E-5</v>
      </c>
      <c r="R72">
        <v>5.4524729469361301E-2</v>
      </c>
      <c r="S72">
        <v>266.83295164376199</v>
      </c>
      <c r="T72">
        <v>-1.96135094452E-2</v>
      </c>
      <c r="U72">
        <v>-1.8022440392700002E-2</v>
      </c>
      <c r="V72">
        <v>3.5859418748699999E-4</v>
      </c>
      <c r="W72">
        <v>-1.7806410513300001E-3</v>
      </c>
      <c r="X72" s="1">
        <v>-3.2029823981900002E-7</v>
      </c>
      <c r="Y72" s="1">
        <v>-1.9217894389100001E-6</v>
      </c>
      <c r="Z72">
        <v>-2.5569101305399999E-4</v>
      </c>
      <c r="AB72" s="2">
        <f t="shared" si="5"/>
        <v>2.4313322035305128E-3</v>
      </c>
      <c r="AC72" s="2">
        <f t="shared" si="6"/>
        <v>1.5649207166480094E-3</v>
      </c>
      <c r="AD72">
        <f t="shared" si="7"/>
        <v>3.1498797774665714</v>
      </c>
      <c r="AE72">
        <f t="shared" si="8"/>
        <v>109.747631877</v>
      </c>
      <c r="AF72">
        <f t="shared" si="9"/>
        <v>-40</v>
      </c>
    </row>
    <row r="73" spans="1:32" x14ac:dyDescent="0.25">
      <c r="A73">
        <v>286.76843711800001</v>
      </c>
      <c r="B73">
        <v>283.28357753400002</v>
      </c>
      <c r="C73">
        <v>302.68669108699999</v>
      </c>
      <c r="D73">
        <v>306.02698412699999</v>
      </c>
      <c r="E73">
        <v>283.14999999999998</v>
      </c>
      <c r="F73">
        <v>1.35835966045E-2</v>
      </c>
      <c r="G73">
        <v>1.6910737841000001E-2</v>
      </c>
      <c r="H73" t="s">
        <v>25</v>
      </c>
      <c r="I73">
        <v>40</v>
      </c>
      <c r="J73">
        <v>56.497912087899998</v>
      </c>
      <c r="K73">
        <v>-198324.69767600001</v>
      </c>
      <c r="L73">
        <v>286.76843711800001</v>
      </c>
      <c r="M73">
        <v>283.28357753400002</v>
      </c>
      <c r="N73">
        <v>3.0883588540402802E-3</v>
      </c>
      <c r="O73">
        <v>3.46731735888621E-3</v>
      </c>
      <c r="P73" s="1">
        <v>1.42906618369387E-5</v>
      </c>
      <c r="Q73" s="1">
        <v>1.77653066351751E-5</v>
      </c>
      <c r="R73">
        <v>8.9347319717527199E-2</v>
      </c>
      <c r="S73">
        <v>332.54617871942799</v>
      </c>
      <c r="T73">
        <v>1.9989913468200001E-2</v>
      </c>
      <c r="U73">
        <v>1.9749960184699999E-2</v>
      </c>
      <c r="V73">
        <v>-7.50650315868E-4</v>
      </c>
      <c r="W73">
        <v>-6.1718957371099999E-3</v>
      </c>
      <c r="X73" s="1">
        <v>-1.9731888468000002E-6</v>
      </c>
      <c r="Y73" s="1">
        <v>9.9654175488999992E-7</v>
      </c>
      <c r="Z73">
        <v>2.6755852842800002E-4</v>
      </c>
      <c r="AB73" s="2">
        <f t="shared" si="5"/>
        <v>1.6767764308543334E-3</v>
      </c>
      <c r="AC73" s="2">
        <f t="shared" si="6"/>
        <v>1.581426930937196E-3</v>
      </c>
      <c r="AD73">
        <f t="shared" si="7"/>
        <v>3.5103013606493016</v>
      </c>
      <c r="AE73">
        <f t="shared" si="8"/>
        <v>198.324697676</v>
      </c>
      <c r="AF73">
        <f t="shared" si="9"/>
        <v>-40</v>
      </c>
    </row>
    <row r="74" spans="1:32" x14ac:dyDescent="0.25">
      <c r="A74">
        <v>289.25695970700002</v>
      </c>
      <c r="B74">
        <v>283.07881562900002</v>
      </c>
      <c r="C74">
        <v>297.33943833900003</v>
      </c>
      <c r="D74">
        <v>303.18186813199998</v>
      </c>
      <c r="E74">
        <v>282.59444444399998</v>
      </c>
      <c r="F74">
        <v>1.3609803301400001E-2</v>
      </c>
      <c r="G74">
        <v>1.6668429888900001E-2</v>
      </c>
      <c r="H74" t="s">
        <v>25</v>
      </c>
      <c r="I74">
        <v>40</v>
      </c>
      <c r="J74">
        <v>73.629450549500007</v>
      </c>
      <c r="K74">
        <v>-352030.868235</v>
      </c>
      <c r="L74">
        <v>289.25695970700002</v>
      </c>
      <c r="M74">
        <v>283.07881562900002</v>
      </c>
      <c r="N74">
        <v>3.0033120897184598E-3</v>
      </c>
      <c r="O74">
        <v>3.0827414401022701E-3</v>
      </c>
      <c r="P74" s="1">
        <v>1.4312830572111199E-5</v>
      </c>
      <c r="Q74" s="1">
        <v>1.7521813310952101E-5</v>
      </c>
      <c r="R74">
        <v>0.115879629915781</v>
      </c>
      <c r="S74">
        <v>477.29446151900601</v>
      </c>
      <c r="T74">
        <v>-1.61676487763E-2</v>
      </c>
      <c r="U74">
        <v>-1.9154323936899999E-2</v>
      </c>
      <c r="V74">
        <v>-5.3580718798099999E-3</v>
      </c>
      <c r="W74">
        <v>-1.24913733609E-3</v>
      </c>
      <c r="X74" s="1">
        <v>1.7609791083100001E-6</v>
      </c>
      <c r="Y74" s="1">
        <v>2.0069494870099999E-6</v>
      </c>
      <c r="Z74">
        <v>6.3927376970899998E-4</v>
      </c>
      <c r="AB74" s="2">
        <f t="shared" si="5"/>
        <v>1.3558312767060689E-3</v>
      </c>
      <c r="AC74" s="2">
        <f t="shared" si="6"/>
        <v>1.5738217391406014E-3</v>
      </c>
      <c r="AD74">
        <f t="shared" si="7"/>
        <v>4.7811149697271578</v>
      </c>
      <c r="AE74">
        <f t="shared" si="8"/>
        <v>352.03086823500001</v>
      </c>
      <c r="AF74">
        <f t="shared" si="9"/>
        <v>-40</v>
      </c>
    </row>
    <row r="75" spans="1:32" x14ac:dyDescent="0.25">
      <c r="A75">
        <v>284.806043956</v>
      </c>
      <c r="B75">
        <v>283.45390720400002</v>
      </c>
      <c r="C75">
        <v>296.57899877900002</v>
      </c>
      <c r="D75">
        <v>298.06202686199998</v>
      </c>
      <c r="E75">
        <v>283.14999999999998</v>
      </c>
      <c r="F75">
        <v>1.35742370698E-2</v>
      </c>
      <c r="G75">
        <v>1.6901100986800002E-2</v>
      </c>
      <c r="H75" t="s">
        <v>25</v>
      </c>
      <c r="I75">
        <v>40</v>
      </c>
      <c r="J75">
        <v>33.283406593400002</v>
      </c>
      <c r="K75">
        <v>-76933.056914100001</v>
      </c>
      <c r="L75">
        <v>284.806043956</v>
      </c>
      <c r="M75">
        <v>283.45390720400002</v>
      </c>
      <c r="N75">
        <v>8.4512394358423303E-3</v>
      </c>
      <c r="O75">
        <v>1.09043708080499E-2</v>
      </c>
      <c r="P75" s="1">
        <v>1.4282073404550601E-5</v>
      </c>
      <c r="Q75" s="1">
        <v>1.7776570502300499E-5</v>
      </c>
      <c r="R75">
        <v>0.143419641347803</v>
      </c>
      <c r="S75">
        <v>543.24498968195201</v>
      </c>
      <c r="T75">
        <v>1.5326219674E-3</v>
      </c>
      <c r="U75">
        <v>5.44778892605E-3</v>
      </c>
      <c r="V75">
        <v>-6.20427881297E-3</v>
      </c>
      <c r="W75">
        <v>-1.33014811276E-2</v>
      </c>
      <c r="X75" s="1">
        <v>-1.3474112656899999E-6</v>
      </c>
      <c r="Y75" s="1">
        <v>1.64161113041E-6</v>
      </c>
      <c r="Z75">
        <v>1.37601528906E-4</v>
      </c>
      <c r="AB75" s="2">
        <f t="shared" si="5"/>
        <v>7.0612687376833986E-3</v>
      </c>
      <c r="AC75" s="2">
        <f t="shared" si="6"/>
        <v>4.3090433350125483E-3</v>
      </c>
      <c r="AD75">
        <f t="shared" si="7"/>
        <v>2.3114538080172236</v>
      </c>
      <c r="AE75">
        <f t="shared" si="8"/>
        <v>76.933056914100007</v>
      </c>
      <c r="AF75">
        <f t="shared" si="9"/>
        <v>-40</v>
      </c>
    </row>
    <row r="76" spans="1:32" x14ac:dyDescent="0.25">
      <c r="A76">
        <v>288.03034187999998</v>
      </c>
      <c r="B76">
        <v>282.95958486000001</v>
      </c>
      <c r="C76">
        <v>294.39383394399999</v>
      </c>
      <c r="D76">
        <v>299.12319902299998</v>
      </c>
      <c r="E76">
        <v>282.59444444399998</v>
      </c>
      <c r="F76">
        <v>1.35987105196E-2</v>
      </c>
      <c r="G76">
        <v>1.6738037094599999E-2</v>
      </c>
      <c r="H76" t="s">
        <v>25</v>
      </c>
      <c r="I76">
        <v>40</v>
      </c>
      <c r="J76">
        <v>57.905824175799999</v>
      </c>
      <c r="K76">
        <v>-288810.43605100003</v>
      </c>
      <c r="L76">
        <v>288.03034187999998</v>
      </c>
      <c r="M76">
        <v>282.95958486000001</v>
      </c>
      <c r="N76">
        <v>2.96471739835895E-3</v>
      </c>
      <c r="O76">
        <v>2.9622985031239201E-3</v>
      </c>
      <c r="P76" s="1">
        <v>1.42993334817731E-5</v>
      </c>
      <c r="Q76" s="1">
        <v>1.7598967837203799E-5</v>
      </c>
      <c r="R76">
        <v>9.1142709487535806E-2</v>
      </c>
      <c r="S76">
        <v>414.47411772316201</v>
      </c>
      <c r="T76">
        <v>-1.2847587195400001E-2</v>
      </c>
      <c r="U76">
        <v>-1.6956521739099999E-2</v>
      </c>
      <c r="V76">
        <v>-4.9689440993800002E-3</v>
      </c>
      <c r="W76">
        <v>-4.1089345437200003E-3</v>
      </c>
      <c r="X76" s="1">
        <v>8.2472421094300005E-7</v>
      </c>
      <c r="Y76" s="1">
        <v>1.2057371505E-8</v>
      </c>
      <c r="Z76">
        <v>1.3569039656E-4</v>
      </c>
      <c r="AB76" s="2">
        <f t="shared" si="5"/>
        <v>1.4351078284787861E-3</v>
      </c>
      <c r="AC76" s="2">
        <f t="shared" si="6"/>
        <v>1.5739817330089254E-3</v>
      </c>
      <c r="AD76">
        <f t="shared" si="7"/>
        <v>4.9875887298345312</v>
      </c>
      <c r="AE76">
        <f t="shared" si="8"/>
        <v>288.81043605100001</v>
      </c>
      <c r="AF76">
        <f t="shared" si="9"/>
        <v>-40</v>
      </c>
    </row>
    <row r="77" spans="1:32" x14ac:dyDescent="0.25">
      <c r="A77">
        <v>286.50164835200002</v>
      </c>
      <c r="B77">
        <v>283.03614163600002</v>
      </c>
      <c r="C77">
        <v>291.70073260100003</v>
      </c>
      <c r="D77">
        <v>294.901648352</v>
      </c>
      <c r="E77">
        <v>283.14999999999998</v>
      </c>
      <c r="F77">
        <v>1.35844285631E-2</v>
      </c>
      <c r="G77">
        <v>1.6864494806899999E-2</v>
      </c>
      <c r="H77" t="s">
        <v>25</v>
      </c>
      <c r="I77">
        <v>40</v>
      </c>
      <c r="J77">
        <v>42.047472527499998</v>
      </c>
      <c r="K77">
        <v>-197260.84944600001</v>
      </c>
      <c r="L77">
        <v>286.50164835200002</v>
      </c>
      <c r="M77">
        <v>283.03614163600002</v>
      </c>
      <c r="N77">
        <v>2.9506673757028201E-3</v>
      </c>
      <c r="O77">
        <v>3.2335377090534001E-3</v>
      </c>
      <c r="P77" s="1">
        <v>1.42886579427764E-5</v>
      </c>
      <c r="Q77" s="1">
        <v>1.7729383009714601E-5</v>
      </c>
      <c r="R77">
        <v>6.6589309402563204E-2</v>
      </c>
      <c r="S77">
        <v>334.97512925579201</v>
      </c>
      <c r="T77">
        <v>-3.7622763709700001E-3</v>
      </c>
      <c r="U77">
        <v>-4.3717152412800003E-3</v>
      </c>
      <c r="V77">
        <v>-2.5481764612200002E-3</v>
      </c>
      <c r="W77">
        <v>-7.8818283166100008E-3</v>
      </c>
      <c r="X77" s="1">
        <v>1.0785318811200001E-6</v>
      </c>
      <c r="Y77" s="1">
        <v>-1.48245382654E-6</v>
      </c>
      <c r="Z77">
        <v>-7.5776397515499999E-4</v>
      </c>
      <c r="AB77" s="2">
        <f t="shared" si="5"/>
        <v>1.6981328540182079E-3</v>
      </c>
      <c r="AC77" s="2">
        <f t="shared" si="6"/>
        <v>1.5836697285196463E-3</v>
      </c>
      <c r="AD77">
        <f t="shared" si="7"/>
        <v>4.6913842280766564</v>
      </c>
      <c r="AE77">
        <f t="shared" si="8"/>
        <v>197.26084944600001</v>
      </c>
      <c r="AF77">
        <f t="shared" si="9"/>
        <v>-40</v>
      </c>
    </row>
    <row r="78" spans="1:32" x14ac:dyDescent="0.25">
      <c r="A78">
        <v>285.08711843700002</v>
      </c>
      <c r="B78">
        <v>283.258241758</v>
      </c>
      <c r="C78">
        <v>290.07295482299998</v>
      </c>
      <c r="D78">
        <v>291.82912087900002</v>
      </c>
      <c r="E78">
        <v>283.14999999999998</v>
      </c>
      <c r="F78">
        <v>1.35824873263E-2</v>
      </c>
      <c r="G78">
        <v>1.7014594010400001E-2</v>
      </c>
      <c r="H78" t="s">
        <v>25</v>
      </c>
      <c r="I78">
        <v>40</v>
      </c>
      <c r="J78">
        <v>31.891648351600001</v>
      </c>
      <c r="K78">
        <v>-104124.74924400001</v>
      </c>
      <c r="L78">
        <v>285.08711843700002</v>
      </c>
      <c r="M78">
        <v>283.258241758</v>
      </c>
      <c r="N78">
        <v>3.5537156677078901E-3</v>
      </c>
      <c r="O78">
        <v>4.6586820162677397E-3</v>
      </c>
      <c r="P78" s="1">
        <v>1.4296292292956599E-5</v>
      </c>
      <c r="Q78" s="1">
        <v>1.7875331426317601E-5</v>
      </c>
      <c r="R78">
        <v>5.9229096024585801E-2</v>
      </c>
      <c r="S78">
        <v>322.73552621442002</v>
      </c>
      <c r="T78">
        <v>-9.7027127461899992E-3</v>
      </c>
      <c r="U78">
        <v>-1.23682114986E-2</v>
      </c>
      <c r="V78">
        <v>9.0301003344500001E-4</v>
      </c>
      <c r="W78">
        <v>-6.6146413972400001E-4</v>
      </c>
      <c r="X78" s="1">
        <v>2.1540494193699999E-6</v>
      </c>
      <c r="Y78" s="1">
        <v>1.55540092415E-7</v>
      </c>
      <c r="Z78" s="1">
        <v>5.3511705685700003E-5</v>
      </c>
      <c r="AB78" s="2">
        <f t="shared" si="5"/>
        <v>3.0995083162999025E-3</v>
      </c>
      <c r="AC78" s="2">
        <f t="shared" si="6"/>
        <v>1.8571977017805756E-3</v>
      </c>
      <c r="AD78">
        <f t="shared" si="7"/>
        <v>3.2649535105881751</v>
      </c>
      <c r="AE78">
        <f t="shared" si="8"/>
        <v>104.124749244</v>
      </c>
      <c r="AF78">
        <f t="shared" si="9"/>
        <v>-40</v>
      </c>
    </row>
    <row r="79" spans="1:32" x14ac:dyDescent="0.25">
      <c r="A79">
        <v>283.99633699600003</v>
      </c>
      <c r="B79">
        <v>280.61105006100001</v>
      </c>
      <c r="C79">
        <v>302.77753357799998</v>
      </c>
      <c r="D79">
        <v>306.09542124500001</v>
      </c>
      <c r="E79">
        <v>280.372222222</v>
      </c>
      <c r="F79">
        <v>1.35769409354E-2</v>
      </c>
      <c r="G79">
        <v>1.6929040930899999E-2</v>
      </c>
      <c r="H79" t="s">
        <v>25</v>
      </c>
      <c r="I79">
        <v>40</v>
      </c>
      <c r="J79">
        <v>57.972417582399999</v>
      </c>
      <c r="K79">
        <v>-192822.88218300001</v>
      </c>
      <c r="L79">
        <v>283.99633699600003</v>
      </c>
      <c r="M79">
        <v>280.61105006100001</v>
      </c>
      <c r="N79">
        <v>2.9364914127959301E-3</v>
      </c>
      <c r="O79">
        <v>2.9902514678512202E-3</v>
      </c>
      <c r="P79" s="1">
        <v>1.42748410102995E-5</v>
      </c>
      <c r="Q79" s="1">
        <v>1.7799873927870998E-5</v>
      </c>
      <c r="R79">
        <v>9.11862236915265E-2</v>
      </c>
      <c r="S79">
        <v>326.81376090309902</v>
      </c>
      <c r="T79">
        <v>-6.1681796464399998E-3</v>
      </c>
      <c r="U79">
        <v>-7.7735308170100003E-3</v>
      </c>
      <c r="V79">
        <v>5.90327546851E-4</v>
      </c>
      <c r="W79" s="1">
        <v>-3.5568296437800002E-5</v>
      </c>
      <c r="X79" s="1">
        <v>1.5554009241499999E-6</v>
      </c>
      <c r="Y79" s="1">
        <v>1.7977540914000001E-6</v>
      </c>
      <c r="Z79">
        <v>1.91113234591E-4</v>
      </c>
      <c r="AB79" s="2">
        <f t="shared" si="5"/>
        <v>1.6948909652379014E-3</v>
      </c>
      <c r="AC79" s="2">
        <f t="shared" si="6"/>
        <v>1.5729242887260575E-3</v>
      </c>
      <c r="AD79">
        <f t="shared" si="7"/>
        <v>3.326114214728551</v>
      </c>
      <c r="AE79">
        <f t="shared" si="8"/>
        <v>192.82288218300002</v>
      </c>
      <c r="AF79">
        <f t="shared" si="9"/>
        <v>-40</v>
      </c>
    </row>
    <row r="80" spans="1:32" x14ac:dyDescent="0.25">
      <c r="A80">
        <v>286.49304029299998</v>
      </c>
      <c r="B80">
        <v>280.45067155100003</v>
      </c>
      <c r="C80">
        <v>297.16410256400002</v>
      </c>
      <c r="D80">
        <v>302.89969474999998</v>
      </c>
      <c r="E80">
        <v>279.81666666699999</v>
      </c>
      <c r="F80">
        <v>1.36025929933E-2</v>
      </c>
      <c r="G80">
        <v>1.6829413884499999E-2</v>
      </c>
      <c r="H80" t="s">
        <v>25</v>
      </c>
      <c r="I80">
        <v>40</v>
      </c>
      <c r="J80">
        <v>75.883076923100006</v>
      </c>
      <c r="K80">
        <v>-344570.05896400003</v>
      </c>
      <c r="L80">
        <v>286.49304029299998</v>
      </c>
      <c r="M80">
        <v>280.45067155100003</v>
      </c>
      <c r="N80">
        <v>2.9679605093934501E-3</v>
      </c>
      <c r="O80">
        <v>3.00583123506706E-3</v>
      </c>
      <c r="P80" s="1">
        <v>1.42973211094143E-5</v>
      </c>
      <c r="Q80" s="1">
        <v>1.7700355630412698E-5</v>
      </c>
      <c r="R80">
        <v>0.122134895175335</v>
      </c>
      <c r="S80">
        <v>468.56564576207097</v>
      </c>
      <c r="T80">
        <v>-2.6543504804399999E-4</v>
      </c>
      <c r="U80">
        <v>-3.8052768487500002E-3</v>
      </c>
      <c r="V80">
        <v>2.74619100706E-3</v>
      </c>
      <c r="W80">
        <v>7.0165100599900001E-3</v>
      </c>
      <c r="X80" s="1">
        <v>-7.46351296161E-7</v>
      </c>
      <c r="Y80" s="1">
        <v>-1.261803928E-6</v>
      </c>
      <c r="Z80">
        <v>-5.8671763019600004E-4</v>
      </c>
      <c r="AB80" s="2">
        <f t="shared" si="5"/>
        <v>1.3598559525771965E-3</v>
      </c>
      <c r="AC80" s="2">
        <f t="shared" si="6"/>
        <v>1.6095142702121402E-3</v>
      </c>
      <c r="AD80">
        <f t="shared" si="7"/>
        <v>4.5408024151839248</v>
      </c>
      <c r="AE80">
        <f t="shared" si="8"/>
        <v>344.570058964</v>
      </c>
      <c r="AF80">
        <f t="shared" si="9"/>
        <v>-40</v>
      </c>
    </row>
    <row r="81" spans="1:32" x14ac:dyDescent="0.25">
      <c r="A81">
        <v>283.29621489599998</v>
      </c>
      <c r="B81">
        <v>279.98821733800003</v>
      </c>
      <c r="C81">
        <v>297.07918192900001</v>
      </c>
      <c r="D81">
        <v>300.34365079399998</v>
      </c>
      <c r="E81">
        <v>279.85329670300001</v>
      </c>
      <c r="F81">
        <v>1.35741677399E-2</v>
      </c>
      <c r="G81">
        <v>1.69323687655E-2</v>
      </c>
      <c r="H81" t="s">
        <v>25</v>
      </c>
      <c r="I81">
        <v>40</v>
      </c>
      <c r="J81">
        <v>49.010549450500001</v>
      </c>
      <c r="K81">
        <v>-188443.95684599999</v>
      </c>
      <c r="L81">
        <v>283.29621489599998</v>
      </c>
      <c r="M81">
        <v>279.98821733800003</v>
      </c>
      <c r="N81">
        <v>4.5796764100560902E-3</v>
      </c>
      <c r="O81">
        <v>6.3651989585785497E-3</v>
      </c>
      <c r="P81" s="1">
        <v>1.4273389768008E-5</v>
      </c>
      <c r="Q81" s="1">
        <v>1.7793993272584601E-5</v>
      </c>
      <c r="R81">
        <v>8.1772613545572304E-2</v>
      </c>
      <c r="S81">
        <v>353.93561374360598</v>
      </c>
      <c r="T81">
        <v>-1.42336890163E-2</v>
      </c>
      <c r="U81">
        <v>-8.4992302383599995E-4</v>
      </c>
      <c r="V81">
        <v>-1.3256357169400001E-2</v>
      </c>
      <c r="W81">
        <v>-2.9526994744400001E-2</v>
      </c>
      <c r="X81" s="1">
        <v>5.0761534036100001E-7</v>
      </c>
      <c r="Y81" s="1">
        <v>-1.06707737819E-7</v>
      </c>
      <c r="Z81">
        <v>-7.0711896798900001E-4</v>
      </c>
      <c r="AB81" s="2">
        <f t="shared" si="5"/>
        <v>1.8782009233272944E-3</v>
      </c>
      <c r="AC81" s="2">
        <f t="shared" si="6"/>
        <v>1.6684696348520137E-3</v>
      </c>
      <c r="AD81">
        <f t="shared" si="7"/>
        <v>3.8449672358055453</v>
      </c>
      <c r="AE81">
        <f t="shared" si="8"/>
        <v>188.44395684599999</v>
      </c>
      <c r="AF81">
        <f t="shared" si="9"/>
        <v>-40</v>
      </c>
    </row>
    <row r="82" spans="1:32" x14ac:dyDescent="0.25">
      <c r="A82">
        <v>282.00873015899998</v>
      </c>
      <c r="B82">
        <v>280.36514041499998</v>
      </c>
      <c r="C82">
        <v>297.07808302799998</v>
      </c>
      <c r="D82">
        <v>298.82045176999998</v>
      </c>
      <c r="E82">
        <v>280.372222222</v>
      </c>
      <c r="F82">
        <v>1.35582218661E-2</v>
      </c>
      <c r="G82">
        <v>1.69624579361E-2</v>
      </c>
      <c r="H82" t="s">
        <v>25</v>
      </c>
      <c r="I82">
        <v>40</v>
      </c>
      <c r="J82">
        <v>36.648351648400002</v>
      </c>
      <c r="K82">
        <v>-93549.173931500001</v>
      </c>
      <c r="L82">
        <v>282.00873015899998</v>
      </c>
      <c r="M82">
        <v>280.36514041499998</v>
      </c>
      <c r="N82">
        <v>3.4180736516964899E-3</v>
      </c>
      <c r="O82">
        <v>3.8540869817528002E-3</v>
      </c>
      <c r="P82" s="1">
        <v>1.42497099138526E-5</v>
      </c>
      <c r="Q82" s="1">
        <v>1.78297546381262E-5</v>
      </c>
      <c r="R82">
        <v>5.8584872346771302E-2</v>
      </c>
      <c r="S82">
        <v>263.25920256255199</v>
      </c>
      <c r="T82">
        <v>-9.7696023782999995E-3</v>
      </c>
      <c r="U82">
        <v>-6.52280087063E-3</v>
      </c>
      <c r="V82">
        <v>-6.2202049158599998E-3</v>
      </c>
      <c r="W82">
        <v>-1.02054467272E-2</v>
      </c>
      <c r="X82" s="1">
        <v>2.7490807031399999E-7</v>
      </c>
      <c r="Y82" s="1">
        <v>-2.6188610908900001E-6</v>
      </c>
      <c r="Z82" s="1">
        <v>8.5045389393199999E-5</v>
      </c>
      <c r="AB82" s="2">
        <f t="shared" si="5"/>
        <v>2.814126426763743E-3</v>
      </c>
      <c r="AC82" s="2">
        <f t="shared" si="6"/>
        <v>1.5985677311991468E-3</v>
      </c>
      <c r="AD82">
        <f t="shared" si="7"/>
        <v>2.5526161402564522</v>
      </c>
      <c r="AE82">
        <f t="shared" si="8"/>
        <v>93.549173931500007</v>
      </c>
      <c r="AF82">
        <f t="shared" si="9"/>
        <v>-40</v>
      </c>
    </row>
    <row r="83" spans="1:32" x14ac:dyDescent="0.25">
      <c r="A83">
        <v>286.17442002400003</v>
      </c>
      <c r="B83">
        <v>280.287423687</v>
      </c>
      <c r="C83">
        <v>294.39261294300002</v>
      </c>
      <c r="D83">
        <v>299.94194139199999</v>
      </c>
      <c r="E83">
        <v>279.81666666699999</v>
      </c>
      <c r="F83">
        <v>1.35873404183E-2</v>
      </c>
      <c r="G83">
        <v>1.6821579607400002E-2</v>
      </c>
      <c r="H83" t="s">
        <v>25</v>
      </c>
      <c r="I83">
        <v>40</v>
      </c>
      <c r="J83">
        <v>68.700879120899998</v>
      </c>
      <c r="K83">
        <v>-335375.90959499998</v>
      </c>
      <c r="L83">
        <v>286.17442002400003</v>
      </c>
      <c r="M83">
        <v>280.287423687</v>
      </c>
      <c r="N83">
        <v>3.0247327891024202E-3</v>
      </c>
      <c r="O83">
        <v>3.1463167570615E-3</v>
      </c>
      <c r="P83" s="1">
        <v>1.42818649840519E-5</v>
      </c>
      <c r="Q83" s="1">
        <v>1.7678679481039101E-5</v>
      </c>
      <c r="R83">
        <v>0.108213759717544</v>
      </c>
      <c r="S83">
        <v>459.53766424168703</v>
      </c>
      <c r="T83">
        <v>-7.8818283166100008E-3</v>
      </c>
      <c r="U83">
        <v>-8.6691086691100001E-3</v>
      </c>
      <c r="V83">
        <v>-4.8797579232400003E-3</v>
      </c>
      <c r="W83">
        <v>-6.1490683229800001E-3</v>
      </c>
      <c r="X83" s="1">
        <v>-7.4876277046200002E-7</v>
      </c>
      <c r="Y83" s="1">
        <v>2.0762793731599998E-6</v>
      </c>
      <c r="Z83">
        <v>8.7720974677500002E-4</v>
      </c>
      <c r="AB83" s="2">
        <f t="shared" si="5"/>
        <v>1.3702166765544514E-3</v>
      </c>
      <c r="AC83" s="2">
        <f t="shared" si="6"/>
        <v>1.5751437405496533E-3</v>
      </c>
      <c r="AD83">
        <f t="shared" si="7"/>
        <v>4.8816829404002897</v>
      </c>
      <c r="AE83">
        <f t="shared" si="8"/>
        <v>335.375909595</v>
      </c>
      <c r="AF83">
        <f t="shared" si="9"/>
        <v>-40</v>
      </c>
    </row>
    <row r="84" spans="1:32" x14ac:dyDescent="0.25">
      <c r="A84">
        <v>281.31507936499997</v>
      </c>
      <c r="B84">
        <v>277.94316239300002</v>
      </c>
      <c r="C84">
        <v>299.78663003700001</v>
      </c>
      <c r="D84">
        <v>303.132783883</v>
      </c>
      <c r="E84">
        <v>277.59444444399998</v>
      </c>
      <c r="F84">
        <v>1.35691759881E-2</v>
      </c>
      <c r="G84">
        <v>1.6998925456199999E-2</v>
      </c>
      <c r="H84" t="s">
        <v>25</v>
      </c>
      <c r="I84">
        <v>40</v>
      </c>
      <c r="J84">
        <v>56.331098901099999</v>
      </c>
      <c r="K84">
        <v>-192229.71268900001</v>
      </c>
      <c r="L84">
        <v>281.31507936499997</v>
      </c>
      <c r="M84">
        <v>277.94316239300002</v>
      </c>
      <c r="N84">
        <v>2.9220991682090401E-3</v>
      </c>
      <c r="O84">
        <v>2.9325447510021299E-3</v>
      </c>
      <c r="P84" s="1">
        <v>1.42685443660919E-5</v>
      </c>
      <c r="Q84" s="1">
        <v>1.7863668543976799E-5</v>
      </c>
      <c r="R84">
        <v>8.8881635113134697E-2</v>
      </c>
      <c r="S84">
        <v>326.058860821454</v>
      </c>
      <c r="T84">
        <v>3.6651271433900002E-3</v>
      </c>
      <c r="U84">
        <v>3.4676434676399999E-3</v>
      </c>
      <c r="V84">
        <v>1.59261028826E-3</v>
      </c>
      <c r="W84">
        <v>2.2530126878000001E-3</v>
      </c>
      <c r="X84" s="1">
        <v>-3.68955568054E-7</v>
      </c>
      <c r="Y84" s="1">
        <v>1.6560799762099999E-6</v>
      </c>
      <c r="Z84">
        <v>1.14667940755E-4</v>
      </c>
      <c r="AB84" s="2">
        <f t="shared" si="5"/>
        <v>1.6961938727389676E-3</v>
      </c>
      <c r="AC84" s="2">
        <f t="shared" si="6"/>
        <v>1.5778430892886251E-3</v>
      </c>
      <c r="AD84">
        <f t="shared" si="7"/>
        <v>3.4124971186252906</v>
      </c>
      <c r="AE84">
        <f t="shared" si="8"/>
        <v>192.229712689</v>
      </c>
      <c r="AF84">
        <f t="shared" si="9"/>
        <v>-40</v>
      </c>
    </row>
    <row r="85" spans="1:32" x14ac:dyDescent="0.25">
      <c r="A85">
        <v>279.52448107399999</v>
      </c>
      <c r="B85">
        <v>277.55054945099999</v>
      </c>
      <c r="C85">
        <v>299.76489621500002</v>
      </c>
      <c r="D85">
        <v>301.867399267</v>
      </c>
      <c r="E85">
        <v>277.65549450499998</v>
      </c>
      <c r="F85">
        <v>1.3533956406000001E-2</v>
      </c>
      <c r="G85">
        <v>1.7051546839800001E-2</v>
      </c>
      <c r="H85" t="s">
        <v>25</v>
      </c>
      <c r="I85">
        <v>40</v>
      </c>
      <c r="J85">
        <v>43.232417582399997</v>
      </c>
      <c r="K85">
        <v>-112313.67196399999</v>
      </c>
      <c r="L85">
        <v>279.52448107399999</v>
      </c>
      <c r="M85">
        <v>277.55054945099999</v>
      </c>
      <c r="N85">
        <v>2.9307508362129502E-3</v>
      </c>
      <c r="O85">
        <v>2.9311038271136701E-3</v>
      </c>
      <c r="P85" s="1">
        <v>1.4224125011414801E-5</v>
      </c>
      <c r="Q85" s="1">
        <v>1.7921363403681801E-5</v>
      </c>
      <c r="R85">
        <v>6.7981901507621498E-2</v>
      </c>
      <c r="S85">
        <v>269.31986367929301</v>
      </c>
      <c r="T85">
        <v>-1.9689971863899999E-3</v>
      </c>
      <c r="U85">
        <v>-1.5522641609599999E-3</v>
      </c>
      <c r="V85">
        <v>2.0342942082000001E-3</v>
      </c>
      <c r="W85">
        <v>1.2762117109899999E-3</v>
      </c>
      <c r="X85" s="1">
        <v>-1.2226174706100001E-6</v>
      </c>
      <c r="Y85" s="1">
        <v>-2.5501340733100002E-7</v>
      </c>
      <c r="Z85">
        <v>-8.2465360726199997E-4</v>
      </c>
      <c r="AB85" s="2">
        <f t="shared" si="5"/>
        <v>2.3979259067018872E-3</v>
      </c>
      <c r="AC85" s="2">
        <f t="shared" si="6"/>
        <v>1.572475131145501E-3</v>
      </c>
      <c r="AD85">
        <f t="shared" si="7"/>
        <v>2.5979040323140086</v>
      </c>
      <c r="AE85">
        <f t="shared" si="8"/>
        <v>112.31367196399999</v>
      </c>
      <c r="AF85">
        <f t="shared" si="9"/>
        <v>-40</v>
      </c>
    </row>
    <row r="86" spans="1:32" x14ac:dyDescent="0.25">
      <c r="A86">
        <v>280.89371184399999</v>
      </c>
      <c r="B86">
        <v>277.39334554300001</v>
      </c>
      <c r="C86">
        <v>293.82643467600002</v>
      </c>
      <c r="D86">
        <v>297.24346764299997</v>
      </c>
      <c r="E86">
        <v>277.03888888900002</v>
      </c>
      <c r="F86">
        <v>1.35555180006E-2</v>
      </c>
      <c r="G86">
        <v>1.7026934730200002E-2</v>
      </c>
      <c r="H86" t="s">
        <v>25</v>
      </c>
      <c r="I86">
        <v>40</v>
      </c>
      <c r="J86">
        <v>49.498131868100003</v>
      </c>
      <c r="K86">
        <v>-199407.27764499999</v>
      </c>
      <c r="L86">
        <v>280.89371184399999</v>
      </c>
      <c r="M86">
        <v>277.39334554300001</v>
      </c>
      <c r="N86">
        <v>3.0031643679490801E-3</v>
      </c>
      <c r="O86">
        <v>3.1587253301967599E-3</v>
      </c>
      <c r="P86" s="1">
        <v>1.4250011463334301E-5</v>
      </c>
      <c r="Q86" s="1">
        <v>1.7875956931672998E-5</v>
      </c>
      <c r="R86">
        <v>7.7839206985531706E-2</v>
      </c>
      <c r="S86">
        <v>332.032736786844</v>
      </c>
      <c r="T86">
        <v>-1.67117906248E-3</v>
      </c>
      <c r="U86">
        <v>-6.9862504645000002E-4</v>
      </c>
      <c r="V86">
        <v>-2.4420024419999999E-3</v>
      </c>
      <c r="W86">
        <v>-8.4716249933600007E-3</v>
      </c>
      <c r="X86" s="1">
        <v>1.5668554270799999E-6</v>
      </c>
      <c r="Y86" s="1">
        <v>-6.9088738723700004E-7</v>
      </c>
      <c r="Z86">
        <v>-8.6765408504600001E-4</v>
      </c>
      <c r="AB86" s="2">
        <f t="shared" si="5"/>
        <v>1.6650983891267697E-3</v>
      </c>
      <c r="AC86" s="2">
        <f t="shared" si="6"/>
        <v>1.5725685808295452E-3</v>
      </c>
      <c r="AD86">
        <f t="shared" si="7"/>
        <v>4.0285818902493116</v>
      </c>
      <c r="AE86">
        <f t="shared" si="8"/>
        <v>199.40727764499999</v>
      </c>
      <c r="AF86">
        <f t="shared" si="9"/>
        <v>-40</v>
      </c>
    </row>
    <row r="87" spans="1:32" x14ac:dyDescent="0.25">
      <c r="A87">
        <v>279.63192918200002</v>
      </c>
      <c r="B87">
        <v>278.021428571</v>
      </c>
      <c r="C87">
        <v>293.09774114800001</v>
      </c>
      <c r="D87">
        <v>294.83962149000001</v>
      </c>
      <c r="E87">
        <v>277.59444444399998</v>
      </c>
      <c r="F87">
        <v>1.35542700626E-2</v>
      </c>
      <c r="G87">
        <v>1.7079417454E-2</v>
      </c>
      <c r="H87" t="s">
        <v>25</v>
      </c>
      <c r="I87">
        <v>40</v>
      </c>
      <c r="J87">
        <v>34.747032967000003</v>
      </c>
      <c r="K87">
        <v>-91770.021581399997</v>
      </c>
      <c r="L87">
        <v>279.63192918200002</v>
      </c>
      <c r="M87">
        <v>278.021428571</v>
      </c>
      <c r="N87">
        <v>8.1943084069434798E-3</v>
      </c>
      <c r="O87">
        <v>1.05719817762187E-2</v>
      </c>
      <c r="P87" s="1">
        <v>1.4247415427673401E-5</v>
      </c>
      <c r="Q87" s="1">
        <v>1.79403381582305E-5</v>
      </c>
      <c r="R87">
        <v>0.151825450452305</v>
      </c>
      <c r="S87">
        <v>539.71788703787195</v>
      </c>
      <c r="T87">
        <v>-1.574560705E-3</v>
      </c>
      <c r="U87">
        <v>5.6734087168900001E-3</v>
      </c>
      <c r="V87">
        <v>-1.91405213144E-2</v>
      </c>
      <c r="W87">
        <v>-2.7105165366000002E-2</v>
      </c>
      <c r="X87" s="1">
        <v>-1.7718307426600001E-6</v>
      </c>
      <c r="Y87" s="1">
        <v>-1.6156877816700001E-7</v>
      </c>
      <c r="Z87">
        <v>-9.4027711419000001E-4</v>
      </c>
      <c r="AB87" s="2">
        <f t="shared" si="5"/>
        <v>5.8812003935200374E-3</v>
      </c>
      <c r="AC87" s="2">
        <f t="shared" si="6"/>
        <v>4.3694507843733557E-3</v>
      </c>
      <c r="AD87">
        <f t="shared" si="7"/>
        <v>2.6410894325439513</v>
      </c>
      <c r="AE87">
        <f t="shared" si="8"/>
        <v>91.770021581400002</v>
      </c>
      <c r="AF87">
        <f t="shared" si="9"/>
        <v>-40</v>
      </c>
    </row>
    <row r="88" spans="1:32" x14ac:dyDescent="0.25">
      <c r="A88">
        <v>282.71507936500001</v>
      </c>
      <c r="B88">
        <v>277.78473748499999</v>
      </c>
      <c r="C88">
        <v>290.72393162399999</v>
      </c>
      <c r="D88">
        <v>295.35231990199998</v>
      </c>
      <c r="E88">
        <v>277.03888888900002</v>
      </c>
      <c r="F88">
        <v>1.3574583719299999E-2</v>
      </c>
      <c r="G88">
        <v>1.69431148978E-2</v>
      </c>
      <c r="H88" t="s">
        <v>25</v>
      </c>
      <c r="I88">
        <v>40</v>
      </c>
      <c r="J88">
        <v>57.220549450500002</v>
      </c>
      <c r="K88">
        <v>-281075.48349999997</v>
      </c>
      <c r="L88">
        <v>282.71507936500001</v>
      </c>
      <c r="M88">
        <v>277.78473748499999</v>
      </c>
      <c r="N88">
        <v>2.9848405629469901E-3</v>
      </c>
      <c r="O88">
        <v>2.9880353857724899E-3</v>
      </c>
      <c r="P88" s="1">
        <v>1.4287161744456799E-5</v>
      </c>
      <c r="Q88" s="1">
        <v>1.7801742074939899E-5</v>
      </c>
      <c r="R88">
        <v>9.0021067835570096E-2</v>
      </c>
      <c r="S88">
        <v>405.65072245369402</v>
      </c>
      <c r="T88">
        <v>8.6807878112199997E-3</v>
      </c>
      <c r="U88">
        <v>9.0194829325299999E-3</v>
      </c>
      <c r="V88">
        <v>-4.1429102298700003E-3</v>
      </c>
      <c r="W88">
        <v>-3.3593459680399998E-3</v>
      </c>
      <c r="X88" s="1">
        <v>1.65909431909E-6</v>
      </c>
      <c r="Y88" s="1">
        <v>2.2909005859499998E-6</v>
      </c>
      <c r="Z88">
        <v>5.7716196846599997E-4</v>
      </c>
      <c r="AB88" s="2">
        <f t="shared" si="5"/>
        <v>1.44320919563123E-3</v>
      </c>
      <c r="AC88" s="2">
        <f t="shared" si="6"/>
        <v>1.5732296998204284E-3</v>
      </c>
      <c r="AD88">
        <f t="shared" si="7"/>
        <v>4.9121423369614972</v>
      </c>
      <c r="AE88">
        <f t="shared" si="8"/>
        <v>281.07548349999996</v>
      </c>
      <c r="AF88">
        <f t="shared" si="9"/>
        <v>-40</v>
      </c>
    </row>
    <row r="89" spans="1:32" x14ac:dyDescent="0.25">
      <c r="A89">
        <v>280.91721611700001</v>
      </c>
      <c r="B89">
        <v>277.56013431000002</v>
      </c>
      <c r="C89">
        <v>289.72521367500002</v>
      </c>
      <c r="D89">
        <v>292.93351648399999</v>
      </c>
      <c r="E89">
        <v>277.59444444399998</v>
      </c>
      <c r="F89">
        <v>1.35623816593E-2</v>
      </c>
      <c r="G89">
        <v>1.6953930360100001E-2</v>
      </c>
      <c r="H89" t="s">
        <v>25</v>
      </c>
      <c r="I89">
        <v>40</v>
      </c>
      <c r="J89">
        <v>42.44</v>
      </c>
      <c r="K89">
        <v>-191331.42350800001</v>
      </c>
      <c r="L89">
        <v>280.91721611700001</v>
      </c>
      <c r="M89">
        <v>277.56013431000002</v>
      </c>
      <c r="N89">
        <v>3.0458017780619E-3</v>
      </c>
      <c r="O89">
        <v>3.12965855440938E-3</v>
      </c>
      <c r="P89" s="1">
        <v>1.4257258989874999E-5</v>
      </c>
      <c r="Q89" s="1">
        <v>1.7808098976088999E-5</v>
      </c>
      <c r="R89">
        <v>6.6772534674481396E-2</v>
      </c>
      <c r="S89">
        <v>325.83297302960602</v>
      </c>
      <c r="T89">
        <v>1.54838880926E-2</v>
      </c>
      <c r="U89">
        <v>1.34108403674E-2</v>
      </c>
      <c r="V89">
        <v>-9.2424483728900002E-4</v>
      </c>
      <c r="W89">
        <v>-2.4876572702699998E-3</v>
      </c>
      <c r="X89" s="1">
        <v>-1.1761965903100001E-6</v>
      </c>
      <c r="Y89" s="1">
        <v>-1.4975255409199999E-6</v>
      </c>
      <c r="Z89">
        <v>-9.918776875299999E-4</v>
      </c>
      <c r="AB89" s="2">
        <f t="shared" si="5"/>
        <v>1.7029767878980015E-3</v>
      </c>
      <c r="AC89" s="2">
        <f t="shared" si="6"/>
        <v>1.5733396483148304E-3</v>
      </c>
      <c r="AD89">
        <f t="shared" si="7"/>
        <v>4.508280478510839</v>
      </c>
      <c r="AE89">
        <f t="shared" si="8"/>
        <v>191.331423508</v>
      </c>
      <c r="AF89">
        <f t="shared" si="9"/>
        <v>-40</v>
      </c>
    </row>
    <row r="90" spans="1:32" x14ac:dyDescent="0.25">
      <c r="A90">
        <v>279.44609279600002</v>
      </c>
      <c r="B90">
        <v>277.82252747299998</v>
      </c>
      <c r="C90">
        <v>289.25488400500001</v>
      </c>
      <c r="D90">
        <v>290.95293040299998</v>
      </c>
      <c r="E90">
        <v>277.59444444399998</v>
      </c>
      <c r="F90">
        <v>1.35499716097E-2</v>
      </c>
      <c r="G90">
        <v>1.69754226248E-2</v>
      </c>
      <c r="H90" t="s">
        <v>25</v>
      </c>
      <c r="I90">
        <v>40</v>
      </c>
      <c r="J90">
        <v>31.487582417599999</v>
      </c>
      <c r="K90">
        <v>-92482.938901999994</v>
      </c>
      <c r="L90">
        <v>279.44609279600002</v>
      </c>
      <c r="M90">
        <v>277.82252747299998</v>
      </c>
      <c r="N90">
        <v>3.78985096005051E-3</v>
      </c>
      <c r="O90">
        <v>3.4074402127236502E-3</v>
      </c>
      <c r="P90" s="1">
        <v>1.42418151414777E-5</v>
      </c>
      <c r="Q90" s="1">
        <v>1.78311128332548E-5</v>
      </c>
      <c r="R90">
        <v>4.9560624385699303E-2</v>
      </c>
      <c r="S90">
        <v>261.29401816746002</v>
      </c>
      <c r="T90">
        <v>-7.9986197377500002E-3</v>
      </c>
      <c r="U90">
        <v>-7.3281308063900003E-3</v>
      </c>
      <c r="V90">
        <v>-1.1128629824300001E-2</v>
      </c>
      <c r="W90">
        <v>-7.9657057917899999E-3</v>
      </c>
      <c r="X90" s="1">
        <v>-9.0369999430100004E-7</v>
      </c>
      <c r="Y90" s="1">
        <v>-9.6880980042799994E-7</v>
      </c>
      <c r="Z90">
        <v>-3.7649307214499998E-4</v>
      </c>
      <c r="AB90" s="2">
        <f t="shared" si="5"/>
        <v>2.8253213108240596E-3</v>
      </c>
      <c r="AC90" s="2">
        <f t="shared" si="6"/>
        <v>1.5739736296171588E-3</v>
      </c>
      <c r="AD90">
        <f t="shared" si="7"/>
        <v>2.9371241550226674</v>
      </c>
      <c r="AE90">
        <f t="shared" si="8"/>
        <v>92.482938902000001</v>
      </c>
      <c r="AF90">
        <f t="shared" si="9"/>
        <v>-40</v>
      </c>
    </row>
    <row r="91" spans="1:32" x14ac:dyDescent="0.25">
      <c r="A91">
        <v>286.89163614199998</v>
      </c>
      <c r="B91">
        <v>283.42142857099998</v>
      </c>
      <c r="C91">
        <v>297.688766789</v>
      </c>
      <c r="D91">
        <v>301.00085470099998</v>
      </c>
      <c r="E91">
        <v>283.14999999999998</v>
      </c>
      <c r="F91">
        <v>1.3596491963299999E-2</v>
      </c>
      <c r="G91">
        <v>1.6886195061299999E-2</v>
      </c>
      <c r="H91" t="s">
        <v>59</v>
      </c>
      <c r="I91">
        <v>10</v>
      </c>
      <c r="J91">
        <v>50.860659340700003</v>
      </c>
      <c r="K91">
        <v>-197667.208793</v>
      </c>
      <c r="L91">
        <v>286.89163614199998</v>
      </c>
      <c r="M91">
        <v>283.42142857099998</v>
      </c>
      <c r="N91">
        <v>3.4498981098199E-3</v>
      </c>
      <c r="O91">
        <v>4.9930603941189602E-3</v>
      </c>
      <c r="P91" s="1">
        <v>1.4303625392272E-5</v>
      </c>
      <c r="Q91" s="1">
        <v>1.7742734776406702E-5</v>
      </c>
      <c r="R91">
        <v>8.4334715217175796E-2</v>
      </c>
      <c r="S91">
        <v>354.57619745546799</v>
      </c>
      <c r="T91">
        <v>7.9115570419899996E-3</v>
      </c>
      <c r="U91">
        <v>1.25752508361E-2</v>
      </c>
      <c r="V91">
        <v>4.0983171418000003E-3</v>
      </c>
      <c r="W91">
        <v>-4.3971970058899997E-3</v>
      </c>
      <c r="X91" s="1">
        <v>2.3258669633199999E-6</v>
      </c>
      <c r="Y91" s="1">
        <v>6.2577758111000004E-7</v>
      </c>
      <c r="Z91">
        <v>-9.1161012900099997E-4</v>
      </c>
      <c r="AB91" s="2">
        <f t="shared" si="5"/>
        <v>1.7938038363600581E-3</v>
      </c>
      <c r="AC91" s="2">
        <f t="shared" si="6"/>
        <v>1.658152220407591E-3</v>
      </c>
      <c r="AD91">
        <f t="shared" si="7"/>
        <v>3.8864460538918264</v>
      </c>
      <c r="AE91">
        <f t="shared" si="8"/>
        <v>197.66720879299999</v>
      </c>
      <c r="AF91">
        <f t="shared" si="9"/>
        <v>10</v>
      </c>
    </row>
    <row r="92" spans="1:32" x14ac:dyDescent="0.25">
      <c r="A92">
        <v>284.65463980499999</v>
      </c>
      <c r="B92">
        <v>283.08369963400003</v>
      </c>
      <c r="C92">
        <v>297.64481074499997</v>
      </c>
      <c r="D92">
        <v>299.24877899900002</v>
      </c>
      <c r="E92">
        <v>283.14999999999998</v>
      </c>
      <c r="F92">
        <v>1.35992651587E-2</v>
      </c>
      <c r="G92">
        <v>1.68660893943E-2</v>
      </c>
      <c r="H92" t="s">
        <v>59</v>
      </c>
      <c r="I92">
        <v>10</v>
      </c>
      <c r="J92">
        <v>36.190439560400002</v>
      </c>
      <c r="K92">
        <v>-89564.340343400007</v>
      </c>
      <c r="L92">
        <v>284.65463980499999</v>
      </c>
      <c r="M92">
        <v>283.08369963400003</v>
      </c>
      <c r="N92">
        <v>2.9582241562440899E-3</v>
      </c>
      <c r="O92">
        <v>2.9452666894740401E-3</v>
      </c>
      <c r="P92" s="1">
        <v>1.4307418448831301E-5</v>
      </c>
      <c r="Q92" s="1">
        <v>1.77206783430021E-5</v>
      </c>
      <c r="R92">
        <v>5.6910031612213002E-2</v>
      </c>
      <c r="S92">
        <v>257.64229094521698</v>
      </c>
      <c r="T92">
        <v>-1.8049583266999999E-3</v>
      </c>
      <c r="U92">
        <v>-2.84546371503E-3</v>
      </c>
      <c r="V92">
        <v>3.9199447895099998E-3</v>
      </c>
      <c r="W92">
        <v>2.5311886181399999E-3</v>
      </c>
      <c r="X92" s="1">
        <v>-3.62203440011E-6</v>
      </c>
      <c r="Y92" s="1">
        <v>-3.19520344883E-7</v>
      </c>
      <c r="Z92">
        <v>-7.81653129479E-4</v>
      </c>
      <c r="AB92" s="2">
        <f t="shared" si="5"/>
        <v>2.8766168539553437E-3</v>
      </c>
      <c r="AC92" s="2">
        <f t="shared" si="6"/>
        <v>1.572515623006818E-3</v>
      </c>
      <c r="AD92">
        <f t="shared" si="7"/>
        <v>2.474806645935363</v>
      </c>
      <c r="AE92">
        <f t="shared" si="8"/>
        <v>89.564340343400005</v>
      </c>
      <c r="AF92">
        <f t="shared" si="9"/>
        <v>10</v>
      </c>
    </row>
    <row r="93" spans="1:32" x14ac:dyDescent="0.25">
      <c r="A93">
        <v>287.96965812000002</v>
      </c>
      <c r="B93">
        <v>282.79743589700001</v>
      </c>
      <c r="C93">
        <v>294.85744810699998</v>
      </c>
      <c r="D93">
        <v>299.70726495700001</v>
      </c>
      <c r="E93">
        <v>282.59444444399998</v>
      </c>
      <c r="F93">
        <v>1.3618469537200001E-2</v>
      </c>
      <c r="G93">
        <v>1.6795234250700002E-2</v>
      </c>
      <c r="H93" t="s">
        <v>59</v>
      </c>
      <c r="I93">
        <v>10</v>
      </c>
      <c r="J93">
        <v>62.316703296699998</v>
      </c>
      <c r="K93">
        <v>-295030.555108</v>
      </c>
      <c r="L93">
        <v>287.96965812000002</v>
      </c>
      <c r="M93">
        <v>282.79743589700001</v>
      </c>
      <c r="N93">
        <v>3.02230903435402E-3</v>
      </c>
      <c r="O93">
        <v>3.0941123583386799E-3</v>
      </c>
      <c r="P93" s="1">
        <v>1.4315584673157001E-5</v>
      </c>
      <c r="Q93" s="1">
        <v>1.76500069711089E-5</v>
      </c>
      <c r="R93">
        <v>9.80331798092305E-2</v>
      </c>
      <c r="S93">
        <v>419.246992527955</v>
      </c>
      <c r="T93">
        <v>9.6655518394700001E-3</v>
      </c>
      <c r="U93">
        <v>8.7694431172699993E-3</v>
      </c>
      <c r="V93">
        <v>4.48054361098E-4</v>
      </c>
      <c r="W93">
        <v>-2.3910389127799999E-3</v>
      </c>
      <c r="X93" s="1">
        <v>-2.7671667603999998E-7</v>
      </c>
      <c r="Y93" s="1">
        <v>-6.6134682704999999E-7</v>
      </c>
      <c r="Z93">
        <v>-6.6316292403200002E-4</v>
      </c>
      <c r="AB93" s="2">
        <f t="shared" si="5"/>
        <v>1.4210290604459049E-3</v>
      </c>
      <c r="AC93" s="2">
        <f t="shared" si="6"/>
        <v>1.5731445121940826E-3</v>
      </c>
      <c r="AD93">
        <f t="shared" si="7"/>
        <v>4.7343736029056505</v>
      </c>
      <c r="AE93">
        <f t="shared" si="8"/>
        <v>295.03055510799999</v>
      </c>
      <c r="AF93">
        <f t="shared" si="9"/>
        <v>10</v>
      </c>
    </row>
    <row r="94" spans="1:32" x14ac:dyDescent="0.25">
      <c r="A94">
        <v>286.62655677700002</v>
      </c>
      <c r="B94">
        <v>283.03949938900001</v>
      </c>
      <c r="C94">
        <v>292.21025641</v>
      </c>
      <c r="D94">
        <v>295.556105006</v>
      </c>
      <c r="E94">
        <v>283.14999999999998</v>
      </c>
      <c r="F94">
        <v>1.36187468567E-2</v>
      </c>
      <c r="G94">
        <v>1.6922731911300001E-2</v>
      </c>
      <c r="H94" t="s">
        <v>59</v>
      </c>
      <c r="I94">
        <v>10</v>
      </c>
      <c r="J94">
        <v>45.139010988999999</v>
      </c>
      <c r="K94">
        <v>-204687.773908</v>
      </c>
      <c r="L94">
        <v>286.62655677700002</v>
      </c>
      <c r="M94">
        <v>283.03949938900001</v>
      </c>
      <c r="N94">
        <v>2.9478805319030298E-3</v>
      </c>
      <c r="O94">
        <v>3.11188282017648E-3</v>
      </c>
      <c r="P94" s="1">
        <v>1.43246325525509E-5</v>
      </c>
      <c r="Q94" s="1">
        <v>1.7776280786375501E-5</v>
      </c>
      <c r="R94">
        <v>7.0994840713913002E-2</v>
      </c>
      <c r="S94">
        <v>338.00782586573399</v>
      </c>
      <c r="T94">
        <v>1.1572968094700001E-3</v>
      </c>
      <c r="U94">
        <v>5.3294048946199999E-3</v>
      </c>
      <c r="V94">
        <v>-6.6040239953300004E-4</v>
      </c>
      <c r="W94">
        <v>-6.8461007591399999E-3</v>
      </c>
      <c r="X94" s="1">
        <v>-9.88704463412E-8</v>
      </c>
      <c r="Y94" s="1">
        <v>1.11771833852E-6</v>
      </c>
      <c r="Z94">
        <v>4.35738174869E-4</v>
      </c>
      <c r="AB94" s="2">
        <f t="shared" si="5"/>
        <v>1.6513337333848611E-3</v>
      </c>
      <c r="AC94" s="2">
        <f t="shared" si="6"/>
        <v>1.5728045244769286E-3</v>
      </c>
      <c r="AD94">
        <f t="shared" si="7"/>
        <v>4.5346091866718279</v>
      </c>
      <c r="AE94">
        <f t="shared" si="8"/>
        <v>204.687773908</v>
      </c>
      <c r="AF94">
        <f t="shared" si="9"/>
        <v>10</v>
      </c>
    </row>
    <row r="95" spans="1:32" x14ac:dyDescent="0.25">
      <c r="A95">
        <v>283.84719169700003</v>
      </c>
      <c r="B95">
        <v>280.42594627599999</v>
      </c>
      <c r="C95">
        <v>303.13040293</v>
      </c>
      <c r="D95">
        <v>306.478693529</v>
      </c>
      <c r="E95">
        <v>279.81666666699999</v>
      </c>
      <c r="F95">
        <v>1.3590182943599999E-2</v>
      </c>
      <c r="G95">
        <v>1.6974659996000001E-2</v>
      </c>
      <c r="H95" t="s">
        <v>59</v>
      </c>
      <c r="I95">
        <v>10</v>
      </c>
      <c r="J95">
        <v>61.651538461500003</v>
      </c>
      <c r="K95">
        <v>-195078.215444</v>
      </c>
      <c r="L95">
        <v>283.84719169700003</v>
      </c>
      <c r="M95">
        <v>280.42594627599999</v>
      </c>
      <c r="N95">
        <v>2.9860805267925101E-3</v>
      </c>
      <c r="O95">
        <v>3.0051732573322101E-3</v>
      </c>
      <c r="P95" s="1">
        <v>1.42891566909217E-5</v>
      </c>
      <c r="Q95" s="1">
        <v>1.78309677220886E-5</v>
      </c>
      <c r="R95">
        <v>9.7123729080602295E-2</v>
      </c>
      <c r="S95">
        <v>329.03494329639199</v>
      </c>
      <c r="T95">
        <v>-2.9196793544599999E-2</v>
      </c>
      <c r="U95">
        <v>-3.0353028613900001E-2</v>
      </c>
      <c r="V95">
        <v>-3.5562987736899999E-3</v>
      </c>
      <c r="W95">
        <v>-1.37389180867E-3</v>
      </c>
      <c r="X95" s="1">
        <v>-1.58072140431E-6</v>
      </c>
      <c r="Y95" s="1">
        <v>3.0589551508199999E-6</v>
      </c>
      <c r="Z95">
        <v>-2.9335881509800002E-4</v>
      </c>
      <c r="AB95" s="2">
        <f t="shared" si="5"/>
        <v>1.6866821471967289E-3</v>
      </c>
      <c r="AC95" s="2">
        <f t="shared" si="6"/>
        <v>1.5753658627878991E-3</v>
      </c>
      <c r="AD95">
        <f t="shared" si="7"/>
        <v>3.1642067710252184</v>
      </c>
      <c r="AE95">
        <f t="shared" si="8"/>
        <v>195.07821544399999</v>
      </c>
      <c r="AF95">
        <f t="shared" si="9"/>
        <v>10</v>
      </c>
    </row>
    <row r="96" spans="1:32" x14ac:dyDescent="0.25">
      <c r="A96">
        <v>282.266117216</v>
      </c>
      <c r="B96">
        <v>280.62368742400002</v>
      </c>
      <c r="C96">
        <v>297.45677655700001</v>
      </c>
      <c r="D96">
        <v>299.13095238099999</v>
      </c>
      <c r="E96">
        <v>280.372222222</v>
      </c>
      <c r="F96">
        <v>1.35804767596E-2</v>
      </c>
      <c r="G96">
        <v>1.7011543495499999E-2</v>
      </c>
      <c r="H96" t="s">
        <v>59</v>
      </c>
      <c r="I96">
        <v>10</v>
      </c>
      <c r="J96">
        <v>37.278461538499997</v>
      </c>
      <c r="K96">
        <v>-93623.7557562</v>
      </c>
      <c r="L96">
        <v>282.266117216</v>
      </c>
      <c r="M96">
        <v>280.62368742400002</v>
      </c>
      <c r="N96">
        <v>3.12920685111976E-3</v>
      </c>
      <c r="O96">
        <v>3.0743159360257901E-3</v>
      </c>
      <c r="P96" s="1">
        <v>1.42858998870997E-5</v>
      </c>
      <c r="Q96" s="1">
        <v>1.7870433087787001E-5</v>
      </c>
      <c r="R96">
        <v>5.8647100682448397E-2</v>
      </c>
      <c r="S96">
        <v>261.416528697736</v>
      </c>
      <c r="T96">
        <v>-1.9482932526599999E-4</v>
      </c>
      <c r="U96">
        <v>-2.5603864734300001E-3</v>
      </c>
      <c r="V96">
        <v>7.2187715666000001E-3</v>
      </c>
      <c r="W96">
        <v>4.44603705473E-3</v>
      </c>
      <c r="X96" s="1">
        <v>1.31003341402E-6</v>
      </c>
      <c r="Y96" s="1">
        <v>-1.79353401137E-6</v>
      </c>
      <c r="Z96" s="1">
        <v>-5.0645007166799998E-5</v>
      </c>
      <c r="AB96" s="2">
        <f t="shared" si="5"/>
        <v>2.7922029679996506E-3</v>
      </c>
      <c r="AC96" s="2">
        <f t="shared" si="6"/>
        <v>1.5732167654472424E-3</v>
      </c>
      <c r="AD96">
        <f t="shared" si="7"/>
        <v>2.5114704816750124</v>
      </c>
      <c r="AE96">
        <f t="shared" si="8"/>
        <v>93.623755756199998</v>
      </c>
      <c r="AF96">
        <f t="shared" si="9"/>
        <v>10</v>
      </c>
    </row>
    <row r="97" spans="1:32" x14ac:dyDescent="0.25">
      <c r="A97">
        <v>279.58144078100003</v>
      </c>
      <c r="B97">
        <v>277.77032967000002</v>
      </c>
      <c r="C97">
        <v>294.915018315</v>
      </c>
      <c r="D97">
        <v>296.80445665399998</v>
      </c>
      <c r="E97">
        <v>277.59444444399998</v>
      </c>
      <c r="F97">
        <v>1.35605790823E-2</v>
      </c>
      <c r="G97">
        <v>1.7044544521300001E-2</v>
      </c>
      <c r="H97" t="s">
        <v>59</v>
      </c>
      <c r="I97">
        <v>10</v>
      </c>
      <c r="J97">
        <v>37.739010989000001</v>
      </c>
      <c r="K97">
        <v>-103243.649256</v>
      </c>
      <c r="L97">
        <v>279.58144078100003</v>
      </c>
      <c r="M97">
        <v>277.77032967000002</v>
      </c>
      <c r="N97">
        <v>3.0633629000476402E-3</v>
      </c>
      <c r="O97">
        <v>3.1172967682331701E-3</v>
      </c>
      <c r="P97" s="1">
        <v>1.42601164476641E-5</v>
      </c>
      <c r="Q97" s="1">
        <v>1.79090491264628E-5</v>
      </c>
      <c r="R97">
        <v>5.9357608046036701E-2</v>
      </c>
      <c r="S97">
        <v>264.92365976886998</v>
      </c>
      <c r="T97">
        <v>-8.3941179593399994E-3</v>
      </c>
      <c r="U97">
        <v>-9.4388703084399995E-3</v>
      </c>
      <c r="V97">
        <v>5.75516271168E-3</v>
      </c>
      <c r="W97">
        <v>6.6847162499299997E-3</v>
      </c>
      <c r="X97" s="1">
        <v>-7.0535623304299995E-7</v>
      </c>
      <c r="Y97" s="1">
        <v>2.02865275572E-6</v>
      </c>
      <c r="Z97">
        <v>-2.0258002866700001E-4</v>
      </c>
      <c r="AB97" s="2">
        <f t="shared" si="5"/>
        <v>2.5660044145860519E-3</v>
      </c>
      <c r="AC97" s="2">
        <f t="shared" si="6"/>
        <v>1.5728448226514995E-3</v>
      </c>
      <c r="AD97">
        <f t="shared" si="7"/>
        <v>2.7357274753727121</v>
      </c>
      <c r="AE97">
        <f t="shared" si="8"/>
        <v>103.243649256</v>
      </c>
      <c r="AF97">
        <f t="shared" si="9"/>
        <v>10</v>
      </c>
    </row>
    <row r="98" spans="1:32" x14ac:dyDescent="0.25">
      <c r="A98">
        <v>279.507692308</v>
      </c>
      <c r="B98">
        <v>277.53534798499999</v>
      </c>
      <c r="C98">
        <v>291.45659340700001</v>
      </c>
      <c r="D98">
        <v>293.49670329700001</v>
      </c>
      <c r="E98">
        <v>277.59444444399998</v>
      </c>
      <c r="F98">
        <v>1.3569522637599999E-2</v>
      </c>
      <c r="G98">
        <v>1.6987832674399999E-2</v>
      </c>
      <c r="H98" t="s">
        <v>59</v>
      </c>
      <c r="I98">
        <v>10</v>
      </c>
      <c r="J98">
        <v>36.019890109899997</v>
      </c>
      <c r="K98">
        <v>-112517.272017</v>
      </c>
      <c r="L98">
        <v>279.507692308</v>
      </c>
      <c r="M98">
        <v>277.53534798499999</v>
      </c>
      <c r="N98">
        <v>6.9757348169153001E-3</v>
      </c>
      <c r="O98">
        <v>5.7501793525350101E-3</v>
      </c>
      <c r="P98" s="1">
        <v>1.4268618957507501E-5</v>
      </c>
      <c r="Q98" s="1">
        <v>1.7842372200418499E-5</v>
      </c>
      <c r="R98">
        <v>5.69628498818096E-2</v>
      </c>
      <c r="S98">
        <v>280.03325763534002</v>
      </c>
      <c r="T98">
        <v>1.0204915857100001E-2</v>
      </c>
      <c r="U98">
        <v>5.9542389977200001E-3</v>
      </c>
      <c r="V98">
        <v>-3.2011466794100003E-2</v>
      </c>
      <c r="W98">
        <v>-2.4953548866599999E-2</v>
      </c>
      <c r="X98" s="1">
        <v>-1.26361253373E-6</v>
      </c>
      <c r="Y98" s="1">
        <v>-9.9533601773899995E-7</v>
      </c>
      <c r="Z98">
        <v>7.5011944577199998E-4</v>
      </c>
      <c r="AB98" s="2">
        <f t="shared" si="5"/>
        <v>2.4888024088695502E-3</v>
      </c>
      <c r="AC98" s="2">
        <f t="shared" si="6"/>
        <v>1.5814276420058669E-3</v>
      </c>
      <c r="AD98">
        <f t="shared" si="7"/>
        <v>3.1237538946870589</v>
      </c>
      <c r="AE98">
        <f t="shared" si="8"/>
        <v>112.517272017</v>
      </c>
      <c r="AF98">
        <f t="shared" si="9"/>
        <v>10</v>
      </c>
    </row>
    <row r="99" spans="1:32" x14ac:dyDescent="0.25">
      <c r="A99">
        <v>285.22722222200002</v>
      </c>
      <c r="B99">
        <v>283.36271604900003</v>
      </c>
      <c r="C99">
        <v>302.859259259</v>
      </c>
      <c r="D99">
        <v>304.76320987700001</v>
      </c>
      <c r="E99">
        <v>283.14999999999998</v>
      </c>
      <c r="F99">
        <v>1.3575608260900001E-2</v>
      </c>
      <c r="G99">
        <v>1.6973085437300001E-2</v>
      </c>
      <c r="H99" t="s">
        <v>59</v>
      </c>
      <c r="I99">
        <v>20</v>
      </c>
      <c r="J99">
        <v>43.088111111099998</v>
      </c>
      <c r="K99">
        <v>-106093.68930899999</v>
      </c>
      <c r="L99">
        <v>285.22722222200002</v>
      </c>
      <c r="M99">
        <v>283.36271604900003</v>
      </c>
      <c r="N99">
        <v>2.9747683632600401E-3</v>
      </c>
      <c r="O99">
        <v>2.9867097548858601E-3</v>
      </c>
      <c r="P99" s="1">
        <v>1.43620954035394E-5</v>
      </c>
      <c r="Q99" s="1">
        <v>1.7930435528951001E-5</v>
      </c>
      <c r="R99">
        <v>6.8417086161179197E-2</v>
      </c>
      <c r="S99">
        <v>269.43038865126101</v>
      </c>
      <c r="T99">
        <v>-2.2217913364399999E-2</v>
      </c>
      <c r="U99">
        <v>-2.6069104747099999E-2</v>
      </c>
      <c r="V99">
        <v>-6.26737797473E-4</v>
      </c>
      <c r="W99">
        <v>-1.47843591562E-4</v>
      </c>
      <c r="X99" s="1">
        <v>-1.4691336019900001E-7</v>
      </c>
      <c r="Y99" s="1">
        <v>1.18350499277E-6</v>
      </c>
      <c r="Z99">
        <v>2.7271093699300002E-4</v>
      </c>
      <c r="AB99" s="2">
        <f t="shared" si="5"/>
        <v>2.5395515077861002E-3</v>
      </c>
      <c r="AC99" s="2">
        <f t="shared" si="6"/>
        <v>1.5878413881910494E-3</v>
      </c>
      <c r="AD99">
        <f t="shared" si="7"/>
        <v>2.4622497151347398</v>
      </c>
      <c r="AE99">
        <f t="shared" si="8"/>
        <v>106.093689309</v>
      </c>
      <c r="AF99">
        <f t="shared" si="9"/>
        <v>20</v>
      </c>
    </row>
    <row r="100" spans="1:32" x14ac:dyDescent="0.25">
      <c r="A100">
        <v>286.90512820499998</v>
      </c>
      <c r="B100">
        <v>283.34432234399998</v>
      </c>
      <c r="C100">
        <v>297.548107448</v>
      </c>
      <c r="D100">
        <v>300.952136752</v>
      </c>
      <c r="E100">
        <v>283.14999999999998</v>
      </c>
      <c r="F100">
        <v>1.3590876242499999E-2</v>
      </c>
      <c r="G100">
        <v>1.6753151009799998E-2</v>
      </c>
      <c r="H100" t="s">
        <v>59</v>
      </c>
      <c r="I100">
        <v>20</v>
      </c>
      <c r="J100">
        <v>51.498461538500003</v>
      </c>
      <c r="K100">
        <v>-202746.54870499999</v>
      </c>
      <c r="L100">
        <v>286.90512820499998</v>
      </c>
      <c r="M100">
        <v>283.34432234399998</v>
      </c>
      <c r="N100">
        <v>2.9699375764847798E-3</v>
      </c>
      <c r="O100">
        <v>2.9731580747174701E-3</v>
      </c>
      <c r="P100" s="1">
        <v>1.42983145284558E-5</v>
      </c>
      <c r="Q100" s="1">
        <v>1.75964120042178E-5</v>
      </c>
      <c r="R100">
        <v>8.09956192388325E-2</v>
      </c>
      <c r="S100">
        <v>335.00161250773601</v>
      </c>
      <c r="T100">
        <v>-8.5236502627799998E-3</v>
      </c>
      <c r="U100">
        <v>-8.4833041354799993E-3</v>
      </c>
      <c r="V100">
        <v>1.0999628390900001E-3</v>
      </c>
      <c r="W100">
        <v>-2.3995328343099999E-4</v>
      </c>
      <c r="X100" s="1">
        <v>-7.6624595914399997E-7</v>
      </c>
      <c r="Y100" s="1">
        <v>1.57047263853E-6</v>
      </c>
      <c r="Z100">
        <v>5.3416149068299999E-4</v>
      </c>
      <c r="AB100" s="2">
        <f t="shared" si="5"/>
        <v>1.652317214016647E-3</v>
      </c>
      <c r="AC100" s="2">
        <f t="shared" si="6"/>
        <v>1.5727774542989128E-3</v>
      </c>
      <c r="AD100">
        <f t="shared" si="7"/>
        <v>3.9369437969215384</v>
      </c>
      <c r="AE100">
        <f t="shared" si="8"/>
        <v>202.74654870499998</v>
      </c>
      <c r="AF100">
        <f t="shared" si="9"/>
        <v>20</v>
      </c>
    </row>
    <row r="101" spans="1:32" x14ac:dyDescent="0.25">
      <c r="A101">
        <v>286.65763125799998</v>
      </c>
      <c r="B101">
        <v>283.09493284500002</v>
      </c>
      <c r="C101">
        <v>292.19810744799997</v>
      </c>
      <c r="D101">
        <v>295.54383394400003</v>
      </c>
      <c r="E101">
        <v>283.14999999999998</v>
      </c>
      <c r="F101">
        <v>1.3593441448300001E-2</v>
      </c>
      <c r="G101">
        <v>1.68583244471E-2</v>
      </c>
      <c r="H101" t="s">
        <v>59</v>
      </c>
      <c r="I101">
        <v>20</v>
      </c>
      <c r="J101">
        <v>44.920329670299999</v>
      </c>
      <c r="K101">
        <v>-202917.970787</v>
      </c>
      <c r="L101">
        <v>286.65763125799998</v>
      </c>
      <c r="M101">
        <v>283.09493284500002</v>
      </c>
      <c r="N101">
        <v>3.1540454461677901E-3</v>
      </c>
      <c r="O101">
        <v>4.0342130373886903E-3</v>
      </c>
      <c r="P101" s="1">
        <v>1.43020082494358E-5</v>
      </c>
      <c r="Q101" s="1">
        <v>1.7707451118013999E-5</v>
      </c>
      <c r="R101">
        <v>7.1110209662163998E-2</v>
      </c>
      <c r="S101">
        <v>342.745207503394</v>
      </c>
      <c r="T101">
        <v>-2.0730477252200001E-3</v>
      </c>
      <c r="U101">
        <v>1.73913043478E-3</v>
      </c>
      <c r="V101">
        <v>-6.1511918033700002E-3</v>
      </c>
      <c r="W101">
        <v>-1.66210118384E-2</v>
      </c>
      <c r="X101" s="1">
        <v>-2.0877338760899998E-6</v>
      </c>
      <c r="Y101" s="1">
        <v>2.8304679607999998E-6</v>
      </c>
      <c r="Z101">
        <v>9.8041089345500001E-4</v>
      </c>
      <c r="AB101" s="2">
        <f t="shared" si="5"/>
        <v>1.6890825695431806E-3</v>
      </c>
      <c r="AC101" s="2">
        <f t="shared" si="6"/>
        <v>1.5830295588676407E-3</v>
      </c>
      <c r="AD101">
        <f t="shared" si="7"/>
        <v>4.5172858764917612</v>
      </c>
      <c r="AE101">
        <f t="shared" si="8"/>
        <v>202.917970787</v>
      </c>
      <c r="AF101">
        <f t="shared" si="9"/>
        <v>20</v>
      </c>
    </row>
    <row r="102" spans="1:32" x14ac:dyDescent="0.25">
      <c r="A102">
        <v>285.16343101299998</v>
      </c>
      <c r="B102">
        <v>282.98247863199998</v>
      </c>
      <c r="C102">
        <v>291.09725274700003</v>
      </c>
      <c r="D102">
        <v>293.15537240499998</v>
      </c>
      <c r="E102">
        <v>283.04010989</v>
      </c>
      <c r="F102">
        <v>1.3597046602399999E-2</v>
      </c>
      <c r="G102">
        <v>1.7028251998E-2</v>
      </c>
      <c r="H102" t="s">
        <v>59</v>
      </c>
      <c r="I102">
        <v>20</v>
      </c>
      <c r="J102">
        <v>35.241098901100003</v>
      </c>
      <c r="K102">
        <v>-124305.737825</v>
      </c>
      <c r="L102">
        <v>285.16343101299998</v>
      </c>
      <c r="M102">
        <v>282.98247863199998</v>
      </c>
      <c r="N102">
        <v>3.2477549193690798E-3</v>
      </c>
      <c r="O102">
        <v>3.5427633542876101E-3</v>
      </c>
      <c r="P102" s="1">
        <v>1.42972899607157E-5</v>
      </c>
      <c r="Q102" s="1">
        <v>1.7944204347246301E-5</v>
      </c>
      <c r="R102">
        <v>5.6180370212798203E-2</v>
      </c>
      <c r="S102">
        <v>279.670294135745</v>
      </c>
      <c r="T102">
        <v>-3.3381111641999999E-3</v>
      </c>
      <c r="U102">
        <v>1.92334235812E-3</v>
      </c>
      <c r="V102">
        <v>-1.27886606147E-2</v>
      </c>
      <c r="W102">
        <v>-1.7273982056599999E-2</v>
      </c>
      <c r="X102" s="1">
        <v>2.0606047902099998E-6</v>
      </c>
      <c r="Y102" s="1">
        <v>4.8898670138600002E-6</v>
      </c>
      <c r="Z102">
        <v>-6.07740086001E-4</v>
      </c>
      <c r="AB102" s="2">
        <f t="shared" si="5"/>
        <v>2.2498582851378122E-3</v>
      </c>
      <c r="AC102" s="2">
        <f t="shared" si="6"/>
        <v>1.594171917580147E-3</v>
      </c>
      <c r="AD102">
        <f t="shared" si="7"/>
        <v>3.5272945992362335</v>
      </c>
      <c r="AE102">
        <f t="shared" si="8"/>
        <v>124.30573782500001</v>
      </c>
      <c r="AF102">
        <f t="shared" si="9"/>
        <v>20</v>
      </c>
    </row>
    <row r="103" spans="1:32" x14ac:dyDescent="0.25">
      <c r="A103">
        <v>282.61336996300003</v>
      </c>
      <c r="B103">
        <v>280.69102564100001</v>
      </c>
      <c r="C103">
        <v>302.819291819</v>
      </c>
      <c r="D103">
        <v>304.819352869</v>
      </c>
      <c r="E103">
        <v>280.372222222</v>
      </c>
      <c r="F103">
        <v>1.3577079595199999E-2</v>
      </c>
      <c r="G103">
        <v>1.7000104064200001E-2</v>
      </c>
      <c r="H103" t="s">
        <v>59</v>
      </c>
      <c r="I103">
        <v>20</v>
      </c>
      <c r="J103">
        <v>45.014945054899997</v>
      </c>
      <c r="K103">
        <v>-109535.762344</v>
      </c>
      <c r="L103">
        <v>282.61336996300003</v>
      </c>
      <c r="M103">
        <v>280.69102564100001</v>
      </c>
      <c r="N103">
        <v>4.6420924116558097E-3</v>
      </c>
      <c r="O103">
        <v>6.1541607521054696E-3</v>
      </c>
      <c r="P103" s="1">
        <v>1.42846767273405E-5</v>
      </c>
      <c r="Q103" s="1">
        <v>1.7862137925401199E-5</v>
      </c>
      <c r="R103">
        <v>7.7470295664999897E-2</v>
      </c>
      <c r="S103">
        <v>290.27114474923798</v>
      </c>
      <c r="T103">
        <v>1.2259913999E-2</v>
      </c>
      <c r="U103">
        <v>1.5965387269699999E-2</v>
      </c>
      <c r="V103">
        <v>-1.0586611456200001E-2</v>
      </c>
      <c r="W103">
        <v>-1.41731698253E-2</v>
      </c>
      <c r="X103" s="1">
        <v>2.1624895794200001E-6</v>
      </c>
      <c r="Y103" s="1">
        <v>2.21252767117E-7</v>
      </c>
      <c r="Z103" s="1">
        <v>-4.0133779264199999E-5</v>
      </c>
      <c r="AB103" s="2">
        <f t="shared" si="5"/>
        <v>2.6500125487567581E-3</v>
      </c>
      <c r="AC103" s="2">
        <f t="shared" si="6"/>
        <v>1.7209905637009559E-3</v>
      </c>
      <c r="AD103">
        <f t="shared" si="7"/>
        <v>2.4333199165390682</v>
      </c>
      <c r="AE103">
        <f t="shared" si="8"/>
        <v>109.53576234400001</v>
      </c>
      <c r="AF103">
        <f t="shared" si="9"/>
        <v>20</v>
      </c>
    </row>
    <row r="104" spans="1:32" x14ac:dyDescent="0.25">
      <c r="A104">
        <v>283.46709401700002</v>
      </c>
      <c r="B104">
        <v>279.79713064700002</v>
      </c>
      <c r="C104">
        <v>291.91196581200001</v>
      </c>
      <c r="D104">
        <v>295.33449328400002</v>
      </c>
      <c r="E104">
        <v>279.81666666699999</v>
      </c>
      <c r="F104">
        <v>1.3587271088400001E-2</v>
      </c>
      <c r="G104">
        <v>1.7225703513800001E-2</v>
      </c>
      <c r="H104" t="s">
        <v>59</v>
      </c>
      <c r="I104">
        <v>20</v>
      </c>
      <c r="J104">
        <v>46.764285714300001</v>
      </c>
      <c r="K104">
        <v>-209267.242768</v>
      </c>
      <c r="L104">
        <v>283.46709401700002</v>
      </c>
      <c r="M104">
        <v>279.79713064700002</v>
      </c>
      <c r="N104">
        <v>4.0850428904689803E-3</v>
      </c>
      <c r="O104">
        <v>5.9487545331497497E-3</v>
      </c>
      <c r="P104" s="1">
        <v>1.4281764866873501E-5</v>
      </c>
      <c r="Q104" s="1">
        <v>1.8093783086978401E-5</v>
      </c>
      <c r="R104">
        <v>7.3650324354660707E-2</v>
      </c>
      <c r="S104">
        <v>351.82690367845902</v>
      </c>
      <c r="T104">
        <v>-1.60641291076E-3</v>
      </c>
      <c r="U104">
        <v>4.5814089292400004E-3</v>
      </c>
      <c r="V104">
        <v>-1.52179221744E-2</v>
      </c>
      <c r="W104">
        <v>-3.1801242235999998E-2</v>
      </c>
      <c r="X104" s="1">
        <v>-9.3143194876300002E-7</v>
      </c>
      <c r="Y104" s="1">
        <v>-9.9171880628800009E-7</v>
      </c>
      <c r="Z104">
        <v>5.1027233635899999E-4</v>
      </c>
      <c r="AB104" s="2">
        <f t="shared" si="5"/>
        <v>1.6812325666683771E-3</v>
      </c>
      <c r="AC104" s="2">
        <f t="shared" si="6"/>
        <v>1.5749267465479378E-3</v>
      </c>
      <c r="AD104">
        <f t="shared" si="7"/>
        <v>4.4749372212480605</v>
      </c>
      <c r="AE104">
        <f t="shared" si="8"/>
        <v>209.26724276799999</v>
      </c>
      <c r="AF104">
        <f t="shared" si="9"/>
        <v>20</v>
      </c>
    </row>
    <row r="105" spans="1:32" x14ac:dyDescent="0.25">
      <c r="A105">
        <v>282.228876679</v>
      </c>
      <c r="B105">
        <v>280.36550671600003</v>
      </c>
      <c r="C105">
        <v>291.81733821699999</v>
      </c>
      <c r="D105">
        <v>293.67655677699997</v>
      </c>
      <c r="E105">
        <v>280.372222222</v>
      </c>
      <c r="F105">
        <v>1.35691066583E-2</v>
      </c>
      <c r="G105">
        <v>1.69768092225E-2</v>
      </c>
      <c r="H105" t="s">
        <v>59</v>
      </c>
      <c r="I105">
        <v>20</v>
      </c>
      <c r="J105">
        <v>34.568571428600002</v>
      </c>
      <c r="K105">
        <v>-106136.134198</v>
      </c>
      <c r="L105">
        <v>282.228876679</v>
      </c>
      <c r="M105">
        <v>280.36550671600003</v>
      </c>
      <c r="N105">
        <v>3.0528518831385901E-3</v>
      </c>
      <c r="O105">
        <v>3.1760749209182198E-3</v>
      </c>
      <c r="P105" s="1">
        <v>1.42648326987964E-5</v>
      </c>
      <c r="Q105" s="1">
        <v>1.7832452260667299E-5</v>
      </c>
      <c r="R105">
        <v>5.4831570616304198E-2</v>
      </c>
      <c r="S105">
        <v>268.801484570789</v>
      </c>
      <c r="T105">
        <v>1.86813186813E-3</v>
      </c>
      <c r="U105">
        <v>3.6640654032000001E-3</v>
      </c>
      <c r="V105">
        <v>-3.25954238999E-4</v>
      </c>
      <c r="W105">
        <v>-3.0259595476899998E-4</v>
      </c>
      <c r="X105" s="1">
        <v>1.20211993905E-6</v>
      </c>
      <c r="Y105" s="1">
        <v>9.3987210881600002E-7</v>
      </c>
      <c r="Z105">
        <v>2.3793597706600001E-4</v>
      </c>
      <c r="AB105" s="2">
        <f t="shared" si="5"/>
        <v>2.5326104686395692E-3</v>
      </c>
      <c r="AC105" s="2">
        <f t="shared" si="6"/>
        <v>1.5861682548715271E-3</v>
      </c>
      <c r="AD105">
        <f t="shared" si="7"/>
        <v>3.0703072129324154</v>
      </c>
      <c r="AE105">
        <f t="shared" si="8"/>
        <v>106.13613419799999</v>
      </c>
      <c r="AF105">
        <f t="shared" si="9"/>
        <v>20</v>
      </c>
    </row>
    <row r="106" spans="1:32" x14ac:dyDescent="0.25">
      <c r="A106">
        <v>281.523992674</v>
      </c>
      <c r="B106">
        <v>278.17045177</v>
      </c>
      <c r="C106">
        <v>300.12741147700001</v>
      </c>
      <c r="D106">
        <v>303.45018314999999</v>
      </c>
      <c r="E106">
        <v>277.65549450499998</v>
      </c>
      <c r="F106">
        <v>1.35586378454E-2</v>
      </c>
      <c r="G106">
        <v>1.6982632932900001E-2</v>
      </c>
      <c r="H106" t="s">
        <v>59</v>
      </c>
      <c r="I106">
        <v>20</v>
      </c>
      <c r="J106">
        <v>57.439780219799999</v>
      </c>
      <c r="K106">
        <v>-191010.05366100001</v>
      </c>
      <c r="L106">
        <v>281.523992674</v>
      </c>
      <c r="M106">
        <v>278.17045177</v>
      </c>
      <c r="N106">
        <v>2.9310253862150099E-3</v>
      </c>
      <c r="O106">
        <v>2.9403594748670398E-3</v>
      </c>
      <c r="P106" s="1">
        <v>1.42712068655402E-5</v>
      </c>
      <c r="Q106" s="1">
        <v>1.78405271917959E-5</v>
      </c>
      <c r="R106">
        <v>9.0375345323309805E-2</v>
      </c>
      <c r="S106">
        <v>325.18195754048401</v>
      </c>
      <c r="T106">
        <v>-1.24664224664E-2</v>
      </c>
      <c r="U106">
        <v>-1.27472527473E-2</v>
      </c>
      <c r="V106" s="1">
        <v>-3.3975686148500003E-5</v>
      </c>
      <c r="W106">
        <v>7.24106811064E-4</v>
      </c>
      <c r="X106" s="1">
        <v>-4.4353041081199998E-6</v>
      </c>
      <c r="Y106" s="1">
        <v>-3.3157771638799997E-8</v>
      </c>
      <c r="Z106">
        <v>-5.0740563784000005E-4</v>
      </c>
      <c r="AB106" s="2">
        <f t="shared" si="5"/>
        <v>1.7024337269576869E-3</v>
      </c>
      <c r="AC106" s="2">
        <f t="shared" si="6"/>
        <v>1.5733929513218545E-3</v>
      </c>
      <c r="AD106">
        <f t="shared" si="7"/>
        <v>3.3253966663883086</v>
      </c>
      <c r="AE106">
        <f t="shared" si="8"/>
        <v>191.010053661</v>
      </c>
      <c r="AF106">
        <f t="shared" si="9"/>
        <v>20</v>
      </c>
    </row>
    <row r="107" spans="1:32" x14ac:dyDescent="0.25">
      <c r="A107">
        <v>280.70506715499999</v>
      </c>
      <c r="B107">
        <v>277.19487179499998</v>
      </c>
      <c r="C107">
        <v>294.08449328400002</v>
      </c>
      <c r="D107">
        <v>297.515873016</v>
      </c>
      <c r="E107">
        <v>277.03888888900002</v>
      </c>
      <c r="F107">
        <v>1.35466437751E-2</v>
      </c>
      <c r="G107">
        <v>1.6995874941200001E-2</v>
      </c>
      <c r="H107" t="s">
        <v>59</v>
      </c>
      <c r="I107">
        <v>20</v>
      </c>
      <c r="J107">
        <v>50.4240659341</v>
      </c>
      <c r="K107">
        <v>-199859.220573</v>
      </c>
      <c r="L107">
        <v>280.70506715499999</v>
      </c>
      <c r="M107">
        <v>277.19487179499998</v>
      </c>
      <c r="N107">
        <v>2.96284597416002E-3</v>
      </c>
      <c r="O107">
        <v>2.9848887043419899E-3</v>
      </c>
      <c r="P107" s="1">
        <v>1.4238478669303399E-5</v>
      </c>
      <c r="Q107" s="1">
        <v>1.7849844548289201E-5</v>
      </c>
      <c r="R107">
        <v>7.9320540827617803E-2</v>
      </c>
      <c r="S107">
        <v>332.529704073804</v>
      </c>
      <c r="T107">
        <v>8.1557572861900001E-3</v>
      </c>
      <c r="U107">
        <v>9.9378881987600004E-3</v>
      </c>
      <c r="V107">
        <v>-4.7353612571099997E-4</v>
      </c>
      <c r="W107">
        <v>-3.4336677814899999E-3</v>
      </c>
      <c r="X107" s="1">
        <v>-7.8674349070199997E-7</v>
      </c>
      <c r="Y107" s="1">
        <v>1.7061180679600001E-6</v>
      </c>
      <c r="Z107">
        <v>-6.3258480649799995E-4</v>
      </c>
      <c r="AB107" s="2">
        <f t="shared" si="5"/>
        <v>1.6638196782737134E-3</v>
      </c>
      <c r="AC107" s="2">
        <f t="shared" si="6"/>
        <v>1.5730691160701531E-3</v>
      </c>
      <c r="AD107">
        <f t="shared" si="7"/>
        <v>3.963568127056615</v>
      </c>
      <c r="AE107">
        <f t="shared" si="8"/>
        <v>199.85922057299999</v>
      </c>
      <c r="AF107">
        <f t="shared" si="9"/>
        <v>20</v>
      </c>
    </row>
    <row r="108" spans="1:32" x14ac:dyDescent="0.25">
      <c r="A108">
        <v>279.41984127000001</v>
      </c>
      <c r="B108">
        <v>277.65934065900001</v>
      </c>
      <c r="C108">
        <v>294.09938949899998</v>
      </c>
      <c r="D108">
        <v>295.967948718</v>
      </c>
      <c r="E108">
        <v>277.59444444399998</v>
      </c>
      <c r="F108">
        <v>1.3542761301500001E-2</v>
      </c>
      <c r="G108">
        <v>1.7046624417799999E-2</v>
      </c>
      <c r="H108" t="s">
        <v>59</v>
      </c>
      <c r="I108">
        <v>20</v>
      </c>
      <c r="J108">
        <v>36.669780219800003</v>
      </c>
      <c r="K108">
        <v>-100235.131599</v>
      </c>
      <c r="L108">
        <v>279.41984127000001</v>
      </c>
      <c r="M108">
        <v>277.65934065900001</v>
      </c>
      <c r="N108">
        <v>3.0258347197390902E-3</v>
      </c>
      <c r="O108">
        <v>3.0398806185978999E-3</v>
      </c>
      <c r="P108" s="1">
        <v>1.4242524537085899E-5</v>
      </c>
      <c r="Q108" s="1">
        <v>1.7915890006061E-5</v>
      </c>
      <c r="R108">
        <v>5.7736154929856898E-2</v>
      </c>
      <c r="S108">
        <v>262.98516056998199</v>
      </c>
      <c r="T108">
        <v>5.8140892923499998E-3</v>
      </c>
      <c r="U108">
        <v>5.7068535329399999E-3</v>
      </c>
      <c r="V108" s="1">
        <v>8.9186176142300001E-5</v>
      </c>
      <c r="W108">
        <v>-2.94579816319E-3</v>
      </c>
      <c r="X108" s="1">
        <v>1.23105763066E-6</v>
      </c>
      <c r="Y108" s="1">
        <v>1.64281686756E-6</v>
      </c>
      <c r="Z108">
        <v>9.6894409937900005E-4</v>
      </c>
      <c r="AB108" s="2">
        <f t="shared" si="5"/>
        <v>2.6236824990870334E-3</v>
      </c>
      <c r="AC108" s="2">
        <f t="shared" si="6"/>
        <v>1.5744887093346149E-3</v>
      </c>
      <c r="AD108">
        <f t="shared" si="7"/>
        <v>2.7334532958252535</v>
      </c>
      <c r="AE108">
        <f t="shared" si="8"/>
        <v>100.235131599</v>
      </c>
      <c r="AF108">
        <f t="shared" si="9"/>
        <v>20</v>
      </c>
    </row>
    <row r="109" spans="1:32" x14ac:dyDescent="0.25">
      <c r="A109">
        <v>281.55995116000003</v>
      </c>
      <c r="B109">
        <v>277.92411477399997</v>
      </c>
      <c r="C109">
        <v>291.37264957299999</v>
      </c>
      <c r="D109">
        <v>294.877655678</v>
      </c>
      <c r="E109">
        <v>277.59444444399998</v>
      </c>
      <c r="F109">
        <v>1.3570215936399999E-2</v>
      </c>
      <c r="G109">
        <v>1.69099058824E-2</v>
      </c>
      <c r="H109" t="s">
        <v>59</v>
      </c>
      <c r="I109">
        <v>20</v>
      </c>
      <c r="J109">
        <v>47.450109890100002</v>
      </c>
      <c r="K109">
        <v>-207277.775283</v>
      </c>
      <c r="L109">
        <v>281.55995116000003</v>
      </c>
      <c r="M109">
        <v>277.92411477399997</v>
      </c>
      <c r="N109">
        <v>3.0800041182144E-3</v>
      </c>
      <c r="O109">
        <v>3.16148652906703E-3</v>
      </c>
      <c r="P109" s="1">
        <v>1.42620173749386E-5</v>
      </c>
      <c r="Q109" s="1">
        <v>1.7784976564966599E-5</v>
      </c>
      <c r="R109">
        <v>7.4729299559478102E-2</v>
      </c>
      <c r="S109">
        <v>339.918307801477</v>
      </c>
      <c r="T109">
        <v>-6.9204225726000003E-3</v>
      </c>
      <c r="U109">
        <v>-9.7796889101200001E-3</v>
      </c>
      <c r="V109">
        <v>-1.0171471041E-3</v>
      </c>
      <c r="W109">
        <v>-3.1162074640299998E-4</v>
      </c>
      <c r="X109" s="1">
        <v>1.35766003146E-6</v>
      </c>
      <c r="Y109" s="1">
        <v>1.0013647034899999E-6</v>
      </c>
      <c r="Z109">
        <v>-5.5327281414199996E-4</v>
      </c>
      <c r="AB109" s="2">
        <f t="shared" si="5"/>
        <v>1.6399168089168293E-3</v>
      </c>
      <c r="AC109" s="2">
        <f t="shared" si="6"/>
        <v>1.574902560448435E-3</v>
      </c>
      <c r="AD109">
        <f t="shared" si="7"/>
        <v>4.3683307744298068</v>
      </c>
      <c r="AE109">
        <f t="shared" si="8"/>
        <v>207.27777528299998</v>
      </c>
      <c r="AF109">
        <f t="shared" si="9"/>
        <v>20</v>
      </c>
    </row>
    <row r="110" spans="1:32" x14ac:dyDescent="0.25">
      <c r="A110">
        <v>279.77844932800002</v>
      </c>
      <c r="B110">
        <v>277.82612942600002</v>
      </c>
      <c r="C110">
        <v>291.74621489600003</v>
      </c>
      <c r="D110">
        <v>293.773870574</v>
      </c>
      <c r="E110">
        <v>277.59444444399998</v>
      </c>
      <c r="F110">
        <v>1.3536521611800001E-2</v>
      </c>
      <c r="G110">
        <v>1.6942629588599999E-2</v>
      </c>
      <c r="H110" t="s">
        <v>59</v>
      </c>
      <c r="I110">
        <v>20</v>
      </c>
      <c r="J110">
        <v>36.291648351600003</v>
      </c>
      <c r="K110">
        <v>-111088.342128</v>
      </c>
      <c r="L110">
        <v>279.77844932800002</v>
      </c>
      <c r="M110">
        <v>277.82612942600002</v>
      </c>
      <c r="N110">
        <v>3.0524794339107601E-3</v>
      </c>
      <c r="O110">
        <v>3.0946829421187498E-3</v>
      </c>
      <c r="P110" s="1">
        <v>1.4236181578117101E-5</v>
      </c>
      <c r="Q110" s="1">
        <v>1.7792271617199501E-5</v>
      </c>
      <c r="R110">
        <v>5.7116513082793197E-2</v>
      </c>
      <c r="S110">
        <v>270.31662955204303</v>
      </c>
      <c r="T110">
        <v>-2.6472368211500001E-2</v>
      </c>
      <c r="U110">
        <v>-2.7370069544000002E-2</v>
      </c>
      <c r="V110">
        <v>3.9995753039200003E-3</v>
      </c>
      <c r="W110">
        <v>2.2296544035700001E-3</v>
      </c>
      <c r="X110" s="1">
        <v>-1.6886348792800001E-6</v>
      </c>
      <c r="Y110" s="1">
        <v>-1.73023281097E-7</v>
      </c>
      <c r="Z110">
        <v>-5.81939799331E-4</v>
      </c>
      <c r="AB110" s="2">
        <f t="shared" si="5"/>
        <v>2.4333483097675039E-3</v>
      </c>
      <c r="AC110" s="2">
        <f t="shared" si="6"/>
        <v>1.5738197540502478E-3</v>
      </c>
      <c r="AD110">
        <f t="shared" si="7"/>
        <v>3.0609891579394852</v>
      </c>
      <c r="AE110">
        <f t="shared" si="8"/>
        <v>111.08834212800001</v>
      </c>
      <c r="AF110">
        <f t="shared" si="9"/>
        <v>20</v>
      </c>
    </row>
    <row r="111" spans="1:32" x14ac:dyDescent="0.25">
      <c r="A111">
        <v>287.00634920599998</v>
      </c>
      <c r="B111">
        <v>283.56758241799997</v>
      </c>
      <c r="C111">
        <v>302.77631257600001</v>
      </c>
      <c r="D111">
        <v>306.358791209</v>
      </c>
      <c r="E111">
        <v>282.59444444399998</v>
      </c>
      <c r="F111">
        <v>1.35935801081E-2</v>
      </c>
      <c r="G111">
        <v>1.6992685766399999E-2</v>
      </c>
      <c r="H111" t="s">
        <v>59</v>
      </c>
      <c r="I111">
        <v>30</v>
      </c>
      <c r="J111">
        <v>61.959780219800002</v>
      </c>
      <c r="K111">
        <v>-195822.68617</v>
      </c>
      <c r="L111">
        <v>287.00634920599998</v>
      </c>
      <c r="M111">
        <v>283.56758241799997</v>
      </c>
      <c r="N111">
        <v>2.93765579461795E-3</v>
      </c>
      <c r="O111">
        <v>3.0431044192846301E-3</v>
      </c>
      <c r="P111" s="1">
        <v>1.4304852688439101E-5</v>
      </c>
      <c r="Q111" s="1">
        <v>1.78526012097505E-5</v>
      </c>
      <c r="R111">
        <v>9.74808509717799E-2</v>
      </c>
      <c r="S111">
        <v>329.308269037532</v>
      </c>
      <c r="T111">
        <v>4.6066865123300001E-3</v>
      </c>
      <c r="U111">
        <v>4.4801388566400001E-3</v>
      </c>
      <c r="V111">
        <v>2.4162627386699999E-3</v>
      </c>
      <c r="W111">
        <v>2.1858215528699999E-3</v>
      </c>
      <c r="X111" s="1">
        <v>-4.1547351468100003E-7</v>
      </c>
      <c r="Y111" s="1">
        <v>-1.25522525621E-6</v>
      </c>
      <c r="Z111">
        <v>-4.4083255468900002E-4</v>
      </c>
      <c r="AB111" s="2">
        <f t="shared" si="5"/>
        <v>1.6816655693898963E-3</v>
      </c>
      <c r="AC111" s="2">
        <f t="shared" si="6"/>
        <v>1.5732923942914296E-3</v>
      </c>
      <c r="AD111">
        <f t="shared" si="7"/>
        <v>3.1604806452722451</v>
      </c>
      <c r="AE111">
        <f t="shared" si="8"/>
        <v>195.82268617</v>
      </c>
      <c r="AF111">
        <f t="shared" si="9"/>
        <v>30</v>
      </c>
    </row>
    <row r="112" spans="1:32" x14ac:dyDescent="0.25">
      <c r="A112">
        <v>286.81407407400002</v>
      </c>
      <c r="B112">
        <v>283.40493827199998</v>
      </c>
      <c r="C112">
        <v>297.39814814800002</v>
      </c>
      <c r="D112">
        <v>300.86265432099998</v>
      </c>
      <c r="E112">
        <v>283.14999999999998</v>
      </c>
      <c r="F112">
        <v>1.3591521010500001E-2</v>
      </c>
      <c r="G112">
        <v>1.6820967963700001E-2</v>
      </c>
      <c r="H112" t="s">
        <v>59</v>
      </c>
      <c r="I112">
        <v>30</v>
      </c>
      <c r="J112">
        <v>52.038333333300002</v>
      </c>
      <c r="K112">
        <v>-194122.659051</v>
      </c>
      <c r="L112">
        <v>286.81407407400002</v>
      </c>
      <c r="M112">
        <v>283.40493827199998</v>
      </c>
      <c r="N112">
        <v>2.98146577064466E-3</v>
      </c>
      <c r="O112">
        <v>3.0346815743266301E-3</v>
      </c>
      <c r="P112" s="1">
        <v>1.43896327991421E-5</v>
      </c>
      <c r="Q112" s="1">
        <v>1.7782160638569998E-5</v>
      </c>
      <c r="R112">
        <v>8.22863200398668E-2</v>
      </c>
      <c r="S112">
        <v>329.73833178776198</v>
      </c>
      <c r="T112">
        <v>-1.1535529437199999E-2</v>
      </c>
      <c r="U112">
        <v>-1.0582496346299999E-2</v>
      </c>
      <c r="V112" s="1">
        <v>-7.6507874571700004E-5</v>
      </c>
      <c r="W112">
        <v>1.7278028341100001E-3</v>
      </c>
      <c r="X112" s="1">
        <v>-3.2854618071899997E-7</v>
      </c>
      <c r="Y112" s="1">
        <v>-8.0063944635300004E-6</v>
      </c>
      <c r="Z112">
        <v>7.0824432461800003E-4</v>
      </c>
      <c r="AB112" s="2">
        <f t="shared" si="5"/>
        <v>1.6986081552753352E-3</v>
      </c>
      <c r="AC112" s="2">
        <f t="shared" si="6"/>
        <v>1.5812635564792525E-3</v>
      </c>
      <c r="AD112">
        <f t="shared" si="7"/>
        <v>3.7303781004603849</v>
      </c>
      <c r="AE112">
        <f t="shared" si="8"/>
        <v>194.122659051</v>
      </c>
      <c r="AF112">
        <f t="shared" si="9"/>
        <v>30</v>
      </c>
    </row>
    <row r="113" spans="1:32" x14ac:dyDescent="0.25">
      <c r="A113">
        <v>284.65396825400001</v>
      </c>
      <c r="B113">
        <v>283.10604395600001</v>
      </c>
      <c r="C113">
        <v>297.35622710600001</v>
      </c>
      <c r="D113">
        <v>299.04841269799999</v>
      </c>
      <c r="E113">
        <v>283.14999999999998</v>
      </c>
      <c r="F113">
        <v>1.3584705882600001E-2</v>
      </c>
      <c r="G113">
        <v>1.68458450675E-2</v>
      </c>
      <c r="H113" t="s">
        <v>59</v>
      </c>
      <c r="I113">
        <v>30</v>
      </c>
      <c r="J113">
        <v>36.338241758199999</v>
      </c>
      <c r="K113">
        <v>-88157.345916200007</v>
      </c>
      <c r="L113">
        <v>284.65396825400001</v>
      </c>
      <c r="M113">
        <v>283.10604395600001</v>
      </c>
      <c r="N113">
        <v>3.2700967581678498E-3</v>
      </c>
      <c r="O113">
        <v>3.1329384612409201E-3</v>
      </c>
      <c r="P113" s="1">
        <v>1.42932527369043E-5</v>
      </c>
      <c r="Q113" s="1">
        <v>1.7690165242701099E-5</v>
      </c>
      <c r="R113">
        <v>5.7156068974147399E-2</v>
      </c>
      <c r="S113">
        <v>258.62584942329403</v>
      </c>
      <c r="T113">
        <v>-1.78043212826E-2</v>
      </c>
      <c r="U113">
        <v>-2.0605191909500001E-2</v>
      </c>
      <c r="V113">
        <v>1.2462706375699999E-2</v>
      </c>
      <c r="W113">
        <v>8.5125019907600005E-3</v>
      </c>
      <c r="X113" s="1">
        <v>-2.8648314695900002E-6</v>
      </c>
      <c r="Y113" s="1">
        <v>1.47763087794E-6</v>
      </c>
      <c r="Z113">
        <v>-3.2775919732400003E-4</v>
      </c>
      <c r="AB113" s="2">
        <f t="shared" si="5"/>
        <v>2.9336846151100872E-3</v>
      </c>
      <c r="AC113" s="2">
        <f t="shared" si="6"/>
        <v>1.5728903273436365E-3</v>
      </c>
      <c r="AD113">
        <f t="shared" si="7"/>
        <v>2.4260212286222305</v>
      </c>
      <c r="AE113">
        <f t="shared" si="8"/>
        <v>88.157345916200001</v>
      </c>
      <c r="AF113">
        <f t="shared" si="9"/>
        <v>30</v>
      </c>
    </row>
    <row r="114" spans="1:32" x14ac:dyDescent="0.25">
      <c r="A114">
        <v>286.59932844899998</v>
      </c>
      <c r="B114">
        <v>283.17722832700002</v>
      </c>
      <c r="C114">
        <v>291.89462759499997</v>
      </c>
      <c r="D114">
        <v>295.26019536000001</v>
      </c>
      <c r="E114">
        <v>283.14999999999998</v>
      </c>
      <c r="F114">
        <v>1.3587201758500001E-2</v>
      </c>
      <c r="G114">
        <v>1.69042901616E-2</v>
      </c>
      <c r="H114" t="s">
        <v>59</v>
      </c>
      <c r="I114">
        <v>30</v>
      </c>
      <c r="J114">
        <v>44.620219780200003</v>
      </c>
      <c r="K114">
        <v>-194822.531323</v>
      </c>
      <c r="L114">
        <v>286.59932844899998</v>
      </c>
      <c r="M114">
        <v>283.17722832700002</v>
      </c>
      <c r="N114">
        <v>3.3668139298375101E-3</v>
      </c>
      <c r="O114">
        <v>4.5045633226705696E-3</v>
      </c>
      <c r="P114" s="1">
        <v>1.42928143110645E-5</v>
      </c>
      <c r="Q114" s="1">
        <v>1.7767373030467499E-5</v>
      </c>
      <c r="R114">
        <v>7.0894928339080607E-2</v>
      </c>
      <c r="S114">
        <v>340.60421690372698</v>
      </c>
      <c r="T114">
        <v>5.6967670011200001E-3</v>
      </c>
      <c r="U114">
        <v>1.20910973085E-2</v>
      </c>
      <c r="V114">
        <v>-3.8482773265400001E-3</v>
      </c>
      <c r="W114">
        <v>-1.7778308647900001E-2</v>
      </c>
      <c r="X114" s="1">
        <v>-1.5234488896599999E-6</v>
      </c>
      <c r="Y114" s="1">
        <v>3.1319022484299998E-6</v>
      </c>
      <c r="Z114" s="1">
        <v>-3.9178213091200003E-5</v>
      </c>
      <c r="AB114" s="2">
        <f t="shared" si="5"/>
        <v>1.7482793935113836E-3</v>
      </c>
      <c r="AC114" s="2">
        <f t="shared" si="6"/>
        <v>1.5888520650124604E-3</v>
      </c>
      <c r="AD114">
        <f t="shared" si="7"/>
        <v>4.3662387205329614</v>
      </c>
      <c r="AE114">
        <f t="shared" si="8"/>
        <v>194.82253132299999</v>
      </c>
      <c r="AF114">
        <f t="shared" si="9"/>
        <v>30</v>
      </c>
    </row>
    <row r="115" spans="1:32" x14ac:dyDescent="0.25">
      <c r="A115">
        <v>285.11135531100001</v>
      </c>
      <c r="B115">
        <v>280.56715506699999</v>
      </c>
      <c r="C115">
        <v>300.52075702100001</v>
      </c>
      <c r="D115">
        <v>305.03998779</v>
      </c>
      <c r="E115">
        <v>279.81666666699999</v>
      </c>
      <c r="F115">
        <v>1.35824179964E-2</v>
      </c>
      <c r="G115">
        <v>1.6984088860499999E-2</v>
      </c>
      <c r="H115" t="s">
        <v>59</v>
      </c>
      <c r="I115">
        <v>30</v>
      </c>
      <c r="J115">
        <v>70.364395604400002</v>
      </c>
      <c r="K115">
        <v>-258854.26818499999</v>
      </c>
      <c r="L115">
        <v>285.11135531100001</v>
      </c>
      <c r="M115">
        <v>280.56715506699999</v>
      </c>
      <c r="N115">
        <v>2.9644629362958301E-3</v>
      </c>
      <c r="O115">
        <v>3.1870903268698099E-3</v>
      </c>
      <c r="P115" s="1">
        <v>1.42861430239237E-5</v>
      </c>
      <c r="Q115" s="1">
        <v>1.7845900890084001E-5</v>
      </c>
      <c r="R115">
        <v>0.110696845252992</v>
      </c>
      <c r="S115">
        <v>384.87490019152898</v>
      </c>
      <c r="T115">
        <v>-2.4182725487100001E-2</v>
      </c>
      <c r="U115">
        <v>-2.6261612783400001E-2</v>
      </c>
      <c r="V115">
        <v>-2.4138663269100001E-3</v>
      </c>
      <c r="W115">
        <v>7.0934862239200001E-3</v>
      </c>
      <c r="X115" s="1">
        <v>8.5064755967900003E-7</v>
      </c>
      <c r="Y115" s="1">
        <v>-1.30822480829E-6</v>
      </c>
      <c r="Z115">
        <v>-8.1509794553299997E-4</v>
      </c>
      <c r="AB115" s="2">
        <f t="shared" si="5"/>
        <v>1.4868400775855223E-3</v>
      </c>
      <c r="AC115" s="2">
        <f t="shared" si="6"/>
        <v>1.5731940039014553E-3</v>
      </c>
      <c r="AD115">
        <f t="shared" si="7"/>
        <v>3.6787677341864842</v>
      </c>
      <c r="AE115">
        <f t="shared" si="8"/>
        <v>258.85426818499997</v>
      </c>
      <c r="AF115">
        <f t="shared" si="9"/>
        <v>30</v>
      </c>
    </row>
    <row r="116" spans="1:32" x14ac:dyDescent="0.25">
      <c r="A116">
        <v>282.29737484700001</v>
      </c>
      <c r="B116">
        <v>280.35463980499998</v>
      </c>
      <c r="C116">
        <v>292.41263736299999</v>
      </c>
      <c r="D116">
        <v>294.43479853500003</v>
      </c>
      <c r="E116">
        <v>280.372222222</v>
      </c>
      <c r="F116">
        <v>1.35617576903E-2</v>
      </c>
      <c r="G116">
        <v>1.69562182463E-2</v>
      </c>
      <c r="H116" t="s">
        <v>59</v>
      </c>
      <c r="I116">
        <v>30</v>
      </c>
      <c r="J116">
        <v>35.7657142857</v>
      </c>
      <c r="K116">
        <v>-110593.611489</v>
      </c>
      <c r="L116">
        <v>282.29737484700001</v>
      </c>
      <c r="M116">
        <v>280.35463980499998</v>
      </c>
      <c r="N116">
        <v>3.4132262914057299E-3</v>
      </c>
      <c r="O116">
        <v>3.8313715795039302E-3</v>
      </c>
      <c r="P116" s="1">
        <v>1.4263839435078599E-5</v>
      </c>
      <c r="Q116" s="1">
        <v>1.7826299926315698E-5</v>
      </c>
      <c r="R116">
        <v>5.8408622061612701E-2</v>
      </c>
      <c r="S116">
        <v>278.19710903524202</v>
      </c>
      <c r="T116">
        <v>-1.1514572384100001E-2</v>
      </c>
      <c r="U116">
        <v>-1.34543717152E-2</v>
      </c>
      <c r="V116">
        <v>1.3022243456999999E-3</v>
      </c>
      <c r="W116">
        <v>2.6862026861799998E-4</v>
      </c>
      <c r="X116" s="1">
        <v>-3.1325051169999999E-6</v>
      </c>
      <c r="Y116" s="1">
        <v>1.1038523612800001E-6</v>
      </c>
      <c r="Z116">
        <v>-1.4237935977100001E-4</v>
      </c>
      <c r="AB116" s="2">
        <f t="shared" si="5"/>
        <v>2.5154898668166958E-3</v>
      </c>
      <c r="AC116" s="2">
        <f t="shared" si="6"/>
        <v>1.6330897684592276E-3</v>
      </c>
      <c r="AD116">
        <f t="shared" si="7"/>
        <v>3.0921683991983913</v>
      </c>
      <c r="AE116">
        <f t="shared" si="8"/>
        <v>110.593611489</v>
      </c>
      <c r="AF116">
        <f t="shared" si="9"/>
        <v>30</v>
      </c>
    </row>
    <row r="117" spans="1:32" x14ac:dyDescent="0.25">
      <c r="A117">
        <v>279.63888888899999</v>
      </c>
      <c r="B117">
        <v>277.66123321100002</v>
      </c>
      <c r="C117">
        <v>300.32838827799998</v>
      </c>
      <c r="D117">
        <v>302.45054945099997</v>
      </c>
      <c r="E117">
        <v>277.59444444399998</v>
      </c>
      <c r="F117">
        <v>1.3541860013E-2</v>
      </c>
      <c r="G117">
        <v>1.7007314372399999E-2</v>
      </c>
      <c r="H117" t="s">
        <v>59</v>
      </c>
      <c r="I117">
        <v>30</v>
      </c>
      <c r="J117">
        <v>44.872527472500003</v>
      </c>
      <c r="K117">
        <v>-112582.738983</v>
      </c>
      <c r="L117">
        <v>279.63888888899999</v>
      </c>
      <c r="M117">
        <v>277.66123321100002</v>
      </c>
      <c r="N117">
        <v>3.22082290656741E-3</v>
      </c>
      <c r="O117">
        <v>3.2087530101298002E-3</v>
      </c>
      <c r="P117" s="1">
        <v>1.4243911651322799E-5</v>
      </c>
      <c r="Q117" s="1">
        <v>1.7854978727518198E-5</v>
      </c>
      <c r="R117">
        <v>7.0610688145500297E-2</v>
      </c>
      <c r="S117">
        <v>270.66538762700202</v>
      </c>
      <c r="T117">
        <v>-1.43058873494E-2</v>
      </c>
      <c r="U117">
        <v>-1.84556988905E-2</v>
      </c>
      <c r="V117">
        <v>5.8724850029200004E-3</v>
      </c>
      <c r="W117">
        <v>4.9928332536999997E-3</v>
      </c>
      <c r="X117" s="1">
        <v>-3.9343203220900002E-6</v>
      </c>
      <c r="Y117" s="1">
        <v>2.1034084590499999E-6</v>
      </c>
      <c r="Z117">
        <v>-1.6340181557599999E-4</v>
      </c>
      <c r="AB117" s="2">
        <f t="shared" si="5"/>
        <v>2.404146408872434E-3</v>
      </c>
      <c r="AC117" s="2">
        <f t="shared" si="6"/>
        <v>1.5735839303630456E-3</v>
      </c>
      <c r="AD117">
        <f t="shared" si="7"/>
        <v>2.5089457920995422</v>
      </c>
      <c r="AE117">
        <f t="shared" si="8"/>
        <v>112.582738983</v>
      </c>
      <c r="AF117">
        <f t="shared" si="9"/>
        <v>30</v>
      </c>
    </row>
    <row r="118" spans="1:32" x14ac:dyDescent="0.25">
      <c r="A118">
        <v>279.385592186</v>
      </c>
      <c r="B118">
        <v>277.643528694</v>
      </c>
      <c r="C118">
        <v>294.23956043999999</v>
      </c>
      <c r="D118">
        <v>296.11367521400001</v>
      </c>
      <c r="E118">
        <v>277.59444444399998</v>
      </c>
      <c r="F118">
        <v>1.35454651671E-2</v>
      </c>
      <c r="G118">
        <v>1.70464857581E-2</v>
      </c>
      <c r="H118" t="s">
        <v>59</v>
      </c>
      <c r="I118">
        <v>30</v>
      </c>
      <c r="J118">
        <v>36.780659340699998</v>
      </c>
      <c r="K118">
        <v>-99206.771191000007</v>
      </c>
      <c r="L118">
        <v>279.385592186</v>
      </c>
      <c r="M118">
        <v>277.643528694</v>
      </c>
      <c r="N118">
        <v>3.5932176821753502E-3</v>
      </c>
      <c r="O118">
        <v>3.8076844405672602E-3</v>
      </c>
      <c r="P118" s="1">
        <v>1.42397405254043E-5</v>
      </c>
      <c r="Q118" s="1">
        <v>1.79083008506658E-5</v>
      </c>
      <c r="R118">
        <v>5.79063592898722E-2</v>
      </c>
      <c r="S118">
        <v>263.17220600526099</v>
      </c>
      <c r="T118">
        <v>-1.5682433508500002E-2</v>
      </c>
      <c r="U118">
        <v>-1.6799384190700001E-2</v>
      </c>
      <c r="V118">
        <v>-1.6770186335399999E-2</v>
      </c>
      <c r="W118">
        <v>-2.07299463821E-2</v>
      </c>
      <c r="X118" s="1">
        <v>-1.31666496835E-6</v>
      </c>
      <c r="Y118" s="1">
        <v>2.80575034922E-6</v>
      </c>
      <c r="Z118">
        <v>-5.7333970377399998E-4</v>
      </c>
      <c r="AB118" s="2">
        <f t="shared" si="5"/>
        <v>2.6527645527197226E-3</v>
      </c>
      <c r="AC118" s="2">
        <f t="shared" si="6"/>
        <v>1.5743697999941876E-3</v>
      </c>
      <c r="AD118">
        <f t="shared" si="7"/>
        <v>2.6972537461073132</v>
      </c>
      <c r="AE118">
        <f t="shared" si="8"/>
        <v>99.206771191000001</v>
      </c>
      <c r="AF118">
        <f t="shared" si="9"/>
        <v>30</v>
      </c>
    </row>
    <row r="119" spans="1:32" x14ac:dyDescent="0.25">
      <c r="A119">
        <v>282.81153846199999</v>
      </c>
      <c r="B119">
        <v>277.93015873000002</v>
      </c>
      <c r="C119">
        <v>291.07564102600003</v>
      </c>
      <c r="D119">
        <v>295.80195360200003</v>
      </c>
      <c r="E119">
        <v>277.03888888900002</v>
      </c>
      <c r="F119">
        <v>1.3567858720300001E-2</v>
      </c>
      <c r="G119">
        <v>1.6900754337400001E-2</v>
      </c>
      <c r="H119" t="s">
        <v>59</v>
      </c>
      <c r="I119">
        <v>30</v>
      </c>
      <c r="J119">
        <v>58.782417582400001</v>
      </c>
      <c r="K119">
        <v>-278127.19919100002</v>
      </c>
      <c r="L119">
        <v>282.81153846199999</v>
      </c>
      <c r="M119">
        <v>277.93015873000002</v>
      </c>
      <c r="N119">
        <v>3.2061905032952898E-3</v>
      </c>
      <c r="O119">
        <v>3.1152592798626001E-3</v>
      </c>
      <c r="P119" s="1">
        <v>1.42648415486718E-5</v>
      </c>
      <c r="Q119" s="1">
        <v>1.7767301302339199E-5</v>
      </c>
      <c r="R119">
        <v>9.2635433263492897E-2</v>
      </c>
      <c r="S119">
        <v>412.46617725517598</v>
      </c>
      <c r="T119">
        <v>1.8821468386699999E-2</v>
      </c>
      <c r="U119">
        <v>1.6783458087800001E-2</v>
      </c>
      <c r="V119">
        <v>-1.26118808727E-2</v>
      </c>
      <c r="W119">
        <v>-5.3718745023099996E-3</v>
      </c>
      <c r="X119" s="1">
        <v>2.24930265426E-6</v>
      </c>
      <c r="Y119" s="1">
        <v>1.5572095298700001E-6</v>
      </c>
      <c r="Z119">
        <v>-4.3287147635000001E-4</v>
      </c>
      <c r="AB119" s="2">
        <f t="shared" si="5"/>
        <v>1.4830127310631008E-3</v>
      </c>
      <c r="AC119" s="2">
        <f t="shared" si="6"/>
        <v>1.5759037663539174E-3</v>
      </c>
      <c r="AD119">
        <f t="shared" si="7"/>
        <v>4.7314692152823916</v>
      </c>
      <c r="AE119">
        <f t="shared" si="8"/>
        <v>278.12719919100005</v>
      </c>
      <c r="AF119">
        <f t="shared" si="9"/>
        <v>30</v>
      </c>
    </row>
    <row r="120" spans="1:32" x14ac:dyDescent="0.25">
      <c r="A120">
        <v>279.53431013400001</v>
      </c>
      <c r="B120">
        <v>277.61098901100002</v>
      </c>
      <c r="C120">
        <v>291.26666666699998</v>
      </c>
      <c r="D120">
        <v>293.27997557999998</v>
      </c>
      <c r="E120">
        <v>277.59444444399998</v>
      </c>
      <c r="F120">
        <v>1.35506649085E-2</v>
      </c>
      <c r="G120">
        <v>1.6950949175E-2</v>
      </c>
      <c r="H120" t="s">
        <v>59</v>
      </c>
      <c r="I120">
        <v>30</v>
      </c>
      <c r="J120">
        <v>35.544285714300003</v>
      </c>
      <c r="K120">
        <v>-109568.754954</v>
      </c>
      <c r="L120">
        <v>279.53431013400001</v>
      </c>
      <c r="M120">
        <v>277.61098901100002</v>
      </c>
      <c r="N120">
        <v>3.1723776333270402E-3</v>
      </c>
      <c r="O120">
        <v>3.4694053898589E-3</v>
      </c>
      <c r="P120" s="1">
        <v>1.4255281134013701E-5</v>
      </c>
      <c r="Q120" s="1">
        <v>1.7806477599064699E-5</v>
      </c>
      <c r="R120">
        <v>5.6429767746192197E-2</v>
      </c>
      <c r="S120">
        <v>271.152458575259</v>
      </c>
      <c r="T120">
        <v>-7.9418166374699995E-3</v>
      </c>
      <c r="U120">
        <v>-8.3474013908799993E-3</v>
      </c>
      <c r="V120">
        <v>6.0391782130899997E-3</v>
      </c>
      <c r="W120">
        <v>6.0312151616500002E-3</v>
      </c>
      <c r="X120" s="1">
        <v>-1.9967007212300002E-6</v>
      </c>
      <c r="Y120" s="1">
        <v>1.33655963133E-6</v>
      </c>
      <c r="Z120">
        <v>-6.2780697563300002E-4</v>
      </c>
      <c r="AB120" s="2">
        <f t="shared" si="5"/>
        <v>2.4747242832967877E-3</v>
      </c>
      <c r="AC120" s="2">
        <f t="shared" si="6"/>
        <v>1.587590427326822E-3</v>
      </c>
      <c r="AD120">
        <f t="shared" si="7"/>
        <v>3.0825983066504228</v>
      </c>
      <c r="AE120">
        <f t="shared" si="8"/>
        <v>109.568754954</v>
      </c>
      <c r="AF120">
        <f t="shared" si="9"/>
        <v>30</v>
      </c>
    </row>
    <row r="121" spans="1:32" x14ac:dyDescent="0.25">
      <c r="A121">
        <v>289.52765567799997</v>
      </c>
      <c r="B121">
        <v>284.81416361399999</v>
      </c>
      <c r="C121">
        <v>302.75946275899997</v>
      </c>
      <c r="D121">
        <v>307.60433455399999</v>
      </c>
      <c r="E121">
        <v>282.60054945100001</v>
      </c>
      <c r="F121">
        <v>1.35982945403E-2</v>
      </c>
      <c r="G121">
        <v>1.6853124705599999E-2</v>
      </c>
      <c r="H121" t="s">
        <v>59</v>
      </c>
      <c r="I121">
        <v>40</v>
      </c>
      <c r="J121">
        <v>78.020219780199994</v>
      </c>
      <c r="K121">
        <v>-268251.28966100002</v>
      </c>
      <c r="L121">
        <v>289.52765567799997</v>
      </c>
      <c r="M121">
        <v>284.81416361399999</v>
      </c>
      <c r="N121">
        <v>2.93479784253342E-3</v>
      </c>
      <c r="O121">
        <v>2.98982556445051E-3</v>
      </c>
      <c r="P121" s="1">
        <v>1.4300500904573299E-5</v>
      </c>
      <c r="Q121" s="1">
        <v>1.7727986392152499E-5</v>
      </c>
      <c r="R121">
        <v>0.122770133512396</v>
      </c>
      <c r="S121">
        <v>393.34087015498</v>
      </c>
      <c r="T121">
        <v>-5.8586823804199998E-3</v>
      </c>
      <c r="U121">
        <v>-4.8330413547800002E-3</v>
      </c>
      <c r="V121">
        <v>-1.92812018899E-3</v>
      </c>
      <c r="W121">
        <v>-3.1905292774900003E-4</v>
      </c>
      <c r="X121" s="1">
        <v>-1.9430454180299999E-6</v>
      </c>
      <c r="Y121" s="1">
        <v>-2.92813266999E-6</v>
      </c>
      <c r="Z121">
        <v>-6.5074056378399997E-4</v>
      </c>
      <c r="AB121" s="2">
        <f t="shared" si="5"/>
        <v>1.4663149267690782E-3</v>
      </c>
      <c r="AC121" s="2">
        <f t="shared" si="6"/>
        <v>1.5735681578219888E-3</v>
      </c>
      <c r="AD121">
        <f t="shared" si="7"/>
        <v>3.4382278134658235</v>
      </c>
      <c r="AE121">
        <f t="shared" si="8"/>
        <v>268.25128966100004</v>
      </c>
      <c r="AF121">
        <f t="shared" si="9"/>
        <v>40</v>
      </c>
    </row>
    <row r="122" spans="1:32" x14ac:dyDescent="0.25">
      <c r="A122">
        <v>286.27094017100001</v>
      </c>
      <c r="B122">
        <v>282.66257631299999</v>
      </c>
      <c r="C122">
        <v>303.12643467599997</v>
      </c>
      <c r="D122">
        <v>306.98235653199998</v>
      </c>
      <c r="E122">
        <v>282.59444444399998</v>
      </c>
      <c r="F122">
        <v>1.35686213491E-2</v>
      </c>
      <c r="G122">
        <v>1.69228705711E-2</v>
      </c>
      <c r="H122" t="s">
        <v>59</v>
      </c>
      <c r="I122">
        <v>40</v>
      </c>
      <c r="J122">
        <v>66.248681318699994</v>
      </c>
      <c r="K122">
        <v>-205180.52654600001</v>
      </c>
      <c r="L122">
        <v>286.27094017100001</v>
      </c>
      <c r="M122">
        <v>282.66257631299999</v>
      </c>
      <c r="N122">
        <v>2.9291030025207399E-3</v>
      </c>
      <c r="O122">
        <v>3.0159409843686399E-3</v>
      </c>
      <c r="P122" s="1">
        <v>1.4275806288152201E-5</v>
      </c>
      <c r="Q122" s="1">
        <v>1.7789795672707898E-5</v>
      </c>
      <c r="R122">
        <v>0.104235938771953</v>
      </c>
      <c r="S122">
        <v>336.65600551904799</v>
      </c>
      <c r="T122">
        <v>1.10044062218E-2</v>
      </c>
      <c r="U122">
        <v>9.2159048680800007E-3</v>
      </c>
      <c r="V122">
        <v>-4.7353612571099997E-4</v>
      </c>
      <c r="W122">
        <v>2.1234803843499998E-3</v>
      </c>
      <c r="X122" s="1">
        <v>-2.10581993335E-6</v>
      </c>
      <c r="Y122" s="1">
        <v>9.2419752585900004E-7</v>
      </c>
      <c r="Z122">
        <v>8.2083134256999998E-4</v>
      </c>
      <c r="AB122" s="2">
        <f t="shared" si="5"/>
        <v>1.6407795183407531E-3</v>
      </c>
      <c r="AC122" s="2">
        <f t="shared" si="6"/>
        <v>1.5734039787223713E-3</v>
      </c>
      <c r="AD122">
        <f t="shared" si="7"/>
        <v>3.0971261987683332</v>
      </c>
      <c r="AE122">
        <f t="shared" si="8"/>
        <v>205.18052654600001</v>
      </c>
      <c r="AF122">
        <f t="shared" si="9"/>
        <v>40</v>
      </c>
    </row>
    <row r="123" spans="1:32" x14ac:dyDescent="0.25">
      <c r="A123">
        <v>285.40061728400002</v>
      </c>
      <c r="B123">
        <v>283.52382716</v>
      </c>
      <c r="C123">
        <v>303.13179012299997</v>
      </c>
      <c r="D123">
        <v>305.22444444400003</v>
      </c>
      <c r="E123">
        <v>283.14999999999998</v>
      </c>
      <c r="F123">
        <v>1.3574346457E-2</v>
      </c>
      <c r="G123">
        <v>1.6974837942700001E-2</v>
      </c>
      <c r="H123" t="s">
        <v>59</v>
      </c>
      <c r="I123">
        <v>40</v>
      </c>
      <c r="J123">
        <v>45.088000000000001</v>
      </c>
      <c r="K123">
        <v>-106773.54752199999</v>
      </c>
      <c r="L123">
        <v>285.40061728400002</v>
      </c>
      <c r="M123">
        <v>283.52382716</v>
      </c>
      <c r="N123">
        <v>3.3679577973945701E-3</v>
      </c>
      <c r="O123">
        <v>3.6186876238085098E-3</v>
      </c>
      <c r="P123" s="1">
        <v>1.43526772401385E-5</v>
      </c>
      <c r="Q123" s="1">
        <v>1.79386838798034E-5</v>
      </c>
      <c r="R123">
        <v>7.2948245143910503E-2</v>
      </c>
      <c r="S123">
        <v>272.11945338145199</v>
      </c>
      <c r="T123">
        <v>-2.3207059189500001E-2</v>
      </c>
      <c r="U123">
        <v>-2.4732237898100001E-2</v>
      </c>
      <c r="V123">
        <v>4.52521992522E-3</v>
      </c>
      <c r="W123">
        <v>5.8862675919699996E-3</v>
      </c>
      <c r="X123" s="1">
        <v>-2.1951465050100001E-6</v>
      </c>
      <c r="Y123" s="1">
        <v>1.9206822352900001E-6</v>
      </c>
      <c r="Z123">
        <v>-8.8373644863299998E-4</v>
      </c>
      <c r="AB123" s="2">
        <f t="shared" si="5"/>
        <v>2.5485661916907231E-3</v>
      </c>
      <c r="AC123" s="2">
        <f t="shared" si="6"/>
        <v>1.6179082049305913E-3</v>
      </c>
      <c r="AD123">
        <f t="shared" si="7"/>
        <v>2.3681145209811922</v>
      </c>
      <c r="AE123">
        <f t="shared" si="8"/>
        <v>106.77354752199999</v>
      </c>
      <c r="AF123">
        <f t="shared" si="9"/>
        <v>40</v>
      </c>
    </row>
    <row r="124" spans="1:32" x14ac:dyDescent="0.25">
      <c r="A124">
        <v>286.981440781</v>
      </c>
      <c r="B124">
        <v>283.45799755799999</v>
      </c>
      <c r="C124">
        <v>297.68772893800002</v>
      </c>
      <c r="D124">
        <v>301.40470085499999</v>
      </c>
      <c r="E124">
        <v>283.14999999999998</v>
      </c>
      <c r="F124">
        <v>1.3586023150500001E-2</v>
      </c>
      <c r="G124">
        <v>1.6832395069599999E-2</v>
      </c>
      <c r="H124" t="s">
        <v>59</v>
      </c>
      <c r="I124">
        <v>40</v>
      </c>
      <c r="J124">
        <v>54.613736263699998</v>
      </c>
      <c r="K124">
        <v>-200538.24705199999</v>
      </c>
      <c r="L124">
        <v>286.981440781</v>
      </c>
      <c r="M124">
        <v>283.45799755799999</v>
      </c>
      <c r="N124">
        <v>2.9654927721061999E-3</v>
      </c>
      <c r="O124">
        <v>3.1929674422818801E-3</v>
      </c>
      <c r="P124" s="1">
        <v>1.42980916124726E-5</v>
      </c>
      <c r="Q124" s="1">
        <v>1.76778194192224E-5</v>
      </c>
      <c r="R124">
        <v>8.5884003003596596E-2</v>
      </c>
      <c r="S124">
        <v>333.41499432510602</v>
      </c>
      <c r="T124">
        <v>-3.4162552423400001E-2</v>
      </c>
      <c r="U124">
        <v>-3.2515793385399998E-2</v>
      </c>
      <c r="V124">
        <v>-3.01109518501E-3</v>
      </c>
      <c r="W124">
        <v>-9.5429208472700006E-3</v>
      </c>
      <c r="X124" s="1">
        <v>3.4363508789299999E-7</v>
      </c>
      <c r="Y124" s="1">
        <v>-9.3384342306400004E-7</v>
      </c>
      <c r="Z124">
        <v>4.5771619684700001E-4</v>
      </c>
      <c r="AB124" s="2">
        <f t="shared" si="5"/>
        <v>1.662600522476148E-3</v>
      </c>
      <c r="AC124" s="2">
        <f t="shared" si="6"/>
        <v>1.5725714605737558E-3</v>
      </c>
      <c r="AD124">
        <f t="shared" si="7"/>
        <v>3.6719378817759325</v>
      </c>
      <c r="AE124">
        <f t="shared" si="8"/>
        <v>200.538247052</v>
      </c>
      <c r="AF124">
        <f t="shared" si="9"/>
        <v>40</v>
      </c>
    </row>
    <row r="125" spans="1:32" x14ac:dyDescent="0.25">
      <c r="A125">
        <v>284.69102564100001</v>
      </c>
      <c r="B125">
        <v>283.14566544600001</v>
      </c>
      <c r="C125">
        <v>297.47411477399999</v>
      </c>
      <c r="D125">
        <v>299.22142857099999</v>
      </c>
      <c r="E125">
        <v>283.14999999999998</v>
      </c>
      <c r="F125">
        <v>1.35549633615E-2</v>
      </c>
      <c r="G125">
        <v>1.6877251506000002E-2</v>
      </c>
      <c r="H125" t="s">
        <v>59</v>
      </c>
      <c r="I125">
        <v>40</v>
      </c>
      <c r="J125">
        <v>36.539450549500003</v>
      </c>
      <c r="K125">
        <v>-87817.255932900007</v>
      </c>
      <c r="L125">
        <v>284.69102564100001</v>
      </c>
      <c r="M125">
        <v>283.14566544600001</v>
      </c>
      <c r="N125">
        <v>3.4952834359555599E-3</v>
      </c>
      <c r="O125">
        <v>4.0555941301186303E-3</v>
      </c>
      <c r="P125" s="1">
        <v>1.42675294087804E-5</v>
      </c>
      <c r="Q125" s="1">
        <v>1.77289330975616E-5</v>
      </c>
      <c r="R125">
        <v>6.0163564336948597E-2</v>
      </c>
      <c r="S125">
        <v>270.02801636666402</v>
      </c>
      <c r="T125">
        <v>-5.7716196846600001E-3</v>
      </c>
      <c r="U125">
        <v>-6.6772840685900003E-3</v>
      </c>
      <c r="V125">
        <v>7.7199129373000004E-3</v>
      </c>
      <c r="W125">
        <v>7.6933694324999996E-3</v>
      </c>
      <c r="X125" s="1">
        <v>-1.0875749097499999E-6</v>
      </c>
      <c r="Y125" s="1">
        <v>-2.5573684962100001E-6</v>
      </c>
      <c r="Z125">
        <v>-5.4371715241299996E-4</v>
      </c>
      <c r="AB125" s="2">
        <f t="shared" si="5"/>
        <v>3.0748856075961746E-3</v>
      </c>
      <c r="AC125" s="2">
        <f t="shared" si="6"/>
        <v>1.6465371928744523E-3</v>
      </c>
      <c r="AD125">
        <f t="shared" si="7"/>
        <v>2.4033545828483094</v>
      </c>
      <c r="AE125">
        <f t="shared" si="8"/>
        <v>87.817255932900011</v>
      </c>
      <c r="AF125">
        <f t="shared" si="9"/>
        <v>40</v>
      </c>
    </row>
    <row r="126" spans="1:32" x14ac:dyDescent="0.25">
      <c r="A126">
        <v>286.61214896199999</v>
      </c>
      <c r="B126">
        <v>283.13620268599999</v>
      </c>
      <c r="C126">
        <v>291.98492063499998</v>
      </c>
      <c r="D126">
        <v>295.54841269799999</v>
      </c>
      <c r="E126">
        <v>283.14999999999998</v>
      </c>
      <c r="F126">
        <v>1.3581447377999999E-2</v>
      </c>
      <c r="G126">
        <v>1.6876280887600001E-2</v>
      </c>
      <c r="H126" t="s">
        <v>59</v>
      </c>
      <c r="I126">
        <v>40</v>
      </c>
      <c r="J126">
        <v>46.751538461499997</v>
      </c>
      <c r="K126">
        <v>-197800.53224100001</v>
      </c>
      <c r="L126">
        <v>286.61214896199999</v>
      </c>
      <c r="M126">
        <v>283.13620268599999</v>
      </c>
      <c r="N126">
        <v>2.9441834109839001E-3</v>
      </c>
      <c r="O126">
        <v>3.0339715844016398E-3</v>
      </c>
      <c r="P126" s="1">
        <v>1.42709967383786E-5</v>
      </c>
      <c r="Q126" s="1">
        <v>1.7730781347066201E-5</v>
      </c>
      <c r="R126">
        <v>7.3519134436132103E-2</v>
      </c>
      <c r="S126">
        <v>330.455006613394</v>
      </c>
      <c r="T126">
        <v>-2.6946966077400001E-3</v>
      </c>
      <c r="U126">
        <v>-3.7755481233799999E-3</v>
      </c>
      <c r="V126">
        <v>-2.9856134204000002E-3</v>
      </c>
      <c r="W126">
        <v>-6.5589000371600002E-3</v>
      </c>
      <c r="X126" s="1">
        <v>7.6262874769199998E-7</v>
      </c>
      <c r="Y126" s="1">
        <v>1.5059657009799999E-6</v>
      </c>
      <c r="Z126">
        <v>-9.6703296703299995E-4</v>
      </c>
      <c r="AB126" s="2">
        <f t="shared" si="5"/>
        <v>1.6706477119625134E-3</v>
      </c>
      <c r="AC126" s="2">
        <f t="shared" si="6"/>
        <v>1.5725500562227548E-3</v>
      </c>
      <c r="AD126">
        <f t="shared" si="7"/>
        <v>4.2308881964149521</v>
      </c>
      <c r="AE126">
        <f t="shared" si="8"/>
        <v>197.80053224100001</v>
      </c>
      <c r="AF126">
        <f t="shared" si="9"/>
        <v>40</v>
      </c>
    </row>
    <row r="127" spans="1:32" x14ac:dyDescent="0.25">
      <c r="A127">
        <v>284.093223443</v>
      </c>
      <c r="B127">
        <v>280.73791208799997</v>
      </c>
      <c r="C127">
        <v>302.87832722799999</v>
      </c>
      <c r="D127">
        <v>306.52881562900001</v>
      </c>
      <c r="E127">
        <v>279.81666666699999</v>
      </c>
      <c r="F127">
        <v>1.3563352277699999E-2</v>
      </c>
      <c r="G127">
        <v>1.69741746868E-2</v>
      </c>
      <c r="H127" t="s">
        <v>59</v>
      </c>
      <c r="I127">
        <v>40</v>
      </c>
      <c r="J127">
        <v>65.646373626400006</v>
      </c>
      <c r="K127">
        <v>-190914.03938999999</v>
      </c>
      <c r="L127">
        <v>284.093223443</v>
      </c>
      <c r="M127">
        <v>280.73791208799997</v>
      </c>
      <c r="N127">
        <v>2.9822856193299999E-3</v>
      </c>
      <c r="O127">
        <v>3.0647721220403799E-3</v>
      </c>
      <c r="P127" s="1">
        <v>1.4253996426211501E-5</v>
      </c>
      <c r="Q127" s="1">
        <v>1.78319292314676E-5</v>
      </c>
      <c r="R127">
        <v>0.103246073584274</v>
      </c>
      <c r="S127">
        <v>325.42262555333201</v>
      </c>
      <c r="T127">
        <v>-2.4174762435599999E-2</v>
      </c>
      <c r="U127">
        <v>-2.3220788873000001E-2</v>
      </c>
      <c r="V127">
        <v>6.8429155385599997E-4</v>
      </c>
      <c r="W127">
        <v>2.4457185326700001E-3</v>
      </c>
      <c r="X127" s="1">
        <v>-1.91832780645E-6</v>
      </c>
      <c r="Y127" s="1">
        <v>-1.6452283418599999E-6</v>
      </c>
      <c r="Z127">
        <v>5.2842809364500001E-4</v>
      </c>
      <c r="AB127" s="2">
        <f t="shared" si="5"/>
        <v>1.7045505222827396E-3</v>
      </c>
      <c r="AC127" s="2">
        <f t="shared" si="6"/>
        <v>1.5727612643442819E-3</v>
      </c>
      <c r="AD127">
        <f t="shared" si="7"/>
        <v>2.9082191268707489</v>
      </c>
      <c r="AE127">
        <f t="shared" si="8"/>
        <v>190.91403939</v>
      </c>
      <c r="AF127">
        <f t="shared" si="9"/>
        <v>40</v>
      </c>
    </row>
    <row r="128" spans="1:32" x14ac:dyDescent="0.25">
      <c r="A128">
        <v>284.49139194100002</v>
      </c>
      <c r="B128">
        <v>280.797924298</v>
      </c>
      <c r="C128">
        <v>297.51153846199998</v>
      </c>
      <c r="D128">
        <v>301.44114774100001</v>
      </c>
      <c r="E128">
        <v>279.81666666699999</v>
      </c>
      <c r="F128">
        <v>1.35866471195E-2</v>
      </c>
      <c r="G128">
        <v>1.6942906908199998E-2</v>
      </c>
      <c r="H128" t="s">
        <v>59</v>
      </c>
      <c r="I128">
        <v>40</v>
      </c>
      <c r="J128">
        <v>58.162747252700001</v>
      </c>
      <c r="K128">
        <v>-210487.671787</v>
      </c>
      <c r="L128">
        <v>284.49139194100002</v>
      </c>
      <c r="M128">
        <v>280.797924298</v>
      </c>
      <c r="N128">
        <v>3.1364291223414599E-3</v>
      </c>
      <c r="O128">
        <v>3.8695818508283899E-3</v>
      </c>
      <c r="P128" s="1">
        <v>1.42761512010501E-5</v>
      </c>
      <c r="Q128" s="1">
        <v>1.7807897390236499E-5</v>
      </c>
      <c r="R128">
        <v>9.1508631245220198E-2</v>
      </c>
      <c r="S128">
        <v>342.96925795371197</v>
      </c>
      <c r="T128">
        <v>-4.1171630302099999E-2</v>
      </c>
      <c r="U128">
        <v>-3.6510590858399999E-2</v>
      </c>
      <c r="V128">
        <v>-6.4166268514099997E-3</v>
      </c>
      <c r="W128">
        <v>-1.6687901470500002E-2</v>
      </c>
      <c r="X128" s="1">
        <v>-5.0640960321100003E-8</v>
      </c>
      <c r="Y128" s="1">
        <v>-2.6447844396299999E-6</v>
      </c>
      <c r="Z128">
        <v>9.2785475394199996E-4</v>
      </c>
      <c r="AB128" s="2">
        <f t="shared" si="5"/>
        <v>1.629403066896834E-3</v>
      </c>
      <c r="AC128" s="2">
        <f t="shared" si="6"/>
        <v>1.5733203049650003E-3</v>
      </c>
      <c r="AD128">
        <f t="shared" si="7"/>
        <v>3.6189430817717927</v>
      </c>
      <c r="AE128">
        <f t="shared" si="8"/>
        <v>210.48767178700001</v>
      </c>
      <c r="AF128">
        <f t="shared" si="9"/>
        <v>40</v>
      </c>
    </row>
    <row r="129" spans="1:32" x14ac:dyDescent="0.25">
      <c r="A129">
        <v>282.08067632900003</v>
      </c>
      <c r="B129">
        <v>280.44722222199999</v>
      </c>
      <c r="C129">
        <v>297.48140096600002</v>
      </c>
      <c r="D129">
        <v>299.34553140100002</v>
      </c>
      <c r="E129">
        <v>280.372222222</v>
      </c>
      <c r="F129">
        <v>1.35624720896E-2</v>
      </c>
      <c r="G129">
        <v>1.69707827975E-2</v>
      </c>
      <c r="H129" t="s">
        <v>59</v>
      </c>
      <c r="I129">
        <v>40</v>
      </c>
      <c r="J129">
        <v>38.491304347800003</v>
      </c>
      <c r="K129">
        <v>-92996.562752500002</v>
      </c>
      <c r="L129">
        <v>282.08067632900003</v>
      </c>
      <c r="M129">
        <v>280.44722222199999</v>
      </c>
      <c r="N129">
        <v>2.9854158477945602E-3</v>
      </c>
      <c r="O129">
        <v>3.1357880411049398E-3</v>
      </c>
      <c r="P129" s="1">
        <v>1.41919911829039E-5</v>
      </c>
      <c r="Q129" s="1">
        <v>1.7741023872077199E-5</v>
      </c>
      <c r="R129">
        <v>6.0471564170697503E-2</v>
      </c>
      <c r="S129">
        <v>258.05688204204898</v>
      </c>
      <c r="T129">
        <v>-1.00283073635E-3</v>
      </c>
      <c r="U129">
        <v>-1.3454988209499999E-3</v>
      </c>
      <c r="V129">
        <v>3.7708901663999999E-3</v>
      </c>
      <c r="W129">
        <v>3.8253471633600002E-3</v>
      </c>
      <c r="X129" s="1">
        <v>-4.5915248586000002E-6</v>
      </c>
      <c r="Y129" s="1">
        <v>4.4777577242399999E-7</v>
      </c>
      <c r="Z129" s="1">
        <v>-1.2021638950199999E-5</v>
      </c>
      <c r="AB129" s="2">
        <f t="shared" si="5"/>
        <v>2.7749077428682891E-3</v>
      </c>
      <c r="AC129" s="2">
        <f t="shared" si="6"/>
        <v>1.5710448163639276E-3</v>
      </c>
      <c r="AD129">
        <f t="shared" si="7"/>
        <v>2.4160408260577766</v>
      </c>
      <c r="AE129">
        <f t="shared" si="8"/>
        <v>92.996562752499997</v>
      </c>
      <c r="AF129">
        <f t="shared" si="9"/>
        <v>40</v>
      </c>
    </row>
    <row r="130" spans="1:32" x14ac:dyDescent="0.25">
      <c r="A130">
        <v>279.558756039</v>
      </c>
      <c r="B130">
        <v>277.58357487900003</v>
      </c>
      <c r="C130">
        <v>300.33828502400002</v>
      </c>
      <c r="D130">
        <v>302.46509661800002</v>
      </c>
      <c r="E130">
        <v>277.59444444399998</v>
      </c>
      <c r="F130">
        <v>1.35370988584E-2</v>
      </c>
      <c r="G130">
        <v>1.7017620410699999E-2</v>
      </c>
      <c r="H130" t="s">
        <v>59</v>
      </c>
      <c r="I130">
        <v>40</v>
      </c>
      <c r="J130">
        <v>44.7597826087</v>
      </c>
      <c r="K130">
        <v>-112408.47300100001</v>
      </c>
      <c r="L130">
        <v>279.558756039</v>
      </c>
      <c r="M130">
        <v>277.58357487900003</v>
      </c>
      <c r="N130">
        <v>2.9836157836446498E-3</v>
      </c>
      <c r="O130">
        <v>3.0668652862302801E-3</v>
      </c>
      <c r="P130" s="1">
        <v>1.4156706947427499E-5</v>
      </c>
      <c r="Q130" s="1">
        <v>1.7778625369349999E-5</v>
      </c>
      <c r="R130">
        <v>7.0176571018997005E-2</v>
      </c>
      <c r="S130">
        <v>268.40504264271101</v>
      </c>
      <c r="T130">
        <v>6.3338713688399998E-3</v>
      </c>
      <c r="U130">
        <v>6.72962290256E-3</v>
      </c>
      <c r="V130">
        <v>1.9141074828999999E-3</v>
      </c>
      <c r="W130">
        <v>-1.68998832703E-3</v>
      </c>
      <c r="X130" s="1">
        <v>2.9535853552199999E-7</v>
      </c>
      <c r="Y130" s="1">
        <v>-1.1499302454400001E-6</v>
      </c>
      <c r="Z130">
        <v>6.8556759788699999E-4</v>
      </c>
      <c r="AB130" s="2">
        <f t="shared" si="5"/>
        <v>2.3877652233593033E-3</v>
      </c>
      <c r="AC130" s="2">
        <f t="shared" si="6"/>
        <v>1.5678487903414598E-3</v>
      </c>
      <c r="AD130">
        <f t="shared" si="7"/>
        <v>2.5113721839022305</v>
      </c>
      <c r="AE130">
        <f t="shared" si="8"/>
        <v>112.408473001</v>
      </c>
      <c r="AF130">
        <f t="shared" si="9"/>
        <v>40</v>
      </c>
    </row>
    <row r="131" spans="1:32" x14ac:dyDescent="0.25">
      <c r="A131">
        <v>281.31092995199998</v>
      </c>
      <c r="B131">
        <v>277.715338164</v>
      </c>
      <c r="C131">
        <v>294.92946859900002</v>
      </c>
      <c r="D131">
        <v>298.64861111099998</v>
      </c>
      <c r="E131">
        <v>277.03888888900002</v>
      </c>
      <c r="F131">
        <v>1.3562746394800001E-2</v>
      </c>
      <c r="G131">
        <v>1.6994853078899998E-2</v>
      </c>
      <c r="H131" t="s">
        <v>59</v>
      </c>
      <c r="I131">
        <v>40</v>
      </c>
      <c r="J131">
        <v>53.576956521699998</v>
      </c>
      <c r="K131">
        <v>-204896.57947200001</v>
      </c>
      <c r="L131">
        <v>281.31092995199998</v>
      </c>
      <c r="M131">
        <v>277.715338164</v>
      </c>
      <c r="N131">
        <v>2.93528057534848E-3</v>
      </c>
      <c r="O131">
        <v>3.1045418325751899E-3</v>
      </c>
      <c r="P131" s="1">
        <v>1.4189167138069101E-5</v>
      </c>
      <c r="Q131" s="1">
        <v>1.77596384748057E-5</v>
      </c>
      <c r="R131">
        <v>8.3815034342499095E-2</v>
      </c>
      <c r="S131">
        <v>334.861408339886</v>
      </c>
      <c r="T131">
        <v>-9.5600285642299995E-3</v>
      </c>
      <c r="U131">
        <v>-1.10383305334E-2</v>
      </c>
      <c r="V131">
        <v>1.51143853809E-3</v>
      </c>
      <c r="W131">
        <v>-2.5104161850300001E-3</v>
      </c>
      <c r="X131" s="1">
        <v>-2.3710237643399999E-6</v>
      </c>
      <c r="Y131" s="1">
        <v>-1.4591364258400001E-6</v>
      </c>
      <c r="Z131">
        <v>-1.47033891774E-4</v>
      </c>
      <c r="AB131" s="2">
        <f t="shared" ref="AB131" si="10">S131/-K131</f>
        <v>1.6342947705754464E-3</v>
      </c>
      <c r="AC131" s="2">
        <f t="shared" ref="AC131" si="11">R131/J131</f>
        <v>1.5643858812426556E-3</v>
      </c>
      <c r="AD131">
        <f t="shared" ref="AD131:AD172" si="12">-K131/J131/1000</f>
        <v>3.8243415224418693</v>
      </c>
      <c r="AE131">
        <f t="shared" ref="AE131:AE172" si="13">K131/-1000</f>
        <v>204.89657947200001</v>
      </c>
      <c r="AF131">
        <f t="shared" ref="AF131" si="14">IF(I131=0,0,IF(H131="UC",-I131,I131))</f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6"/>
  <sheetViews>
    <sheetView topLeftCell="A106" workbookViewId="0">
      <selection activeCell="AE135" sqref="AE135"/>
    </sheetView>
  </sheetViews>
  <sheetFormatPr defaultRowHeight="15" x14ac:dyDescent="0.25"/>
  <cols>
    <col min="28" max="29" width="9.140625" style="2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B1" s="2" t="s">
        <v>27</v>
      </c>
      <c r="AC1" s="2" t="s">
        <v>28</v>
      </c>
      <c r="AD1" t="s">
        <v>26</v>
      </c>
      <c r="AE1" t="s">
        <v>29</v>
      </c>
      <c r="AF1" t="s">
        <v>60</v>
      </c>
    </row>
    <row r="2" spans="1:32" x14ac:dyDescent="0.25">
      <c r="A2">
        <v>287.02106227100001</v>
      </c>
      <c r="B2">
        <v>283.57277167299998</v>
      </c>
      <c r="C2">
        <v>302.72319902300001</v>
      </c>
      <c r="D2">
        <v>305.99255189299998</v>
      </c>
      <c r="E2">
        <v>283.14999999999998</v>
      </c>
      <c r="F2">
        <v>1.35741677399E-2</v>
      </c>
      <c r="G2">
        <v>1.68703185174E-2</v>
      </c>
      <c r="H2" t="s">
        <v>24</v>
      </c>
      <c r="I2">
        <v>0</v>
      </c>
      <c r="J2">
        <v>57.5337362637</v>
      </c>
      <c r="K2">
        <v>-196083.88845699999</v>
      </c>
      <c r="L2">
        <v>287.02106227100001</v>
      </c>
      <c r="M2">
        <v>283.57277167299998</v>
      </c>
      <c r="N2">
        <v>3.5351955398910799E-3</v>
      </c>
      <c r="O2">
        <v>3.2638120803652501E-3</v>
      </c>
      <c r="P2" s="1">
        <v>1.42890562564975E-5</v>
      </c>
      <c r="Q2" s="1">
        <v>1.7738350315529601E-5</v>
      </c>
      <c r="R2">
        <v>9.0939334297558599E-2</v>
      </c>
      <c r="S2">
        <v>331.17124945589802</v>
      </c>
      <c r="T2">
        <v>8.1956075301400002E-3</v>
      </c>
      <c r="U2">
        <v>7.0162276879599996E-3</v>
      </c>
      <c r="V2">
        <v>1.2344831081999999E-2</v>
      </c>
      <c r="W2">
        <v>1.2525378184300001E-2</v>
      </c>
      <c r="X2" s="1">
        <v>6.9955283361400004E-7</v>
      </c>
      <c r="Y2" s="1">
        <v>-2.4458808964400001E-6</v>
      </c>
      <c r="Z2">
        <v>8.05267656976E-4</v>
      </c>
      <c r="AB2" s="2">
        <f>S2/-K2</f>
        <v>1.6889263674946036E-3</v>
      </c>
      <c r="AC2" s="2">
        <f>R2/J2</f>
        <v>1.5806262586658278E-3</v>
      </c>
      <c r="AD2">
        <f>-K2/J2/1000</f>
        <v>3.4081549572631529</v>
      </c>
      <c r="AE2">
        <f>K2/-1000</f>
        <v>196.083888457</v>
      </c>
      <c r="AF2">
        <f>IF(I2=0,0,IF(H2="UC",-I2,I2))</f>
        <v>0</v>
      </c>
    </row>
    <row r="3" spans="1:32" x14ac:dyDescent="0.25">
      <c r="A3">
        <v>285.16275946299999</v>
      </c>
      <c r="B3">
        <v>283.29621489599998</v>
      </c>
      <c r="C3">
        <v>302.66068376099997</v>
      </c>
      <c r="D3">
        <v>304.523931624</v>
      </c>
      <c r="E3">
        <v>283.14999999999998</v>
      </c>
      <c r="F3">
        <v>1.3574029080200001E-2</v>
      </c>
      <c r="G3">
        <v>1.6942906908199998E-2</v>
      </c>
      <c r="H3" t="s">
        <v>24</v>
      </c>
      <c r="I3">
        <v>0</v>
      </c>
      <c r="J3">
        <v>42.403296703300001</v>
      </c>
      <c r="K3">
        <v>-106201.14402599999</v>
      </c>
      <c r="L3">
        <v>285.16275946299999</v>
      </c>
      <c r="M3">
        <v>283.29621489599998</v>
      </c>
      <c r="N3">
        <v>3.4386156649612201E-3</v>
      </c>
      <c r="O3">
        <v>4.2815269905620203E-3</v>
      </c>
      <c r="P3" s="1">
        <v>1.4275643708996399E-5</v>
      </c>
      <c r="Q3" s="1">
        <v>1.77987954322484E-5</v>
      </c>
      <c r="R3">
        <v>6.8925265944108596E-2</v>
      </c>
      <c r="S3">
        <v>280.70220952581201</v>
      </c>
      <c r="T3">
        <v>1.35486235525E-2</v>
      </c>
      <c r="U3">
        <v>1.9668179751299999E-2</v>
      </c>
      <c r="V3">
        <v>-1.63348969694E-3</v>
      </c>
      <c r="W3">
        <v>-1.0230214662E-2</v>
      </c>
      <c r="X3" s="1">
        <v>1.2049918893200001E-7</v>
      </c>
      <c r="Y3" s="1">
        <v>-5.9567857152799995E-7</v>
      </c>
      <c r="Z3">
        <v>8.5124195622600005E-4</v>
      </c>
      <c r="AB3" s="2">
        <f t="shared" ref="AB3:AB66" si="0">S3/-K3</f>
        <v>2.6431185096941227E-3</v>
      </c>
      <c r="AC3" s="2">
        <f t="shared" ref="AC3:AC66" si="1">R3/J3</f>
        <v>1.6254695106936001E-3</v>
      </c>
      <c r="AD3">
        <f t="shared" ref="AD3:AD66" si="2">-K3/J3/1000</f>
        <v>2.5045492280729906</v>
      </c>
      <c r="AE3">
        <f t="shared" ref="AE3:AE66" si="3">K3/-1000</f>
        <v>106.20114402599999</v>
      </c>
      <c r="AF3">
        <f t="shared" ref="AF3:AF66" si="4">IF(I3=0,0,IF(H3="UC",-I3,I3))</f>
        <v>0</v>
      </c>
    </row>
    <row r="4" spans="1:32" x14ac:dyDescent="0.25">
      <c r="A4">
        <v>289.33956044000001</v>
      </c>
      <c r="B4">
        <v>283.25634920599998</v>
      </c>
      <c r="C4">
        <v>297.39035409000002</v>
      </c>
      <c r="D4">
        <v>303.14590964600001</v>
      </c>
      <c r="E4">
        <v>282.59444444399998</v>
      </c>
      <c r="F4">
        <v>1.36138937647E-2</v>
      </c>
      <c r="G4">
        <v>1.6704481429700001E-2</v>
      </c>
      <c r="H4" t="s">
        <v>24</v>
      </c>
      <c r="I4">
        <v>0</v>
      </c>
      <c r="J4">
        <v>75.941318681300004</v>
      </c>
      <c r="K4">
        <v>-346708.85153300001</v>
      </c>
      <c r="L4">
        <v>289.33956044000001</v>
      </c>
      <c r="M4">
        <v>283.25634920599998</v>
      </c>
      <c r="N4">
        <v>3.17952274560322E-3</v>
      </c>
      <c r="O4">
        <v>3.4681310761385201E-3</v>
      </c>
      <c r="P4" s="1">
        <v>1.43132041531988E-5</v>
      </c>
      <c r="Q4" s="1">
        <v>1.7547613142215799E-5</v>
      </c>
      <c r="R4">
        <v>0.11967931342240699</v>
      </c>
      <c r="S4">
        <v>475.84148748959097</v>
      </c>
      <c r="T4">
        <v>-2.5142538620800001E-2</v>
      </c>
      <c r="U4">
        <v>-3.1243297765000001E-2</v>
      </c>
      <c r="V4">
        <v>-9.8444550618499993E-3</v>
      </c>
      <c r="W4">
        <v>-5.9590168285799999E-3</v>
      </c>
      <c r="X4" s="1">
        <v>7.6865743344499999E-7</v>
      </c>
      <c r="Y4" s="1">
        <v>1.0574314809899999E-6</v>
      </c>
      <c r="Z4">
        <v>5.83850931677E-4</v>
      </c>
      <c r="AB4" s="2">
        <f t="shared" si="0"/>
        <v>1.3724526656461785E-3</v>
      </c>
      <c r="AC4" s="2">
        <f t="shared" si="1"/>
        <v>1.5759446306780704E-3</v>
      </c>
      <c r="AD4">
        <f t="shared" si="2"/>
        <v>4.5654836860026045</v>
      </c>
      <c r="AE4">
        <f t="shared" si="3"/>
        <v>346.70885153300003</v>
      </c>
      <c r="AF4">
        <f t="shared" si="4"/>
        <v>0</v>
      </c>
    </row>
    <row r="5" spans="1:32" x14ac:dyDescent="0.25">
      <c r="A5">
        <v>284.90854700900002</v>
      </c>
      <c r="B5">
        <v>283.38962149000002</v>
      </c>
      <c r="C5">
        <v>297.109279609</v>
      </c>
      <c r="D5">
        <v>298.69590964600002</v>
      </c>
      <c r="E5">
        <v>283.14999999999998</v>
      </c>
      <c r="F5">
        <v>1.35724344928E-2</v>
      </c>
      <c r="G5">
        <v>1.6830453832800001E-2</v>
      </c>
      <c r="H5" t="s">
        <v>24</v>
      </c>
      <c r="I5">
        <v>0</v>
      </c>
      <c r="J5">
        <v>35.0978021978</v>
      </c>
      <c r="K5">
        <v>-86416.062420699993</v>
      </c>
      <c r="L5">
        <v>284.90854700900002</v>
      </c>
      <c r="M5">
        <v>283.38962149000002</v>
      </c>
      <c r="N5">
        <v>4.7890136762639198E-3</v>
      </c>
      <c r="O5">
        <v>5.6102995894192096E-3</v>
      </c>
      <c r="P5" s="1">
        <v>1.42749651150441E-5</v>
      </c>
      <c r="Q5" s="1">
        <v>1.7683775339984199E-5</v>
      </c>
      <c r="R5">
        <v>6.04021924112133E-2</v>
      </c>
      <c r="S5">
        <v>273.668167778748</v>
      </c>
      <c r="T5">
        <v>1.6149068322999999E-3</v>
      </c>
      <c r="U5">
        <v>1.03519668736E-4</v>
      </c>
      <c r="V5">
        <v>-1.0847268673399999E-2</v>
      </c>
      <c r="W5">
        <v>-1.8639910813799999E-2</v>
      </c>
      <c r="X5" s="1">
        <v>1.3926264088300001E-6</v>
      </c>
      <c r="Y5" s="1">
        <v>1.1924740418500001E-6</v>
      </c>
      <c r="Z5" s="1">
        <v>-7.1667462971800006E-5</v>
      </c>
      <c r="AB5" s="2">
        <f t="shared" si="0"/>
        <v>3.1668669008134984E-3</v>
      </c>
      <c r="AC5" s="2">
        <f t="shared" si="1"/>
        <v>1.7209679418331051E-3</v>
      </c>
      <c r="AD5">
        <f t="shared" si="2"/>
        <v>2.4621502490009681</v>
      </c>
      <c r="AE5">
        <f t="shared" si="3"/>
        <v>86.416062420699987</v>
      </c>
      <c r="AF5">
        <f t="shared" si="4"/>
        <v>0</v>
      </c>
    </row>
    <row r="6" spans="1:32" x14ac:dyDescent="0.25">
      <c r="A6">
        <v>288.244505495</v>
      </c>
      <c r="B6">
        <v>283.138400488</v>
      </c>
      <c r="C6">
        <v>294.57057387100002</v>
      </c>
      <c r="D6">
        <v>299.32002441999998</v>
      </c>
      <c r="E6">
        <v>282.59444444399998</v>
      </c>
      <c r="F6">
        <v>1.3592678819599999E-2</v>
      </c>
      <c r="G6">
        <v>1.67738113158E-2</v>
      </c>
      <c r="H6" t="s">
        <v>24</v>
      </c>
      <c r="I6">
        <v>0</v>
      </c>
      <c r="J6">
        <v>60.508241758200001</v>
      </c>
      <c r="K6">
        <v>-290664.17676599999</v>
      </c>
      <c r="L6">
        <v>288.244505495</v>
      </c>
      <c r="M6">
        <v>283.138400488</v>
      </c>
      <c r="N6">
        <v>3.01002254533622E-3</v>
      </c>
      <c r="O6">
        <v>3.0414288698269701E-3</v>
      </c>
      <c r="P6" s="1">
        <v>1.42998153570578E-5</v>
      </c>
      <c r="Q6" s="1">
        <v>1.7618031895155099E-5</v>
      </c>
      <c r="R6">
        <v>9.5308965511195304E-2</v>
      </c>
      <c r="S6">
        <v>415.05424807737398</v>
      </c>
      <c r="T6">
        <v>-1.5968572490299999E-2</v>
      </c>
      <c r="U6">
        <v>-1.50777724691E-2</v>
      </c>
      <c r="V6">
        <v>-5.36391145087E-3</v>
      </c>
      <c r="W6">
        <v>-4.0643414556500003E-3</v>
      </c>
      <c r="X6" s="1">
        <v>3.1228592197999999E-7</v>
      </c>
      <c r="Y6" s="1">
        <v>1.63980252468E-6</v>
      </c>
      <c r="Z6">
        <v>-7.5871954132800004E-4</v>
      </c>
      <c r="AB6" s="2">
        <f t="shared" si="0"/>
        <v>1.4279511589469608E-3</v>
      </c>
      <c r="AC6" s="2">
        <f t="shared" si="1"/>
        <v>1.5751402245674929E-3</v>
      </c>
      <c r="AD6">
        <f t="shared" si="2"/>
        <v>4.8037121608579803</v>
      </c>
      <c r="AE6">
        <f t="shared" si="3"/>
        <v>290.66417676599997</v>
      </c>
      <c r="AF6">
        <f t="shared" si="4"/>
        <v>0</v>
      </c>
    </row>
    <row r="7" spans="1:32" x14ac:dyDescent="0.25">
      <c r="A7">
        <v>286.48473748499998</v>
      </c>
      <c r="B7">
        <v>283.10616605600001</v>
      </c>
      <c r="C7">
        <v>291.66336996299998</v>
      </c>
      <c r="D7">
        <v>294.782051282</v>
      </c>
      <c r="E7">
        <v>283.14999999999998</v>
      </c>
      <c r="F7">
        <v>1.3592886809200001E-2</v>
      </c>
      <c r="G7">
        <v>1.6907202016799999E-2</v>
      </c>
      <c r="H7" t="s">
        <v>24</v>
      </c>
      <c r="I7">
        <v>0</v>
      </c>
      <c r="J7">
        <v>42.487472527500003</v>
      </c>
      <c r="K7">
        <v>-192431.22971499999</v>
      </c>
      <c r="L7">
        <v>286.48473748499998</v>
      </c>
      <c r="M7">
        <v>283.10616605600001</v>
      </c>
      <c r="N7">
        <v>2.9399440567112502E-3</v>
      </c>
      <c r="O7">
        <v>3.00771832045678E-3</v>
      </c>
      <c r="P7" s="1">
        <v>1.42891546634908E-5</v>
      </c>
      <c r="Q7" s="1">
        <v>1.77562300837605E-5</v>
      </c>
      <c r="R7">
        <v>6.6811476156783803E-2</v>
      </c>
      <c r="S7">
        <v>326.295272808807</v>
      </c>
      <c r="T7">
        <v>-5.9457450761799999E-4</v>
      </c>
      <c r="U7">
        <v>-3.1002813611499997E-4</v>
      </c>
      <c r="V7">
        <v>-4.4380740032899999E-4</v>
      </c>
      <c r="W7">
        <v>-5.0623772362899996E-3</v>
      </c>
      <c r="X7" s="1">
        <v>-2.8793003154E-6</v>
      </c>
      <c r="Y7" s="1">
        <v>1.60905622734E-6</v>
      </c>
      <c r="Z7">
        <v>-8.5332059245100001E-4</v>
      </c>
      <c r="AB7" s="2">
        <f t="shared" si="0"/>
        <v>1.6956461448178976E-3</v>
      </c>
      <c r="AC7" s="2">
        <f t="shared" si="1"/>
        <v>1.5724982490671832E-3</v>
      </c>
      <c r="AD7">
        <f t="shared" si="2"/>
        <v>4.5291286647010818</v>
      </c>
      <c r="AE7">
        <f t="shared" si="3"/>
        <v>192.431229715</v>
      </c>
      <c r="AF7">
        <f t="shared" si="4"/>
        <v>0</v>
      </c>
    </row>
    <row r="8" spans="1:32" x14ac:dyDescent="0.25">
      <c r="A8">
        <v>285.11599511600002</v>
      </c>
      <c r="B8">
        <v>283.257753358</v>
      </c>
      <c r="C8">
        <v>290.05152625199997</v>
      </c>
      <c r="D8">
        <v>291.80409035399998</v>
      </c>
      <c r="E8">
        <v>283.14999999999998</v>
      </c>
      <c r="F8">
        <v>1.3583319284899999E-2</v>
      </c>
      <c r="G8">
        <v>1.7029291946299999E-2</v>
      </c>
      <c r="H8" t="s">
        <v>24</v>
      </c>
      <c r="I8">
        <v>0</v>
      </c>
      <c r="J8">
        <v>32.297692307699997</v>
      </c>
      <c r="K8">
        <v>-105801.746185</v>
      </c>
      <c r="L8">
        <v>285.11599511600002</v>
      </c>
      <c r="M8">
        <v>283.257753358</v>
      </c>
      <c r="N8">
        <v>3.06925690578832E-3</v>
      </c>
      <c r="O8">
        <v>3.4222061942633599E-3</v>
      </c>
      <c r="P8" s="1">
        <v>1.4279917220483E-5</v>
      </c>
      <c r="Q8" s="1">
        <v>1.7881728325285001E-5</v>
      </c>
      <c r="R8">
        <v>5.2047335281257601E-2</v>
      </c>
      <c r="S8">
        <v>275.88898904161198</v>
      </c>
      <c r="T8">
        <v>1.5505122896400001E-2</v>
      </c>
      <c r="U8">
        <v>1.8688219992600001E-2</v>
      </c>
      <c r="V8">
        <v>1.95944152466E-3</v>
      </c>
      <c r="W8">
        <v>-1.6754260232500001E-3</v>
      </c>
      <c r="X8" s="1">
        <v>2.1980588253599998E-6</v>
      </c>
      <c r="Y8" s="1">
        <v>2.1522408136499999E-7</v>
      </c>
      <c r="Z8">
        <v>-7.3769708552299997E-4</v>
      </c>
      <c r="AB8" s="2">
        <f t="shared" si="0"/>
        <v>2.6076033618500525E-3</v>
      </c>
      <c r="AC8" s="2">
        <f t="shared" si="1"/>
        <v>1.6114877430066156E-3</v>
      </c>
      <c r="AD8">
        <f t="shared" si="2"/>
        <v>3.2758299006946734</v>
      </c>
      <c r="AE8">
        <f t="shared" si="3"/>
        <v>105.801746185</v>
      </c>
      <c r="AF8">
        <f t="shared" si="4"/>
        <v>0</v>
      </c>
    </row>
    <row r="9" spans="1:32" x14ac:dyDescent="0.25">
      <c r="A9">
        <v>282.571794872</v>
      </c>
      <c r="B9">
        <v>280.584798535</v>
      </c>
      <c r="C9">
        <v>302.70317460299998</v>
      </c>
      <c r="D9">
        <v>304.74804639799999</v>
      </c>
      <c r="E9">
        <v>280.372222222</v>
      </c>
      <c r="F9">
        <v>1.3559608463900001E-2</v>
      </c>
      <c r="G9">
        <v>1.69700842235E-2</v>
      </c>
      <c r="H9" t="s">
        <v>24</v>
      </c>
      <c r="I9">
        <v>0</v>
      </c>
      <c r="J9">
        <v>45.325824175800001</v>
      </c>
      <c r="K9">
        <v>-113082.50143</v>
      </c>
      <c r="L9">
        <v>282.571794872</v>
      </c>
      <c r="M9">
        <v>280.584798535</v>
      </c>
      <c r="N9">
        <v>3.07075174016607E-3</v>
      </c>
      <c r="O9">
        <v>3.0267487348612501E-3</v>
      </c>
      <c r="P9" s="1">
        <v>1.42781504367249E-5</v>
      </c>
      <c r="Q9" s="1">
        <v>1.7837171236961499E-5</v>
      </c>
      <c r="R9">
        <v>7.1285272664654703E-2</v>
      </c>
      <c r="S9">
        <v>270.00642401388598</v>
      </c>
      <c r="T9">
        <v>-1.11955194564E-2</v>
      </c>
      <c r="U9">
        <v>-1.12730264904E-2</v>
      </c>
      <c r="V9">
        <v>5.5513085947899998E-3</v>
      </c>
      <c r="W9">
        <v>2.7987471465699999E-3</v>
      </c>
      <c r="X9" s="1">
        <v>8.3798731959900001E-7</v>
      </c>
      <c r="Y9" s="1">
        <v>3.59912539425E-7</v>
      </c>
      <c r="Z9">
        <v>-5.4180602006699996E-4</v>
      </c>
      <c r="AB9" s="2">
        <f t="shared" si="0"/>
        <v>2.3876941224281684E-3</v>
      </c>
      <c r="AC9" s="2">
        <f t="shared" si="1"/>
        <v>1.5727297619160506E-3</v>
      </c>
      <c r="AD9">
        <f t="shared" si="2"/>
        <v>2.4948802032016024</v>
      </c>
      <c r="AE9">
        <f t="shared" si="3"/>
        <v>113.08250143000001</v>
      </c>
      <c r="AF9">
        <f t="shared" si="4"/>
        <v>0</v>
      </c>
    </row>
    <row r="10" spans="1:32" x14ac:dyDescent="0.25">
      <c r="A10">
        <v>283.42399267399998</v>
      </c>
      <c r="B10">
        <v>280.10280830300002</v>
      </c>
      <c r="C10">
        <v>297.00018315</v>
      </c>
      <c r="D10">
        <v>300.21666666700003</v>
      </c>
      <c r="E10">
        <v>279.81666666699999</v>
      </c>
      <c r="F10">
        <v>1.3563421607600001E-2</v>
      </c>
      <c r="G10">
        <v>1.6955247627899999E-2</v>
      </c>
      <c r="H10" t="s">
        <v>24</v>
      </c>
      <c r="I10">
        <v>0</v>
      </c>
      <c r="J10">
        <v>50.165054945100003</v>
      </c>
      <c r="K10">
        <v>-189036.58730300001</v>
      </c>
      <c r="L10">
        <v>283.42399267399998</v>
      </c>
      <c r="M10">
        <v>280.10280830300002</v>
      </c>
      <c r="N10">
        <v>3.1662121360952499E-3</v>
      </c>
      <c r="O10">
        <v>3.6226267320227002E-3</v>
      </c>
      <c r="P10" s="1">
        <v>1.4246265446055701E-5</v>
      </c>
      <c r="Q10" s="1">
        <v>1.7818439780014801E-5</v>
      </c>
      <c r="R10">
        <v>7.9390194010521803E-2</v>
      </c>
      <c r="S10">
        <v>325.08799439215102</v>
      </c>
      <c r="T10">
        <v>2.5763125763100001E-2</v>
      </c>
      <c r="U10">
        <v>2.5721717895599999E-2</v>
      </c>
      <c r="V10">
        <v>-1.6154377024000001E-3</v>
      </c>
      <c r="W10">
        <v>-8.3946488294299997E-3</v>
      </c>
      <c r="X10" s="1">
        <v>-1.1249527614200001E-6</v>
      </c>
      <c r="Y10" s="1">
        <v>-3.3278345353799999E-7</v>
      </c>
      <c r="Z10" s="1">
        <v>3.5355948399399998E-5</v>
      </c>
      <c r="AB10" s="2">
        <f t="shared" si="0"/>
        <v>1.7197093908126846E-3</v>
      </c>
      <c r="AC10" s="2">
        <f t="shared" si="1"/>
        <v>1.582579628337005E-3</v>
      </c>
      <c r="AD10">
        <f t="shared" si="2"/>
        <v>3.7682922406818697</v>
      </c>
      <c r="AE10">
        <f t="shared" si="3"/>
        <v>189.036587303</v>
      </c>
      <c r="AF10">
        <f t="shared" si="4"/>
        <v>0</v>
      </c>
    </row>
    <row r="11" spans="1:32" x14ac:dyDescent="0.25">
      <c r="A11">
        <v>282.06788766800003</v>
      </c>
      <c r="B11">
        <v>280.47118437099999</v>
      </c>
      <c r="C11">
        <v>297.023565324</v>
      </c>
      <c r="D11">
        <v>298.68485958500003</v>
      </c>
      <c r="E11">
        <v>280.372222222</v>
      </c>
      <c r="F11">
        <v>1.3555240681000001E-2</v>
      </c>
      <c r="G11">
        <v>1.7001629321700001E-2</v>
      </c>
      <c r="H11" t="s">
        <v>24</v>
      </c>
      <c r="I11">
        <v>0</v>
      </c>
      <c r="J11">
        <v>36.488571428599997</v>
      </c>
      <c r="K11">
        <v>-90854.830585999996</v>
      </c>
      <c r="L11">
        <v>282.06788766800003</v>
      </c>
      <c r="M11">
        <v>280.47118437099999</v>
      </c>
      <c r="N11">
        <v>3.3400987471894198E-3</v>
      </c>
      <c r="O11">
        <v>3.79576485390351E-3</v>
      </c>
      <c r="P11" s="1">
        <v>1.42690314767642E-5</v>
      </c>
      <c r="Q11" s="1">
        <v>1.7864120695660799E-5</v>
      </c>
      <c r="R11">
        <v>5.8471823195043099E-2</v>
      </c>
      <c r="S11">
        <v>261.781510932647</v>
      </c>
      <c r="T11">
        <v>2.5589531241699999E-2</v>
      </c>
      <c r="U11">
        <v>2.4439135743499998E-2</v>
      </c>
      <c r="V11" s="1">
        <v>-6.1050061049500002E-5</v>
      </c>
      <c r="W11">
        <v>-3.30785156872E-3</v>
      </c>
      <c r="X11" s="1">
        <v>1.85261513175E-6</v>
      </c>
      <c r="Y11" s="1">
        <v>-3.4447910389800001E-6</v>
      </c>
      <c r="Z11">
        <v>2.9622551361700001E-4</v>
      </c>
      <c r="AB11" s="2">
        <f t="shared" si="0"/>
        <v>2.8813163729896982E-3</v>
      </c>
      <c r="AC11" s="2">
        <f t="shared" si="1"/>
        <v>1.602469510472873E-3</v>
      </c>
      <c r="AD11">
        <f t="shared" si="2"/>
        <v>2.489953073766745</v>
      </c>
      <c r="AE11">
        <f t="shared" si="3"/>
        <v>90.854830585999991</v>
      </c>
      <c r="AF11">
        <f t="shared" si="4"/>
        <v>0</v>
      </c>
    </row>
    <row r="12" spans="1:32" x14ac:dyDescent="0.25">
      <c r="A12">
        <v>283.664713065</v>
      </c>
      <c r="B12">
        <v>279.94945054900001</v>
      </c>
      <c r="C12">
        <v>291.18730158699998</v>
      </c>
      <c r="D12">
        <v>294.67026862</v>
      </c>
      <c r="E12">
        <v>279.81666666699999</v>
      </c>
      <c r="F12">
        <v>1.3578396863000001E-2</v>
      </c>
      <c r="G12">
        <v>1.70048878264E-2</v>
      </c>
      <c r="H12" t="s">
        <v>24</v>
      </c>
      <c r="I12">
        <v>0</v>
      </c>
      <c r="J12">
        <v>46.099670329699997</v>
      </c>
      <c r="K12">
        <v>-211691.89600000001</v>
      </c>
      <c r="L12">
        <v>283.664713065</v>
      </c>
      <c r="M12">
        <v>279.94945054900001</v>
      </c>
      <c r="N12">
        <v>2.9943860027752999E-3</v>
      </c>
      <c r="O12">
        <v>3.19513976175921E-3</v>
      </c>
      <c r="P12" s="1">
        <v>1.42809393285864E-5</v>
      </c>
      <c r="Q12" s="1">
        <v>1.78582339360274E-5</v>
      </c>
      <c r="R12">
        <v>7.2494710902207396E-2</v>
      </c>
      <c r="S12">
        <v>342.50262483601699</v>
      </c>
      <c r="T12">
        <v>3.1406274884500001E-3</v>
      </c>
      <c r="U12">
        <v>1.14561766736E-3</v>
      </c>
      <c r="V12">
        <v>-4.0218718479599997E-3</v>
      </c>
      <c r="W12">
        <v>-1.0765514678599999E-2</v>
      </c>
      <c r="X12" s="1">
        <v>-1.0640630353199999E-6</v>
      </c>
      <c r="Y12" s="1">
        <v>1.55600379272E-6</v>
      </c>
      <c r="Z12">
        <v>6.1729574773099997E-4</v>
      </c>
      <c r="AB12" s="2">
        <f t="shared" si="0"/>
        <v>1.6179297899812707E-3</v>
      </c>
      <c r="AC12" s="2">
        <f t="shared" si="1"/>
        <v>1.572564627550107E-3</v>
      </c>
      <c r="AD12">
        <f t="shared" si="2"/>
        <v>4.592047936265093</v>
      </c>
      <c r="AE12">
        <f t="shared" si="3"/>
        <v>211.69189600000001</v>
      </c>
      <c r="AF12">
        <f t="shared" si="4"/>
        <v>0</v>
      </c>
    </row>
    <row r="13" spans="1:32" x14ac:dyDescent="0.25">
      <c r="A13">
        <v>282.19975579999999</v>
      </c>
      <c r="B13">
        <v>280.38852258899999</v>
      </c>
      <c r="C13">
        <v>291.282112332</v>
      </c>
      <c r="D13">
        <v>293.07442002400001</v>
      </c>
      <c r="E13">
        <v>280.372222222</v>
      </c>
      <c r="F13">
        <v>1.35566272788E-2</v>
      </c>
      <c r="G13">
        <v>1.7056677251300001E-2</v>
      </c>
      <c r="H13" t="s">
        <v>24</v>
      </c>
      <c r="I13">
        <v>0</v>
      </c>
      <c r="J13">
        <v>33.7886813187</v>
      </c>
      <c r="K13">
        <v>-103072.091615</v>
      </c>
      <c r="L13">
        <v>282.19975579999999</v>
      </c>
      <c r="M13">
        <v>280.38852258899999</v>
      </c>
      <c r="N13">
        <v>3.25637095781987E-3</v>
      </c>
      <c r="O13">
        <v>3.42411821823321E-3</v>
      </c>
      <c r="P13" s="1">
        <v>1.4262109055739699E-5</v>
      </c>
      <c r="Q13" s="1">
        <v>1.7916698356705901E-5</v>
      </c>
      <c r="R13">
        <v>5.3162816150178802E-2</v>
      </c>
      <c r="S13">
        <v>266.14575794440401</v>
      </c>
      <c r="T13">
        <v>-2.1898922333699999E-2</v>
      </c>
      <c r="U13">
        <v>-2.2902266815299999E-2</v>
      </c>
      <c r="V13">
        <v>8.7609491957300004E-3</v>
      </c>
      <c r="W13">
        <v>9.8407389711700002E-3</v>
      </c>
      <c r="X13" s="1">
        <v>-2.3077809060600001E-6</v>
      </c>
      <c r="Y13" s="1">
        <v>-3.70703886922E-6</v>
      </c>
      <c r="Z13">
        <v>2.59913999044E-4</v>
      </c>
      <c r="AB13" s="2">
        <f t="shared" si="0"/>
        <v>2.5821321152434246E-3</v>
      </c>
      <c r="AC13" s="2">
        <f t="shared" si="1"/>
        <v>1.5733912681805782E-3</v>
      </c>
      <c r="AD13">
        <f t="shared" si="2"/>
        <v>3.0504916910727675</v>
      </c>
      <c r="AE13">
        <f t="shared" si="3"/>
        <v>103.07209161499999</v>
      </c>
      <c r="AF13">
        <f t="shared" si="4"/>
        <v>0</v>
      </c>
    </row>
    <row r="14" spans="1:32" x14ac:dyDescent="0.25">
      <c r="A14">
        <v>279.851221001</v>
      </c>
      <c r="B14">
        <v>277.92106227099998</v>
      </c>
      <c r="C14">
        <v>299.86312576300003</v>
      </c>
      <c r="D14">
        <v>301.92454212500002</v>
      </c>
      <c r="E14">
        <v>277.59444444399998</v>
      </c>
      <c r="F14">
        <v>1.35454651671E-2</v>
      </c>
      <c r="G14">
        <v>1.70512001903E-2</v>
      </c>
      <c r="H14" t="s">
        <v>24</v>
      </c>
      <c r="I14">
        <v>0</v>
      </c>
      <c r="J14">
        <v>43.315054945100002</v>
      </c>
      <c r="K14">
        <v>-109896.136682</v>
      </c>
      <c r="L14">
        <v>279.851221001</v>
      </c>
      <c r="M14">
        <v>277.92106227099998</v>
      </c>
      <c r="N14">
        <v>2.9963630205965398E-3</v>
      </c>
      <c r="O14">
        <v>3.04353407683476E-3</v>
      </c>
      <c r="P14" s="1">
        <v>1.4245199406203501E-5</v>
      </c>
      <c r="Q14" s="1">
        <v>1.7905633106874701E-5</v>
      </c>
      <c r="R14">
        <v>6.8135272162371405E-2</v>
      </c>
      <c r="S14">
        <v>270.41590507004003</v>
      </c>
      <c r="T14">
        <v>-2.1764612199399999E-2</v>
      </c>
      <c r="U14">
        <v>-2.57243722461E-2</v>
      </c>
      <c r="V14">
        <v>3.8509316770200001E-3</v>
      </c>
      <c r="W14">
        <v>5.2959600785700001E-3</v>
      </c>
      <c r="X14" s="1">
        <v>3.9126170533799997E-6</v>
      </c>
      <c r="Y14" s="1">
        <v>1.27627277381E-6</v>
      </c>
      <c r="Z14">
        <v>4.10893454372E-4</v>
      </c>
      <c r="AB14" s="2">
        <f t="shared" si="0"/>
        <v>2.4606497847374439E-3</v>
      </c>
      <c r="AC14" s="2">
        <f t="shared" si="1"/>
        <v>1.5730159467356091E-3</v>
      </c>
      <c r="AD14">
        <f t="shared" si="2"/>
        <v>2.5371348788842285</v>
      </c>
      <c r="AE14">
        <f t="shared" si="3"/>
        <v>109.89613668199999</v>
      </c>
      <c r="AF14">
        <f t="shared" si="4"/>
        <v>0</v>
      </c>
    </row>
    <row r="15" spans="1:32" x14ac:dyDescent="0.25">
      <c r="A15">
        <v>280.78589743600003</v>
      </c>
      <c r="B15">
        <v>277.25555555599999</v>
      </c>
      <c r="C15">
        <v>293.87002441999999</v>
      </c>
      <c r="D15">
        <v>297.281807082</v>
      </c>
      <c r="E15">
        <v>277.03888888900002</v>
      </c>
      <c r="F15">
        <v>1.35582218661E-2</v>
      </c>
      <c r="G15">
        <v>1.7024716173800001E-2</v>
      </c>
      <c r="H15" t="s">
        <v>24</v>
      </c>
      <c r="I15">
        <v>0</v>
      </c>
      <c r="J15">
        <v>49.310659340699999</v>
      </c>
      <c r="K15">
        <v>-201167.69074300001</v>
      </c>
      <c r="L15">
        <v>280.78589743600003</v>
      </c>
      <c r="M15">
        <v>277.25555555599999</v>
      </c>
      <c r="N15">
        <v>3.6778323729920702E-3</v>
      </c>
      <c r="O15">
        <v>4.1998297982620402E-3</v>
      </c>
      <c r="P15" s="1">
        <v>1.4274848104698099E-5</v>
      </c>
      <c r="Q15" s="1">
        <v>1.78879640336277E-5</v>
      </c>
      <c r="R15">
        <v>7.8141066043101004E-2</v>
      </c>
      <c r="S15">
        <v>338.80238959552599</v>
      </c>
      <c r="T15">
        <v>-1.09306152784E-3</v>
      </c>
      <c r="U15">
        <v>3.2425545469E-3</v>
      </c>
      <c r="V15">
        <v>-7.5909115039600001E-3</v>
      </c>
      <c r="W15">
        <v>-1.09189361363E-2</v>
      </c>
      <c r="X15" s="1">
        <v>5.4137598057499998E-7</v>
      </c>
      <c r="Y15" s="1">
        <v>-1.15630192733E-6</v>
      </c>
      <c r="Z15">
        <v>5.8098423315799995E-4</v>
      </c>
      <c r="AB15" s="2">
        <f t="shared" si="0"/>
        <v>1.684178947146935E-3</v>
      </c>
      <c r="AC15" s="2">
        <f t="shared" si="1"/>
        <v>1.5846688543181774E-3</v>
      </c>
      <c r="AD15">
        <f t="shared" si="2"/>
        <v>4.0795984769353986</v>
      </c>
      <c r="AE15">
        <f t="shared" si="3"/>
        <v>201.16769074300001</v>
      </c>
      <c r="AF15">
        <f t="shared" si="4"/>
        <v>0</v>
      </c>
    </row>
    <row r="16" spans="1:32" x14ac:dyDescent="0.25">
      <c r="A16">
        <v>279.39566544600001</v>
      </c>
      <c r="B16">
        <v>277.62167277200001</v>
      </c>
      <c r="C16">
        <v>293.91013430999999</v>
      </c>
      <c r="D16">
        <v>295.78962149</v>
      </c>
      <c r="E16">
        <v>277.59444444399998</v>
      </c>
      <c r="F16">
        <v>1.3537076250900001E-2</v>
      </c>
      <c r="G16">
        <v>1.70809427115E-2</v>
      </c>
      <c r="H16" t="s">
        <v>24</v>
      </c>
      <c r="I16">
        <v>0</v>
      </c>
      <c r="J16">
        <v>36.497362637400002</v>
      </c>
      <c r="K16">
        <v>-100962.634859</v>
      </c>
      <c r="L16">
        <v>279.39566544600001</v>
      </c>
      <c r="M16">
        <v>277.62167277200001</v>
      </c>
      <c r="N16">
        <v>4.1250059295687598E-3</v>
      </c>
      <c r="O16">
        <v>4.3693654785350398E-3</v>
      </c>
      <c r="P16" s="1">
        <v>1.42402775674656E-5</v>
      </c>
      <c r="Q16" s="1">
        <v>1.7940004909500501E-5</v>
      </c>
      <c r="R16">
        <v>5.8009806703660897E-2</v>
      </c>
      <c r="S16">
        <v>266.00682333562003</v>
      </c>
      <c r="T16">
        <v>-3.6587567022299998E-3</v>
      </c>
      <c r="U16">
        <v>-2.86510590858E-3</v>
      </c>
      <c r="V16">
        <v>-2.3256357169399999E-2</v>
      </c>
      <c r="W16">
        <v>-2.6536072623E-2</v>
      </c>
      <c r="X16" s="1">
        <v>-1.2835071967100001E-6</v>
      </c>
      <c r="Y16" s="1">
        <v>9.3625489736400003E-7</v>
      </c>
      <c r="Z16">
        <v>-6.83229813665E-4</v>
      </c>
      <c r="AB16" s="2">
        <f t="shared" si="0"/>
        <v>2.6347056384484571E-3</v>
      </c>
      <c r="AC16" s="2">
        <f t="shared" si="1"/>
        <v>1.5894246189782604E-3</v>
      </c>
      <c r="AD16">
        <f t="shared" si="2"/>
        <v>2.7662994683221411</v>
      </c>
      <c r="AE16">
        <f t="shared" si="3"/>
        <v>100.962634859</v>
      </c>
      <c r="AF16">
        <f t="shared" si="4"/>
        <v>0</v>
      </c>
    </row>
    <row r="17" spans="1:32" x14ac:dyDescent="0.25">
      <c r="A17">
        <v>281.462759463</v>
      </c>
      <c r="B17">
        <v>277.65347985300002</v>
      </c>
      <c r="C17">
        <v>291.46123321099998</v>
      </c>
      <c r="D17">
        <v>295.09157509200003</v>
      </c>
      <c r="E17">
        <v>277.59444444399998</v>
      </c>
      <c r="F17">
        <v>1.35636989271E-2</v>
      </c>
      <c r="G17">
        <v>1.69312594873E-2</v>
      </c>
      <c r="H17" t="s">
        <v>24</v>
      </c>
      <c r="I17">
        <v>0</v>
      </c>
      <c r="J17">
        <v>48.315164835200001</v>
      </c>
      <c r="K17">
        <v>-217081.57339100001</v>
      </c>
      <c r="L17">
        <v>281.462759463</v>
      </c>
      <c r="M17">
        <v>277.65347985300002</v>
      </c>
      <c r="N17">
        <v>3.12702146413697E-3</v>
      </c>
      <c r="O17">
        <v>3.4499637089517201E-3</v>
      </c>
      <c r="P17" s="1">
        <v>1.4270241516852399E-5</v>
      </c>
      <c r="Q17" s="1">
        <v>1.7783366716426301E-5</v>
      </c>
      <c r="R17">
        <v>7.6244161410218503E-2</v>
      </c>
      <c r="S17">
        <v>348.70105641462197</v>
      </c>
      <c r="T17">
        <v>1.19774911079E-2</v>
      </c>
      <c r="U17">
        <v>1.5733397037699999E-2</v>
      </c>
      <c r="V17">
        <v>-4.5293836598200004E-3</v>
      </c>
      <c r="W17">
        <v>-1.0015926102900001E-2</v>
      </c>
      <c r="X17" s="1">
        <v>1.0061876520900001E-6</v>
      </c>
      <c r="Y17" s="1">
        <v>6.5531814129800001E-7</v>
      </c>
      <c r="Z17">
        <v>1.90157668418E-4</v>
      </c>
      <c r="AB17" s="2">
        <f t="shared" si="0"/>
        <v>1.6063134745506629E-3</v>
      </c>
      <c r="AC17" s="2">
        <f t="shared" si="1"/>
        <v>1.5780586006543195E-3</v>
      </c>
      <c r="AD17">
        <f t="shared" si="2"/>
        <v>4.4930318282355373</v>
      </c>
      <c r="AE17">
        <f t="shared" si="3"/>
        <v>217.08157339100001</v>
      </c>
      <c r="AF17">
        <f t="shared" si="4"/>
        <v>0</v>
      </c>
    </row>
    <row r="18" spans="1:32" x14ac:dyDescent="0.25">
      <c r="A18">
        <v>279.63711843700003</v>
      </c>
      <c r="B18">
        <v>277.624542125</v>
      </c>
      <c r="C18">
        <v>291.50592185599999</v>
      </c>
      <c r="D18">
        <v>293.577411477</v>
      </c>
      <c r="E18">
        <v>277.59444444399998</v>
      </c>
      <c r="F18">
        <v>1.35549633615E-2</v>
      </c>
      <c r="G18">
        <v>1.6975145305200001E-2</v>
      </c>
      <c r="H18" t="s">
        <v>24</v>
      </c>
      <c r="I18">
        <v>0</v>
      </c>
      <c r="J18">
        <v>36.269560439599999</v>
      </c>
      <c r="K18">
        <v>-114683.975909</v>
      </c>
      <c r="L18">
        <v>279.63711843700003</v>
      </c>
      <c r="M18">
        <v>277.624542125</v>
      </c>
      <c r="N18">
        <v>2.92298416279162E-3</v>
      </c>
      <c r="O18">
        <v>2.92454946668581E-3</v>
      </c>
      <c r="P18" s="1">
        <v>1.4265189574883E-5</v>
      </c>
      <c r="Q18" s="1">
        <v>1.7835437757794499E-5</v>
      </c>
      <c r="R18">
        <v>5.7033755161972302E-2</v>
      </c>
      <c r="S18">
        <v>271.29408203460298</v>
      </c>
      <c r="T18">
        <v>-3.0259595476999999E-3</v>
      </c>
      <c r="U18">
        <v>-1.9748367574399998E-3</v>
      </c>
      <c r="V18">
        <v>-8.0055210490100005E-4</v>
      </c>
      <c r="W18">
        <v>-1.16313638053E-3</v>
      </c>
      <c r="X18" s="1">
        <v>-2.11546583056E-6</v>
      </c>
      <c r="Y18" s="1">
        <v>1.45231039778E-6</v>
      </c>
      <c r="Z18">
        <v>-9.2403248924999997E-4</v>
      </c>
      <c r="AB18" s="2">
        <f t="shared" si="0"/>
        <v>2.3655796713036069E-3</v>
      </c>
      <c r="AC18" s="2">
        <f t="shared" si="1"/>
        <v>1.5724964535192283E-3</v>
      </c>
      <c r="AD18">
        <f t="shared" si="2"/>
        <v>3.1619896827805283</v>
      </c>
      <c r="AE18">
        <f t="shared" si="3"/>
        <v>114.683975909</v>
      </c>
      <c r="AF18">
        <f t="shared" si="4"/>
        <v>0</v>
      </c>
    </row>
    <row r="19" spans="1:32" x14ac:dyDescent="0.25">
      <c r="A19">
        <v>284.69529914499998</v>
      </c>
      <c r="B19">
        <v>283.15097680100001</v>
      </c>
      <c r="C19">
        <v>297.58705738700002</v>
      </c>
      <c r="D19">
        <v>299.162148962</v>
      </c>
      <c r="E19">
        <v>283.14999999999998</v>
      </c>
      <c r="F19">
        <v>1.35719491836E-2</v>
      </c>
      <c r="G19">
        <v>1.6828096616700001E-2</v>
      </c>
      <c r="H19" t="s">
        <v>24</v>
      </c>
      <c r="I19">
        <v>0</v>
      </c>
      <c r="J19">
        <v>35.317472527500001</v>
      </c>
      <c r="K19">
        <v>-87867.628755400001</v>
      </c>
      <c r="L19">
        <v>284.69529914499998</v>
      </c>
      <c r="M19">
        <v>283.15097680100001</v>
      </c>
      <c r="N19">
        <v>3.0794109865708201E-3</v>
      </c>
      <c r="O19">
        <v>3.3671761459616099E-3</v>
      </c>
      <c r="P19" s="1">
        <v>1.42632962598693E-5</v>
      </c>
      <c r="Q19" s="1">
        <v>1.7681092676150099E-5</v>
      </c>
      <c r="R19">
        <v>5.5817871155282903E-2</v>
      </c>
      <c r="S19">
        <v>259.82447400041298</v>
      </c>
      <c r="T19">
        <v>9.8959494611700009E-3</v>
      </c>
      <c r="U19">
        <v>1.21102086319E-2</v>
      </c>
      <c r="V19">
        <v>-4.3738387216599997E-3</v>
      </c>
      <c r="W19">
        <v>-1.0199076285999999E-2</v>
      </c>
      <c r="X19" s="1">
        <v>1.71455822801E-6</v>
      </c>
      <c r="Y19" s="1">
        <v>4.17787922649E-7</v>
      </c>
      <c r="Z19">
        <v>-3.8318203535600001E-4</v>
      </c>
      <c r="AB19" s="2">
        <f t="shared" si="0"/>
        <v>2.9569988137917651E-3</v>
      </c>
      <c r="AC19" s="2">
        <f t="shared" si="1"/>
        <v>1.5804605245129089E-3</v>
      </c>
      <c r="AD19">
        <f t="shared" si="2"/>
        <v>2.4879364933881307</v>
      </c>
      <c r="AE19">
        <f t="shared" si="3"/>
        <v>87.867628755400006</v>
      </c>
      <c r="AF19">
        <f t="shared" si="4"/>
        <v>0</v>
      </c>
    </row>
    <row r="20" spans="1:32" x14ac:dyDescent="0.25">
      <c r="A20">
        <v>286.62557997599998</v>
      </c>
      <c r="B20">
        <v>283.08315018299999</v>
      </c>
      <c r="C20">
        <v>292.21709401700002</v>
      </c>
      <c r="D20">
        <v>295.50726495700002</v>
      </c>
      <c r="E20">
        <v>283.14999999999998</v>
      </c>
      <c r="F20">
        <v>1.35982945403E-2</v>
      </c>
      <c r="G20">
        <v>1.6848063623900001E-2</v>
      </c>
      <c r="H20" t="s">
        <v>24</v>
      </c>
      <c r="I20">
        <v>0</v>
      </c>
      <c r="J20">
        <v>43.916813186799999</v>
      </c>
      <c r="K20">
        <v>-201837.47565000001</v>
      </c>
      <c r="L20">
        <v>286.62557997599998</v>
      </c>
      <c r="M20">
        <v>283.08315018299999</v>
      </c>
      <c r="N20">
        <v>2.9653667883127299E-3</v>
      </c>
      <c r="O20">
        <v>3.34593418257922E-3</v>
      </c>
      <c r="P20" s="1">
        <v>1.43223493196486E-5</v>
      </c>
      <c r="Q20" s="1">
        <v>1.7699775595287899E-5</v>
      </c>
      <c r="R20">
        <v>6.9279736919002702E-2</v>
      </c>
      <c r="S20">
        <v>338.80190415553801</v>
      </c>
      <c r="T20">
        <v>3.2510484684400002E-3</v>
      </c>
      <c r="U20">
        <v>7.6609863566400004E-3</v>
      </c>
      <c r="V20">
        <v>-1.7242660720900001E-3</v>
      </c>
      <c r="W20">
        <v>-1.0617932791800001E-2</v>
      </c>
      <c r="X20" s="1">
        <v>-3.2597103863799998E-6</v>
      </c>
      <c r="Y20" s="1">
        <v>-1.0706945896500001E-6</v>
      </c>
      <c r="Z20">
        <v>3.1820353559500002E-4</v>
      </c>
      <c r="AB20" s="2">
        <f t="shared" si="0"/>
        <v>1.6785877006460568E-3</v>
      </c>
      <c r="AC20" s="2">
        <f t="shared" si="1"/>
        <v>1.5775219532510613E-3</v>
      </c>
      <c r="AD20">
        <f t="shared" si="2"/>
        <v>4.595904415729918</v>
      </c>
      <c r="AE20">
        <f t="shared" si="3"/>
        <v>201.83747565000002</v>
      </c>
      <c r="AF20">
        <f t="shared" si="4"/>
        <v>0</v>
      </c>
    </row>
    <row r="21" spans="1:32" x14ac:dyDescent="0.25">
      <c r="A21">
        <v>282.46862026899998</v>
      </c>
      <c r="B21">
        <v>280.51440781399998</v>
      </c>
      <c r="C21">
        <v>302.81739926699998</v>
      </c>
      <c r="D21">
        <v>304.83559218599999</v>
      </c>
      <c r="E21">
        <v>280.32338217300003</v>
      </c>
      <c r="F21">
        <v>1.3564738875400001E-2</v>
      </c>
      <c r="G21">
        <v>1.6992269787100001E-2</v>
      </c>
      <c r="H21" t="s">
        <v>24</v>
      </c>
      <c r="I21">
        <v>0</v>
      </c>
      <c r="J21">
        <v>44.989010989000001</v>
      </c>
      <c r="K21">
        <v>-111261.681314</v>
      </c>
      <c r="L21">
        <v>282.46862026899998</v>
      </c>
      <c r="M21">
        <v>280.51440781399998</v>
      </c>
      <c r="N21">
        <v>6.1577676530927897E-3</v>
      </c>
      <c r="O21">
        <v>5.6136822528514698E-3</v>
      </c>
      <c r="P21" s="1">
        <v>1.4279510655860599E-5</v>
      </c>
      <c r="Q21" s="1">
        <v>1.7844722731880101E-5</v>
      </c>
      <c r="R21">
        <v>7.5225381927299301E-2</v>
      </c>
      <c r="S21">
        <v>282.65506898827101</v>
      </c>
      <c r="T21">
        <v>2.4222540744300001E-2</v>
      </c>
      <c r="U21">
        <v>2.22477039868E-2</v>
      </c>
      <c r="V21">
        <v>-3.9546636937899997E-2</v>
      </c>
      <c r="W21">
        <v>-3.8557625948899998E-2</v>
      </c>
      <c r="X21" s="1">
        <v>2.7376262002099998E-6</v>
      </c>
      <c r="Y21" s="1">
        <v>-8.8621680561900007E-8</v>
      </c>
      <c r="Z21">
        <v>7.3865265169600002E-4</v>
      </c>
      <c r="AB21" s="2">
        <f t="shared" si="0"/>
        <v>2.5404529722193284E-3</v>
      </c>
      <c r="AC21" s="2">
        <f t="shared" si="1"/>
        <v>1.672083477133832E-3</v>
      </c>
      <c r="AD21">
        <f t="shared" si="2"/>
        <v>2.473085735118826</v>
      </c>
      <c r="AE21">
        <f t="shared" si="3"/>
        <v>111.261681314</v>
      </c>
      <c r="AF21">
        <f t="shared" si="4"/>
        <v>0</v>
      </c>
    </row>
    <row r="22" spans="1:32" x14ac:dyDescent="0.25">
      <c r="A22">
        <v>284.74865689900003</v>
      </c>
      <c r="B22">
        <v>280.82869352900002</v>
      </c>
      <c r="C22">
        <v>297.71239316200001</v>
      </c>
      <c r="D22">
        <v>301.46581196599999</v>
      </c>
      <c r="E22">
        <v>279.81666666699999</v>
      </c>
      <c r="F22">
        <v>1.35863697999E-2</v>
      </c>
      <c r="G22">
        <v>1.6908796604199999E-2</v>
      </c>
      <c r="H22" t="s">
        <v>24</v>
      </c>
      <c r="I22">
        <v>0</v>
      </c>
      <c r="J22">
        <v>55.500219780199998</v>
      </c>
      <c r="K22">
        <v>-223371.616178</v>
      </c>
      <c r="L22">
        <v>284.74865689900003</v>
      </c>
      <c r="M22">
        <v>280.82869352900002</v>
      </c>
      <c r="N22">
        <v>2.94111684650018E-3</v>
      </c>
      <c r="O22">
        <v>2.9787686843667401E-3</v>
      </c>
      <c r="P22" s="1">
        <v>1.42917913685596E-5</v>
      </c>
      <c r="Q22" s="1">
        <v>1.77624800407721E-5</v>
      </c>
      <c r="R22">
        <v>8.7281042396338396E-2</v>
      </c>
      <c r="S22">
        <v>353.03180390362002</v>
      </c>
      <c r="T22">
        <v>-1.9259967086100001E-2</v>
      </c>
      <c r="U22">
        <v>-1.60179434092E-2</v>
      </c>
      <c r="V22">
        <v>-4.8203004724799999E-4</v>
      </c>
      <c r="W22">
        <v>-2.9473907734799999E-3</v>
      </c>
      <c r="X22" s="1">
        <v>1.56082674132E-6</v>
      </c>
      <c r="Y22" s="1">
        <v>-1.88275856051E-6</v>
      </c>
      <c r="Z22">
        <v>-6.3736263736299998E-4</v>
      </c>
      <c r="AB22" s="2">
        <f t="shared" si="0"/>
        <v>1.5804685033137631E-3</v>
      </c>
      <c r="AC22" s="2">
        <f t="shared" si="1"/>
        <v>1.5726251669272917E-3</v>
      </c>
      <c r="AD22">
        <f t="shared" si="2"/>
        <v>4.0246978671909517</v>
      </c>
      <c r="AE22">
        <f t="shared" si="3"/>
        <v>223.37161617800001</v>
      </c>
      <c r="AF22">
        <f t="shared" si="4"/>
        <v>0</v>
      </c>
    </row>
    <row r="23" spans="1:32" x14ac:dyDescent="0.25">
      <c r="A23">
        <v>283.54432234400002</v>
      </c>
      <c r="B23">
        <v>279.82075702100002</v>
      </c>
      <c r="C23">
        <v>292.27710622699999</v>
      </c>
      <c r="D23">
        <v>295.77570207600002</v>
      </c>
      <c r="E23">
        <v>279.81666666699999</v>
      </c>
      <c r="F23">
        <v>1.3592193510300001E-2</v>
      </c>
      <c r="G23">
        <v>1.7201091404200002E-2</v>
      </c>
      <c r="H23" t="s">
        <v>24</v>
      </c>
      <c r="I23">
        <v>0</v>
      </c>
      <c r="J23">
        <v>47.049230769200001</v>
      </c>
      <c r="K23">
        <v>-212395.53687099999</v>
      </c>
      <c r="L23">
        <v>283.54432234400002</v>
      </c>
      <c r="M23">
        <v>279.82075702100002</v>
      </c>
      <c r="N23">
        <v>3.0690315964792799E-3</v>
      </c>
      <c r="O23">
        <v>3.55920491891225E-3</v>
      </c>
      <c r="P23" s="1">
        <v>1.4311442601948001E-5</v>
      </c>
      <c r="Q23" s="1">
        <v>1.8081676219403899E-5</v>
      </c>
      <c r="R23">
        <v>7.4291931038253101E-2</v>
      </c>
      <c r="S23">
        <v>346.386961875439</v>
      </c>
      <c r="T23">
        <v>7.4661570313800003E-3</v>
      </c>
      <c r="U23">
        <v>9.6920953442699992E-3</v>
      </c>
      <c r="V23">
        <v>-3.0525030524999998E-3</v>
      </c>
      <c r="W23">
        <v>-9.9182460052000005E-3</v>
      </c>
      <c r="X23" s="1">
        <v>-2.2450825742299999E-6</v>
      </c>
      <c r="Y23" s="1">
        <v>6.8847591293600002E-7</v>
      </c>
      <c r="Z23">
        <v>-1.2613473483000001E-4</v>
      </c>
      <c r="AB23" s="2">
        <f t="shared" si="0"/>
        <v>1.6308580066153636E-3</v>
      </c>
      <c r="AC23" s="2">
        <f t="shared" si="1"/>
        <v>1.5790254128211396E-3</v>
      </c>
      <c r="AD23">
        <f t="shared" si="2"/>
        <v>4.5143253863789248</v>
      </c>
      <c r="AE23">
        <f t="shared" si="3"/>
        <v>212.39553687099999</v>
      </c>
      <c r="AF23">
        <f t="shared" si="4"/>
        <v>0</v>
      </c>
    </row>
    <row r="24" spans="1:32" x14ac:dyDescent="0.25">
      <c r="A24">
        <v>282.37417582400002</v>
      </c>
      <c r="B24">
        <v>280.47478632500003</v>
      </c>
      <c r="C24">
        <v>292.36343101300002</v>
      </c>
      <c r="D24">
        <v>294.260500611</v>
      </c>
      <c r="E24">
        <v>280.372222222</v>
      </c>
      <c r="F24">
        <v>1.35737517606E-2</v>
      </c>
      <c r="G24">
        <v>1.6947205361100001E-2</v>
      </c>
      <c r="H24" t="s">
        <v>24</v>
      </c>
      <c r="I24">
        <v>0</v>
      </c>
      <c r="J24">
        <v>34.689450549500002</v>
      </c>
      <c r="K24">
        <v>-108218.027711</v>
      </c>
      <c r="L24">
        <v>282.37417582400002</v>
      </c>
      <c r="M24">
        <v>280.47478632500003</v>
      </c>
      <c r="N24">
        <v>3.6097026171278E-3</v>
      </c>
      <c r="O24">
        <v>4.5908643521469601E-3</v>
      </c>
      <c r="P24" s="1">
        <v>1.42722607834004E-5</v>
      </c>
      <c r="Q24" s="1">
        <v>1.7800105750285599E-5</v>
      </c>
      <c r="R24">
        <v>5.6791834837621701E-2</v>
      </c>
      <c r="S24">
        <v>281.78571676498399</v>
      </c>
      <c r="T24">
        <v>1.2665498752500001E-2</v>
      </c>
      <c r="U24">
        <v>1.5665445665399999E-2</v>
      </c>
      <c r="V24">
        <v>-5.2136752136700002E-3</v>
      </c>
      <c r="W24">
        <v>-7.5489727663599999E-3</v>
      </c>
      <c r="X24" s="1">
        <v>-3.6955843662900002E-7</v>
      </c>
      <c r="Y24" s="1">
        <v>-4.2743381985300002E-7</v>
      </c>
      <c r="Z24">
        <v>7.9120879120899996E-4</v>
      </c>
      <c r="AB24" s="2">
        <f t="shared" si="0"/>
        <v>2.6038703783948318E-3</v>
      </c>
      <c r="AC24" s="2">
        <f t="shared" si="1"/>
        <v>1.6371500250943086E-3</v>
      </c>
      <c r="AD24">
        <f t="shared" si="2"/>
        <v>3.119623574221178</v>
      </c>
      <c r="AE24">
        <f t="shared" si="3"/>
        <v>108.218027711</v>
      </c>
      <c r="AF24">
        <f t="shared" si="4"/>
        <v>0</v>
      </c>
    </row>
    <row r="25" spans="1:32" x14ac:dyDescent="0.25">
      <c r="A25">
        <v>281.57020756999998</v>
      </c>
      <c r="B25">
        <v>278.22844932800001</v>
      </c>
      <c r="C25">
        <v>300.37741147700001</v>
      </c>
      <c r="D25">
        <v>303.65494505499998</v>
      </c>
      <c r="E25">
        <v>277.59444444399998</v>
      </c>
      <c r="F25">
        <v>1.3563421607600001E-2</v>
      </c>
      <c r="G25">
        <v>1.6973481387999999E-2</v>
      </c>
      <c r="H25" t="s">
        <v>24</v>
      </c>
      <c r="I25">
        <v>0</v>
      </c>
      <c r="J25">
        <v>56.349120879099999</v>
      </c>
      <c r="K25">
        <v>-190400.106233</v>
      </c>
      <c r="L25">
        <v>281.57020756999998</v>
      </c>
      <c r="M25">
        <v>278.22844932800001</v>
      </c>
      <c r="N25">
        <v>2.9310253862150099E-3</v>
      </c>
      <c r="O25">
        <v>2.9343498070176798E-3</v>
      </c>
      <c r="P25" s="1">
        <v>1.42731268456501E-5</v>
      </c>
      <c r="Q25" s="1">
        <v>1.7831512849555699E-5</v>
      </c>
      <c r="R25">
        <v>8.8651473196645902E-2</v>
      </c>
      <c r="S25">
        <v>325.20882399389598</v>
      </c>
      <c r="T25">
        <v>3.46551470821E-3</v>
      </c>
      <c r="U25">
        <v>6.3638609560299998E-3</v>
      </c>
      <c r="V25">
        <v>-6.1066215088599997E-4</v>
      </c>
      <c r="W25">
        <v>-1.2452067374E-3</v>
      </c>
      <c r="X25" s="1">
        <v>-4.31372290364E-9</v>
      </c>
      <c r="Y25" s="1">
        <v>-1.01342007244E-6</v>
      </c>
      <c r="Z25">
        <v>-5.0855058880999997E-4</v>
      </c>
      <c r="AB25" s="2">
        <f t="shared" si="0"/>
        <v>1.7080285847946184E-3</v>
      </c>
      <c r="AC25" s="2">
        <f t="shared" si="1"/>
        <v>1.5732538824669918E-3</v>
      </c>
      <c r="AD25">
        <f t="shared" si="2"/>
        <v>3.3789365878753181</v>
      </c>
      <c r="AE25">
        <f t="shared" si="3"/>
        <v>190.400106233</v>
      </c>
      <c r="AF25">
        <f t="shared" si="4"/>
        <v>0</v>
      </c>
    </row>
    <row r="26" spans="1:32" x14ac:dyDescent="0.25">
      <c r="A26">
        <v>279.92936507899998</v>
      </c>
      <c r="B26">
        <v>278.00195360200001</v>
      </c>
      <c r="C26">
        <v>300.148840049</v>
      </c>
      <c r="D26">
        <v>302.22735042699998</v>
      </c>
      <c r="E26">
        <v>277.59444444399998</v>
      </c>
      <c r="F26">
        <v>1.35505955787E-2</v>
      </c>
      <c r="G26">
        <v>1.70301239049E-2</v>
      </c>
      <c r="H26" t="s">
        <v>24</v>
      </c>
      <c r="I26">
        <v>0</v>
      </c>
      <c r="J26">
        <v>43.097032966999997</v>
      </c>
      <c r="K26">
        <v>-109778.868529</v>
      </c>
      <c r="L26">
        <v>279.92936507899998</v>
      </c>
      <c r="M26">
        <v>278.00195360200001</v>
      </c>
      <c r="N26">
        <v>6.8920192813111203E-3</v>
      </c>
      <c r="O26">
        <v>9.4369579334882495E-3</v>
      </c>
      <c r="P26" s="1">
        <v>1.4239836123682799E-5</v>
      </c>
      <c r="Q26" s="1">
        <v>1.7891207637261699E-5</v>
      </c>
      <c r="R26">
        <v>8.0623216272056902E-2</v>
      </c>
      <c r="S26">
        <v>305.633640830079</v>
      </c>
      <c r="T26">
        <v>2.66215427085E-2</v>
      </c>
      <c r="U26">
        <v>3.7353612570999999E-2</v>
      </c>
      <c r="V26">
        <v>2.9404894622300001E-3</v>
      </c>
      <c r="W26">
        <v>-1.2323087540500001E-2</v>
      </c>
      <c r="X26" s="1">
        <v>-1.2431150021699999E-6</v>
      </c>
      <c r="Y26" s="1">
        <v>-1.6826061935300001E-6</v>
      </c>
      <c r="Z26">
        <v>-4.6631629240300002E-4</v>
      </c>
      <c r="AB26" s="2">
        <f t="shared" si="0"/>
        <v>2.7840844501812348E-3</v>
      </c>
      <c r="AC26" s="2">
        <f t="shared" si="1"/>
        <v>1.8707370489701978E-3</v>
      </c>
      <c r="AD26">
        <f t="shared" si="2"/>
        <v>2.5472488700802027</v>
      </c>
      <c r="AE26">
        <f t="shared" si="3"/>
        <v>109.77886852899999</v>
      </c>
      <c r="AF26">
        <f t="shared" si="4"/>
        <v>0</v>
      </c>
    </row>
    <row r="27" spans="1:32" x14ac:dyDescent="0.25">
      <c r="A27">
        <v>280.867032967</v>
      </c>
      <c r="B27">
        <v>277.33974359000001</v>
      </c>
      <c r="C27">
        <v>294.29987790000001</v>
      </c>
      <c r="D27">
        <v>297.67924297899998</v>
      </c>
      <c r="E27">
        <v>277.03888888900002</v>
      </c>
      <c r="F27">
        <v>1.35569045983E-2</v>
      </c>
      <c r="G27">
        <v>1.6985336798499999E-2</v>
      </c>
      <c r="H27" t="s">
        <v>24</v>
      </c>
      <c r="I27">
        <v>0</v>
      </c>
      <c r="J27">
        <v>49.153516483499999</v>
      </c>
      <c r="K27">
        <v>-200966.66876999999</v>
      </c>
      <c r="L27">
        <v>280.867032967</v>
      </c>
      <c r="M27">
        <v>277.33974359000001</v>
      </c>
      <c r="N27">
        <v>3.7738226732936401E-3</v>
      </c>
      <c r="O27">
        <v>4.3455700207040903E-3</v>
      </c>
      <c r="P27" s="1">
        <v>1.42454547477194E-5</v>
      </c>
      <c r="Q27" s="1">
        <v>1.7847675107910398E-5</v>
      </c>
      <c r="R27">
        <v>7.8064777706871799E-2</v>
      </c>
      <c r="S27">
        <v>341.70905422297398</v>
      </c>
      <c r="T27">
        <v>2.4272973403400001E-2</v>
      </c>
      <c r="U27">
        <v>2.9358708923899999E-2</v>
      </c>
      <c r="V27">
        <v>-1.85379837554E-3</v>
      </c>
      <c r="W27">
        <v>-7.3265381960999996E-3</v>
      </c>
      <c r="X27" s="1">
        <v>2.6586504168600001E-7</v>
      </c>
      <c r="Y27" s="1">
        <v>3.91864573913E-8</v>
      </c>
      <c r="Z27">
        <v>8.7529861442900002E-4</v>
      </c>
      <c r="AB27" s="2">
        <f t="shared" si="0"/>
        <v>1.700327006037251E-3</v>
      </c>
      <c r="AC27" s="2">
        <f t="shared" si="1"/>
        <v>1.5881829682130031E-3</v>
      </c>
      <c r="AD27">
        <f t="shared" si="2"/>
        <v>4.0885511993320174</v>
      </c>
      <c r="AE27">
        <f t="shared" si="3"/>
        <v>200.96666876999998</v>
      </c>
      <c r="AF27">
        <f t="shared" si="4"/>
        <v>0</v>
      </c>
    </row>
    <row r="28" spans="1:32" x14ac:dyDescent="0.25">
      <c r="A28">
        <v>281.50329670299999</v>
      </c>
      <c r="B28">
        <v>277.81251526300002</v>
      </c>
      <c r="C28">
        <v>291.44212454199999</v>
      </c>
      <c r="D28">
        <v>294.981440781</v>
      </c>
      <c r="E28">
        <v>277.59444444399998</v>
      </c>
      <c r="F28">
        <v>1.3560717742E-2</v>
      </c>
      <c r="G28">
        <v>1.6901586295999999E-2</v>
      </c>
      <c r="H28" t="s">
        <v>24</v>
      </c>
      <c r="I28">
        <v>0</v>
      </c>
      <c r="J28">
        <v>46.506263736299999</v>
      </c>
      <c r="K28">
        <v>-210266.42815200001</v>
      </c>
      <c r="L28">
        <v>281.50329670299999</v>
      </c>
      <c r="M28">
        <v>277.81251526300002</v>
      </c>
      <c r="N28">
        <v>4.1832959838753597E-3</v>
      </c>
      <c r="O28">
        <v>6.9492379585750401E-3</v>
      </c>
      <c r="P28" s="1">
        <v>1.42685435220642E-5</v>
      </c>
      <c r="Q28" s="1">
        <v>1.77496397542202E-5</v>
      </c>
      <c r="R28">
        <v>7.6878824423872796E-2</v>
      </c>
      <c r="S28">
        <v>422.250718466688</v>
      </c>
      <c r="T28">
        <v>-1.92977398676E-2</v>
      </c>
      <c r="U28">
        <v>-4.5620439000500001E-4</v>
      </c>
      <c r="V28">
        <v>-1.29517932658E-2</v>
      </c>
      <c r="W28">
        <v>-2.8924836045800002E-2</v>
      </c>
      <c r="X28" s="1">
        <v>4.7237299046099999E-7</v>
      </c>
      <c r="Y28" s="1">
        <v>5.4674573904600003E-6</v>
      </c>
      <c r="Z28">
        <v>-5.2120344282299998E-4</v>
      </c>
      <c r="AB28" s="2">
        <f t="shared" si="0"/>
        <v>2.0081699307768056E-3</v>
      </c>
      <c r="AC28" s="2">
        <f t="shared" si="1"/>
        <v>1.6530853749032906E-3</v>
      </c>
      <c r="AD28">
        <f t="shared" si="2"/>
        <v>4.5212496394948767</v>
      </c>
      <c r="AE28">
        <f t="shared" si="3"/>
        <v>210.266428152</v>
      </c>
      <c r="AF28">
        <f t="shared" si="4"/>
        <v>0</v>
      </c>
    </row>
    <row r="29" spans="1:32" x14ac:dyDescent="0.25">
      <c r="A29">
        <v>279.57342995200003</v>
      </c>
      <c r="B29">
        <v>277.65694444399998</v>
      </c>
      <c r="C29">
        <v>291.24951690799998</v>
      </c>
      <c r="D29">
        <v>293.22729468599999</v>
      </c>
      <c r="E29">
        <v>277.59444444399998</v>
      </c>
      <c r="F29">
        <v>1.35480710665E-2</v>
      </c>
      <c r="G29">
        <v>1.69597420131E-2</v>
      </c>
      <c r="H29" t="s">
        <v>24</v>
      </c>
      <c r="I29">
        <v>0</v>
      </c>
      <c r="J29">
        <v>34.974239130400001</v>
      </c>
      <c r="K29">
        <v>-109153.594964</v>
      </c>
      <c r="L29">
        <v>279.57342995200003</v>
      </c>
      <c r="M29">
        <v>277.65694444399998</v>
      </c>
      <c r="N29">
        <v>2.9118043240024399E-3</v>
      </c>
      <c r="O29">
        <v>2.9204793903236498E-3</v>
      </c>
      <c r="P29" s="1">
        <v>1.41709966522242E-5</v>
      </c>
      <c r="Q29" s="1">
        <v>1.7715398572072101E-5</v>
      </c>
      <c r="R29">
        <v>5.4701668945240499E-2</v>
      </c>
      <c r="S29">
        <v>266.24196801027801</v>
      </c>
      <c r="T29">
        <v>-2.16019604519E-2</v>
      </c>
      <c r="U29">
        <v>-2.1518476848100002E-2</v>
      </c>
      <c r="V29">
        <v>-1.50527359504E-3</v>
      </c>
      <c r="W29">
        <v>-2.68894266089E-3</v>
      </c>
      <c r="X29" s="1">
        <v>1.1825947761600001E-6</v>
      </c>
      <c r="Y29" s="1">
        <v>-3.9135894220500004E-6</v>
      </c>
      <c r="Z29">
        <v>7.6984726353600003E-4</v>
      </c>
      <c r="AB29" s="2">
        <f t="shared" si="0"/>
        <v>2.4391497879486918E-3</v>
      </c>
      <c r="AC29" s="2">
        <f t="shared" si="1"/>
        <v>1.5640560110911231E-3</v>
      </c>
      <c r="AD29">
        <f t="shared" si="2"/>
        <v>3.1209712542144334</v>
      </c>
      <c r="AE29">
        <f t="shared" si="3"/>
        <v>109.15359496400001</v>
      </c>
      <c r="AF29">
        <f t="shared" si="4"/>
        <v>0</v>
      </c>
    </row>
    <row r="30" spans="1:32" x14ac:dyDescent="0.25">
      <c r="A30">
        <v>289.497496947</v>
      </c>
      <c r="B30">
        <v>283.91843711799999</v>
      </c>
      <c r="C30">
        <v>303.156898657</v>
      </c>
      <c r="D30">
        <v>308.40177045199999</v>
      </c>
      <c r="E30">
        <v>282.624969475</v>
      </c>
      <c r="F30">
        <v>1.36157656716E-2</v>
      </c>
      <c r="G30">
        <v>1.68378721306E-2</v>
      </c>
      <c r="H30" t="s">
        <v>25</v>
      </c>
      <c r="I30">
        <v>10</v>
      </c>
      <c r="J30">
        <v>83.348461538500004</v>
      </c>
      <c r="K30">
        <v>-317967.59017899999</v>
      </c>
      <c r="L30">
        <v>289.497496947</v>
      </c>
      <c r="M30">
        <v>283.91843711799999</v>
      </c>
      <c r="N30">
        <v>3.9671238074037198E-3</v>
      </c>
      <c r="O30">
        <v>3.73979551593832E-3</v>
      </c>
      <c r="P30" s="1">
        <v>1.43223558862608E-5</v>
      </c>
      <c r="Q30" s="1">
        <v>1.7695160263820599E-5</v>
      </c>
      <c r="R30">
        <v>0.13672229856054099</v>
      </c>
      <c r="S30">
        <v>445.15663804095198</v>
      </c>
      <c r="T30">
        <v>-4.7273982056600002E-3</v>
      </c>
      <c r="U30">
        <v>-6.3555767903599996E-3</v>
      </c>
      <c r="V30">
        <v>1.59903381643E-2</v>
      </c>
      <c r="W30">
        <v>1.8798640972599999E-2</v>
      </c>
      <c r="X30" s="1">
        <v>-1.2117658362500001E-7</v>
      </c>
      <c r="Y30" s="1">
        <v>-2.22579077983E-6</v>
      </c>
      <c r="Z30">
        <v>-4.0611562350700002E-4</v>
      </c>
      <c r="AB30" s="2">
        <f t="shared" si="0"/>
        <v>1.4000063270295908E-3</v>
      </c>
      <c r="AC30" s="2">
        <f t="shared" si="1"/>
        <v>1.640369792517247E-3</v>
      </c>
      <c r="AD30">
        <f t="shared" si="2"/>
        <v>3.8149185277058244</v>
      </c>
      <c r="AE30">
        <f t="shared" si="3"/>
        <v>317.96759017900001</v>
      </c>
      <c r="AF30">
        <f t="shared" si="4"/>
        <v>-10</v>
      </c>
    </row>
    <row r="31" spans="1:32" x14ac:dyDescent="0.25">
      <c r="A31">
        <v>285.20891330900002</v>
      </c>
      <c r="B31">
        <v>283.32881562900002</v>
      </c>
      <c r="C31">
        <v>302.98821733800003</v>
      </c>
      <c r="D31">
        <v>304.87014651999999</v>
      </c>
      <c r="E31">
        <v>283.14999999999998</v>
      </c>
      <c r="F31">
        <v>1.35951053656E-2</v>
      </c>
      <c r="G31">
        <v>1.7040454058000001E-2</v>
      </c>
      <c r="H31" t="s">
        <v>25</v>
      </c>
      <c r="I31">
        <v>10</v>
      </c>
      <c r="J31">
        <v>43.182087912100002</v>
      </c>
      <c r="K31">
        <v>-107136.534877</v>
      </c>
      <c r="L31">
        <v>285.20891330900002</v>
      </c>
      <c r="M31">
        <v>283.32881562900002</v>
      </c>
      <c r="N31">
        <v>3.1585825970969201E-3</v>
      </c>
      <c r="O31">
        <v>3.2765289101700399E-3</v>
      </c>
      <c r="P31" s="1">
        <v>1.4297442675366501E-5</v>
      </c>
      <c r="Q31" s="1">
        <v>1.78944041665474E-5</v>
      </c>
      <c r="R31">
        <v>6.8641194299169594E-2</v>
      </c>
      <c r="S31">
        <v>269.51379303547498</v>
      </c>
      <c r="T31">
        <v>-2.7852235595E-2</v>
      </c>
      <c r="U31">
        <v>-3.01641894287E-2</v>
      </c>
      <c r="V31">
        <v>-6.5712832443500001E-3</v>
      </c>
      <c r="W31">
        <v>-4.6784024491199998E-3</v>
      </c>
      <c r="X31" s="1">
        <v>1.58541790188E-6</v>
      </c>
      <c r="Y31" s="1">
        <v>-1.8472333125E-6</v>
      </c>
      <c r="Z31">
        <v>9.1019805341899999E-4</v>
      </c>
      <c r="AB31" s="2">
        <f t="shared" si="0"/>
        <v>2.5156105090097889E-3</v>
      </c>
      <c r="AC31" s="2">
        <f t="shared" si="1"/>
        <v>1.5895756230892143E-3</v>
      </c>
      <c r="AD31">
        <f t="shared" si="2"/>
        <v>2.4810410996124945</v>
      </c>
      <c r="AE31">
        <f t="shared" si="3"/>
        <v>107.136534877</v>
      </c>
      <c r="AF31">
        <f t="shared" si="4"/>
        <v>-10</v>
      </c>
    </row>
    <row r="32" spans="1:32" x14ac:dyDescent="0.25">
      <c r="A32">
        <v>288.994749695</v>
      </c>
      <c r="B32">
        <v>283.28894993900002</v>
      </c>
      <c r="C32">
        <v>297.30378510399999</v>
      </c>
      <c r="D32">
        <v>302.664957265</v>
      </c>
      <c r="E32">
        <v>282.59444444399998</v>
      </c>
      <c r="F32">
        <v>1.36269971132E-2</v>
      </c>
      <c r="G32">
        <v>1.6786637344800001E-2</v>
      </c>
      <c r="H32" t="s">
        <v>25</v>
      </c>
      <c r="I32">
        <v>10</v>
      </c>
      <c r="J32">
        <v>70.888901098900007</v>
      </c>
      <c r="K32">
        <v>-325543.31680500001</v>
      </c>
      <c r="L32">
        <v>288.994749695</v>
      </c>
      <c r="M32">
        <v>283.28894993900002</v>
      </c>
      <c r="N32">
        <v>3.2194234139857601E-3</v>
      </c>
      <c r="O32">
        <v>3.3331108765424998E-3</v>
      </c>
      <c r="P32" s="1">
        <v>1.43404206552519E-5</v>
      </c>
      <c r="Q32" s="1">
        <v>1.7637325674756901E-5</v>
      </c>
      <c r="R32">
        <v>0.11166056992527799</v>
      </c>
      <c r="S32">
        <v>451.55012833285599</v>
      </c>
      <c r="T32">
        <v>-2.4156645058100001E-2</v>
      </c>
      <c r="U32">
        <v>-2.6682506707800001E-2</v>
      </c>
      <c r="V32">
        <v>-1.1075102633E-2</v>
      </c>
      <c r="W32">
        <v>-9.4415446365100006E-3</v>
      </c>
      <c r="X32" s="1">
        <v>5.9719571649199999E-8</v>
      </c>
      <c r="Y32" s="1">
        <v>1.69292412212E-6</v>
      </c>
      <c r="Z32">
        <v>6.9259950911999997E-4</v>
      </c>
      <c r="AB32" s="2">
        <f t="shared" si="0"/>
        <v>1.3870661906517771E-3</v>
      </c>
      <c r="AC32" s="2">
        <f t="shared" si="1"/>
        <v>1.575148834222945E-3</v>
      </c>
      <c r="AD32">
        <f t="shared" si="2"/>
        <v>4.5923030510914709</v>
      </c>
      <c r="AE32">
        <f t="shared" si="3"/>
        <v>325.54331680500002</v>
      </c>
      <c r="AF32">
        <f t="shared" si="4"/>
        <v>-10</v>
      </c>
    </row>
    <row r="33" spans="1:32" x14ac:dyDescent="0.25">
      <c r="A33">
        <v>286.898534799</v>
      </c>
      <c r="B33">
        <v>283.28284493299998</v>
      </c>
      <c r="C33">
        <v>297.571550672</v>
      </c>
      <c r="D33">
        <v>300.96068376099998</v>
      </c>
      <c r="E33">
        <v>283.14999999999998</v>
      </c>
      <c r="F33">
        <v>1.36030783025E-2</v>
      </c>
      <c r="G33">
        <v>1.6899853048900002E-2</v>
      </c>
      <c r="H33" t="s">
        <v>25</v>
      </c>
      <c r="I33">
        <v>10</v>
      </c>
      <c r="J33">
        <v>51.469120879099997</v>
      </c>
      <c r="K33">
        <v>-206059.908769</v>
      </c>
      <c r="L33">
        <v>286.898534799</v>
      </c>
      <c r="M33">
        <v>283.28284493299998</v>
      </c>
      <c r="N33">
        <v>2.9879680610562301E-3</v>
      </c>
      <c r="O33">
        <v>3.00827005712381E-3</v>
      </c>
      <c r="P33" s="1">
        <v>1.4314499157278E-5</v>
      </c>
      <c r="Q33" s="1">
        <v>1.7758714592986501E-5</v>
      </c>
      <c r="R33">
        <v>8.0945585647503204E-2</v>
      </c>
      <c r="S33">
        <v>338.7133716957</v>
      </c>
      <c r="T33">
        <v>-2.1158358549699999E-2</v>
      </c>
      <c r="U33">
        <v>-1.9526994744399999E-2</v>
      </c>
      <c r="V33">
        <v>-6.5190847799500001E-4</v>
      </c>
      <c r="W33">
        <v>-1.6435738174899999E-3</v>
      </c>
      <c r="X33" s="1">
        <v>-7.5780579909000005E-7</v>
      </c>
      <c r="Y33" s="1">
        <v>-1.3425883170800001E-6</v>
      </c>
      <c r="Z33">
        <v>8.6765408504500005E-4</v>
      </c>
      <c r="AB33" s="2">
        <f t="shared" si="0"/>
        <v>1.643761630873131E-3</v>
      </c>
      <c r="AC33" s="2">
        <f t="shared" si="1"/>
        <v>1.5727019281647121E-3</v>
      </c>
      <c r="AD33">
        <f t="shared" si="2"/>
        <v>4.0035637922207936</v>
      </c>
      <c r="AE33">
        <f t="shared" si="3"/>
        <v>206.059908769</v>
      </c>
      <c r="AF33">
        <f t="shared" si="4"/>
        <v>-10</v>
      </c>
    </row>
    <row r="34" spans="1:32" x14ac:dyDescent="0.25">
      <c r="A34">
        <v>284.82637362600002</v>
      </c>
      <c r="B34">
        <v>283.28681318700001</v>
      </c>
      <c r="C34">
        <v>297.42673992700003</v>
      </c>
      <c r="D34">
        <v>298.98284493300002</v>
      </c>
      <c r="E34">
        <v>283.14999999999998</v>
      </c>
      <c r="F34">
        <v>1.3586924439E-2</v>
      </c>
      <c r="G34">
        <v>1.6898743770700001E-2</v>
      </c>
      <c r="H34" t="s">
        <v>25</v>
      </c>
      <c r="I34">
        <v>10</v>
      </c>
      <c r="J34">
        <v>35.372417582399997</v>
      </c>
      <c r="K34">
        <v>-87691.075865100007</v>
      </c>
      <c r="L34">
        <v>284.82637362600002</v>
      </c>
      <c r="M34">
        <v>283.28681318700001</v>
      </c>
      <c r="N34">
        <v>3.50568169177681E-3</v>
      </c>
      <c r="O34">
        <v>3.8686807901007801E-3</v>
      </c>
      <c r="P34" s="1">
        <v>1.4291628404173499E-5</v>
      </c>
      <c r="Q34" s="1">
        <v>1.7776372414292601E-5</v>
      </c>
      <c r="R34">
        <v>5.7261273018450097E-2</v>
      </c>
      <c r="S34">
        <v>267.20695309635602</v>
      </c>
      <c r="T34">
        <v>2.61267717789E-2</v>
      </c>
      <c r="U34">
        <v>2.8302277432700002E-2</v>
      </c>
      <c r="V34">
        <v>5.0783033391700004E-3</v>
      </c>
      <c r="W34">
        <v>4.4858523119400001E-3</v>
      </c>
      <c r="X34" s="1">
        <v>-1.6807975878000001E-6</v>
      </c>
      <c r="Y34" s="1">
        <v>-7.5913210995599998E-6</v>
      </c>
      <c r="Z34">
        <v>2.5322503583399998E-4</v>
      </c>
      <c r="AB34" s="2">
        <f t="shared" si="0"/>
        <v>3.047139637189708E-3</v>
      </c>
      <c r="AC34" s="2">
        <f t="shared" si="1"/>
        <v>1.6188114053855675E-3</v>
      </c>
      <c r="AD34">
        <f t="shared" si="2"/>
        <v>2.4790806469708713</v>
      </c>
      <c r="AE34">
        <f t="shared" si="3"/>
        <v>87.691075865100004</v>
      </c>
      <c r="AF34">
        <f t="shared" si="4"/>
        <v>-10</v>
      </c>
    </row>
    <row r="35" spans="1:32" x14ac:dyDescent="0.25">
      <c r="A35">
        <v>286.51471306500002</v>
      </c>
      <c r="B35">
        <v>283.114285714</v>
      </c>
      <c r="C35">
        <v>291.78296703299998</v>
      </c>
      <c r="D35">
        <v>294.94548229499998</v>
      </c>
      <c r="E35">
        <v>283.14999999999998</v>
      </c>
      <c r="F35">
        <v>1.36199947947E-2</v>
      </c>
      <c r="G35">
        <v>1.6955732937099999E-2</v>
      </c>
      <c r="H35" t="s">
        <v>25</v>
      </c>
      <c r="I35">
        <v>10</v>
      </c>
      <c r="J35">
        <v>42.8794505495</v>
      </c>
      <c r="K35">
        <v>-194059.439094</v>
      </c>
      <c r="L35">
        <v>286.51471306500002</v>
      </c>
      <c r="M35">
        <v>283.114285714</v>
      </c>
      <c r="N35">
        <v>3.0944351038937399E-3</v>
      </c>
      <c r="O35">
        <v>3.2147000360186E-3</v>
      </c>
      <c r="P35" s="1">
        <v>1.4317220024792801E-5</v>
      </c>
      <c r="Q35" s="1">
        <v>1.78078460441157E-5</v>
      </c>
      <c r="R35">
        <v>6.7759274312595097E-2</v>
      </c>
      <c r="S35">
        <v>331.45296136103298</v>
      </c>
      <c r="T35">
        <v>-1.44768275203E-2</v>
      </c>
      <c r="U35">
        <v>-1.84700323831E-2</v>
      </c>
      <c r="V35">
        <v>-6.5488135053400004E-3</v>
      </c>
      <c r="W35">
        <v>-1.09470722514E-2</v>
      </c>
      <c r="X35" s="1">
        <v>-1.89903601204E-6</v>
      </c>
      <c r="Y35" s="1">
        <v>-6.5712674702400003E-8</v>
      </c>
      <c r="Z35">
        <v>2.3220258002899999E-4</v>
      </c>
      <c r="AB35" s="2">
        <f t="shared" si="0"/>
        <v>1.7079971111350128E-3</v>
      </c>
      <c r="AC35" s="2">
        <f t="shared" si="1"/>
        <v>1.5802272054389749E-3</v>
      </c>
      <c r="AD35">
        <f t="shared" si="2"/>
        <v>4.5256978950786211</v>
      </c>
      <c r="AE35">
        <f t="shared" si="3"/>
        <v>194.059439094</v>
      </c>
      <c r="AF35">
        <f t="shared" si="4"/>
        <v>-10</v>
      </c>
    </row>
    <row r="36" spans="1:32" x14ac:dyDescent="0.25">
      <c r="A36">
        <v>285.19737484699999</v>
      </c>
      <c r="B36">
        <v>283.11556776600003</v>
      </c>
      <c r="C36">
        <v>290.70616605599997</v>
      </c>
      <c r="D36">
        <v>292.63852258899999</v>
      </c>
      <c r="E36">
        <v>283.14999999999998</v>
      </c>
      <c r="F36">
        <v>1.3605782168E-2</v>
      </c>
      <c r="G36">
        <v>1.7083854566699998E-2</v>
      </c>
      <c r="H36" t="s">
        <v>25</v>
      </c>
      <c r="I36">
        <v>10</v>
      </c>
      <c r="J36">
        <v>34.008791208799998</v>
      </c>
      <c r="K36">
        <v>-118729.464745</v>
      </c>
      <c r="L36">
        <v>285.19737484699999</v>
      </c>
      <c r="M36">
        <v>283.11556776600003</v>
      </c>
      <c r="N36">
        <v>3.3419631524027899E-3</v>
      </c>
      <c r="O36">
        <v>4.0682386089749703E-3</v>
      </c>
      <c r="P36" s="1">
        <v>1.4304656208297099E-5</v>
      </c>
      <c r="Q36" s="1">
        <v>1.7945784828028801E-5</v>
      </c>
      <c r="R36">
        <v>5.3640364610595397E-2</v>
      </c>
      <c r="S36">
        <v>280.53763657124</v>
      </c>
      <c r="T36">
        <v>6.0306842915599998E-3</v>
      </c>
      <c r="U36">
        <v>1.00615809311E-2</v>
      </c>
      <c r="V36">
        <v>-8.7694431172699993E-3</v>
      </c>
      <c r="W36">
        <v>-1.7063757498500001E-2</v>
      </c>
      <c r="X36" s="1">
        <v>-1.7169697023099999E-6</v>
      </c>
      <c r="Y36" s="1">
        <v>-1.8749212690299999E-7</v>
      </c>
      <c r="Z36">
        <v>2.8189202102300002E-4</v>
      </c>
      <c r="AB36" s="2">
        <f t="shared" si="0"/>
        <v>2.3628308034047136E-3</v>
      </c>
      <c r="AC36" s="2">
        <f t="shared" si="1"/>
        <v>1.5772499610840504E-3</v>
      </c>
      <c r="AD36">
        <f t="shared" si="2"/>
        <v>3.4911403941424997</v>
      </c>
      <c r="AE36">
        <f t="shared" si="3"/>
        <v>118.729464745</v>
      </c>
      <c r="AF36">
        <f t="shared" si="4"/>
        <v>-10</v>
      </c>
    </row>
    <row r="37" spans="1:32" x14ac:dyDescent="0.25">
      <c r="A37">
        <v>283.99810744799998</v>
      </c>
      <c r="B37">
        <v>280.52203907199998</v>
      </c>
      <c r="C37">
        <v>303.19468864499999</v>
      </c>
      <c r="D37">
        <v>306.57832722799998</v>
      </c>
      <c r="E37">
        <v>280.372222222</v>
      </c>
      <c r="F37">
        <v>1.36025929933E-2</v>
      </c>
      <c r="G37">
        <v>1.69950429826E-2</v>
      </c>
      <c r="H37" t="s">
        <v>25</v>
      </c>
      <c r="I37">
        <v>10</v>
      </c>
      <c r="J37">
        <v>61.427472527500001</v>
      </c>
      <c r="K37">
        <v>-198371.325354</v>
      </c>
      <c r="L37">
        <v>283.99810744799998</v>
      </c>
      <c r="M37">
        <v>280.52203907199998</v>
      </c>
      <c r="N37">
        <v>2.9458831761784402E-3</v>
      </c>
      <c r="O37">
        <v>2.9507696425400401E-3</v>
      </c>
      <c r="P37" s="1">
        <v>1.42973802173121E-5</v>
      </c>
      <c r="Q37" s="1">
        <v>1.7865573371888599E-5</v>
      </c>
      <c r="R37">
        <v>9.6627448297662094E-2</v>
      </c>
      <c r="S37">
        <v>331.30273784848703</v>
      </c>
      <c r="T37">
        <v>-1.7291500769799999E-2</v>
      </c>
      <c r="U37">
        <v>-1.69745713224E-2</v>
      </c>
      <c r="V37">
        <v>-1.03625842756E-3</v>
      </c>
      <c r="W37">
        <v>-2.1744439135800001E-3</v>
      </c>
      <c r="X37" s="1">
        <v>1.6277451531800001E-7</v>
      </c>
      <c r="Y37" s="1">
        <v>-1.3504256085599999E-6</v>
      </c>
      <c r="Z37">
        <v>-7.5394171046399997E-4</v>
      </c>
      <c r="AB37" s="2">
        <f t="shared" si="0"/>
        <v>1.6701140512988288E-3</v>
      </c>
      <c r="AC37" s="2">
        <f t="shared" si="1"/>
        <v>1.5730331124140535E-3</v>
      </c>
      <c r="AD37">
        <f t="shared" si="2"/>
        <v>3.2293584155720003</v>
      </c>
      <c r="AE37">
        <f t="shared" si="3"/>
        <v>198.37132535399999</v>
      </c>
      <c r="AF37">
        <f t="shared" si="4"/>
        <v>-10</v>
      </c>
    </row>
    <row r="38" spans="1:32" x14ac:dyDescent="0.25">
      <c r="A38">
        <v>282.40048839999997</v>
      </c>
      <c r="B38">
        <v>280.37661782700002</v>
      </c>
      <c r="C38">
        <v>303.03009767999998</v>
      </c>
      <c r="D38">
        <v>305.12087912099997</v>
      </c>
      <c r="E38">
        <v>280.372222222</v>
      </c>
      <c r="F38">
        <v>1.3588727016E-2</v>
      </c>
      <c r="G38">
        <v>1.7071167197500001E-2</v>
      </c>
      <c r="H38" t="s">
        <v>25</v>
      </c>
      <c r="I38">
        <v>10</v>
      </c>
      <c r="J38">
        <v>46.212747252699998</v>
      </c>
      <c r="K38">
        <v>-115438.490275</v>
      </c>
      <c r="L38">
        <v>282.40048839999997</v>
      </c>
      <c r="M38">
        <v>280.37661782700002</v>
      </c>
      <c r="N38">
        <v>3.93384735033348E-3</v>
      </c>
      <c r="O38">
        <v>4.8828157010926201E-3</v>
      </c>
      <c r="P38" s="1">
        <v>1.42862882132077E-5</v>
      </c>
      <c r="Q38" s="1">
        <v>1.7931479535300701E-5</v>
      </c>
      <c r="R38">
        <v>7.4707013405813399E-2</v>
      </c>
      <c r="S38">
        <v>280.33361609767297</v>
      </c>
      <c r="T38">
        <v>-1.60704995488E-2</v>
      </c>
      <c r="U38">
        <v>-1.03939056113E-2</v>
      </c>
      <c r="V38">
        <v>1.1987046769699999E-3</v>
      </c>
      <c r="W38">
        <v>-4.3520730477200004E-3</v>
      </c>
      <c r="X38" s="1">
        <v>1.2298518935100001E-7</v>
      </c>
      <c r="Y38" s="1">
        <v>5.4439032345200005E-7</v>
      </c>
      <c r="Z38">
        <v>1.80602006689E-4</v>
      </c>
      <c r="AB38" s="2">
        <f t="shared" si="0"/>
        <v>2.4284241367836354E-3</v>
      </c>
      <c r="AC38" s="2">
        <f t="shared" si="1"/>
        <v>1.6165888817927527E-3</v>
      </c>
      <c r="AD38">
        <f t="shared" si="2"/>
        <v>2.4979793917847086</v>
      </c>
      <c r="AE38">
        <f t="shared" si="3"/>
        <v>115.43849027500001</v>
      </c>
      <c r="AF38">
        <f t="shared" si="4"/>
        <v>-10</v>
      </c>
    </row>
    <row r="39" spans="1:32" x14ac:dyDescent="0.25">
      <c r="A39">
        <v>282.24670329700001</v>
      </c>
      <c r="B39">
        <v>280.60286935300002</v>
      </c>
      <c r="C39">
        <v>297.38089133099999</v>
      </c>
      <c r="D39">
        <v>299.06282051300002</v>
      </c>
      <c r="E39">
        <v>280.353907204</v>
      </c>
      <c r="F39">
        <v>1.36018303645E-2</v>
      </c>
      <c r="G39">
        <v>1.70475950363E-2</v>
      </c>
      <c r="H39" t="s">
        <v>25</v>
      </c>
      <c r="I39">
        <v>10</v>
      </c>
      <c r="J39">
        <v>37.004945054899999</v>
      </c>
      <c r="K39">
        <v>-93852.052421600005</v>
      </c>
      <c r="L39">
        <v>282.24670329700001</v>
      </c>
      <c r="M39">
        <v>280.60286935300002</v>
      </c>
      <c r="N39">
        <v>3.00631222816775E-3</v>
      </c>
      <c r="O39">
        <v>2.9568364515748899E-3</v>
      </c>
      <c r="P39" s="1">
        <v>1.43016277141216E-5</v>
      </c>
      <c r="Q39" s="1">
        <v>1.7908503547429199E-5</v>
      </c>
      <c r="R39">
        <v>5.8393608128181999E-2</v>
      </c>
      <c r="S39">
        <v>260.27491993629701</v>
      </c>
      <c r="T39">
        <v>8.2603386951099998E-4</v>
      </c>
      <c r="U39">
        <v>4.613261135E-4</v>
      </c>
      <c r="V39">
        <v>-6.4898869246699997E-3</v>
      </c>
      <c r="W39">
        <v>-4.54637150289E-3</v>
      </c>
      <c r="X39" s="1">
        <v>2.01538964706E-6</v>
      </c>
      <c r="Y39" s="1">
        <v>-8.2110699949199998E-7</v>
      </c>
      <c r="Z39">
        <v>5.8098423315799995E-4</v>
      </c>
      <c r="AB39" s="2">
        <f t="shared" si="0"/>
        <v>2.7732469692521595E-3</v>
      </c>
      <c r="AC39" s="2">
        <f t="shared" si="1"/>
        <v>1.5779947258819083E-3</v>
      </c>
      <c r="AD39">
        <f t="shared" si="2"/>
        <v>2.5362029934745873</v>
      </c>
      <c r="AE39">
        <f t="shared" si="3"/>
        <v>93.852052421600007</v>
      </c>
      <c r="AF39">
        <f t="shared" si="4"/>
        <v>-10</v>
      </c>
    </row>
    <row r="40" spans="1:32" x14ac:dyDescent="0.25">
      <c r="A40">
        <v>281.17326007299999</v>
      </c>
      <c r="B40">
        <v>277.35231990199998</v>
      </c>
      <c r="C40">
        <v>295.04713064700002</v>
      </c>
      <c r="D40">
        <v>298.68919413899999</v>
      </c>
      <c r="E40">
        <v>277.03888888900002</v>
      </c>
      <c r="F40">
        <v>1.35618270202E-2</v>
      </c>
      <c r="G40">
        <v>1.70602130755E-2</v>
      </c>
      <c r="H40" t="s">
        <v>25</v>
      </c>
      <c r="I40">
        <v>10</v>
      </c>
      <c r="J40">
        <v>52.790989011000001</v>
      </c>
      <c r="K40">
        <v>-217754.779121</v>
      </c>
      <c r="L40">
        <v>281.17326007299999</v>
      </c>
      <c r="M40">
        <v>277.35231990199998</v>
      </c>
      <c r="N40">
        <v>2.9376851426552099E-3</v>
      </c>
      <c r="O40">
        <v>2.9376851376185301E-3</v>
      </c>
      <c r="P40" s="1">
        <v>1.42615108857146E-5</v>
      </c>
      <c r="Q40" s="1">
        <v>1.7931367008954099E-5</v>
      </c>
      <c r="R40">
        <v>8.3018742754562294E-2</v>
      </c>
      <c r="S40">
        <v>347.656811899785</v>
      </c>
      <c r="T40">
        <v>-7.3897117375399995E-4</v>
      </c>
      <c r="U40">
        <v>-1.1127037213999999E-3</v>
      </c>
      <c r="V40">
        <v>2.2869883739500001E-3</v>
      </c>
      <c r="W40">
        <v>2.5885225885199999E-3</v>
      </c>
      <c r="X40" s="1">
        <v>-8.5004469110400003E-8</v>
      </c>
      <c r="Y40" s="1">
        <v>1.34680839711E-6</v>
      </c>
      <c r="Z40">
        <v>-4.9593884376499995E-4</v>
      </c>
      <c r="AB40" s="2">
        <f t="shared" si="0"/>
        <v>1.5965519255336398E-3</v>
      </c>
      <c r="AC40" s="2">
        <f t="shared" si="1"/>
        <v>1.5725930563123902E-3</v>
      </c>
      <c r="AD40">
        <f t="shared" si="2"/>
        <v>4.1248475014481478</v>
      </c>
      <c r="AE40">
        <f t="shared" si="3"/>
        <v>217.75477912100001</v>
      </c>
      <c r="AF40">
        <f t="shared" si="4"/>
        <v>-10</v>
      </c>
    </row>
    <row r="41" spans="1:32" x14ac:dyDescent="0.25">
      <c r="A41">
        <v>279.58589743599998</v>
      </c>
      <c r="B41">
        <v>277.53540903499999</v>
      </c>
      <c r="C41">
        <v>292.071855922</v>
      </c>
      <c r="D41">
        <v>294.18363858399999</v>
      </c>
      <c r="E41">
        <v>277.59444444399998</v>
      </c>
      <c r="F41">
        <v>1.3575207688199999E-2</v>
      </c>
      <c r="G41">
        <v>1.70396220993E-2</v>
      </c>
      <c r="H41" t="s">
        <v>25</v>
      </c>
      <c r="I41">
        <v>10</v>
      </c>
      <c r="J41">
        <v>36.399450549500003</v>
      </c>
      <c r="K41">
        <v>-117023.54354</v>
      </c>
      <c r="L41">
        <v>279.58589743599998</v>
      </c>
      <c r="M41">
        <v>277.53540903499999</v>
      </c>
      <c r="N41">
        <v>2.9324749279090899E-3</v>
      </c>
      <c r="O41">
        <v>2.9359041559738901E-3</v>
      </c>
      <c r="P41" s="1">
        <v>1.4285543509881799E-5</v>
      </c>
      <c r="Q41" s="1">
        <v>1.7900189343058601E-5</v>
      </c>
      <c r="R41">
        <v>5.7241963954935998E-2</v>
      </c>
      <c r="S41">
        <v>272.64953408415698</v>
      </c>
      <c r="T41">
        <v>4.1885650581400001E-4</v>
      </c>
      <c r="U41">
        <v>1.1254446037E-4</v>
      </c>
      <c r="V41">
        <v>-1.0739502043900001E-3</v>
      </c>
      <c r="W41">
        <v>-2.1489621489600001E-3</v>
      </c>
      <c r="X41" s="1">
        <v>1.2690383509000001E-6</v>
      </c>
      <c r="Y41" s="1">
        <v>-2.42112019821E-6</v>
      </c>
      <c r="Z41">
        <v>-9.7563306258999997E-4</v>
      </c>
      <c r="AB41" s="2">
        <f t="shared" si="0"/>
        <v>2.3298690659710047E-3</v>
      </c>
      <c r="AC41" s="2">
        <f t="shared" si="1"/>
        <v>1.5726051654843536E-3</v>
      </c>
      <c r="AD41">
        <f t="shared" si="2"/>
        <v>3.2149810443116014</v>
      </c>
      <c r="AE41">
        <f t="shared" si="3"/>
        <v>117.02354354000001</v>
      </c>
      <c r="AF41">
        <f t="shared" si="4"/>
        <v>-10</v>
      </c>
    </row>
    <row r="42" spans="1:32" x14ac:dyDescent="0.25">
      <c r="A42">
        <v>289.48736263699999</v>
      </c>
      <c r="B42">
        <v>283.79200244200001</v>
      </c>
      <c r="C42">
        <v>303.342735043</v>
      </c>
      <c r="D42">
        <v>308.73840048800002</v>
      </c>
      <c r="E42">
        <v>282.59444444399998</v>
      </c>
      <c r="F42">
        <v>1.3611536548599999E-2</v>
      </c>
      <c r="G42">
        <v>1.6817281154499999E-2</v>
      </c>
      <c r="H42" t="s">
        <v>25</v>
      </c>
      <c r="I42">
        <v>20</v>
      </c>
      <c r="J42">
        <v>85.112527472500005</v>
      </c>
      <c r="K42">
        <v>-324502.43361399998</v>
      </c>
      <c r="L42">
        <v>289.48736263699999</v>
      </c>
      <c r="M42">
        <v>283.79200244200001</v>
      </c>
      <c r="N42">
        <v>2.9201807439406301E-3</v>
      </c>
      <c r="O42">
        <v>3.0016568122365802E-3</v>
      </c>
      <c r="P42" s="1">
        <v>1.4323555205986E-5</v>
      </c>
      <c r="Q42" s="1">
        <v>1.7666197002450801E-5</v>
      </c>
      <c r="R42">
        <v>0.13393786972243801</v>
      </c>
      <c r="S42">
        <v>448.97468799933</v>
      </c>
      <c r="T42">
        <v>-2.77751234273E-3</v>
      </c>
      <c r="U42">
        <v>-3.31581462016E-3</v>
      </c>
      <c r="V42">
        <v>1.99607156129E-4</v>
      </c>
      <c r="W42">
        <v>2.3246801507700002E-3</v>
      </c>
      <c r="X42" s="1">
        <v>1.9249593607800002E-6</v>
      </c>
      <c r="Y42" s="1">
        <v>-1.3383682370600001E-7</v>
      </c>
      <c r="Z42">
        <v>3.4018155757299998E-4</v>
      </c>
      <c r="AB42" s="2">
        <f t="shared" si="0"/>
        <v>1.3835788009324806E-3</v>
      </c>
      <c r="AC42" s="2">
        <f t="shared" si="1"/>
        <v>1.5736563547089299E-3</v>
      </c>
      <c r="AD42">
        <f t="shared" si="2"/>
        <v>3.8126283315795932</v>
      </c>
      <c r="AE42">
        <f t="shared" si="3"/>
        <v>324.50243361399998</v>
      </c>
      <c r="AF42">
        <f t="shared" si="4"/>
        <v>-20</v>
      </c>
    </row>
    <row r="43" spans="1:32" x14ac:dyDescent="0.25">
      <c r="A43">
        <v>285.00765432100002</v>
      </c>
      <c r="B43">
        <v>283.11592592599999</v>
      </c>
      <c r="C43">
        <v>303.11222222200001</v>
      </c>
      <c r="D43">
        <v>305.008271605</v>
      </c>
      <c r="E43">
        <v>283.14999999999998</v>
      </c>
      <c r="F43">
        <v>1.3578902971199999E-2</v>
      </c>
      <c r="G43">
        <v>1.7006873742500001E-2</v>
      </c>
      <c r="H43" t="s">
        <v>25</v>
      </c>
      <c r="I43">
        <v>20</v>
      </c>
      <c r="J43">
        <v>43.272666666699998</v>
      </c>
      <c r="K43">
        <v>-107681.016147</v>
      </c>
      <c r="L43">
        <v>285.00765432100002</v>
      </c>
      <c r="M43">
        <v>283.11592592599999</v>
      </c>
      <c r="N43">
        <v>2.9447974216890798E-3</v>
      </c>
      <c r="O43">
        <v>2.9517944454242901E-3</v>
      </c>
      <c r="P43" s="1">
        <v>1.43673300434426E-5</v>
      </c>
      <c r="Q43" s="1">
        <v>1.7963955758664802E-5</v>
      </c>
      <c r="R43">
        <v>6.8425699060059006E-2</v>
      </c>
      <c r="S43">
        <v>268.54142015171197</v>
      </c>
      <c r="T43">
        <v>-2.6350219699700001E-3</v>
      </c>
      <c r="U43">
        <v>-2.1449494489500002E-3</v>
      </c>
      <c r="V43" s="1">
        <v>-1.0294005184300001E-5</v>
      </c>
      <c r="W43">
        <v>-9.8897890465099989E-4</v>
      </c>
      <c r="X43" s="1">
        <v>7.0631920886900003E-7</v>
      </c>
      <c r="Y43" s="1">
        <v>9.32169182153E-8</v>
      </c>
      <c r="Z43">
        <v>-2.8063210302300002E-4</v>
      </c>
      <c r="AB43" s="2">
        <f t="shared" si="0"/>
        <v>2.4938603828284318E-3</v>
      </c>
      <c r="AC43" s="2">
        <f t="shared" si="1"/>
        <v>1.5812683694096266E-3</v>
      </c>
      <c r="AD43">
        <f t="shared" si="2"/>
        <v>2.4884303289278158</v>
      </c>
      <c r="AE43">
        <f t="shared" si="3"/>
        <v>107.68101614700001</v>
      </c>
      <c r="AF43">
        <f t="shared" si="4"/>
        <v>-20</v>
      </c>
    </row>
    <row r="44" spans="1:32" x14ac:dyDescent="0.25">
      <c r="A44">
        <v>286.83802469099999</v>
      </c>
      <c r="B44">
        <v>283.197160494</v>
      </c>
      <c r="C44">
        <v>297.77592592600001</v>
      </c>
      <c r="D44">
        <v>301.23123456799999</v>
      </c>
      <c r="E44">
        <v>283.14999999999998</v>
      </c>
      <c r="F44">
        <v>1.3597269228300001E-2</v>
      </c>
      <c r="G44">
        <v>1.6826926482300001E-2</v>
      </c>
      <c r="H44" t="s">
        <v>25</v>
      </c>
      <c r="I44">
        <v>20</v>
      </c>
      <c r="J44">
        <v>51.727333333300002</v>
      </c>
      <c r="K44">
        <v>-207410.87719200001</v>
      </c>
      <c r="L44">
        <v>286.83802469099999</v>
      </c>
      <c r="M44">
        <v>283.197160494</v>
      </c>
      <c r="N44">
        <v>2.9631540888710702E-3</v>
      </c>
      <c r="O44">
        <v>2.95553331702202E-3</v>
      </c>
      <c r="P44" s="1">
        <v>1.4378202190887001E-5</v>
      </c>
      <c r="Q44" s="1">
        <v>1.7791423024668002E-5</v>
      </c>
      <c r="R44">
        <v>8.1796856024388895E-2</v>
      </c>
      <c r="S44">
        <v>340.82298255910501</v>
      </c>
      <c r="T44">
        <v>-4.0711511934299999E-4</v>
      </c>
      <c r="U44">
        <v>-2.4305780389800001E-4</v>
      </c>
      <c r="V44">
        <v>-1.5811064903099999E-4</v>
      </c>
      <c r="W44">
        <v>2.0930316052099999E-4</v>
      </c>
      <c r="X44" s="1">
        <v>1.51721893356E-6</v>
      </c>
      <c r="Y44" s="1">
        <v>-7.3376802569300003E-6</v>
      </c>
      <c r="Z44">
        <v>7.9125149102699996E-4</v>
      </c>
      <c r="AB44" s="2">
        <f t="shared" si="0"/>
        <v>1.6432261758557896E-3</v>
      </c>
      <c r="AC44" s="2">
        <f t="shared" si="1"/>
        <v>1.5813081934330322E-3</v>
      </c>
      <c r="AD44">
        <f t="shared" si="2"/>
        <v>4.0096959156113527</v>
      </c>
      <c r="AE44">
        <f t="shared" si="3"/>
        <v>207.41087719200002</v>
      </c>
      <c r="AF44">
        <f t="shared" si="4"/>
        <v>-20</v>
      </c>
    </row>
    <row r="45" spans="1:32" x14ac:dyDescent="0.25">
      <c r="A45">
        <v>284.34358974399998</v>
      </c>
      <c r="B45">
        <v>280.84163614200003</v>
      </c>
      <c r="C45">
        <v>303.29658119700002</v>
      </c>
      <c r="D45">
        <v>306.68730158699998</v>
      </c>
      <c r="E45">
        <v>280.372222222</v>
      </c>
      <c r="F45">
        <v>1.3578466192900001E-2</v>
      </c>
      <c r="G45">
        <v>1.6954762318699999E-2</v>
      </c>
      <c r="H45" t="s">
        <v>25</v>
      </c>
      <c r="I45">
        <v>20</v>
      </c>
      <c r="J45">
        <v>61.2354945055</v>
      </c>
      <c r="K45">
        <v>-199460.15892099999</v>
      </c>
      <c r="L45">
        <v>284.34358974399998</v>
      </c>
      <c r="M45">
        <v>280.84163614200003</v>
      </c>
      <c r="N45">
        <v>2.9731580755468999E-3</v>
      </c>
      <c r="O45">
        <v>3.0286334510255999E-3</v>
      </c>
      <c r="P45" s="1">
        <v>1.42937181228855E-5</v>
      </c>
      <c r="Q45" s="1">
        <v>1.7828724605869199E-5</v>
      </c>
      <c r="R45">
        <v>9.6424881460947798E-2</v>
      </c>
      <c r="S45">
        <v>332.62475331491601</v>
      </c>
      <c r="T45">
        <v>-2.91033604077E-2</v>
      </c>
      <c r="U45">
        <v>-2.8444019748399999E-2</v>
      </c>
      <c r="V45">
        <v>1.9175027870700001E-3</v>
      </c>
      <c r="W45">
        <v>3.5170143865799999E-3</v>
      </c>
      <c r="X45" s="1">
        <v>1.35283708286E-6</v>
      </c>
      <c r="Y45" s="1">
        <v>-2.1552551565200002E-6</v>
      </c>
      <c r="Z45">
        <v>8.1414237936000002E-4</v>
      </c>
      <c r="AB45" s="2">
        <f t="shared" si="0"/>
        <v>1.6676250290498284E-3</v>
      </c>
      <c r="AC45" s="2">
        <f t="shared" si="1"/>
        <v>1.5746566960815052E-3</v>
      </c>
      <c r="AD45">
        <f t="shared" si="2"/>
        <v>3.2572637900896684</v>
      </c>
      <c r="AE45">
        <f t="shared" si="3"/>
        <v>199.46015892099999</v>
      </c>
      <c r="AF45">
        <f t="shared" si="4"/>
        <v>-20</v>
      </c>
    </row>
    <row r="46" spans="1:32" x14ac:dyDescent="0.25">
      <c r="A46">
        <v>282.220940171</v>
      </c>
      <c r="B46">
        <v>280.53528693499999</v>
      </c>
      <c r="C46">
        <v>297.48351648400001</v>
      </c>
      <c r="D46">
        <v>299.16111111100003</v>
      </c>
      <c r="E46">
        <v>280.372222222</v>
      </c>
      <c r="F46">
        <v>1.35741677399E-2</v>
      </c>
      <c r="G46">
        <v>1.7037680862500001E-2</v>
      </c>
      <c r="H46" t="s">
        <v>25</v>
      </c>
      <c r="I46">
        <v>20</v>
      </c>
      <c r="J46">
        <v>37.275604395599998</v>
      </c>
      <c r="K46">
        <v>-96045.198207499998</v>
      </c>
      <c r="L46">
        <v>282.220940171</v>
      </c>
      <c r="M46">
        <v>280.53528693499999</v>
      </c>
      <c r="N46">
        <v>3.0596233459774299E-3</v>
      </c>
      <c r="O46">
        <v>3.0584237700494901E-3</v>
      </c>
      <c r="P46" s="1">
        <v>1.42801081954949E-5</v>
      </c>
      <c r="Q46" s="1">
        <v>1.79097592484846E-5</v>
      </c>
      <c r="R46">
        <v>5.8617482648723997E-2</v>
      </c>
      <c r="S46">
        <v>261.44168642770899</v>
      </c>
      <c r="T46">
        <v>-3.9013643361499998E-3</v>
      </c>
      <c r="U46">
        <v>-4.5203588681900003E-3</v>
      </c>
      <c r="V46">
        <v>5.6181982269000001E-3</v>
      </c>
      <c r="W46">
        <v>5.3087009608800001E-3</v>
      </c>
      <c r="X46" s="1">
        <v>-3.9126170533799999E-7</v>
      </c>
      <c r="Y46" s="1">
        <v>5.7995956939099998E-7</v>
      </c>
      <c r="Z46">
        <v>6.9660774008599999E-4</v>
      </c>
      <c r="AB46" s="2">
        <f t="shared" si="0"/>
        <v>2.7220693101479118E-3</v>
      </c>
      <c r="AC46" s="2">
        <f t="shared" si="1"/>
        <v>1.5725427823148372E-3</v>
      </c>
      <c r="AD46">
        <f t="shared" si="2"/>
        <v>2.5766234985270189</v>
      </c>
      <c r="AE46">
        <f t="shared" si="3"/>
        <v>96.045198207499993</v>
      </c>
      <c r="AF46">
        <f t="shared" si="4"/>
        <v>-20</v>
      </c>
    </row>
    <row r="47" spans="1:32" x14ac:dyDescent="0.25">
      <c r="A47">
        <v>282.50934065899997</v>
      </c>
      <c r="B47">
        <v>280.513247863</v>
      </c>
      <c r="C47">
        <v>292.31776556800003</v>
      </c>
      <c r="D47">
        <v>294.306166056</v>
      </c>
      <c r="E47">
        <v>280.372222222</v>
      </c>
      <c r="F47">
        <v>1.3570493256E-2</v>
      </c>
      <c r="G47">
        <v>1.7075950959699999E-2</v>
      </c>
      <c r="H47" t="s">
        <v>25</v>
      </c>
      <c r="I47">
        <v>20</v>
      </c>
      <c r="J47">
        <v>35.609560439600003</v>
      </c>
      <c r="K47">
        <v>-113690.84234800001</v>
      </c>
      <c r="L47">
        <v>282.50934065899997</v>
      </c>
      <c r="M47">
        <v>280.513247863</v>
      </c>
      <c r="N47">
        <v>3.1066872395792001E-3</v>
      </c>
      <c r="O47">
        <v>3.19984655362335E-3</v>
      </c>
      <c r="P47" s="1">
        <v>1.4272069207753599E-5</v>
      </c>
      <c r="Q47" s="1">
        <v>1.7930178034469101E-5</v>
      </c>
      <c r="R47">
        <v>5.6534081997882499E-2</v>
      </c>
      <c r="S47">
        <v>280.77942524768099</v>
      </c>
      <c r="T47">
        <v>-3.1785316133099997E-2</v>
      </c>
      <c r="U47">
        <v>-3.6389552476499998E-2</v>
      </c>
      <c r="V47">
        <v>-6.2446249402800004E-3</v>
      </c>
      <c r="W47">
        <v>-4.4800127408799999E-3</v>
      </c>
      <c r="X47" s="1">
        <v>3.40017876441E-7</v>
      </c>
      <c r="Y47" s="1">
        <v>-2.59112913643E-6</v>
      </c>
      <c r="Z47">
        <v>-4.5771619684700001E-4</v>
      </c>
      <c r="AB47" s="2">
        <f t="shared" si="0"/>
        <v>2.4696749487371559E-3</v>
      </c>
      <c r="AC47" s="2">
        <f t="shared" si="1"/>
        <v>1.587609655945462E-3</v>
      </c>
      <c r="AD47">
        <f t="shared" si="2"/>
        <v>3.1927055808745353</v>
      </c>
      <c r="AE47">
        <f t="shared" si="3"/>
        <v>113.690842348</v>
      </c>
      <c r="AF47">
        <f t="shared" si="4"/>
        <v>-20</v>
      </c>
    </row>
    <row r="48" spans="1:32" x14ac:dyDescent="0.25">
      <c r="A48">
        <v>281.26355311399999</v>
      </c>
      <c r="B48">
        <v>277.82838827799998</v>
      </c>
      <c r="C48">
        <v>300.12399267400002</v>
      </c>
      <c r="D48">
        <v>303.47979242999997</v>
      </c>
      <c r="E48">
        <v>277.65549450499998</v>
      </c>
      <c r="F48">
        <v>1.3538254858899999E-2</v>
      </c>
      <c r="G48">
        <v>1.70181298346E-2</v>
      </c>
      <c r="H48" t="s">
        <v>25</v>
      </c>
      <c r="I48">
        <v>20</v>
      </c>
      <c r="J48">
        <v>56.0434065934</v>
      </c>
      <c r="K48">
        <v>-195400.018817</v>
      </c>
      <c r="L48">
        <v>281.26355311399999</v>
      </c>
      <c r="M48">
        <v>277.82838827799998</v>
      </c>
      <c r="N48">
        <v>3.0990311273482798E-3</v>
      </c>
      <c r="O48">
        <v>3.5771097170574999E-3</v>
      </c>
      <c r="P48" s="1">
        <v>1.42396471252131E-5</v>
      </c>
      <c r="Q48" s="1">
        <v>1.78792535897769E-5</v>
      </c>
      <c r="R48">
        <v>8.8447743866020695E-2</v>
      </c>
      <c r="S48">
        <v>336.317499669678</v>
      </c>
      <c r="T48">
        <v>3.9469129903900002E-2</v>
      </c>
      <c r="U48">
        <v>4.9479216435700003E-2</v>
      </c>
      <c r="V48">
        <v>-3.21919626267E-3</v>
      </c>
      <c r="W48">
        <v>-1.29526994744E-2</v>
      </c>
      <c r="X48" s="1">
        <v>9.6519258897700009E-7</v>
      </c>
      <c r="Y48" s="1">
        <v>4.0995063117E-8</v>
      </c>
      <c r="Z48">
        <v>4.9116101290000002E-4</v>
      </c>
      <c r="AB48" s="2">
        <f t="shared" si="0"/>
        <v>1.7211743463784049E-3</v>
      </c>
      <c r="AC48" s="2">
        <f t="shared" si="1"/>
        <v>1.5782007062439495E-3</v>
      </c>
      <c r="AD48">
        <f t="shared" si="2"/>
        <v>3.4865835375541119</v>
      </c>
      <c r="AE48">
        <f t="shared" si="3"/>
        <v>195.40001881700002</v>
      </c>
      <c r="AF48">
        <f t="shared" si="4"/>
        <v>-20</v>
      </c>
    </row>
    <row r="49" spans="1:32" x14ac:dyDescent="0.25">
      <c r="A49">
        <v>279.57539682499998</v>
      </c>
      <c r="B49">
        <v>277.63424908399998</v>
      </c>
      <c r="C49">
        <v>299.95958486000001</v>
      </c>
      <c r="D49">
        <v>302.03669108700001</v>
      </c>
      <c r="E49">
        <v>277.57002441999998</v>
      </c>
      <c r="F49">
        <v>1.35474064039E-2</v>
      </c>
      <c r="G49">
        <v>1.7076852248199999E-2</v>
      </c>
      <c r="H49" t="s">
        <v>25</v>
      </c>
      <c r="I49">
        <v>20</v>
      </c>
      <c r="J49">
        <v>43.014065934100003</v>
      </c>
      <c r="K49">
        <v>-110552.957205</v>
      </c>
      <c r="L49">
        <v>279.57539682499998</v>
      </c>
      <c r="M49">
        <v>277.63424908399998</v>
      </c>
      <c r="N49">
        <v>3.1684113089470701E-3</v>
      </c>
      <c r="O49">
        <v>3.1363065634057801E-3</v>
      </c>
      <c r="P49" s="1">
        <v>1.4244939442175799E-5</v>
      </c>
      <c r="Q49" s="1">
        <v>1.7927172054575498E-5</v>
      </c>
      <c r="R49">
        <v>6.8094408125787001E-2</v>
      </c>
      <c r="S49">
        <v>269.59555687014802</v>
      </c>
      <c r="T49">
        <v>1.37378563466E-2</v>
      </c>
      <c r="U49">
        <v>1.5046982003499999E-2</v>
      </c>
      <c r="V49">
        <v>-5.8655836916699997E-3</v>
      </c>
      <c r="W49">
        <v>-6.4596273291899998E-3</v>
      </c>
      <c r="X49" s="1">
        <v>4.2562521412699997E-7</v>
      </c>
      <c r="Y49" s="1">
        <v>-6.2276323823399999E-7</v>
      </c>
      <c r="Z49">
        <v>9.4409937888199999E-4</v>
      </c>
      <c r="AB49" s="2">
        <f t="shared" si="0"/>
        <v>2.4386100895540312E-3</v>
      </c>
      <c r="AC49" s="2">
        <f t="shared" si="1"/>
        <v>1.5830730401099843E-3</v>
      </c>
      <c r="AD49">
        <f t="shared" si="2"/>
        <v>2.570158268097078</v>
      </c>
      <c r="AE49">
        <f t="shared" si="3"/>
        <v>110.552957205</v>
      </c>
      <c r="AF49">
        <f t="shared" si="4"/>
        <v>-20</v>
      </c>
    </row>
    <row r="50" spans="1:32" x14ac:dyDescent="0.25">
      <c r="A50">
        <v>282.90061050100002</v>
      </c>
      <c r="B50">
        <v>277.64383394399999</v>
      </c>
      <c r="C50">
        <v>291.55012210000001</v>
      </c>
      <c r="D50">
        <v>296.44993894999999</v>
      </c>
      <c r="E50">
        <v>277.03888888900002</v>
      </c>
      <c r="F50">
        <v>1.35736131009E-2</v>
      </c>
      <c r="G50">
        <v>1.6942906908199998E-2</v>
      </c>
      <c r="H50" t="s">
        <v>25</v>
      </c>
      <c r="I50">
        <v>20</v>
      </c>
      <c r="J50">
        <v>59.976593406600003</v>
      </c>
      <c r="K50">
        <v>-299658.58272300003</v>
      </c>
      <c r="L50">
        <v>282.90061050100002</v>
      </c>
      <c r="M50">
        <v>277.64383394399999</v>
      </c>
      <c r="N50">
        <v>2.9435000645742599E-3</v>
      </c>
      <c r="O50">
        <v>3.0139297276242502E-3</v>
      </c>
      <c r="P50" s="1">
        <v>1.4267969583145501E-5</v>
      </c>
      <c r="Q50" s="1">
        <v>1.77994482699369E-5</v>
      </c>
      <c r="R50">
        <v>9.4462052739128097E-2</v>
      </c>
      <c r="S50">
        <v>423.65534985691602</v>
      </c>
      <c r="T50">
        <v>7.2378828900599998E-3</v>
      </c>
      <c r="U50">
        <v>7.9460635982400007E-3</v>
      </c>
      <c r="V50">
        <v>-1.79646440516E-3</v>
      </c>
      <c r="W50">
        <v>-4.7311142963300003E-3</v>
      </c>
      <c r="X50" s="1">
        <v>1.1731822474400001E-6</v>
      </c>
      <c r="Y50" s="1">
        <v>8.8802541134399995E-7</v>
      </c>
      <c r="Z50">
        <v>-6.9565217391300005E-4</v>
      </c>
      <c r="AB50" s="2">
        <f t="shared" si="0"/>
        <v>1.4137934779212941E-3</v>
      </c>
      <c r="AC50" s="2">
        <f t="shared" si="1"/>
        <v>1.5749819616919624E-3</v>
      </c>
      <c r="AD50">
        <f t="shared" si="2"/>
        <v>4.9962588020216678</v>
      </c>
      <c r="AE50">
        <f t="shared" si="3"/>
        <v>299.65858272300005</v>
      </c>
      <c r="AF50">
        <f t="shared" si="4"/>
        <v>-20</v>
      </c>
    </row>
    <row r="51" spans="1:32" x14ac:dyDescent="0.25">
      <c r="A51">
        <v>279.811355311</v>
      </c>
      <c r="B51">
        <v>277.84969475000003</v>
      </c>
      <c r="C51">
        <v>291.44981684999999</v>
      </c>
      <c r="D51">
        <v>293.46428571400003</v>
      </c>
      <c r="E51">
        <v>277.59444444399998</v>
      </c>
      <c r="F51">
        <v>1.3530767231199999E-2</v>
      </c>
      <c r="G51">
        <v>1.7073039104500001E-2</v>
      </c>
      <c r="H51" t="s">
        <v>25</v>
      </c>
      <c r="I51">
        <v>20</v>
      </c>
      <c r="J51">
        <v>35.164505494499998</v>
      </c>
      <c r="K51">
        <v>-111572.704362</v>
      </c>
      <c r="L51">
        <v>279.811355311</v>
      </c>
      <c r="M51">
        <v>277.84969475000003</v>
      </c>
      <c r="N51">
        <v>6.1149163158424301E-3</v>
      </c>
      <c r="O51">
        <v>7.1364768243609598E-3</v>
      </c>
      <c r="P51" s="1">
        <v>1.4229396655077199E-5</v>
      </c>
      <c r="Q51" s="1">
        <v>1.7940021537500202E-5</v>
      </c>
      <c r="R51">
        <v>6.1295043312823198E-2</v>
      </c>
      <c r="S51">
        <v>299.04903779697798</v>
      </c>
      <c r="T51">
        <v>-1.20804799066E-2</v>
      </c>
      <c r="U51">
        <v>-1.01279396932E-2</v>
      </c>
      <c r="V51">
        <v>-3.1003875351699999E-2</v>
      </c>
      <c r="W51">
        <v>-3.9433030737400003E-2</v>
      </c>
      <c r="X51" s="1">
        <v>2.1787670309599999E-6</v>
      </c>
      <c r="Y51" s="1">
        <v>6.3482060973899998E-7</v>
      </c>
      <c r="Z51">
        <v>-8.9823220257999998E-4</v>
      </c>
      <c r="AB51" s="2">
        <f t="shared" si="0"/>
        <v>2.6803064379143041E-3</v>
      </c>
      <c r="AC51" s="2">
        <f t="shared" si="1"/>
        <v>1.7430941357162045E-3</v>
      </c>
      <c r="AD51">
        <f t="shared" si="2"/>
        <v>3.1728785260310524</v>
      </c>
      <c r="AE51">
        <f t="shared" si="3"/>
        <v>111.57270436200001</v>
      </c>
      <c r="AF51">
        <f t="shared" si="4"/>
        <v>-20</v>
      </c>
    </row>
    <row r="52" spans="1:32" x14ac:dyDescent="0.25">
      <c r="A52">
        <v>289.37710622700001</v>
      </c>
      <c r="B52">
        <v>283.55195360200003</v>
      </c>
      <c r="C52">
        <v>303.359096459</v>
      </c>
      <c r="D52">
        <v>308.89151404199998</v>
      </c>
      <c r="E52">
        <v>282.59444444399998</v>
      </c>
      <c r="F52">
        <v>1.3620341444099999E-2</v>
      </c>
      <c r="G52">
        <v>1.6792738374800002E-2</v>
      </c>
      <c r="H52" t="s">
        <v>25</v>
      </c>
      <c r="I52">
        <v>30</v>
      </c>
      <c r="J52">
        <v>85.559670329699998</v>
      </c>
      <c r="K52">
        <v>-332135.03114899999</v>
      </c>
      <c r="L52">
        <v>289.37710622700001</v>
      </c>
      <c r="M52">
        <v>283.55195360200003</v>
      </c>
      <c r="N52">
        <v>2.9264331075875899E-3</v>
      </c>
      <c r="O52">
        <v>2.9380177259812502E-3</v>
      </c>
      <c r="P52" s="1">
        <v>1.4332512168686E-5</v>
      </c>
      <c r="Q52" s="1">
        <v>1.7634408128107601E-5</v>
      </c>
      <c r="R52">
        <v>0.134587103737067</v>
      </c>
      <c r="S52">
        <v>456.067656681534</v>
      </c>
      <c r="T52">
        <v>1.7608961087200001E-3</v>
      </c>
      <c r="U52">
        <v>1.7508095769000001E-3</v>
      </c>
      <c r="V52">
        <v>3.12151616499E-4</v>
      </c>
      <c r="W52">
        <v>1.7030312682499999E-3</v>
      </c>
      <c r="X52" s="1">
        <v>-1.33053094558E-6</v>
      </c>
      <c r="Y52" s="1">
        <v>-1.9749974525200001E-6</v>
      </c>
      <c r="Z52">
        <v>-2.72336359293E-4</v>
      </c>
      <c r="AB52" s="2">
        <f t="shared" si="0"/>
        <v>1.3731392774312212E-3</v>
      </c>
      <c r="AC52" s="2">
        <f t="shared" si="1"/>
        <v>1.5730203636648225E-3</v>
      </c>
      <c r="AD52">
        <f t="shared" si="2"/>
        <v>3.8819110670849235</v>
      </c>
      <c r="AE52">
        <f t="shared" si="3"/>
        <v>332.13503114899999</v>
      </c>
      <c r="AF52">
        <f t="shared" si="4"/>
        <v>-30</v>
      </c>
    </row>
    <row r="53" spans="1:32" x14ac:dyDescent="0.25">
      <c r="A53">
        <v>284.95567765599998</v>
      </c>
      <c r="B53">
        <v>283.37423687400002</v>
      </c>
      <c r="C53">
        <v>297.63894993899999</v>
      </c>
      <c r="D53">
        <v>299.22313797300001</v>
      </c>
      <c r="E53">
        <v>283.14999999999998</v>
      </c>
      <c r="F53">
        <v>1.35867164493E-2</v>
      </c>
      <c r="G53">
        <v>1.6809100227900001E-2</v>
      </c>
      <c r="H53" t="s">
        <v>25</v>
      </c>
      <c r="I53">
        <v>30</v>
      </c>
      <c r="J53">
        <v>35.571098901100001</v>
      </c>
      <c r="K53">
        <v>-90067.999020999996</v>
      </c>
      <c r="L53">
        <v>284.95567765599998</v>
      </c>
      <c r="M53">
        <v>283.37423687400002</v>
      </c>
      <c r="N53">
        <v>2.9499075899412602E-3</v>
      </c>
      <c r="O53">
        <v>2.9524978578936898E-3</v>
      </c>
      <c r="P53" s="1">
        <v>1.42841531978781E-5</v>
      </c>
      <c r="Q53" s="1">
        <v>1.7650871739760901E-5</v>
      </c>
      <c r="R53">
        <v>5.6010257876813602E-2</v>
      </c>
      <c r="S53">
        <v>258.519011851632</v>
      </c>
      <c r="T53">
        <v>-1.1305770678400001E-2</v>
      </c>
      <c r="U53">
        <v>-1.07379539212E-2</v>
      </c>
      <c r="V53">
        <v>1.92502305763E-3</v>
      </c>
      <c r="W53" s="1">
        <v>-8.8820628807099997E-5</v>
      </c>
      <c r="X53" s="1">
        <v>-1.0864398985800001E-6</v>
      </c>
      <c r="Y53" s="1">
        <v>-2.1874939451700001E-6</v>
      </c>
      <c r="Z53">
        <v>8.5109453966800001E-4</v>
      </c>
      <c r="AB53" s="2">
        <f t="shared" si="0"/>
        <v>2.87026485168563E-3</v>
      </c>
      <c r="AC53" s="2">
        <f t="shared" si="1"/>
        <v>1.5746001559451834E-3</v>
      </c>
      <c r="AD53">
        <f t="shared" si="2"/>
        <v>2.5320555676792638</v>
      </c>
      <c r="AE53">
        <f t="shared" si="3"/>
        <v>90.067999020999991</v>
      </c>
      <c r="AF53">
        <f t="shared" si="4"/>
        <v>-30</v>
      </c>
    </row>
    <row r="54" spans="1:32" x14ac:dyDescent="0.25">
      <c r="A54">
        <v>282.53986569</v>
      </c>
      <c r="B54">
        <v>280.58986569000001</v>
      </c>
      <c r="C54">
        <v>302.92173382200002</v>
      </c>
      <c r="D54">
        <v>304.92930402899998</v>
      </c>
      <c r="E54">
        <v>280.372222222</v>
      </c>
      <c r="F54">
        <v>1.3567789390400001E-2</v>
      </c>
      <c r="G54">
        <v>1.70061357643E-2</v>
      </c>
      <c r="H54" t="s">
        <v>25</v>
      </c>
      <c r="I54">
        <v>30</v>
      </c>
      <c r="J54">
        <v>44.6968131868</v>
      </c>
      <c r="K54">
        <v>-111044.48344900001</v>
      </c>
      <c r="L54">
        <v>282.53986569</v>
      </c>
      <c r="M54">
        <v>280.58986569000001</v>
      </c>
      <c r="N54">
        <v>2.9339708845328499E-3</v>
      </c>
      <c r="O54">
        <v>2.9285295999324202E-3</v>
      </c>
      <c r="P54" s="1">
        <v>1.42634218957847E-5</v>
      </c>
      <c r="Q54" s="1">
        <v>1.78791340804515E-5</v>
      </c>
      <c r="R54">
        <v>7.0286530551921106E-2</v>
      </c>
      <c r="S54">
        <v>269.250106677112</v>
      </c>
      <c r="T54">
        <v>-1.4613792005100001E-2</v>
      </c>
      <c r="U54">
        <v>-1.5230663056800001E-2</v>
      </c>
      <c r="V54">
        <v>-2.40484153528E-3</v>
      </c>
      <c r="W54">
        <v>-1.90794712534E-3</v>
      </c>
      <c r="X54" s="1">
        <v>-1.3823776430499999E-6</v>
      </c>
      <c r="Y54" s="1">
        <v>1.6639172676899999E-7</v>
      </c>
      <c r="Z54">
        <v>5.0740563784000005E-4</v>
      </c>
      <c r="AB54" s="2">
        <f t="shared" si="0"/>
        <v>2.4247049318822933E-3</v>
      </c>
      <c r="AC54" s="2">
        <f t="shared" si="1"/>
        <v>1.5725177152602534E-3</v>
      </c>
      <c r="AD54">
        <f t="shared" si="2"/>
        <v>2.4843937527473212</v>
      </c>
      <c r="AE54">
        <f t="shared" si="3"/>
        <v>111.04448344900001</v>
      </c>
      <c r="AF54">
        <f t="shared" si="4"/>
        <v>-30</v>
      </c>
    </row>
    <row r="55" spans="1:32" x14ac:dyDescent="0.25">
      <c r="A55">
        <v>281.22942612899999</v>
      </c>
      <c r="B55">
        <v>277.76770451800002</v>
      </c>
      <c r="C55">
        <v>300.396398046</v>
      </c>
      <c r="D55">
        <v>303.827472527</v>
      </c>
      <c r="E55">
        <v>277.59444444399998</v>
      </c>
      <c r="F55">
        <v>1.3565778823699999E-2</v>
      </c>
      <c r="G55">
        <v>1.6982355613399999E-2</v>
      </c>
      <c r="H55" t="s">
        <v>25</v>
      </c>
      <c r="I55">
        <v>30</v>
      </c>
      <c r="J55">
        <v>57.118571428599999</v>
      </c>
      <c r="K55">
        <v>-197314.28195199999</v>
      </c>
      <c r="L55">
        <v>281.22942612899999</v>
      </c>
      <c r="M55">
        <v>277.76770451800002</v>
      </c>
      <c r="N55">
        <v>3.0130553475335199E-3</v>
      </c>
      <c r="O55">
        <v>3.04752148529279E-3</v>
      </c>
      <c r="P55" s="1">
        <v>1.42649714148372E-5</v>
      </c>
      <c r="Q55" s="1">
        <v>1.7850502955896502E-5</v>
      </c>
      <c r="R55">
        <v>8.9879117589862598E-2</v>
      </c>
      <c r="S55">
        <v>331.06445796440499</v>
      </c>
      <c r="T55">
        <v>6.2483410309400003E-4</v>
      </c>
      <c r="U55">
        <v>-4.1248606466199998E-4</v>
      </c>
      <c r="V55">
        <v>4.43541965281E-3</v>
      </c>
      <c r="W55">
        <v>2.64426394861E-3</v>
      </c>
      <c r="X55" s="1">
        <v>-9.941302805889999E-7</v>
      </c>
      <c r="Y55" s="1">
        <v>4.1206067118400003E-6</v>
      </c>
      <c r="Z55">
        <v>9.4409937888199999E-4</v>
      </c>
      <c r="AB55" s="2">
        <f t="shared" si="0"/>
        <v>1.6778534969148456E-3</v>
      </c>
      <c r="AC55" s="2">
        <f t="shared" si="1"/>
        <v>1.573553317981951E-3</v>
      </c>
      <c r="AD55">
        <f t="shared" si="2"/>
        <v>3.454468083093587</v>
      </c>
      <c r="AE55">
        <f t="shared" si="3"/>
        <v>197.31428195199999</v>
      </c>
      <c r="AF55">
        <f t="shared" si="4"/>
        <v>-30</v>
      </c>
    </row>
    <row r="56" spans="1:32" x14ac:dyDescent="0.25">
      <c r="A56">
        <v>281.16056166099997</v>
      </c>
      <c r="B56">
        <v>277.42545787500001</v>
      </c>
      <c r="C56">
        <v>294.98101343100001</v>
      </c>
      <c r="D56">
        <v>298.58705738700002</v>
      </c>
      <c r="E56">
        <v>277.03888888900002</v>
      </c>
      <c r="F56">
        <v>1.35736131009E-2</v>
      </c>
      <c r="G56">
        <v>1.6985752777800001E-2</v>
      </c>
      <c r="H56" t="s">
        <v>25</v>
      </c>
      <c r="I56">
        <v>30</v>
      </c>
      <c r="J56">
        <v>51.350879120899997</v>
      </c>
      <c r="K56">
        <v>-213044.252099</v>
      </c>
      <c r="L56">
        <v>281.16056166099997</v>
      </c>
      <c r="M56">
        <v>277.42545787500001</v>
      </c>
      <c r="N56">
        <v>2.9554748260794202E-3</v>
      </c>
      <c r="O56">
        <v>2.98737829854505E-3</v>
      </c>
      <c r="P56" s="1">
        <v>1.4273950520857701E-5</v>
      </c>
      <c r="Q56" s="1">
        <v>1.7837280764163301E-5</v>
      </c>
      <c r="R56">
        <v>8.0756600359394401E-2</v>
      </c>
      <c r="S56">
        <v>343.59837048285999</v>
      </c>
      <c r="T56">
        <v>-3.0015395232800002E-3</v>
      </c>
      <c r="U56">
        <v>-2.6432022084199999E-3</v>
      </c>
      <c r="V56">
        <v>5.4095662791399997E-4</v>
      </c>
      <c r="W56">
        <v>-3.4862239210100001E-3</v>
      </c>
      <c r="X56" s="1">
        <v>4.3768258563200002E-7</v>
      </c>
      <c r="Y56" s="1">
        <v>3.6413261945099998E-7</v>
      </c>
      <c r="Z56">
        <v>-9.956999522220001E-4</v>
      </c>
      <c r="AB56" s="2">
        <f t="shared" si="0"/>
        <v>1.6128028195907041E-3</v>
      </c>
      <c r="AC56" s="2">
        <f t="shared" si="1"/>
        <v>1.5726429954443792E-3</v>
      </c>
      <c r="AD56">
        <f t="shared" si="2"/>
        <v>4.1487946408358614</v>
      </c>
      <c r="AE56">
        <f t="shared" si="3"/>
        <v>213.044252099</v>
      </c>
      <c r="AF56">
        <f t="shared" si="4"/>
        <v>-30</v>
      </c>
    </row>
    <row r="57" spans="1:32" x14ac:dyDescent="0.25">
      <c r="A57">
        <v>279.72216117200003</v>
      </c>
      <c r="B57">
        <v>277.867277167</v>
      </c>
      <c r="C57">
        <v>295.00714285700002</v>
      </c>
      <c r="D57">
        <v>296.939010989</v>
      </c>
      <c r="E57">
        <v>277.59444444399998</v>
      </c>
      <c r="F57">
        <v>1.3545534497E-2</v>
      </c>
      <c r="G57">
        <v>1.7040454058000001E-2</v>
      </c>
      <c r="H57" t="s">
        <v>25</v>
      </c>
      <c r="I57">
        <v>30</v>
      </c>
      <c r="J57">
        <v>37.442417582399997</v>
      </c>
      <c r="K57">
        <v>-105614.14482</v>
      </c>
      <c r="L57">
        <v>279.72216117200003</v>
      </c>
      <c r="M57">
        <v>277.867277167</v>
      </c>
      <c r="N57">
        <v>2.9513916725329098E-3</v>
      </c>
      <c r="O57">
        <v>2.9575707716296001E-3</v>
      </c>
      <c r="P57" s="1">
        <v>1.42420753304514E-5</v>
      </c>
      <c r="Q57" s="1">
        <v>1.78994094535477E-5</v>
      </c>
      <c r="R57">
        <v>5.8886564198683898E-2</v>
      </c>
      <c r="S57">
        <v>266.33236029265902</v>
      </c>
      <c r="T57">
        <v>2.1956256304099999E-2</v>
      </c>
      <c r="U57">
        <v>1.9414981154100001E-2</v>
      </c>
      <c r="V57">
        <v>2.98773690078E-3</v>
      </c>
      <c r="W57">
        <v>9.4707225142000003E-4</v>
      </c>
      <c r="X57" s="1">
        <v>-8.33767239572E-7</v>
      </c>
      <c r="Y57" s="1">
        <v>1.16534495596E-6</v>
      </c>
      <c r="Z57">
        <v>-9.7754419493599996E-4</v>
      </c>
      <c r="AB57" s="2">
        <f t="shared" si="0"/>
        <v>2.521748964085955E-3</v>
      </c>
      <c r="AC57" s="2">
        <f t="shared" si="1"/>
        <v>1.5727233442950498E-3</v>
      </c>
      <c r="AD57">
        <f t="shared" si="2"/>
        <v>2.8207084808979985</v>
      </c>
      <c r="AE57">
        <f t="shared" si="3"/>
        <v>105.61414482000001</v>
      </c>
      <c r="AF57">
        <f t="shared" si="4"/>
        <v>-30</v>
      </c>
    </row>
    <row r="58" spans="1:32" x14ac:dyDescent="0.25">
      <c r="A58">
        <v>281.56709401699999</v>
      </c>
      <c r="B58">
        <v>277.56159951199999</v>
      </c>
      <c r="C58">
        <v>292.17728937700002</v>
      </c>
      <c r="D58">
        <v>296.01031746000001</v>
      </c>
      <c r="E58">
        <v>277.59444444399998</v>
      </c>
      <c r="F58">
        <v>1.35736131009E-2</v>
      </c>
      <c r="G58">
        <v>1.6918988097400001E-2</v>
      </c>
      <c r="H58" t="s">
        <v>25</v>
      </c>
      <c r="I58">
        <v>30</v>
      </c>
      <c r="J58">
        <v>49.7694505495</v>
      </c>
      <c r="K58">
        <v>-228429.670029</v>
      </c>
      <c r="L58">
        <v>281.56709401699999</v>
      </c>
      <c r="M58">
        <v>277.56159951199999</v>
      </c>
      <c r="N58">
        <v>2.94048163993394E-3</v>
      </c>
      <c r="O58">
        <v>2.9754552620351502E-3</v>
      </c>
      <c r="P58" s="1">
        <v>1.4274734962886601E-5</v>
      </c>
      <c r="Q58" s="1">
        <v>1.7755923083014101E-5</v>
      </c>
      <c r="R58">
        <v>7.8308166943629798E-2</v>
      </c>
      <c r="S58">
        <v>357.61660793715799</v>
      </c>
      <c r="T58">
        <v>1.10670488931E-2</v>
      </c>
      <c r="U58">
        <v>1.1279396931600001E-2</v>
      </c>
      <c r="V58">
        <v>1.5734989648000001E-3</v>
      </c>
      <c r="W58">
        <v>-1.5129797738499999E-3</v>
      </c>
      <c r="X58" s="1">
        <v>1.89240445771E-6</v>
      </c>
      <c r="Y58" s="1">
        <v>-6.2216036965899997E-7</v>
      </c>
      <c r="Z58">
        <v>-1.73913043478E-4</v>
      </c>
      <c r="AB58" s="2">
        <f t="shared" si="0"/>
        <v>1.5655435998824375E-3</v>
      </c>
      <c r="AC58" s="2">
        <f t="shared" si="1"/>
        <v>1.5734183536092203E-3</v>
      </c>
      <c r="AD58">
        <f t="shared" si="2"/>
        <v>4.5897567183669636</v>
      </c>
      <c r="AE58">
        <f t="shared" si="3"/>
        <v>228.42967002899999</v>
      </c>
      <c r="AF58">
        <f t="shared" si="4"/>
        <v>-30</v>
      </c>
    </row>
    <row r="59" spans="1:32" x14ac:dyDescent="0.25">
      <c r="A59">
        <v>279.61794871799998</v>
      </c>
      <c r="B59">
        <v>277.606471306</v>
      </c>
      <c r="C59">
        <v>292.07551892599997</v>
      </c>
      <c r="D59">
        <v>294.15189255199999</v>
      </c>
      <c r="E59">
        <v>277.59444444399998</v>
      </c>
      <c r="F59">
        <v>1.3541998672799999E-2</v>
      </c>
      <c r="G59">
        <v>1.69660630901E-2</v>
      </c>
      <c r="H59" t="s">
        <v>25</v>
      </c>
      <c r="I59">
        <v>30</v>
      </c>
      <c r="J59">
        <v>36.054065934100002</v>
      </c>
      <c r="K59">
        <v>-114513.360655</v>
      </c>
      <c r="L59">
        <v>279.61794871799998</v>
      </c>
      <c r="M59">
        <v>277.606471306</v>
      </c>
      <c r="N59">
        <v>2.9535890303121798E-3</v>
      </c>
      <c r="O59">
        <v>2.9848694470509902E-3</v>
      </c>
      <c r="P59" s="1">
        <v>1.4253399568952101E-5</v>
      </c>
      <c r="Q59" s="1">
        <v>1.7826517371410499E-5</v>
      </c>
      <c r="R59">
        <v>5.6706543395115903E-2</v>
      </c>
      <c r="S59">
        <v>271.42910100621202</v>
      </c>
      <c r="T59">
        <v>1.07012793969E-2</v>
      </c>
      <c r="U59">
        <v>1.1783192652799999E-2</v>
      </c>
      <c r="V59">
        <v>-5.8873493656100002E-4</v>
      </c>
      <c r="W59">
        <v>-2.1234803843499998E-3</v>
      </c>
      <c r="X59" s="1">
        <v>1.2660240080300001E-6</v>
      </c>
      <c r="Y59" s="1">
        <v>8.1206397086300003E-7</v>
      </c>
      <c r="Z59">
        <v>2.6373626373599998E-4</v>
      </c>
      <c r="AB59" s="2">
        <f t="shared" si="0"/>
        <v>2.3702832530080029E-3</v>
      </c>
      <c r="AC59" s="2">
        <f t="shared" si="1"/>
        <v>1.5728196508755688E-3</v>
      </c>
      <c r="AD59">
        <f t="shared" si="2"/>
        <v>3.1761566327722566</v>
      </c>
      <c r="AE59">
        <f t="shared" si="3"/>
        <v>114.513360655</v>
      </c>
      <c r="AF59">
        <f t="shared" si="4"/>
        <v>-30</v>
      </c>
    </row>
    <row r="60" spans="1:32" x14ac:dyDescent="0.25">
      <c r="A60">
        <v>287.08827838799999</v>
      </c>
      <c r="B60">
        <v>283.47838827800001</v>
      </c>
      <c r="C60">
        <v>302.84358974399998</v>
      </c>
      <c r="D60">
        <v>306.25402930400003</v>
      </c>
      <c r="E60">
        <v>283.14999999999998</v>
      </c>
      <c r="F60">
        <v>1.35869937689E-2</v>
      </c>
      <c r="G60">
        <v>1.69306355183E-2</v>
      </c>
      <c r="H60" t="s">
        <v>25</v>
      </c>
      <c r="I60">
        <v>40</v>
      </c>
      <c r="J60">
        <v>57.4503296703</v>
      </c>
      <c r="K60">
        <v>-205464.74082000001</v>
      </c>
      <c r="L60">
        <v>287.08827838799999</v>
      </c>
      <c r="M60">
        <v>283.47838827800001</v>
      </c>
      <c r="N60">
        <v>3.2676010472161201E-3</v>
      </c>
      <c r="O60">
        <v>3.6132780091689301E-3</v>
      </c>
      <c r="P60" s="1">
        <v>1.4284927562020299E-5</v>
      </c>
      <c r="Q60" s="1">
        <v>1.7782428620985299E-5</v>
      </c>
      <c r="R60">
        <v>9.8744042586927802E-2</v>
      </c>
      <c r="S60">
        <v>344.797696258982</v>
      </c>
      <c r="T60">
        <v>4.15563256123E-2</v>
      </c>
      <c r="U60">
        <v>2.8438769827600002E-2</v>
      </c>
      <c r="V60">
        <v>1.4710495885200001E-2</v>
      </c>
      <c r="W60">
        <v>2.18757454745E-2</v>
      </c>
      <c r="X60" s="1">
        <v>-9.5121444030699996E-7</v>
      </c>
      <c r="Y60" s="1">
        <v>-2.2223975865000002E-6</v>
      </c>
      <c r="Z60" s="1">
        <v>-6.5636950617899996E-5</v>
      </c>
      <c r="AB60" s="2">
        <f t="shared" si="0"/>
        <v>1.6781356007016619E-3</v>
      </c>
      <c r="AC60" s="2">
        <f t="shared" si="1"/>
        <v>1.7187724274796519E-3</v>
      </c>
      <c r="AD60">
        <f t="shared" si="2"/>
        <v>3.576389239176442</v>
      </c>
      <c r="AE60">
        <f t="shared" si="3"/>
        <v>205.46474082</v>
      </c>
      <c r="AF60">
        <f t="shared" si="4"/>
        <v>-40</v>
      </c>
    </row>
    <row r="61" spans="1:32" x14ac:dyDescent="0.25">
      <c r="A61">
        <v>289.40848595800003</v>
      </c>
      <c r="B61">
        <v>283.124969475</v>
      </c>
      <c r="C61">
        <v>297.59603174599999</v>
      </c>
      <c r="D61">
        <v>303.523992674</v>
      </c>
      <c r="E61">
        <v>282.59444444399998</v>
      </c>
      <c r="F61">
        <v>1.35879643873E-2</v>
      </c>
      <c r="G61">
        <v>1.6682365195999999E-2</v>
      </c>
      <c r="H61" t="s">
        <v>25</v>
      </c>
      <c r="I61">
        <v>40</v>
      </c>
      <c r="J61">
        <v>75.690659340699995</v>
      </c>
      <c r="K61">
        <v>-357440.49362999998</v>
      </c>
      <c r="L61">
        <v>289.40848595800003</v>
      </c>
      <c r="M61">
        <v>283.124969475</v>
      </c>
      <c r="N61">
        <v>2.9737361634818299E-3</v>
      </c>
      <c r="O61">
        <v>2.9712393722358598E-3</v>
      </c>
      <c r="P61" s="1">
        <v>1.42958141415595E-5</v>
      </c>
      <c r="Q61" s="1">
        <v>1.7552030131797601E-5</v>
      </c>
      <c r="R61">
        <v>0.11909608106013</v>
      </c>
      <c r="S61">
        <v>481.39882647917301</v>
      </c>
      <c r="T61">
        <v>-1.4014439666599999E-2</v>
      </c>
      <c r="U61">
        <v>-1.4457716196800001E-2</v>
      </c>
      <c r="V61">
        <v>-3.6545097414700002E-3</v>
      </c>
      <c r="W61">
        <v>-3.6741519350199999E-3</v>
      </c>
      <c r="X61" s="1">
        <v>-9.2841760588599995E-7</v>
      </c>
      <c r="Y61" s="1">
        <v>-1.36911453439E-6</v>
      </c>
      <c r="Z61">
        <v>-8.8772097467800003E-4</v>
      </c>
      <c r="AB61" s="2">
        <f t="shared" si="0"/>
        <v>1.3467943197770058E-3</v>
      </c>
      <c r="AC61" s="2">
        <f t="shared" si="1"/>
        <v>1.5734581003456825E-3</v>
      </c>
      <c r="AD61">
        <f t="shared" si="2"/>
        <v>4.7223857837079102</v>
      </c>
      <c r="AE61">
        <f t="shared" si="3"/>
        <v>357.44049362999999</v>
      </c>
      <c r="AF61">
        <f t="shared" si="4"/>
        <v>-40</v>
      </c>
    </row>
    <row r="62" spans="1:32" x14ac:dyDescent="0.25">
      <c r="A62">
        <v>284.843467643</v>
      </c>
      <c r="B62">
        <v>283.31593406600001</v>
      </c>
      <c r="C62">
        <v>297.32527472499999</v>
      </c>
      <c r="D62">
        <v>298.88943833899998</v>
      </c>
      <c r="E62">
        <v>283.14999999999998</v>
      </c>
      <c r="F62">
        <v>1.35630056283E-2</v>
      </c>
      <c r="G62">
        <v>1.6819846360200001E-2</v>
      </c>
      <c r="H62" t="s">
        <v>25</v>
      </c>
      <c r="I62">
        <v>40</v>
      </c>
      <c r="J62">
        <v>35.113626373599999</v>
      </c>
      <c r="K62">
        <v>-86848.767279599997</v>
      </c>
      <c r="L62">
        <v>284.843467643</v>
      </c>
      <c r="M62">
        <v>283.31593406600001</v>
      </c>
      <c r="N62">
        <v>4.2608842827269603E-3</v>
      </c>
      <c r="O62">
        <v>4.6885388084735797E-3</v>
      </c>
      <c r="P62" s="1">
        <v>1.4279098712390201E-5</v>
      </c>
      <c r="Q62" s="1">
        <v>1.7675527708558399E-5</v>
      </c>
      <c r="R62">
        <v>5.5312837236698997E-2</v>
      </c>
      <c r="S62">
        <v>263.628797297961</v>
      </c>
      <c r="T62">
        <v>-1.6939003025999998E-2</v>
      </c>
      <c r="U62">
        <v>-2.1163136380499999E-2</v>
      </c>
      <c r="V62">
        <v>2.1373891808699998E-2</v>
      </c>
      <c r="W62">
        <v>2.3327493762299999E-2</v>
      </c>
      <c r="X62" s="1">
        <v>1.66210866197E-6</v>
      </c>
      <c r="Y62" s="1">
        <v>-1.6440226047100001E-6</v>
      </c>
      <c r="Z62">
        <v>-8.5905398948899999E-4</v>
      </c>
      <c r="AB62" s="2">
        <f t="shared" si="0"/>
        <v>3.0354926794670242E-3</v>
      </c>
      <c r="AC62" s="2">
        <f t="shared" si="1"/>
        <v>1.575252770767239E-3</v>
      </c>
      <c r="AD62">
        <f t="shared" si="2"/>
        <v>2.4733636553385669</v>
      </c>
      <c r="AE62">
        <f t="shared" si="3"/>
        <v>86.848767279599997</v>
      </c>
      <c r="AF62">
        <f t="shared" si="4"/>
        <v>-40</v>
      </c>
    </row>
    <row r="63" spans="1:32" x14ac:dyDescent="0.25">
      <c r="A63">
        <v>288.007753358</v>
      </c>
      <c r="B63">
        <v>283.06159951199999</v>
      </c>
      <c r="C63">
        <v>294.29236874200001</v>
      </c>
      <c r="D63">
        <v>298.87326007299998</v>
      </c>
      <c r="E63">
        <v>282.59444444399998</v>
      </c>
      <c r="F63">
        <v>1.3583943253899999E-2</v>
      </c>
      <c r="G63">
        <v>1.6770760800799998E-2</v>
      </c>
      <c r="H63" t="s">
        <v>25</v>
      </c>
      <c r="I63">
        <v>40</v>
      </c>
      <c r="J63">
        <v>56.510329670300003</v>
      </c>
      <c r="K63">
        <v>-281403.41511499998</v>
      </c>
      <c r="L63">
        <v>288.007753358</v>
      </c>
      <c r="M63">
        <v>283.06159951199999</v>
      </c>
      <c r="N63">
        <v>2.9690804861772298E-3</v>
      </c>
      <c r="O63">
        <v>2.9765175066783101E-3</v>
      </c>
      <c r="P63" s="1">
        <v>1.4285658610986499E-5</v>
      </c>
      <c r="Q63" s="1">
        <v>1.76170987224647E-5</v>
      </c>
      <c r="R63">
        <v>8.8907480599035693E-2</v>
      </c>
      <c r="S63">
        <v>405.75472022113701</v>
      </c>
      <c r="T63">
        <v>-3.76652333174E-3</v>
      </c>
      <c r="U63">
        <v>-5.1897860593499998E-3</v>
      </c>
      <c r="V63">
        <v>-3.68317672665E-3</v>
      </c>
      <c r="W63">
        <v>-4.2660720921600002E-3</v>
      </c>
      <c r="X63" s="1">
        <v>1.02186223505E-6</v>
      </c>
      <c r="Y63" s="1">
        <v>-2.0298584928699999E-6</v>
      </c>
      <c r="Z63">
        <v>-9.79455327281E-4</v>
      </c>
      <c r="AB63" s="2">
        <f t="shared" si="0"/>
        <v>1.4418969295568744E-3</v>
      </c>
      <c r="AC63" s="2">
        <f t="shared" si="1"/>
        <v>1.5732960879497855E-3</v>
      </c>
      <c r="AD63">
        <f t="shared" si="2"/>
        <v>4.9796810026910263</v>
      </c>
      <c r="AE63">
        <f t="shared" si="3"/>
        <v>281.40341511499997</v>
      </c>
      <c r="AF63">
        <f t="shared" si="4"/>
        <v>-40</v>
      </c>
    </row>
    <row r="64" spans="1:32" x14ac:dyDescent="0.25">
      <c r="A64">
        <v>286.49084249100002</v>
      </c>
      <c r="B64">
        <v>283.05238095200002</v>
      </c>
      <c r="C64">
        <v>291.75225885200001</v>
      </c>
      <c r="D64">
        <v>294.94554334600002</v>
      </c>
      <c r="E64">
        <v>283.14999999999998</v>
      </c>
      <c r="F64">
        <v>1.3588935005699999E-2</v>
      </c>
      <c r="G64">
        <v>1.6880302021E-2</v>
      </c>
      <c r="H64" t="s">
        <v>25</v>
      </c>
      <c r="I64">
        <v>40</v>
      </c>
      <c r="J64">
        <v>41.991648351599999</v>
      </c>
      <c r="K64">
        <v>-195786.391943</v>
      </c>
      <c r="L64">
        <v>286.49084249100002</v>
      </c>
      <c r="M64">
        <v>283.05238095200002</v>
      </c>
      <c r="N64">
        <v>3.0837562409756101E-3</v>
      </c>
      <c r="O64">
        <v>3.39041105951345E-3</v>
      </c>
      <c r="P64" s="1">
        <v>1.42859270745071E-5</v>
      </c>
      <c r="Q64" s="1">
        <v>1.7726368709244701E-5</v>
      </c>
      <c r="R64">
        <v>6.6034344454249896E-2</v>
      </c>
      <c r="S64">
        <v>329.46851106179599</v>
      </c>
      <c r="T64">
        <v>-9.9591230025900001E-4</v>
      </c>
      <c r="U64">
        <v>-5.8077188512100004E-4</v>
      </c>
      <c r="V64">
        <v>-5.5008759356599997E-3</v>
      </c>
      <c r="W64">
        <v>-1.26506343898E-2</v>
      </c>
      <c r="X64" s="1">
        <v>-2.1100400133800001E-6</v>
      </c>
      <c r="Y64" s="1">
        <v>4.9917518030800001E-7</v>
      </c>
      <c r="Z64" s="1">
        <v>3.5355948399500002E-5</v>
      </c>
      <c r="AB64" s="2">
        <f t="shared" si="0"/>
        <v>1.6827957642618766E-3</v>
      </c>
      <c r="AC64" s="2">
        <f t="shared" si="1"/>
        <v>1.5725589979545017E-3</v>
      </c>
      <c r="AD64">
        <f t="shared" si="2"/>
        <v>4.6625078945142198</v>
      </c>
      <c r="AE64">
        <f t="shared" si="3"/>
        <v>195.78639194299998</v>
      </c>
      <c r="AF64">
        <f t="shared" si="4"/>
        <v>-40</v>
      </c>
    </row>
    <row r="65" spans="1:32" x14ac:dyDescent="0.25">
      <c r="A65">
        <v>285.085470085</v>
      </c>
      <c r="B65">
        <v>283.07057387100002</v>
      </c>
      <c r="C65">
        <v>290.422954823</v>
      </c>
      <c r="D65">
        <v>292.31324786300002</v>
      </c>
      <c r="E65">
        <v>283.14999999999998</v>
      </c>
      <c r="F65">
        <v>1.35662641329E-2</v>
      </c>
      <c r="G65">
        <v>1.70251321531E-2</v>
      </c>
      <c r="H65" t="s">
        <v>25</v>
      </c>
      <c r="I65">
        <v>40</v>
      </c>
      <c r="J65">
        <v>33.053076923100001</v>
      </c>
      <c r="K65">
        <v>-114583.692551</v>
      </c>
      <c r="L65">
        <v>285.085470085</v>
      </c>
      <c r="M65">
        <v>283.07057387100002</v>
      </c>
      <c r="N65">
        <v>3.1854995320566501E-3</v>
      </c>
      <c r="O65">
        <v>3.6967112286114801E-3</v>
      </c>
      <c r="P65" s="1">
        <v>1.4271204341908701E-5</v>
      </c>
      <c r="Q65" s="1">
        <v>1.7875993339287701E-5</v>
      </c>
      <c r="R65">
        <v>5.21888290731033E-2</v>
      </c>
      <c r="S65">
        <v>275.94814147008202</v>
      </c>
      <c r="T65">
        <v>-5.3909858257700002E-3</v>
      </c>
      <c r="U65">
        <v>-3.06896002548E-3</v>
      </c>
      <c r="V65">
        <v>-7.3461803896600003E-3</v>
      </c>
      <c r="W65">
        <v>-1.4458777936999999E-2</v>
      </c>
      <c r="X65" s="1">
        <v>-2.1450063907400001E-6</v>
      </c>
      <c r="Y65" s="1">
        <v>5.9081120374499997E-8</v>
      </c>
      <c r="Z65" s="1">
        <v>3.7267080745399998E-5</v>
      </c>
      <c r="AB65" s="2">
        <f t="shared" si="0"/>
        <v>2.4082671392987305E-3</v>
      </c>
      <c r="AC65" s="2">
        <f t="shared" si="1"/>
        <v>1.5789401148499364E-3</v>
      </c>
      <c r="AD65">
        <f t="shared" si="2"/>
        <v>3.4666573649886194</v>
      </c>
      <c r="AE65">
        <f t="shared" si="3"/>
        <v>114.583692551</v>
      </c>
      <c r="AF65">
        <f t="shared" si="4"/>
        <v>-40</v>
      </c>
    </row>
    <row r="66" spans="1:32" x14ac:dyDescent="0.25">
      <c r="A66">
        <v>286.09816849800001</v>
      </c>
      <c r="B66">
        <v>280.704884005</v>
      </c>
      <c r="C66">
        <v>302.938949939</v>
      </c>
      <c r="D66">
        <v>308.10976800999998</v>
      </c>
      <c r="E66">
        <v>279.81666666699999</v>
      </c>
      <c r="F66">
        <v>1.35835272746E-2</v>
      </c>
      <c r="G66">
        <v>1.6864633466699998E-2</v>
      </c>
      <c r="H66" t="s">
        <v>25</v>
      </c>
      <c r="I66">
        <v>40</v>
      </c>
      <c r="J66">
        <v>82.224395604400002</v>
      </c>
      <c r="K66">
        <v>-307144.186178</v>
      </c>
      <c r="L66">
        <v>286.09816849800001</v>
      </c>
      <c r="M66">
        <v>280.704884005</v>
      </c>
      <c r="N66">
        <v>2.9649403411380199E-3</v>
      </c>
      <c r="O66">
        <v>2.93088811947714E-3</v>
      </c>
      <c r="P66" s="1">
        <v>1.4281250862422401E-5</v>
      </c>
      <c r="Q66" s="1">
        <v>1.7732754896963102E-5</v>
      </c>
      <c r="R66">
        <v>0.12932705640325001</v>
      </c>
      <c r="S66">
        <v>430.753760636317</v>
      </c>
      <c r="T66">
        <v>-1.3643361469399999E-2</v>
      </c>
      <c r="U66">
        <v>-1.20895046982E-2</v>
      </c>
      <c r="V66">
        <v>-4.9954876041800001E-3</v>
      </c>
      <c r="W66">
        <v>-6.7314328183999998E-4</v>
      </c>
      <c r="X66" s="1">
        <v>5.2871574049499996E-7</v>
      </c>
      <c r="Y66" s="1">
        <v>1.68622340498E-6</v>
      </c>
      <c r="Z66">
        <v>9.0301003344500001E-4</v>
      </c>
      <c r="AB66" s="2">
        <f t="shared" si="0"/>
        <v>1.4024480358768088E-3</v>
      </c>
      <c r="AC66" s="2">
        <f t="shared" si="1"/>
        <v>1.5728550566120481E-3</v>
      </c>
      <c r="AD66">
        <f t="shared" si="2"/>
        <v>3.7354386605131102</v>
      </c>
      <c r="AE66">
        <f t="shared" si="3"/>
        <v>307.14418617799998</v>
      </c>
      <c r="AF66">
        <f t="shared" si="4"/>
        <v>-40</v>
      </c>
    </row>
    <row r="67" spans="1:32" x14ac:dyDescent="0.25">
      <c r="A67">
        <v>282.02869352900001</v>
      </c>
      <c r="B67">
        <v>280.42155067200002</v>
      </c>
      <c r="C67">
        <v>297.15293040300003</v>
      </c>
      <c r="D67">
        <v>298.83253968299999</v>
      </c>
      <c r="E67">
        <v>280.36611721600002</v>
      </c>
      <c r="F67">
        <v>1.3560163102899999E-2</v>
      </c>
      <c r="G67">
        <v>1.6974590666099999E-2</v>
      </c>
      <c r="H67" t="s">
        <v>25</v>
      </c>
      <c r="I67">
        <v>40</v>
      </c>
      <c r="J67">
        <v>36.4</v>
      </c>
      <c r="K67">
        <v>-91484.782827500007</v>
      </c>
      <c r="L67">
        <v>282.02869352900001</v>
      </c>
      <c r="M67">
        <v>280.42155067200002</v>
      </c>
      <c r="N67">
        <v>2.9411870739871398E-3</v>
      </c>
      <c r="O67">
        <v>2.9273855182500902E-3</v>
      </c>
      <c r="P67" s="1">
        <v>1.42624546811726E-5</v>
      </c>
      <c r="Q67" s="1">
        <v>1.7843059973142299E-5</v>
      </c>
      <c r="R67">
        <v>5.72379330478026E-2</v>
      </c>
      <c r="S67">
        <v>258.42778410090602</v>
      </c>
      <c r="T67">
        <v>-3.1066518023099999E-3</v>
      </c>
      <c r="U67">
        <v>-2.5402134097799998E-3</v>
      </c>
      <c r="V67">
        <v>2.6973509582200001E-3</v>
      </c>
      <c r="W67">
        <v>1.09783935871E-3</v>
      </c>
      <c r="X67" s="1">
        <v>-1.09842654411E-6</v>
      </c>
      <c r="Y67" s="1">
        <v>-1.1617277445099999E-6</v>
      </c>
      <c r="Z67">
        <v>9.5938843764899998E-4</v>
      </c>
      <c r="AB67" s="2">
        <f t="shared" ref="AB67:AB130" si="5">S67/-K67</f>
        <v>2.8248171566214128E-3</v>
      </c>
      <c r="AC67" s="2">
        <f t="shared" ref="AC67:AC130" si="6">R67/J67</f>
        <v>1.5724706881264452E-3</v>
      </c>
      <c r="AD67">
        <f t="shared" ref="AD67:AD89" si="7">-K67/J67/1000</f>
        <v>2.5133182095467035</v>
      </c>
      <c r="AE67">
        <f t="shared" ref="AE67:AE89" si="8">K67/-1000</f>
        <v>91.484782827500013</v>
      </c>
      <c r="AF67">
        <f t="shared" ref="AF67:AF130" si="9">IF(I67=0,0,IF(H67="UC",-I67,I67))</f>
        <v>-40</v>
      </c>
    </row>
    <row r="68" spans="1:32" x14ac:dyDescent="0.25">
      <c r="A68">
        <v>282.27771672799997</v>
      </c>
      <c r="B68">
        <v>280.37148962100002</v>
      </c>
      <c r="C68">
        <v>291.66159951200001</v>
      </c>
      <c r="D68">
        <v>293.531807082</v>
      </c>
      <c r="E68">
        <v>280.372222222</v>
      </c>
      <c r="F68">
        <v>1.35578752167E-2</v>
      </c>
      <c r="G68">
        <v>1.7036571584400001E-2</v>
      </c>
      <c r="H68" t="s">
        <v>25</v>
      </c>
      <c r="I68">
        <v>40</v>
      </c>
      <c r="J68">
        <v>34.074175824199997</v>
      </c>
      <c r="K68">
        <v>-108485.762862</v>
      </c>
      <c r="L68">
        <v>282.27771672799997</v>
      </c>
      <c r="M68">
        <v>280.37148962100002</v>
      </c>
      <c r="N68">
        <v>3.0507531003378498E-3</v>
      </c>
      <c r="O68">
        <v>3.0870453501252899E-3</v>
      </c>
      <c r="P68" s="1">
        <v>1.4256128685557001E-5</v>
      </c>
      <c r="Q68" s="1">
        <v>1.7898274467434502E-5</v>
      </c>
      <c r="R68">
        <v>5.3594828146906602E-2</v>
      </c>
      <c r="S68">
        <v>267.85071502118097</v>
      </c>
      <c r="T68">
        <v>-1.9382067208200002E-2</v>
      </c>
      <c r="U68">
        <v>-2.0384349949599999E-2</v>
      </c>
      <c r="V68">
        <v>1.26984126984E-3</v>
      </c>
      <c r="W68">
        <v>4.7778308647899998E-4</v>
      </c>
      <c r="X68" s="1">
        <v>1.2497465564900001E-6</v>
      </c>
      <c r="Y68" s="1">
        <v>-2.23001085985E-6</v>
      </c>
      <c r="Z68">
        <v>8.8580984233200004E-4</v>
      </c>
      <c r="AB68" s="2">
        <f t="shared" si="5"/>
        <v>2.4689941606614516E-3</v>
      </c>
      <c r="AC68" s="2">
        <f t="shared" si="6"/>
        <v>1.5728869987470906E-3</v>
      </c>
      <c r="AD68">
        <f t="shared" si="7"/>
        <v>3.1838117940611133</v>
      </c>
      <c r="AE68">
        <f t="shared" si="8"/>
        <v>108.485762862</v>
      </c>
      <c r="AF68">
        <f t="shared" si="9"/>
        <v>-40</v>
      </c>
    </row>
    <row r="69" spans="1:32" x14ac:dyDescent="0.25">
      <c r="A69">
        <v>279.86196581199999</v>
      </c>
      <c r="B69">
        <v>277.91727716700001</v>
      </c>
      <c r="C69">
        <v>299.760500611</v>
      </c>
      <c r="D69">
        <v>301.82881562900002</v>
      </c>
      <c r="E69">
        <v>277.59444444399998</v>
      </c>
      <c r="F69">
        <v>1.3539641456600001E-2</v>
      </c>
      <c r="G69">
        <v>1.7054042715700001E-2</v>
      </c>
      <c r="H69" t="s">
        <v>25</v>
      </c>
      <c r="I69">
        <v>40</v>
      </c>
      <c r="J69">
        <v>42.571538461499998</v>
      </c>
      <c r="K69">
        <v>-110673.651195</v>
      </c>
      <c r="L69">
        <v>279.86196581199999</v>
      </c>
      <c r="M69">
        <v>277.91727716700001</v>
      </c>
      <c r="N69">
        <v>2.98318406974073E-3</v>
      </c>
      <c r="O69">
        <v>2.9843049580016998E-3</v>
      </c>
      <c r="P69" s="1">
        <v>1.4244339323722299E-5</v>
      </c>
      <c r="Q69" s="1">
        <v>1.7922826901941101E-5</v>
      </c>
      <c r="R69">
        <v>6.6949575935669095E-2</v>
      </c>
      <c r="S69">
        <v>268.48855354596799</v>
      </c>
      <c r="T69">
        <v>-2.9452672931000001E-3</v>
      </c>
      <c r="U69">
        <v>-3.6651271433900002E-3</v>
      </c>
      <c r="V69">
        <v>3.3253702818899999E-3</v>
      </c>
      <c r="W69">
        <v>1.4853745288500001E-3</v>
      </c>
      <c r="X69" s="1">
        <v>-1.28230145956E-6</v>
      </c>
      <c r="Y69" s="1">
        <v>1.3667030600900001E-6</v>
      </c>
      <c r="Z69">
        <v>4.8924988055400003E-4</v>
      </c>
      <c r="AB69" s="2">
        <f t="shared" si="5"/>
        <v>2.4259482780857032E-3</v>
      </c>
      <c r="AC69" s="2">
        <f t="shared" si="6"/>
        <v>1.5726369860045255E-3</v>
      </c>
      <c r="AD69">
        <f t="shared" si="7"/>
        <v>2.5997099281504434</v>
      </c>
      <c r="AE69">
        <f t="shared" si="8"/>
        <v>110.67365119500001</v>
      </c>
      <c r="AF69">
        <f t="shared" si="9"/>
        <v>-40</v>
      </c>
    </row>
    <row r="70" spans="1:32" x14ac:dyDescent="0.25">
      <c r="A70">
        <v>283.13052503099999</v>
      </c>
      <c r="B70">
        <v>278.00231990200001</v>
      </c>
      <c r="C70">
        <v>291.49932844900002</v>
      </c>
      <c r="D70">
        <v>296.32423687400001</v>
      </c>
      <c r="E70">
        <v>277.03888888900002</v>
      </c>
      <c r="F70">
        <v>1.35666107824E-2</v>
      </c>
      <c r="G70">
        <v>1.69318834563E-2</v>
      </c>
      <c r="H70" t="s">
        <v>25</v>
      </c>
      <c r="I70">
        <v>40</v>
      </c>
      <c r="J70">
        <v>59.534065934099999</v>
      </c>
      <c r="K70">
        <v>-292130.077078</v>
      </c>
      <c r="L70">
        <v>283.13052503099999</v>
      </c>
      <c r="M70">
        <v>278.00231990200001</v>
      </c>
      <c r="N70">
        <v>2.93052529411566E-3</v>
      </c>
      <c r="O70">
        <v>2.9344648833508299E-3</v>
      </c>
      <c r="P70" s="1">
        <v>1.4252351370968899E-5</v>
      </c>
      <c r="Q70" s="1">
        <v>1.7782559695452101E-5</v>
      </c>
      <c r="R70">
        <v>9.3659232764166406E-2</v>
      </c>
      <c r="S70">
        <v>415.87235999193803</v>
      </c>
      <c r="T70">
        <v>4.2100874369199997E-3</v>
      </c>
      <c r="U70">
        <v>3.0924266033600001E-3</v>
      </c>
      <c r="V70">
        <v>5.0355185113500002E-4</v>
      </c>
      <c r="W70">
        <v>1.33751269087E-3</v>
      </c>
      <c r="X70" s="1">
        <v>-7.0610164014799997E-7</v>
      </c>
      <c r="Y70" s="1">
        <v>-9.0428306388700003E-7</v>
      </c>
      <c r="Z70">
        <v>-8.8882883934099995E-4</v>
      </c>
      <c r="AB70" s="2">
        <f t="shared" si="5"/>
        <v>1.4235862467557501E-3</v>
      </c>
      <c r="AC70" s="2">
        <f t="shared" si="6"/>
        <v>1.573204035280247E-3</v>
      </c>
      <c r="AD70">
        <f t="shared" si="7"/>
        <v>4.9069397914358373</v>
      </c>
      <c r="AE70">
        <f t="shared" si="8"/>
        <v>292.130077078</v>
      </c>
      <c r="AF70">
        <f t="shared" si="9"/>
        <v>-40</v>
      </c>
    </row>
    <row r="71" spans="1:32" x14ac:dyDescent="0.25">
      <c r="A71">
        <v>281.624154589</v>
      </c>
      <c r="B71">
        <v>277.881400966</v>
      </c>
      <c r="C71">
        <v>291.57161835699998</v>
      </c>
      <c r="D71">
        <v>295.14565217400002</v>
      </c>
      <c r="E71">
        <v>277.59444444399998</v>
      </c>
      <c r="F71">
        <v>1.3546082353800001E-2</v>
      </c>
      <c r="G71">
        <v>1.6908995550799999E-2</v>
      </c>
      <c r="H71" t="s">
        <v>25</v>
      </c>
      <c r="I71">
        <v>40</v>
      </c>
      <c r="J71">
        <v>46.993586956500003</v>
      </c>
      <c r="K71">
        <v>-212990.64658199999</v>
      </c>
      <c r="L71">
        <v>281.624154589</v>
      </c>
      <c r="M71">
        <v>277.881400966</v>
      </c>
      <c r="N71">
        <v>2.9175980310779202E-3</v>
      </c>
      <c r="O71">
        <v>2.9336688465168999E-3</v>
      </c>
      <c r="P71" s="1">
        <v>1.4172462200823E-5</v>
      </c>
      <c r="Q71" s="1">
        <v>1.7665573084411301E-5</v>
      </c>
      <c r="R71">
        <v>7.3495292687021804E-2</v>
      </c>
      <c r="S71">
        <v>341.40868225282901</v>
      </c>
      <c r="T71">
        <v>1.1131208009599999E-3</v>
      </c>
      <c r="U71">
        <v>3.7970025396899998E-4</v>
      </c>
      <c r="V71">
        <v>-3.9944189955099999E-4</v>
      </c>
      <c r="W71">
        <v>-1.9629378224700002E-3</v>
      </c>
      <c r="X71" s="1">
        <v>-1.52470636908E-6</v>
      </c>
      <c r="Y71" s="1">
        <v>-1.1938507202700001E-6</v>
      </c>
      <c r="Z71">
        <v>-8.6317415864299997E-4</v>
      </c>
      <c r="AB71" s="2">
        <f t="shared" si="5"/>
        <v>1.6029280521545764E-3</v>
      </c>
      <c r="AC71" s="2">
        <f t="shared" si="6"/>
        <v>1.5639430281211204E-3</v>
      </c>
      <c r="AD71">
        <f t="shared" si="7"/>
        <v>4.5323343114701276</v>
      </c>
      <c r="AE71">
        <f t="shared" si="8"/>
        <v>212.99064658199998</v>
      </c>
      <c r="AF71">
        <f t="shared" si="9"/>
        <v>-40</v>
      </c>
    </row>
    <row r="72" spans="1:32" x14ac:dyDescent="0.25">
      <c r="A72">
        <v>279.68701690799998</v>
      </c>
      <c r="B72">
        <v>277.756702899</v>
      </c>
      <c r="C72">
        <v>291.29589371999998</v>
      </c>
      <c r="D72">
        <v>293.29492753599999</v>
      </c>
      <c r="E72">
        <v>277.59444444399998</v>
      </c>
      <c r="F72">
        <v>1.3525029429600001E-2</v>
      </c>
      <c r="G72">
        <v>1.6929705593499999E-2</v>
      </c>
      <c r="H72" t="s">
        <v>25</v>
      </c>
      <c r="I72">
        <v>40</v>
      </c>
      <c r="J72">
        <v>34.8418478261</v>
      </c>
      <c r="K72">
        <v>-109747.63187700001</v>
      </c>
      <c r="L72">
        <v>279.68701690799998</v>
      </c>
      <c r="M72">
        <v>277.756702899</v>
      </c>
      <c r="N72">
        <v>2.9573434604800199E-3</v>
      </c>
      <c r="O72">
        <v>2.9532122398560801E-3</v>
      </c>
      <c r="P72" s="1">
        <v>1.4140003921575099E-5</v>
      </c>
      <c r="Q72" s="1">
        <v>1.76943281184807E-5</v>
      </c>
      <c r="R72">
        <v>5.4524729469361301E-2</v>
      </c>
      <c r="S72">
        <v>266.83295164376199</v>
      </c>
      <c r="T72">
        <v>-1.96135094452E-2</v>
      </c>
      <c r="U72">
        <v>-1.8022440392700002E-2</v>
      </c>
      <c r="V72">
        <v>3.5859418748699999E-4</v>
      </c>
      <c r="W72">
        <v>-1.7806410513300001E-3</v>
      </c>
      <c r="X72" s="1">
        <v>-3.2029823981900002E-7</v>
      </c>
      <c r="Y72" s="1">
        <v>-1.9217894389100001E-6</v>
      </c>
      <c r="Z72">
        <v>-2.5569101305399999E-4</v>
      </c>
      <c r="AB72" s="2">
        <f t="shared" si="5"/>
        <v>2.4313322035305128E-3</v>
      </c>
      <c r="AC72" s="2">
        <f t="shared" si="6"/>
        <v>1.5649207166480094E-3</v>
      </c>
      <c r="AD72">
        <f t="shared" si="7"/>
        <v>3.1498797774665714</v>
      </c>
      <c r="AE72">
        <f t="shared" si="8"/>
        <v>109.747631877</v>
      </c>
      <c r="AF72">
        <f t="shared" si="9"/>
        <v>-40</v>
      </c>
    </row>
    <row r="73" spans="1:32" x14ac:dyDescent="0.25">
      <c r="A73">
        <v>286.76843711800001</v>
      </c>
      <c r="B73">
        <v>283.28357753400002</v>
      </c>
      <c r="C73">
        <v>302.68669108699999</v>
      </c>
      <c r="D73">
        <v>306.02698412699999</v>
      </c>
      <c r="E73">
        <v>283.14999999999998</v>
      </c>
      <c r="F73">
        <v>1.35835966045E-2</v>
      </c>
      <c r="G73">
        <v>1.6910737841000001E-2</v>
      </c>
      <c r="H73" t="s">
        <v>25</v>
      </c>
      <c r="I73">
        <v>40</v>
      </c>
      <c r="J73">
        <v>56.497912087899998</v>
      </c>
      <c r="K73">
        <v>-198324.69767600001</v>
      </c>
      <c r="L73">
        <v>286.76843711800001</v>
      </c>
      <c r="M73">
        <v>283.28357753400002</v>
      </c>
      <c r="N73">
        <v>3.0883588540402802E-3</v>
      </c>
      <c r="O73">
        <v>3.46731735888621E-3</v>
      </c>
      <c r="P73" s="1">
        <v>1.42906618369387E-5</v>
      </c>
      <c r="Q73" s="1">
        <v>1.77653066351751E-5</v>
      </c>
      <c r="R73">
        <v>8.9347319717527199E-2</v>
      </c>
      <c r="S73">
        <v>332.54617871942799</v>
      </c>
      <c r="T73">
        <v>1.9989913468200001E-2</v>
      </c>
      <c r="U73">
        <v>1.9749960184699999E-2</v>
      </c>
      <c r="V73">
        <v>-7.50650315868E-4</v>
      </c>
      <c r="W73">
        <v>-6.1718957371099999E-3</v>
      </c>
      <c r="X73" s="1">
        <v>-1.9731888468000002E-6</v>
      </c>
      <c r="Y73" s="1">
        <v>9.9654175488999992E-7</v>
      </c>
      <c r="Z73">
        <v>2.6755852842800002E-4</v>
      </c>
      <c r="AB73" s="2">
        <f t="shared" si="5"/>
        <v>1.6767764308543334E-3</v>
      </c>
      <c r="AC73" s="2">
        <f t="shared" si="6"/>
        <v>1.581426930937196E-3</v>
      </c>
      <c r="AD73">
        <f t="shared" si="7"/>
        <v>3.5103013606493016</v>
      </c>
      <c r="AE73">
        <f t="shared" si="8"/>
        <v>198.324697676</v>
      </c>
      <c r="AF73">
        <f t="shared" si="9"/>
        <v>-40</v>
      </c>
    </row>
    <row r="74" spans="1:32" x14ac:dyDescent="0.25">
      <c r="A74">
        <v>289.25695970700002</v>
      </c>
      <c r="B74">
        <v>283.07881562900002</v>
      </c>
      <c r="C74">
        <v>297.33943833900003</v>
      </c>
      <c r="D74">
        <v>303.18186813199998</v>
      </c>
      <c r="E74">
        <v>282.59444444399998</v>
      </c>
      <c r="F74">
        <v>1.3609803301400001E-2</v>
      </c>
      <c r="G74">
        <v>1.6668429888900001E-2</v>
      </c>
      <c r="H74" t="s">
        <v>25</v>
      </c>
      <c r="I74">
        <v>40</v>
      </c>
      <c r="J74">
        <v>73.629450549500007</v>
      </c>
      <c r="K74">
        <v>-352030.868235</v>
      </c>
      <c r="L74">
        <v>289.25695970700002</v>
      </c>
      <c r="M74">
        <v>283.07881562900002</v>
      </c>
      <c r="N74">
        <v>3.0033120897184598E-3</v>
      </c>
      <c r="O74">
        <v>3.0827414401022701E-3</v>
      </c>
      <c r="P74" s="1">
        <v>1.4312830572111199E-5</v>
      </c>
      <c r="Q74" s="1">
        <v>1.7521813310952101E-5</v>
      </c>
      <c r="R74">
        <v>0.115879629915781</v>
      </c>
      <c r="S74">
        <v>477.29446151900601</v>
      </c>
      <c r="T74">
        <v>-1.61676487763E-2</v>
      </c>
      <c r="U74">
        <v>-1.9154323936899999E-2</v>
      </c>
      <c r="V74">
        <v>-5.3580718798099999E-3</v>
      </c>
      <c r="W74">
        <v>-1.24913733609E-3</v>
      </c>
      <c r="X74" s="1">
        <v>1.7609791083100001E-6</v>
      </c>
      <c r="Y74" s="1">
        <v>2.0069494870099999E-6</v>
      </c>
      <c r="Z74">
        <v>6.3927376970899998E-4</v>
      </c>
      <c r="AB74" s="2">
        <f t="shared" si="5"/>
        <v>1.3558312767060689E-3</v>
      </c>
      <c r="AC74" s="2">
        <f t="shared" si="6"/>
        <v>1.5738217391406014E-3</v>
      </c>
      <c r="AD74">
        <f t="shared" si="7"/>
        <v>4.7811149697271578</v>
      </c>
      <c r="AE74">
        <f t="shared" si="8"/>
        <v>352.03086823500001</v>
      </c>
      <c r="AF74">
        <f t="shared" si="9"/>
        <v>-40</v>
      </c>
    </row>
    <row r="75" spans="1:32" x14ac:dyDescent="0.25">
      <c r="A75">
        <v>284.806043956</v>
      </c>
      <c r="B75">
        <v>283.45390720400002</v>
      </c>
      <c r="C75">
        <v>296.57899877900002</v>
      </c>
      <c r="D75">
        <v>298.06202686199998</v>
      </c>
      <c r="E75">
        <v>283.14999999999998</v>
      </c>
      <c r="F75">
        <v>1.35742370698E-2</v>
      </c>
      <c r="G75">
        <v>1.6901100986800002E-2</v>
      </c>
      <c r="H75" t="s">
        <v>25</v>
      </c>
      <c r="I75">
        <v>40</v>
      </c>
      <c r="J75">
        <v>33.283406593400002</v>
      </c>
      <c r="K75">
        <v>-76933.056914100001</v>
      </c>
      <c r="L75">
        <v>284.806043956</v>
      </c>
      <c r="M75">
        <v>283.45390720400002</v>
      </c>
      <c r="N75">
        <v>8.4512394358423303E-3</v>
      </c>
      <c r="O75">
        <v>1.09043708080499E-2</v>
      </c>
      <c r="P75" s="1">
        <v>1.4282073404550601E-5</v>
      </c>
      <c r="Q75" s="1">
        <v>1.7776570502300499E-5</v>
      </c>
      <c r="R75">
        <v>0.143419641347803</v>
      </c>
      <c r="S75">
        <v>543.24498968195201</v>
      </c>
      <c r="T75">
        <v>1.5326219674E-3</v>
      </c>
      <c r="U75">
        <v>5.44778892605E-3</v>
      </c>
      <c r="V75">
        <v>-6.20427881297E-3</v>
      </c>
      <c r="W75">
        <v>-1.33014811276E-2</v>
      </c>
      <c r="X75" s="1">
        <v>-1.3474112656899999E-6</v>
      </c>
      <c r="Y75" s="1">
        <v>1.64161113041E-6</v>
      </c>
      <c r="Z75">
        <v>1.37601528906E-4</v>
      </c>
      <c r="AB75" s="2">
        <f t="shared" si="5"/>
        <v>7.0612687376833986E-3</v>
      </c>
      <c r="AC75" s="2">
        <f t="shared" si="6"/>
        <v>4.3090433350125483E-3</v>
      </c>
      <c r="AD75">
        <f t="shared" si="7"/>
        <v>2.3114538080172236</v>
      </c>
      <c r="AE75">
        <f t="shared" si="8"/>
        <v>76.933056914100007</v>
      </c>
      <c r="AF75">
        <f t="shared" si="9"/>
        <v>-40</v>
      </c>
    </row>
    <row r="76" spans="1:32" x14ac:dyDescent="0.25">
      <c r="A76">
        <v>288.03034187999998</v>
      </c>
      <c r="B76">
        <v>282.95958486000001</v>
      </c>
      <c r="C76">
        <v>294.39383394399999</v>
      </c>
      <c r="D76">
        <v>299.12319902299998</v>
      </c>
      <c r="E76">
        <v>282.59444444399998</v>
      </c>
      <c r="F76">
        <v>1.35987105196E-2</v>
      </c>
      <c r="G76">
        <v>1.6738037094599999E-2</v>
      </c>
      <c r="H76" t="s">
        <v>25</v>
      </c>
      <c r="I76">
        <v>40</v>
      </c>
      <c r="J76">
        <v>57.905824175799999</v>
      </c>
      <c r="K76">
        <v>-288810.43605100003</v>
      </c>
      <c r="L76">
        <v>288.03034187999998</v>
      </c>
      <c r="M76">
        <v>282.95958486000001</v>
      </c>
      <c r="N76">
        <v>2.96471739835895E-3</v>
      </c>
      <c r="O76">
        <v>2.9622985031239201E-3</v>
      </c>
      <c r="P76" s="1">
        <v>1.42993334817731E-5</v>
      </c>
      <c r="Q76" s="1">
        <v>1.7598967837203799E-5</v>
      </c>
      <c r="R76">
        <v>9.1142709487535806E-2</v>
      </c>
      <c r="S76">
        <v>414.47411772316201</v>
      </c>
      <c r="T76">
        <v>-1.2847587195400001E-2</v>
      </c>
      <c r="U76">
        <v>-1.6956521739099999E-2</v>
      </c>
      <c r="V76">
        <v>-4.9689440993800002E-3</v>
      </c>
      <c r="W76">
        <v>-4.1089345437200003E-3</v>
      </c>
      <c r="X76" s="1">
        <v>8.2472421094300005E-7</v>
      </c>
      <c r="Y76" s="1">
        <v>1.2057371505E-8</v>
      </c>
      <c r="Z76">
        <v>1.3569039656E-4</v>
      </c>
      <c r="AB76" s="2">
        <f t="shared" si="5"/>
        <v>1.4351078284787861E-3</v>
      </c>
      <c r="AC76" s="2">
        <f t="shared" si="6"/>
        <v>1.5739817330089254E-3</v>
      </c>
      <c r="AD76">
        <f t="shared" si="7"/>
        <v>4.9875887298345312</v>
      </c>
      <c r="AE76">
        <f t="shared" si="8"/>
        <v>288.81043605100001</v>
      </c>
      <c r="AF76">
        <f t="shared" si="9"/>
        <v>-40</v>
      </c>
    </row>
    <row r="77" spans="1:32" x14ac:dyDescent="0.25">
      <c r="A77">
        <v>286.50164835200002</v>
      </c>
      <c r="B77">
        <v>283.03614163600002</v>
      </c>
      <c r="C77">
        <v>291.70073260100003</v>
      </c>
      <c r="D77">
        <v>294.901648352</v>
      </c>
      <c r="E77">
        <v>283.14999999999998</v>
      </c>
      <c r="F77">
        <v>1.35844285631E-2</v>
      </c>
      <c r="G77">
        <v>1.6864494806899999E-2</v>
      </c>
      <c r="H77" t="s">
        <v>25</v>
      </c>
      <c r="I77">
        <v>40</v>
      </c>
      <c r="J77">
        <v>42.047472527499998</v>
      </c>
      <c r="K77">
        <v>-197260.84944600001</v>
      </c>
      <c r="L77">
        <v>286.50164835200002</v>
      </c>
      <c r="M77">
        <v>283.03614163600002</v>
      </c>
      <c r="N77">
        <v>2.9506673757028201E-3</v>
      </c>
      <c r="O77">
        <v>3.2335377090534001E-3</v>
      </c>
      <c r="P77" s="1">
        <v>1.42886579427764E-5</v>
      </c>
      <c r="Q77" s="1">
        <v>1.7729383009714601E-5</v>
      </c>
      <c r="R77">
        <v>6.6589309402563204E-2</v>
      </c>
      <c r="S77">
        <v>334.97512925579201</v>
      </c>
      <c r="T77">
        <v>-3.7622763709700001E-3</v>
      </c>
      <c r="U77">
        <v>-4.3717152412800003E-3</v>
      </c>
      <c r="V77">
        <v>-2.5481764612200002E-3</v>
      </c>
      <c r="W77">
        <v>-7.8818283166100008E-3</v>
      </c>
      <c r="X77" s="1">
        <v>1.0785318811200001E-6</v>
      </c>
      <c r="Y77" s="1">
        <v>-1.48245382654E-6</v>
      </c>
      <c r="Z77">
        <v>-7.5776397515499999E-4</v>
      </c>
      <c r="AB77" s="2">
        <f t="shared" si="5"/>
        <v>1.6981328540182079E-3</v>
      </c>
      <c r="AC77" s="2">
        <f t="shared" si="6"/>
        <v>1.5836697285196463E-3</v>
      </c>
      <c r="AD77">
        <f t="shared" si="7"/>
        <v>4.6913842280766564</v>
      </c>
      <c r="AE77">
        <f t="shared" si="8"/>
        <v>197.26084944600001</v>
      </c>
      <c r="AF77">
        <f t="shared" si="9"/>
        <v>-40</v>
      </c>
    </row>
    <row r="78" spans="1:32" x14ac:dyDescent="0.25">
      <c r="A78">
        <v>285.08711843700002</v>
      </c>
      <c r="B78">
        <v>283.258241758</v>
      </c>
      <c r="C78">
        <v>290.07295482299998</v>
      </c>
      <c r="D78">
        <v>291.82912087900002</v>
      </c>
      <c r="E78">
        <v>283.14999999999998</v>
      </c>
      <c r="F78">
        <v>1.35824873263E-2</v>
      </c>
      <c r="G78">
        <v>1.7014594010400001E-2</v>
      </c>
      <c r="H78" t="s">
        <v>25</v>
      </c>
      <c r="I78">
        <v>40</v>
      </c>
      <c r="J78">
        <v>31.891648351600001</v>
      </c>
      <c r="K78">
        <v>-104124.74924400001</v>
      </c>
      <c r="L78">
        <v>285.08711843700002</v>
      </c>
      <c r="M78">
        <v>283.258241758</v>
      </c>
      <c r="N78">
        <v>3.5537156677078901E-3</v>
      </c>
      <c r="O78">
        <v>4.6586820162677397E-3</v>
      </c>
      <c r="P78" s="1">
        <v>1.4296292292956599E-5</v>
      </c>
      <c r="Q78" s="1">
        <v>1.7875331426317601E-5</v>
      </c>
      <c r="R78">
        <v>5.9229096024585801E-2</v>
      </c>
      <c r="S78">
        <v>322.73552621442002</v>
      </c>
      <c r="T78">
        <v>-9.7027127461899992E-3</v>
      </c>
      <c r="U78">
        <v>-1.23682114986E-2</v>
      </c>
      <c r="V78">
        <v>9.0301003344500001E-4</v>
      </c>
      <c r="W78">
        <v>-6.6146413972400001E-4</v>
      </c>
      <c r="X78" s="1">
        <v>2.1540494193699999E-6</v>
      </c>
      <c r="Y78" s="1">
        <v>1.55540092415E-7</v>
      </c>
      <c r="Z78" s="1">
        <v>5.3511705685700003E-5</v>
      </c>
      <c r="AB78" s="2">
        <f t="shared" si="5"/>
        <v>3.0995083162999025E-3</v>
      </c>
      <c r="AC78" s="2">
        <f t="shared" si="6"/>
        <v>1.8571977017805756E-3</v>
      </c>
      <c r="AD78">
        <f t="shared" si="7"/>
        <v>3.2649535105881751</v>
      </c>
      <c r="AE78">
        <f t="shared" si="8"/>
        <v>104.124749244</v>
      </c>
      <c r="AF78">
        <f t="shared" si="9"/>
        <v>-40</v>
      </c>
    </row>
    <row r="79" spans="1:32" x14ac:dyDescent="0.25">
      <c r="A79">
        <v>283.99633699600003</v>
      </c>
      <c r="B79">
        <v>280.61105006100001</v>
      </c>
      <c r="C79">
        <v>302.77753357799998</v>
      </c>
      <c r="D79">
        <v>306.09542124500001</v>
      </c>
      <c r="E79">
        <v>280.372222222</v>
      </c>
      <c r="F79">
        <v>1.35769409354E-2</v>
      </c>
      <c r="G79">
        <v>1.6929040930899999E-2</v>
      </c>
      <c r="H79" t="s">
        <v>25</v>
      </c>
      <c r="I79">
        <v>40</v>
      </c>
      <c r="J79">
        <v>57.972417582399999</v>
      </c>
      <c r="K79">
        <v>-192822.88218300001</v>
      </c>
      <c r="L79">
        <v>283.99633699600003</v>
      </c>
      <c r="M79">
        <v>280.61105006100001</v>
      </c>
      <c r="N79">
        <v>2.9364914127959301E-3</v>
      </c>
      <c r="O79">
        <v>2.9902514678512202E-3</v>
      </c>
      <c r="P79" s="1">
        <v>1.42748410102995E-5</v>
      </c>
      <c r="Q79" s="1">
        <v>1.7799873927870998E-5</v>
      </c>
      <c r="R79">
        <v>9.11862236915265E-2</v>
      </c>
      <c r="S79">
        <v>326.81376090309902</v>
      </c>
      <c r="T79">
        <v>-6.1681796464399998E-3</v>
      </c>
      <c r="U79">
        <v>-7.7735308170100003E-3</v>
      </c>
      <c r="V79">
        <v>5.90327546851E-4</v>
      </c>
      <c r="W79" s="1">
        <v>-3.5568296437800002E-5</v>
      </c>
      <c r="X79" s="1">
        <v>1.5554009241499999E-6</v>
      </c>
      <c r="Y79" s="1">
        <v>1.7977540914000001E-6</v>
      </c>
      <c r="Z79">
        <v>1.91113234591E-4</v>
      </c>
      <c r="AB79" s="2">
        <f t="shared" si="5"/>
        <v>1.6948909652379014E-3</v>
      </c>
      <c r="AC79" s="2">
        <f t="shared" si="6"/>
        <v>1.5729242887260575E-3</v>
      </c>
      <c r="AD79">
        <f t="shared" si="7"/>
        <v>3.326114214728551</v>
      </c>
      <c r="AE79">
        <f t="shared" si="8"/>
        <v>192.82288218300002</v>
      </c>
      <c r="AF79">
        <f t="shared" si="9"/>
        <v>-40</v>
      </c>
    </row>
    <row r="80" spans="1:32" x14ac:dyDescent="0.25">
      <c r="A80">
        <v>286.49304029299998</v>
      </c>
      <c r="B80">
        <v>280.45067155100003</v>
      </c>
      <c r="C80">
        <v>297.16410256400002</v>
      </c>
      <c r="D80">
        <v>302.89969474999998</v>
      </c>
      <c r="E80">
        <v>279.81666666699999</v>
      </c>
      <c r="F80">
        <v>1.36025929933E-2</v>
      </c>
      <c r="G80">
        <v>1.6829413884499999E-2</v>
      </c>
      <c r="H80" t="s">
        <v>25</v>
      </c>
      <c r="I80">
        <v>40</v>
      </c>
      <c r="J80">
        <v>75.883076923100006</v>
      </c>
      <c r="K80">
        <v>-344570.05896400003</v>
      </c>
      <c r="L80">
        <v>286.49304029299998</v>
      </c>
      <c r="M80">
        <v>280.45067155100003</v>
      </c>
      <c r="N80">
        <v>2.9679605093934501E-3</v>
      </c>
      <c r="O80">
        <v>3.00583123506706E-3</v>
      </c>
      <c r="P80" s="1">
        <v>1.42973211094143E-5</v>
      </c>
      <c r="Q80" s="1">
        <v>1.7700355630412698E-5</v>
      </c>
      <c r="R80">
        <v>0.122134895175335</v>
      </c>
      <c r="S80">
        <v>468.56564576207097</v>
      </c>
      <c r="T80">
        <v>-2.6543504804399999E-4</v>
      </c>
      <c r="U80">
        <v>-3.8052768487500002E-3</v>
      </c>
      <c r="V80">
        <v>2.74619100706E-3</v>
      </c>
      <c r="W80">
        <v>7.0165100599900001E-3</v>
      </c>
      <c r="X80" s="1">
        <v>-7.46351296161E-7</v>
      </c>
      <c r="Y80" s="1">
        <v>-1.261803928E-6</v>
      </c>
      <c r="Z80">
        <v>-5.8671763019600004E-4</v>
      </c>
      <c r="AB80" s="2">
        <f t="shared" si="5"/>
        <v>1.3598559525771965E-3</v>
      </c>
      <c r="AC80" s="2">
        <f t="shared" si="6"/>
        <v>1.6095142702121402E-3</v>
      </c>
      <c r="AD80">
        <f t="shared" si="7"/>
        <v>4.5408024151839248</v>
      </c>
      <c r="AE80">
        <f t="shared" si="8"/>
        <v>344.570058964</v>
      </c>
      <c r="AF80">
        <f t="shared" si="9"/>
        <v>-40</v>
      </c>
    </row>
    <row r="81" spans="1:32" x14ac:dyDescent="0.25">
      <c r="A81">
        <v>283.29621489599998</v>
      </c>
      <c r="B81">
        <v>279.98821733800003</v>
      </c>
      <c r="C81">
        <v>297.07918192900001</v>
      </c>
      <c r="D81">
        <v>300.34365079399998</v>
      </c>
      <c r="E81">
        <v>279.85329670300001</v>
      </c>
      <c r="F81">
        <v>1.35741677399E-2</v>
      </c>
      <c r="G81">
        <v>1.69323687655E-2</v>
      </c>
      <c r="H81" t="s">
        <v>25</v>
      </c>
      <c r="I81">
        <v>40</v>
      </c>
      <c r="J81">
        <v>49.010549450500001</v>
      </c>
      <c r="K81">
        <v>-188443.95684599999</v>
      </c>
      <c r="L81">
        <v>283.29621489599998</v>
      </c>
      <c r="M81">
        <v>279.98821733800003</v>
      </c>
      <c r="N81">
        <v>4.5796764100560902E-3</v>
      </c>
      <c r="O81">
        <v>6.3651989585785497E-3</v>
      </c>
      <c r="P81" s="1">
        <v>1.4273389768008E-5</v>
      </c>
      <c r="Q81" s="1">
        <v>1.7793993272584601E-5</v>
      </c>
      <c r="R81">
        <v>8.1772613545572304E-2</v>
      </c>
      <c r="S81">
        <v>353.93561374360598</v>
      </c>
      <c r="T81">
        <v>-1.42336890163E-2</v>
      </c>
      <c r="U81">
        <v>-8.4992302383599995E-4</v>
      </c>
      <c r="V81">
        <v>-1.3256357169400001E-2</v>
      </c>
      <c r="W81">
        <v>-2.9526994744400001E-2</v>
      </c>
      <c r="X81" s="1">
        <v>5.0761534036100001E-7</v>
      </c>
      <c r="Y81" s="1">
        <v>-1.06707737819E-7</v>
      </c>
      <c r="Z81">
        <v>-7.0711896798900001E-4</v>
      </c>
      <c r="AB81" s="2">
        <f t="shared" si="5"/>
        <v>1.8782009233272944E-3</v>
      </c>
      <c r="AC81" s="2">
        <f t="shared" si="6"/>
        <v>1.6684696348520137E-3</v>
      </c>
      <c r="AD81">
        <f t="shared" si="7"/>
        <v>3.8449672358055453</v>
      </c>
      <c r="AE81">
        <f t="shared" si="8"/>
        <v>188.44395684599999</v>
      </c>
      <c r="AF81">
        <f t="shared" si="9"/>
        <v>-40</v>
      </c>
    </row>
    <row r="82" spans="1:32" x14ac:dyDescent="0.25">
      <c r="A82">
        <v>282.00873015899998</v>
      </c>
      <c r="B82">
        <v>280.36514041499998</v>
      </c>
      <c r="C82">
        <v>297.07808302799998</v>
      </c>
      <c r="D82">
        <v>298.82045176999998</v>
      </c>
      <c r="E82">
        <v>280.372222222</v>
      </c>
      <c r="F82">
        <v>1.35582218661E-2</v>
      </c>
      <c r="G82">
        <v>1.69624579361E-2</v>
      </c>
      <c r="H82" t="s">
        <v>25</v>
      </c>
      <c r="I82">
        <v>40</v>
      </c>
      <c r="J82">
        <v>36.648351648400002</v>
      </c>
      <c r="K82">
        <v>-93549.173931500001</v>
      </c>
      <c r="L82">
        <v>282.00873015899998</v>
      </c>
      <c r="M82">
        <v>280.36514041499998</v>
      </c>
      <c r="N82">
        <v>3.4180736516964899E-3</v>
      </c>
      <c r="O82">
        <v>3.8540869817528002E-3</v>
      </c>
      <c r="P82" s="1">
        <v>1.42497099138526E-5</v>
      </c>
      <c r="Q82" s="1">
        <v>1.78297546381262E-5</v>
      </c>
      <c r="R82">
        <v>5.8584872346771302E-2</v>
      </c>
      <c r="S82">
        <v>263.25920256255199</v>
      </c>
      <c r="T82">
        <v>-9.7696023782999995E-3</v>
      </c>
      <c r="U82">
        <v>-6.52280087063E-3</v>
      </c>
      <c r="V82">
        <v>-6.2202049158599998E-3</v>
      </c>
      <c r="W82">
        <v>-1.02054467272E-2</v>
      </c>
      <c r="X82" s="1">
        <v>2.7490807031399999E-7</v>
      </c>
      <c r="Y82" s="1">
        <v>-2.6188610908900001E-6</v>
      </c>
      <c r="Z82" s="1">
        <v>8.5045389393199999E-5</v>
      </c>
      <c r="AB82" s="2">
        <f t="shared" si="5"/>
        <v>2.814126426763743E-3</v>
      </c>
      <c r="AC82" s="2">
        <f t="shared" si="6"/>
        <v>1.5985677311991468E-3</v>
      </c>
      <c r="AD82">
        <f t="shared" si="7"/>
        <v>2.5526161402564522</v>
      </c>
      <c r="AE82">
        <f t="shared" si="8"/>
        <v>93.549173931500007</v>
      </c>
      <c r="AF82">
        <f t="shared" si="9"/>
        <v>-40</v>
      </c>
    </row>
    <row r="83" spans="1:32" x14ac:dyDescent="0.25">
      <c r="A83">
        <v>286.17442002400003</v>
      </c>
      <c r="B83">
        <v>280.287423687</v>
      </c>
      <c r="C83">
        <v>294.39261294300002</v>
      </c>
      <c r="D83">
        <v>299.94194139199999</v>
      </c>
      <c r="E83">
        <v>279.81666666699999</v>
      </c>
      <c r="F83">
        <v>1.35873404183E-2</v>
      </c>
      <c r="G83">
        <v>1.6821579607400002E-2</v>
      </c>
      <c r="H83" t="s">
        <v>25</v>
      </c>
      <c r="I83">
        <v>40</v>
      </c>
      <c r="J83">
        <v>68.700879120899998</v>
      </c>
      <c r="K83">
        <v>-335375.90959499998</v>
      </c>
      <c r="L83">
        <v>286.17442002400003</v>
      </c>
      <c r="M83">
        <v>280.287423687</v>
      </c>
      <c r="N83">
        <v>3.0247327891024202E-3</v>
      </c>
      <c r="O83">
        <v>3.1463167570615E-3</v>
      </c>
      <c r="P83" s="1">
        <v>1.42818649840519E-5</v>
      </c>
      <c r="Q83" s="1">
        <v>1.7678679481039101E-5</v>
      </c>
      <c r="R83">
        <v>0.108213759717544</v>
      </c>
      <c r="S83">
        <v>459.53766424168703</v>
      </c>
      <c r="T83">
        <v>-7.8818283166100008E-3</v>
      </c>
      <c r="U83">
        <v>-8.6691086691100001E-3</v>
      </c>
      <c r="V83">
        <v>-4.8797579232400003E-3</v>
      </c>
      <c r="W83">
        <v>-6.1490683229800001E-3</v>
      </c>
      <c r="X83" s="1">
        <v>-7.4876277046200002E-7</v>
      </c>
      <c r="Y83" s="1">
        <v>2.0762793731599998E-6</v>
      </c>
      <c r="Z83">
        <v>8.7720974677500002E-4</v>
      </c>
      <c r="AB83" s="2">
        <f t="shared" si="5"/>
        <v>1.3702166765544514E-3</v>
      </c>
      <c r="AC83" s="2">
        <f t="shared" si="6"/>
        <v>1.5751437405496533E-3</v>
      </c>
      <c r="AD83">
        <f t="shared" si="7"/>
        <v>4.8816829404002897</v>
      </c>
      <c r="AE83">
        <f t="shared" si="8"/>
        <v>335.375909595</v>
      </c>
      <c r="AF83">
        <f t="shared" si="9"/>
        <v>-40</v>
      </c>
    </row>
    <row r="84" spans="1:32" x14ac:dyDescent="0.25">
      <c r="A84">
        <v>281.31507936499997</v>
      </c>
      <c r="B84">
        <v>277.94316239300002</v>
      </c>
      <c r="C84">
        <v>299.78663003700001</v>
      </c>
      <c r="D84">
        <v>303.132783883</v>
      </c>
      <c r="E84">
        <v>277.59444444399998</v>
      </c>
      <c r="F84">
        <v>1.35691759881E-2</v>
      </c>
      <c r="G84">
        <v>1.6998925456199999E-2</v>
      </c>
      <c r="H84" t="s">
        <v>25</v>
      </c>
      <c r="I84">
        <v>40</v>
      </c>
      <c r="J84">
        <v>56.331098901099999</v>
      </c>
      <c r="K84">
        <v>-192229.71268900001</v>
      </c>
      <c r="L84">
        <v>281.31507936499997</v>
      </c>
      <c r="M84">
        <v>277.94316239300002</v>
      </c>
      <c r="N84">
        <v>2.9220991682090401E-3</v>
      </c>
      <c r="O84">
        <v>2.9325447510021299E-3</v>
      </c>
      <c r="P84" s="1">
        <v>1.42685443660919E-5</v>
      </c>
      <c r="Q84" s="1">
        <v>1.7863668543976799E-5</v>
      </c>
      <c r="R84">
        <v>8.8881635113134697E-2</v>
      </c>
      <c r="S84">
        <v>326.058860821454</v>
      </c>
      <c r="T84">
        <v>3.6651271433900002E-3</v>
      </c>
      <c r="U84">
        <v>3.4676434676399999E-3</v>
      </c>
      <c r="V84">
        <v>1.59261028826E-3</v>
      </c>
      <c r="W84">
        <v>2.2530126878000001E-3</v>
      </c>
      <c r="X84" s="1">
        <v>-3.68955568054E-7</v>
      </c>
      <c r="Y84" s="1">
        <v>1.6560799762099999E-6</v>
      </c>
      <c r="Z84">
        <v>1.14667940755E-4</v>
      </c>
      <c r="AB84" s="2">
        <f t="shared" si="5"/>
        <v>1.6961938727389676E-3</v>
      </c>
      <c r="AC84" s="2">
        <f t="shared" si="6"/>
        <v>1.5778430892886251E-3</v>
      </c>
      <c r="AD84">
        <f t="shared" si="7"/>
        <v>3.4124971186252906</v>
      </c>
      <c r="AE84">
        <f t="shared" si="8"/>
        <v>192.229712689</v>
      </c>
      <c r="AF84">
        <f t="shared" si="9"/>
        <v>-40</v>
      </c>
    </row>
    <row r="85" spans="1:32" x14ac:dyDescent="0.25">
      <c r="A85">
        <v>279.52448107399999</v>
      </c>
      <c r="B85">
        <v>277.55054945099999</v>
      </c>
      <c r="C85">
        <v>299.76489621500002</v>
      </c>
      <c r="D85">
        <v>301.867399267</v>
      </c>
      <c r="E85">
        <v>277.65549450499998</v>
      </c>
      <c r="F85">
        <v>1.3533956406000001E-2</v>
      </c>
      <c r="G85">
        <v>1.7051546839800001E-2</v>
      </c>
      <c r="H85" t="s">
        <v>25</v>
      </c>
      <c r="I85">
        <v>40</v>
      </c>
      <c r="J85">
        <v>43.232417582399997</v>
      </c>
      <c r="K85">
        <v>-112313.67196399999</v>
      </c>
      <c r="L85">
        <v>279.52448107399999</v>
      </c>
      <c r="M85">
        <v>277.55054945099999</v>
      </c>
      <c r="N85">
        <v>2.9307508362129502E-3</v>
      </c>
      <c r="O85">
        <v>2.9311038271136701E-3</v>
      </c>
      <c r="P85" s="1">
        <v>1.4224125011414801E-5</v>
      </c>
      <c r="Q85" s="1">
        <v>1.7921363403681801E-5</v>
      </c>
      <c r="R85">
        <v>6.7981901507621498E-2</v>
      </c>
      <c r="S85">
        <v>269.31986367929301</v>
      </c>
      <c r="T85">
        <v>-1.9689971863899999E-3</v>
      </c>
      <c r="U85">
        <v>-1.5522641609599999E-3</v>
      </c>
      <c r="V85">
        <v>2.0342942082000001E-3</v>
      </c>
      <c r="W85">
        <v>1.2762117109899999E-3</v>
      </c>
      <c r="X85" s="1">
        <v>-1.2226174706100001E-6</v>
      </c>
      <c r="Y85" s="1">
        <v>-2.5501340733100002E-7</v>
      </c>
      <c r="Z85">
        <v>-8.2465360726199997E-4</v>
      </c>
      <c r="AB85" s="2">
        <f t="shared" si="5"/>
        <v>2.3979259067018872E-3</v>
      </c>
      <c r="AC85" s="2">
        <f t="shared" si="6"/>
        <v>1.572475131145501E-3</v>
      </c>
      <c r="AD85">
        <f t="shared" si="7"/>
        <v>2.5979040323140086</v>
      </c>
      <c r="AE85">
        <f t="shared" si="8"/>
        <v>112.31367196399999</v>
      </c>
      <c r="AF85">
        <f t="shared" si="9"/>
        <v>-40</v>
      </c>
    </row>
    <row r="86" spans="1:32" x14ac:dyDescent="0.25">
      <c r="A86">
        <v>280.89371184399999</v>
      </c>
      <c r="B86">
        <v>277.39334554300001</v>
      </c>
      <c r="C86">
        <v>293.82643467600002</v>
      </c>
      <c r="D86">
        <v>297.24346764299997</v>
      </c>
      <c r="E86">
        <v>277.03888888900002</v>
      </c>
      <c r="F86">
        <v>1.35555180006E-2</v>
      </c>
      <c r="G86">
        <v>1.7026934730200002E-2</v>
      </c>
      <c r="H86" t="s">
        <v>25</v>
      </c>
      <c r="I86">
        <v>40</v>
      </c>
      <c r="J86">
        <v>49.498131868100003</v>
      </c>
      <c r="K86">
        <v>-199407.27764499999</v>
      </c>
      <c r="L86">
        <v>280.89371184399999</v>
      </c>
      <c r="M86">
        <v>277.39334554300001</v>
      </c>
      <c r="N86">
        <v>3.0031643679490801E-3</v>
      </c>
      <c r="O86">
        <v>3.1587253301967599E-3</v>
      </c>
      <c r="P86" s="1">
        <v>1.4250011463334301E-5</v>
      </c>
      <c r="Q86" s="1">
        <v>1.7875956931672998E-5</v>
      </c>
      <c r="R86">
        <v>7.7839206985531706E-2</v>
      </c>
      <c r="S86">
        <v>332.032736786844</v>
      </c>
      <c r="T86">
        <v>-1.67117906248E-3</v>
      </c>
      <c r="U86">
        <v>-6.9862504645000002E-4</v>
      </c>
      <c r="V86">
        <v>-2.4420024419999999E-3</v>
      </c>
      <c r="W86">
        <v>-8.4716249933600007E-3</v>
      </c>
      <c r="X86" s="1">
        <v>1.5668554270799999E-6</v>
      </c>
      <c r="Y86" s="1">
        <v>-6.9088738723700004E-7</v>
      </c>
      <c r="Z86">
        <v>-8.6765408504600001E-4</v>
      </c>
      <c r="AB86" s="2">
        <f t="shared" si="5"/>
        <v>1.6650983891267697E-3</v>
      </c>
      <c r="AC86" s="2">
        <f t="shared" si="6"/>
        <v>1.5725685808295452E-3</v>
      </c>
      <c r="AD86">
        <f t="shared" si="7"/>
        <v>4.0285818902493116</v>
      </c>
      <c r="AE86">
        <f t="shared" si="8"/>
        <v>199.40727764499999</v>
      </c>
      <c r="AF86">
        <f t="shared" si="9"/>
        <v>-40</v>
      </c>
    </row>
    <row r="87" spans="1:32" x14ac:dyDescent="0.25">
      <c r="A87">
        <v>279.63192918200002</v>
      </c>
      <c r="B87">
        <v>278.021428571</v>
      </c>
      <c r="C87">
        <v>293.09774114800001</v>
      </c>
      <c r="D87">
        <v>294.83962149000001</v>
      </c>
      <c r="E87">
        <v>277.59444444399998</v>
      </c>
      <c r="F87">
        <v>1.35542700626E-2</v>
      </c>
      <c r="G87">
        <v>1.7079417454E-2</v>
      </c>
      <c r="H87" t="s">
        <v>25</v>
      </c>
      <c r="I87">
        <v>40</v>
      </c>
      <c r="J87">
        <v>34.747032967000003</v>
      </c>
      <c r="K87">
        <v>-91770.021581399997</v>
      </c>
      <c r="L87">
        <v>279.63192918200002</v>
      </c>
      <c r="M87">
        <v>278.021428571</v>
      </c>
      <c r="N87">
        <v>8.1943084069434798E-3</v>
      </c>
      <c r="O87">
        <v>1.05719817762187E-2</v>
      </c>
      <c r="P87" s="1">
        <v>1.4247415427673401E-5</v>
      </c>
      <c r="Q87" s="1">
        <v>1.79403381582305E-5</v>
      </c>
      <c r="R87">
        <v>0.151825450452305</v>
      </c>
      <c r="S87">
        <v>539.71788703787195</v>
      </c>
      <c r="T87">
        <v>-1.574560705E-3</v>
      </c>
      <c r="U87">
        <v>5.6734087168900001E-3</v>
      </c>
      <c r="V87">
        <v>-1.91405213144E-2</v>
      </c>
      <c r="W87">
        <v>-2.7105165366000002E-2</v>
      </c>
      <c r="X87" s="1">
        <v>-1.7718307426600001E-6</v>
      </c>
      <c r="Y87" s="1">
        <v>-1.6156877816700001E-7</v>
      </c>
      <c r="Z87">
        <v>-9.4027711419000001E-4</v>
      </c>
      <c r="AB87" s="2">
        <f t="shared" si="5"/>
        <v>5.8812003935200374E-3</v>
      </c>
      <c r="AC87" s="2">
        <f t="shared" si="6"/>
        <v>4.3694507843733557E-3</v>
      </c>
      <c r="AD87">
        <f t="shared" si="7"/>
        <v>2.6410894325439513</v>
      </c>
      <c r="AE87">
        <f t="shared" si="8"/>
        <v>91.770021581400002</v>
      </c>
      <c r="AF87">
        <f t="shared" si="9"/>
        <v>-40</v>
      </c>
    </row>
    <row r="88" spans="1:32" x14ac:dyDescent="0.25">
      <c r="A88">
        <v>282.71507936500001</v>
      </c>
      <c r="B88">
        <v>277.78473748499999</v>
      </c>
      <c r="C88">
        <v>290.72393162399999</v>
      </c>
      <c r="D88">
        <v>295.35231990199998</v>
      </c>
      <c r="E88">
        <v>277.03888888900002</v>
      </c>
      <c r="F88">
        <v>1.3574583719299999E-2</v>
      </c>
      <c r="G88">
        <v>1.69431148978E-2</v>
      </c>
      <c r="H88" t="s">
        <v>25</v>
      </c>
      <c r="I88">
        <v>40</v>
      </c>
      <c r="J88">
        <v>57.220549450500002</v>
      </c>
      <c r="K88">
        <v>-281075.48349999997</v>
      </c>
      <c r="L88">
        <v>282.71507936500001</v>
      </c>
      <c r="M88">
        <v>277.78473748499999</v>
      </c>
      <c r="N88">
        <v>2.9848405629469901E-3</v>
      </c>
      <c r="O88">
        <v>2.9880353857724899E-3</v>
      </c>
      <c r="P88" s="1">
        <v>1.4287161744456799E-5</v>
      </c>
      <c r="Q88" s="1">
        <v>1.7801742074939899E-5</v>
      </c>
      <c r="R88">
        <v>9.0021067835570096E-2</v>
      </c>
      <c r="S88">
        <v>405.65072245369402</v>
      </c>
      <c r="T88">
        <v>8.6807878112199997E-3</v>
      </c>
      <c r="U88">
        <v>9.0194829325299999E-3</v>
      </c>
      <c r="V88">
        <v>-4.1429102298700003E-3</v>
      </c>
      <c r="W88">
        <v>-3.3593459680399998E-3</v>
      </c>
      <c r="X88" s="1">
        <v>1.65909431909E-6</v>
      </c>
      <c r="Y88" s="1">
        <v>2.2909005859499998E-6</v>
      </c>
      <c r="Z88">
        <v>5.7716196846599997E-4</v>
      </c>
      <c r="AB88" s="2">
        <f t="shared" si="5"/>
        <v>1.44320919563123E-3</v>
      </c>
      <c r="AC88" s="2">
        <f t="shared" si="6"/>
        <v>1.5732296998204284E-3</v>
      </c>
      <c r="AD88">
        <f t="shared" si="7"/>
        <v>4.9121423369614972</v>
      </c>
      <c r="AE88">
        <f t="shared" si="8"/>
        <v>281.07548349999996</v>
      </c>
      <c r="AF88">
        <f t="shared" si="9"/>
        <v>-40</v>
      </c>
    </row>
    <row r="89" spans="1:32" x14ac:dyDescent="0.25">
      <c r="A89">
        <v>280.91721611700001</v>
      </c>
      <c r="B89">
        <v>277.56013431000002</v>
      </c>
      <c r="C89">
        <v>289.72521367500002</v>
      </c>
      <c r="D89">
        <v>292.93351648399999</v>
      </c>
      <c r="E89">
        <v>277.59444444399998</v>
      </c>
      <c r="F89">
        <v>1.35623816593E-2</v>
      </c>
      <c r="G89">
        <v>1.6953930360100001E-2</v>
      </c>
      <c r="H89" t="s">
        <v>25</v>
      </c>
      <c r="I89">
        <v>40</v>
      </c>
      <c r="J89">
        <v>42.44</v>
      </c>
      <c r="K89">
        <v>-191331.42350800001</v>
      </c>
      <c r="L89">
        <v>280.91721611700001</v>
      </c>
      <c r="M89">
        <v>277.56013431000002</v>
      </c>
      <c r="N89">
        <v>3.0458017780619E-3</v>
      </c>
      <c r="O89">
        <v>3.12965855440938E-3</v>
      </c>
      <c r="P89" s="1">
        <v>1.4257258989874999E-5</v>
      </c>
      <c r="Q89" s="1">
        <v>1.7808098976088999E-5</v>
      </c>
      <c r="R89">
        <v>6.6772534674481396E-2</v>
      </c>
      <c r="S89">
        <v>325.83297302960602</v>
      </c>
      <c r="T89">
        <v>1.54838880926E-2</v>
      </c>
      <c r="U89">
        <v>1.34108403674E-2</v>
      </c>
      <c r="V89">
        <v>-9.2424483728900002E-4</v>
      </c>
      <c r="W89">
        <v>-2.4876572702699998E-3</v>
      </c>
      <c r="X89" s="1">
        <v>-1.1761965903100001E-6</v>
      </c>
      <c r="Y89" s="1">
        <v>-1.4975255409199999E-6</v>
      </c>
      <c r="Z89">
        <v>-9.918776875299999E-4</v>
      </c>
      <c r="AB89" s="2">
        <f t="shared" si="5"/>
        <v>1.7029767878980015E-3</v>
      </c>
      <c r="AC89" s="2">
        <f t="shared" si="6"/>
        <v>1.5733396483148304E-3</v>
      </c>
      <c r="AD89">
        <f t="shared" si="7"/>
        <v>4.508280478510839</v>
      </c>
      <c r="AE89">
        <f t="shared" si="8"/>
        <v>191.331423508</v>
      </c>
      <c r="AF89">
        <f t="shared" si="9"/>
        <v>-40</v>
      </c>
    </row>
    <row r="90" spans="1:32" x14ac:dyDescent="0.25">
      <c r="A90">
        <v>279.44609279600002</v>
      </c>
      <c r="B90">
        <v>277.82252747299998</v>
      </c>
      <c r="C90">
        <v>289.25488400500001</v>
      </c>
      <c r="D90">
        <v>290.95293040299998</v>
      </c>
      <c r="E90">
        <v>277.59444444399998</v>
      </c>
      <c r="F90">
        <v>1.35499716097E-2</v>
      </c>
      <c r="G90">
        <v>1.69754226248E-2</v>
      </c>
      <c r="H90" t="s">
        <v>25</v>
      </c>
      <c r="I90">
        <v>40</v>
      </c>
      <c r="J90">
        <v>31.487582417599999</v>
      </c>
      <c r="K90">
        <v>-92482.938901999994</v>
      </c>
      <c r="L90">
        <v>279.44609279600002</v>
      </c>
      <c r="M90">
        <v>277.82252747299998</v>
      </c>
      <c r="N90">
        <v>3.78985096005051E-3</v>
      </c>
      <c r="O90">
        <v>3.4074402127236502E-3</v>
      </c>
      <c r="P90" s="1">
        <v>1.42418151414777E-5</v>
      </c>
      <c r="Q90" s="1">
        <v>1.78311128332548E-5</v>
      </c>
      <c r="R90">
        <v>4.9560624385699303E-2</v>
      </c>
      <c r="S90">
        <v>261.29401816746002</v>
      </c>
      <c r="T90">
        <v>-7.9986197377500002E-3</v>
      </c>
      <c r="U90">
        <v>-7.3281308063900003E-3</v>
      </c>
      <c r="V90">
        <v>-1.1128629824300001E-2</v>
      </c>
      <c r="W90">
        <v>-7.9657057917899999E-3</v>
      </c>
      <c r="X90" s="1">
        <v>-9.0369999430100004E-7</v>
      </c>
      <c r="Y90" s="1">
        <v>-9.6880980042799994E-7</v>
      </c>
      <c r="Z90">
        <v>-3.7649307214499998E-4</v>
      </c>
      <c r="AB90" s="2">
        <f t="shared" si="5"/>
        <v>2.8253213108240596E-3</v>
      </c>
      <c r="AC90" s="2">
        <f t="shared" si="6"/>
        <v>1.5739736296171588E-3</v>
      </c>
      <c r="AD90">
        <f t="shared" ref="AD90:AD131" si="10">-K90/J90/1000</f>
        <v>2.9371241550226674</v>
      </c>
      <c r="AE90">
        <f t="shared" ref="AE90:AE131" si="11">K90/-1000</f>
        <v>92.482938902000001</v>
      </c>
      <c r="AF90">
        <f t="shared" si="9"/>
        <v>-40</v>
      </c>
    </row>
    <row r="91" spans="1:32" x14ac:dyDescent="0.25">
      <c r="A91">
        <v>286.89163614199998</v>
      </c>
      <c r="B91">
        <v>283.42142857099998</v>
      </c>
      <c r="C91">
        <v>297.688766789</v>
      </c>
      <c r="D91">
        <v>301.00085470099998</v>
      </c>
      <c r="E91">
        <v>283.14999999999998</v>
      </c>
      <c r="F91">
        <v>1.3596491963299999E-2</v>
      </c>
      <c r="G91">
        <v>1.6886195061299999E-2</v>
      </c>
      <c r="H91" t="s">
        <v>59</v>
      </c>
      <c r="I91">
        <v>10</v>
      </c>
      <c r="J91">
        <v>50.860659340700003</v>
      </c>
      <c r="K91">
        <v>-197667.208793</v>
      </c>
      <c r="L91">
        <v>286.89163614199998</v>
      </c>
      <c r="M91">
        <v>283.42142857099998</v>
      </c>
      <c r="N91">
        <v>3.4498981098199E-3</v>
      </c>
      <c r="O91">
        <v>4.9930603941189602E-3</v>
      </c>
      <c r="P91" s="1">
        <v>1.4303625392272E-5</v>
      </c>
      <c r="Q91" s="1">
        <v>1.7742734776406702E-5</v>
      </c>
      <c r="R91">
        <v>8.4334715217175796E-2</v>
      </c>
      <c r="S91">
        <v>354.57619745546799</v>
      </c>
      <c r="T91">
        <v>7.9115570419899996E-3</v>
      </c>
      <c r="U91">
        <v>1.25752508361E-2</v>
      </c>
      <c r="V91">
        <v>4.0983171418000003E-3</v>
      </c>
      <c r="W91">
        <v>-4.3971970058899997E-3</v>
      </c>
      <c r="X91" s="1">
        <v>2.3258669633199999E-6</v>
      </c>
      <c r="Y91" s="1">
        <v>6.2577758111000004E-7</v>
      </c>
      <c r="Z91">
        <v>-9.1161012900099997E-4</v>
      </c>
      <c r="AB91" s="2">
        <f t="shared" si="5"/>
        <v>1.7938038363600581E-3</v>
      </c>
      <c r="AC91" s="2">
        <f t="shared" si="6"/>
        <v>1.658152220407591E-3</v>
      </c>
      <c r="AD91">
        <f t="shared" si="10"/>
        <v>3.8864460538918264</v>
      </c>
      <c r="AE91">
        <f t="shared" si="11"/>
        <v>197.66720879299999</v>
      </c>
      <c r="AF91">
        <f t="shared" si="9"/>
        <v>10</v>
      </c>
    </row>
    <row r="92" spans="1:32" x14ac:dyDescent="0.25">
      <c r="A92">
        <v>284.65463980499999</v>
      </c>
      <c r="B92">
        <v>283.08369963400003</v>
      </c>
      <c r="C92">
        <v>297.64481074499997</v>
      </c>
      <c r="D92">
        <v>299.24877899900002</v>
      </c>
      <c r="E92">
        <v>283.14999999999998</v>
      </c>
      <c r="F92">
        <v>1.35992651587E-2</v>
      </c>
      <c r="G92">
        <v>1.68660893943E-2</v>
      </c>
      <c r="H92" t="s">
        <v>59</v>
      </c>
      <c r="I92">
        <v>10</v>
      </c>
      <c r="J92">
        <v>36.190439560400002</v>
      </c>
      <c r="K92">
        <v>-89564.340343400007</v>
      </c>
      <c r="L92">
        <v>284.65463980499999</v>
      </c>
      <c r="M92">
        <v>283.08369963400003</v>
      </c>
      <c r="N92">
        <v>2.9582241562440899E-3</v>
      </c>
      <c r="O92">
        <v>2.9452666894740401E-3</v>
      </c>
      <c r="P92" s="1">
        <v>1.4307418448831301E-5</v>
      </c>
      <c r="Q92" s="1">
        <v>1.77206783430021E-5</v>
      </c>
      <c r="R92">
        <v>5.6910031612213002E-2</v>
      </c>
      <c r="S92">
        <v>257.64229094521698</v>
      </c>
      <c r="T92">
        <v>-1.8049583266999999E-3</v>
      </c>
      <c r="U92">
        <v>-2.84546371503E-3</v>
      </c>
      <c r="V92">
        <v>3.9199447895099998E-3</v>
      </c>
      <c r="W92">
        <v>2.5311886181399999E-3</v>
      </c>
      <c r="X92" s="1">
        <v>-3.62203440011E-6</v>
      </c>
      <c r="Y92" s="1">
        <v>-3.19520344883E-7</v>
      </c>
      <c r="Z92">
        <v>-7.81653129479E-4</v>
      </c>
      <c r="AB92" s="2">
        <f t="shared" si="5"/>
        <v>2.8766168539553437E-3</v>
      </c>
      <c r="AC92" s="2">
        <f t="shared" si="6"/>
        <v>1.572515623006818E-3</v>
      </c>
      <c r="AD92">
        <f t="shared" si="10"/>
        <v>2.474806645935363</v>
      </c>
      <c r="AE92">
        <f t="shared" si="11"/>
        <v>89.564340343400005</v>
      </c>
      <c r="AF92">
        <f t="shared" si="9"/>
        <v>10</v>
      </c>
    </row>
    <row r="93" spans="1:32" x14ac:dyDescent="0.25">
      <c r="A93">
        <v>287.96965812000002</v>
      </c>
      <c r="B93">
        <v>282.79743589700001</v>
      </c>
      <c r="C93">
        <v>294.85744810699998</v>
      </c>
      <c r="D93">
        <v>299.70726495700001</v>
      </c>
      <c r="E93">
        <v>282.59444444399998</v>
      </c>
      <c r="F93">
        <v>1.3618469537200001E-2</v>
      </c>
      <c r="G93">
        <v>1.6795234250700002E-2</v>
      </c>
      <c r="H93" t="s">
        <v>59</v>
      </c>
      <c r="I93">
        <v>10</v>
      </c>
      <c r="J93">
        <v>62.316703296699998</v>
      </c>
      <c r="K93">
        <v>-295030.555108</v>
      </c>
      <c r="L93">
        <v>287.96965812000002</v>
      </c>
      <c r="M93">
        <v>282.79743589700001</v>
      </c>
      <c r="N93">
        <v>3.02230903435402E-3</v>
      </c>
      <c r="O93">
        <v>3.0941123583386799E-3</v>
      </c>
      <c r="P93" s="1">
        <v>1.4315584673157001E-5</v>
      </c>
      <c r="Q93" s="1">
        <v>1.76500069711089E-5</v>
      </c>
      <c r="R93">
        <v>9.80331798092305E-2</v>
      </c>
      <c r="S93">
        <v>419.246992527955</v>
      </c>
      <c r="T93">
        <v>9.6655518394700001E-3</v>
      </c>
      <c r="U93">
        <v>8.7694431172699993E-3</v>
      </c>
      <c r="V93">
        <v>4.48054361098E-4</v>
      </c>
      <c r="W93">
        <v>-2.3910389127799999E-3</v>
      </c>
      <c r="X93" s="1">
        <v>-2.7671667603999998E-7</v>
      </c>
      <c r="Y93" s="1">
        <v>-6.6134682704999999E-7</v>
      </c>
      <c r="Z93">
        <v>-6.6316292403200002E-4</v>
      </c>
      <c r="AB93" s="2">
        <f t="shared" si="5"/>
        <v>1.4210290604459049E-3</v>
      </c>
      <c r="AC93" s="2">
        <f t="shared" si="6"/>
        <v>1.5731445121940826E-3</v>
      </c>
      <c r="AD93">
        <f t="shared" si="10"/>
        <v>4.7343736029056505</v>
      </c>
      <c r="AE93">
        <f t="shared" si="11"/>
        <v>295.03055510799999</v>
      </c>
      <c r="AF93">
        <f t="shared" si="9"/>
        <v>10</v>
      </c>
    </row>
    <row r="94" spans="1:32" x14ac:dyDescent="0.25">
      <c r="A94">
        <v>286.62655677700002</v>
      </c>
      <c r="B94">
        <v>283.03949938900001</v>
      </c>
      <c r="C94">
        <v>292.21025641</v>
      </c>
      <c r="D94">
        <v>295.556105006</v>
      </c>
      <c r="E94">
        <v>283.14999999999998</v>
      </c>
      <c r="F94">
        <v>1.36187468567E-2</v>
      </c>
      <c r="G94">
        <v>1.6922731911300001E-2</v>
      </c>
      <c r="H94" t="s">
        <v>59</v>
      </c>
      <c r="I94">
        <v>10</v>
      </c>
      <c r="J94">
        <v>45.139010988999999</v>
      </c>
      <c r="K94">
        <v>-204687.773908</v>
      </c>
      <c r="L94">
        <v>286.62655677700002</v>
      </c>
      <c r="M94">
        <v>283.03949938900001</v>
      </c>
      <c r="N94">
        <v>2.9478805319030298E-3</v>
      </c>
      <c r="O94">
        <v>3.11188282017648E-3</v>
      </c>
      <c r="P94" s="1">
        <v>1.43246325525509E-5</v>
      </c>
      <c r="Q94" s="1">
        <v>1.7776280786375501E-5</v>
      </c>
      <c r="R94">
        <v>7.0994840713913002E-2</v>
      </c>
      <c r="S94">
        <v>338.00782586573399</v>
      </c>
      <c r="T94">
        <v>1.1572968094700001E-3</v>
      </c>
      <c r="U94">
        <v>5.3294048946199999E-3</v>
      </c>
      <c r="V94">
        <v>-6.6040239953300004E-4</v>
      </c>
      <c r="W94">
        <v>-6.8461007591399999E-3</v>
      </c>
      <c r="X94" s="1">
        <v>-9.88704463412E-8</v>
      </c>
      <c r="Y94" s="1">
        <v>1.11771833852E-6</v>
      </c>
      <c r="Z94">
        <v>4.35738174869E-4</v>
      </c>
      <c r="AB94" s="2">
        <f t="shared" si="5"/>
        <v>1.6513337333848611E-3</v>
      </c>
      <c r="AC94" s="2">
        <f t="shared" si="6"/>
        <v>1.5728045244769286E-3</v>
      </c>
      <c r="AD94">
        <f t="shared" si="10"/>
        <v>4.5346091866718279</v>
      </c>
      <c r="AE94">
        <f t="shared" si="11"/>
        <v>204.687773908</v>
      </c>
      <c r="AF94">
        <f t="shared" si="9"/>
        <v>10</v>
      </c>
    </row>
    <row r="95" spans="1:32" x14ac:dyDescent="0.25">
      <c r="A95">
        <v>283.84719169700003</v>
      </c>
      <c r="B95">
        <v>280.42594627599999</v>
      </c>
      <c r="C95">
        <v>303.13040293</v>
      </c>
      <c r="D95">
        <v>306.478693529</v>
      </c>
      <c r="E95">
        <v>279.81666666699999</v>
      </c>
      <c r="F95">
        <v>1.3590182943599999E-2</v>
      </c>
      <c r="G95">
        <v>1.6974659996000001E-2</v>
      </c>
      <c r="H95" t="s">
        <v>59</v>
      </c>
      <c r="I95">
        <v>10</v>
      </c>
      <c r="J95">
        <v>61.651538461500003</v>
      </c>
      <c r="K95">
        <v>-195078.215444</v>
      </c>
      <c r="L95">
        <v>283.84719169700003</v>
      </c>
      <c r="M95">
        <v>280.42594627599999</v>
      </c>
      <c r="N95">
        <v>2.9860805267925101E-3</v>
      </c>
      <c r="O95">
        <v>3.0051732573322101E-3</v>
      </c>
      <c r="P95" s="1">
        <v>1.42891566909217E-5</v>
      </c>
      <c r="Q95" s="1">
        <v>1.78309677220886E-5</v>
      </c>
      <c r="R95">
        <v>9.7123729080602295E-2</v>
      </c>
      <c r="S95">
        <v>329.03494329639199</v>
      </c>
      <c r="T95">
        <v>-2.9196793544599999E-2</v>
      </c>
      <c r="U95">
        <v>-3.0353028613900001E-2</v>
      </c>
      <c r="V95">
        <v>-3.5562987736899999E-3</v>
      </c>
      <c r="W95">
        <v>-1.37389180867E-3</v>
      </c>
      <c r="X95" s="1">
        <v>-1.58072140431E-6</v>
      </c>
      <c r="Y95" s="1">
        <v>3.0589551508199999E-6</v>
      </c>
      <c r="Z95">
        <v>-2.9335881509800002E-4</v>
      </c>
      <c r="AB95" s="2">
        <f t="shared" si="5"/>
        <v>1.6866821471967289E-3</v>
      </c>
      <c r="AC95" s="2">
        <f t="shared" si="6"/>
        <v>1.5753658627878991E-3</v>
      </c>
      <c r="AD95">
        <f t="shared" si="10"/>
        <v>3.1642067710252184</v>
      </c>
      <c r="AE95">
        <f t="shared" si="11"/>
        <v>195.07821544399999</v>
      </c>
      <c r="AF95">
        <f t="shared" si="9"/>
        <v>10</v>
      </c>
    </row>
    <row r="96" spans="1:32" x14ac:dyDescent="0.25">
      <c r="A96">
        <v>282.266117216</v>
      </c>
      <c r="B96">
        <v>280.62368742400002</v>
      </c>
      <c r="C96">
        <v>297.45677655700001</v>
      </c>
      <c r="D96">
        <v>299.13095238099999</v>
      </c>
      <c r="E96">
        <v>280.372222222</v>
      </c>
      <c r="F96">
        <v>1.35804767596E-2</v>
      </c>
      <c r="G96">
        <v>1.7011543495499999E-2</v>
      </c>
      <c r="H96" t="s">
        <v>59</v>
      </c>
      <c r="I96">
        <v>10</v>
      </c>
      <c r="J96">
        <v>37.278461538499997</v>
      </c>
      <c r="K96">
        <v>-93623.7557562</v>
      </c>
      <c r="L96">
        <v>282.266117216</v>
      </c>
      <c r="M96">
        <v>280.62368742400002</v>
      </c>
      <c r="N96">
        <v>3.12920685111976E-3</v>
      </c>
      <c r="O96">
        <v>3.0743159360257901E-3</v>
      </c>
      <c r="P96" s="1">
        <v>1.42858998870997E-5</v>
      </c>
      <c r="Q96" s="1">
        <v>1.7870433087787001E-5</v>
      </c>
      <c r="R96">
        <v>5.8647100682448397E-2</v>
      </c>
      <c r="S96">
        <v>261.416528697736</v>
      </c>
      <c r="T96">
        <v>-1.9482932526599999E-4</v>
      </c>
      <c r="U96">
        <v>-2.5603864734300001E-3</v>
      </c>
      <c r="V96">
        <v>7.2187715666000001E-3</v>
      </c>
      <c r="W96">
        <v>4.44603705473E-3</v>
      </c>
      <c r="X96" s="1">
        <v>1.31003341402E-6</v>
      </c>
      <c r="Y96" s="1">
        <v>-1.79353401137E-6</v>
      </c>
      <c r="Z96" s="1">
        <v>-5.0645007166799998E-5</v>
      </c>
      <c r="AB96" s="2">
        <f t="shared" si="5"/>
        <v>2.7922029679996506E-3</v>
      </c>
      <c r="AC96" s="2">
        <f t="shared" si="6"/>
        <v>1.5732167654472424E-3</v>
      </c>
      <c r="AD96">
        <f t="shared" si="10"/>
        <v>2.5114704816750124</v>
      </c>
      <c r="AE96">
        <f t="shared" si="11"/>
        <v>93.623755756199998</v>
      </c>
      <c r="AF96">
        <f t="shared" si="9"/>
        <v>10</v>
      </c>
    </row>
    <row r="97" spans="1:32" x14ac:dyDescent="0.25">
      <c r="A97">
        <v>279.58144078100003</v>
      </c>
      <c r="B97">
        <v>277.77032967000002</v>
      </c>
      <c r="C97">
        <v>294.915018315</v>
      </c>
      <c r="D97">
        <v>296.80445665399998</v>
      </c>
      <c r="E97">
        <v>277.59444444399998</v>
      </c>
      <c r="F97">
        <v>1.35605790823E-2</v>
      </c>
      <c r="G97">
        <v>1.7044544521300001E-2</v>
      </c>
      <c r="H97" t="s">
        <v>59</v>
      </c>
      <c r="I97">
        <v>10</v>
      </c>
      <c r="J97">
        <v>37.739010989000001</v>
      </c>
      <c r="K97">
        <v>-103243.649256</v>
      </c>
      <c r="L97">
        <v>279.58144078100003</v>
      </c>
      <c r="M97">
        <v>277.77032967000002</v>
      </c>
      <c r="N97">
        <v>3.0633629000476402E-3</v>
      </c>
      <c r="O97">
        <v>3.1172967682331701E-3</v>
      </c>
      <c r="P97" s="1">
        <v>1.42601164476641E-5</v>
      </c>
      <c r="Q97" s="1">
        <v>1.79090491264628E-5</v>
      </c>
      <c r="R97">
        <v>5.9357608046036701E-2</v>
      </c>
      <c r="S97">
        <v>264.92365976886998</v>
      </c>
      <c r="T97">
        <v>-8.3941179593399994E-3</v>
      </c>
      <c r="U97">
        <v>-9.4388703084399995E-3</v>
      </c>
      <c r="V97">
        <v>5.75516271168E-3</v>
      </c>
      <c r="W97">
        <v>6.6847162499299997E-3</v>
      </c>
      <c r="X97" s="1">
        <v>-7.0535623304299995E-7</v>
      </c>
      <c r="Y97" s="1">
        <v>2.02865275572E-6</v>
      </c>
      <c r="Z97">
        <v>-2.0258002866700001E-4</v>
      </c>
      <c r="AB97" s="2">
        <f t="shared" si="5"/>
        <v>2.5660044145860519E-3</v>
      </c>
      <c r="AC97" s="2">
        <f t="shared" si="6"/>
        <v>1.5728448226514995E-3</v>
      </c>
      <c r="AD97">
        <f t="shared" si="10"/>
        <v>2.7357274753727121</v>
      </c>
      <c r="AE97">
        <f t="shared" si="11"/>
        <v>103.243649256</v>
      </c>
      <c r="AF97">
        <f t="shared" si="9"/>
        <v>10</v>
      </c>
    </row>
    <row r="98" spans="1:32" x14ac:dyDescent="0.25">
      <c r="A98">
        <v>279.507692308</v>
      </c>
      <c r="B98">
        <v>277.53534798499999</v>
      </c>
      <c r="C98">
        <v>291.45659340700001</v>
      </c>
      <c r="D98">
        <v>293.49670329700001</v>
      </c>
      <c r="E98">
        <v>277.59444444399998</v>
      </c>
      <c r="F98">
        <v>1.3569522637599999E-2</v>
      </c>
      <c r="G98">
        <v>1.6987832674399999E-2</v>
      </c>
      <c r="H98" t="s">
        <v>59</v>
      </c>
      <c r="I98">
        <v>10</v>
      </c>
      <c r="J98">
        <v>36.019890109899997</v>
      </c>
      <c r="K98">
        <v>-112517.272017</v>
      </c>
      <c r="L98">
        <v>279.507692308</v>
      </c>
      <c r="M98">
        <v>277.53534798499999</v>
      </c>
      <c r="N98">
        <v>6.9757348169153001E-3</v>
      </c>
      <c r="O98">
        <v>5.7501793525350101E-3</v>
      </c>
      <c r="P98" s="1">
        <v>1.4268618957507501E-5</v>
      </c>
      <c r="Q98" s="1">
        <v>1.7842372200418499E-5</v>
      </c>
      <c r="R98">
        <v>5.69628498818096E-2</v>
      </c>
      <c r="S98">
        <v>280.03325763534002</v>
      </c>
      <c r="T98">
        <v>1.0204915857100001E-2</v>
      </c>
      <c r="U98">
        <v>5.9542389977200001E-3</v>
      </c>
      <c r="V98">
        <v>-3.2011466794100003E-2</v>
      </c>
      <c r="W98">
        <v>-2.4953548866599999E-2</v>
      </c>
      <c r="X98" s="1">
        <v>-1.26361253373E-6</v>
      </c>
      <c r="Y98" s="1">
        <v>-9.9533601773899995E-7</v>
      </c>
      <c r="Z98">
        <v>7.5011944577199998E-4</v>
      </c>
      <c r="AB98" s="2">
        <f t="shared" si="5"/>
        <v>2.4888024088695502E-3</v>
      </c>
      <c r="AC98" s="2">
        <f t="shared" si="6"/>
        <v>1.5814276420058669E-3</v>
      </c>
      <c r="AD98">
        <f t="shared" si="10"/>
        <v>3.1237538946870589</v>
      </c>
      <c r="AE98">
        <f t="shared" si="11"/>
        <v>112.517272017</v>
      </c>
      <c r="AF98">
        <f t="shared" si="9"/>
        <v>10</v>
      </c>
    </row>
    <row r="99" spans="1:32" x14ac:dyDescent="0.25">
      <c r="A99">
        <v>285.22722222200002</v>
      </c>
      <c r="B99">
        <v>283.36271604900003</v>
      </c>
      <c r="C99">
        <v>302.859259259</v>
      </c>
      <c r="D99">
        <v>304.76320987700001</v>
      </c>
      <c r="E99">
        <v>283.14999999999998</v>
      </c>
      <c r="F99">
        <v>1.3575608260900001E-2</v>
      </c>
      <c r="G99">
        <v>1.6973085437300001E-2</v>
      </c>
      <c r="H99" t="s">
        <v>59</v>
      </c>
      <c r="I99">
        <v>20</v>
      </c>
      <c r="J99">
        <v>43.088111111099998</v>
      </c>
      <c r="K99">
        <v>-106093.68930899999</v>
      </c>
      <c r="L99">
        <v>285.22722222200002</v>
      </c>
      <c r="M99">
        <v>283.36271604900003</v>
      </c>
      <c r="N99">
        <v>2.9747683632600401E-3</v>
      </c>
      <c r="O99">
        <v>2.9867097548858601E-3</v>
      </c>
      <c r="P99" s="1">
        <v>1.43620954035394E-5</v>
      </c>
      <c r="Q99" s="1">
        <v>1.7930435528951001E-5</v>
      </c>
      <c r="R99">
        <v>6.8417086161179197E-2</v>
      </c>
      <c r="S99">
        <v>269.43038865126101</v>
      </c>
      <c r="T99">
        <v>-2.2217913364399999E-2</v>
      </c>
      <c r="U99">
        <v>-2.6069104747099999E-2</v>
      </c>
      <c r="V99">
        <v>-6.26737797473E-4</v>
      </c>
      <c r="W99">
        <v>-1.47843591562E-4</v>
      </c>
      <c r="X99" s="1">
        <v>-1.4691336019900001E-7</v>
      </c>
      <c r="Y99" s="1">
        <v>1.18350499277E-6</v>
      </c>
      <c r="Z99">
        <v>2.7271093699300002E-4</v>
      </c>
      <c r="AB99" s="2">
        <f t="shared" si="5"/>
        <v>2.5395515077861002E-3</v>
      </c>
      <c r="AC99" s="2">
        <f t="shared" si="6"/>
        <v>1.5878413881910494E-3</v>
      </c>
      <c r="AD99">
        <f t="shared" si="10"/>
        <v>2.4622497151347398</v>
      </c>
      <c r="AE99">
        <f t="shared" si="11"/>
        <v>106.093689309</v>
      </c>
      <c r="AF99">
        <f t="shared" si="9"/>
        <v>20</v>
      </c>
    </row>
    <row r="100" spans="1:32" x14ac:dyDescent="0.25">
      <c r="A100">
        <v>286.90512820499998</v>
      </c>
      <c r="B100">
        <v>283.34432234399998</v>
      </c>
      <c r="C100">
        <v>297.548107448</v>
      </c>
      <c r="D100">
        <v>300.952136752</v>
      </c>
      <c r="E100">
        <v>283.14999999999998</v>
      </c>
      <c r="F100">
        <v>1.3590876242499999E-2</v>
      </c>
      <c r="G100">
        <v>1.6753151009799998E-2</v>
      </c>
      <c r="H100" t="s">
        <v>59</v>
      </c>
      <c r="I100">
        <v>20</v>
      </c>
      <c r="J100">
        <v>51.498461538500003</v>
      </c>
      <c r="K100">
        <v>-202746.54870499999</v>
      </c>
      <c r="L100">
        <v>286.90512820499998</v>
      </c>
      <c r="M100">
        <v>283.34432234399998</v>
      </c>
      <c r="N100">
        <v>2.9699375764847798E-3</v>
      </c>
      <c r="O100">
        <v>2.9731580747174701E-3</v>
      </c>
      <c r="P100" s="1">
        <v>1.42983145284558E-5</v>
      </c>
      <c r="Q100" s="1">
        <v>1.75964120042178E-5</v>
      </c>
      <c r="R100">
        <v>8.09956192388325E-2</v>
      </c>
      <c r="S100">
        <v>335.00161250773601</v>
      </c>
      <c r="T100">
        <v>-8.5236502627799998E-3</v>
      </c>
      <c r="U100">
        <v>-8.4833041354799993E-3</v>
      </c>
      <c r="V100">
        <v>1.0999628390900001E-3</v>
      </c>
      <c r="W100">
        <v>-2.3995328343099999E-4</v>
      </c>
      <c r="X100" s="1">
        <v>-7.6624595914399997E-7</v>
      </c>
      <c r="Y100" s="1">
        <v>1.57047263853E-6</v>
      </c>
      <c r="Z100">
        <v>5.3416149068299999E-4</v>
      </c>
      <c r="AB100" s="2">
        <f t="shared" si="5"/>
        <v>1.652317214016647E-3</v>
      </c>
      <c r="AC100" s="2">
        <f t="shared" si="6"/>
        <v>1.5727774542989128E-3</v>
      </c>
      <c r="AD100">
        <f t="shared" si="10"/>
        <v>3.9369437969215384</v>
      </c>
      <c r="AE100">
        <f t="shared" si="11"/>
        <v>202.74654870499998</v>
      </c>
      <c r="AF100">
        <f t="shared" si="9"/>
        <v>20</v>
      </c>
    </row>
    <row r="101" spans="1:32" x14ac:dyDescent="0.25">
      <c r="A101">
        <v>286.65763125799998</v>
      </c>
      <c r="B101">
        <v>283.09493284500002</v>
      </c>
      <c r="C101">
        <v>292.19810744799997</v>
      </c>
      <c r="D101">
        <v>295.54383394400003</v>
      </c>
      <c r="E101">
        <v>283.14999999999998</v>
      </c>
      <c r="F101">
        <v>1.3593441448300001E-2</v>
      </c>
      <c r="G101">
        <v>1.68583244471E-2</v>
      </c>
      <c r="H101" t="s">
        <v>59</v>
      </c>
      <c r="I101">
        <v>20</v>
      </c>
      <c r="J101">
        <v>44.920329670299999</v>
      </c>
      <c r="K101">
        <v>-202917.970787</v>
      </c>
      <c r="L101">
        <v>286.65763125799998</v>
      </c>
      <c r="M101">
        <v>283.09493284500002</v>
      </c>
      <c r="N101">
        <v>3.1540454461677901E-3</v>
      </c>
      <c r="O101">
        <v>4.0342130373886903E-3</v>
      </c>
      <c r="P101" s="1">
        <v>1.43020082494358E-5</v>
      </c>
      <c r="Q101" s="1">
        <v>1.7707451118013999E-5</v>
      </c>
      <c r="R101">
        <v>7.1110209662163998E-2</v>
      </c>
      <c r="S101">
        <v>342.745207503394</v>
      </c>
      <c r="T101">
        <v>-2.0730477252200001E-3</v>
      </c>
      <c r="U101">
        <v>1.73913043478E-3</v>
      </c>
      <c r="V101">
        <v>-6.1511918033700002E-3</v>
      </c>
      <c r="W101">
        <v>-1.66210118384E-2</v>
      </c>
      <c r="X101" s="1">
        <v>-2.0877338760899998E-6</v>
      </c>
      <c r="Y101" s="1">
        <v>2.8304679607999998E-6</v>
      </c>
      <c r="Z101">
        <v>9.8041089345500001E-4</v>
      </c>
      <c r="AB101" s="2">
        <f t="shared" si="5"/>
        <v>1.6890825695431806E-3</v>
      </c>
      <c r="AC101" s="2">
        <f t="shared" si="6"/>
        <v>1.5830295588676407E-3</v>
      </c>
      <c r="AD101">
        <f t="shared" si="10"/>
        <v>4.5172858764917612</v>
      </c>
      <c r="AE101">
        <f t="shared" si="11"/>
        <v>202.917970787</v>
      </c>
      <c r="AF101">
        <f t="shared" si="9"/>
        <v>20</v>
      </c>
    </row>
    <row r="102" spans="1:32" x14ac:dyDescent="0.25">
      <c r="A102">
        <v>285.16343101299998</v>
      </c>
      <c r="B102">
        <v>282.98247863199998</v>
      </c>
      <c r="C102">
        <v>291.09725274700003</v>
      </c>
      <c r="D102">
        <v>293.15537240499998</v>
      </c>
      <c r="E102">
        <v>283.04010989</v>
      </c>
      <c r="F102">
        <v>1.3597046602399999E-2</v>
      </c>
      <c r="G102">
        <v>1.7028251998E-2</v>
      </c>
      <c r="H102" t="s">
        <v>59</v>
      </c>
      <c r="I102">
        <v>20</v>
      </c>
      <c r="J102">
        <v>35.241098901100003</v>
      </c>
      <c r="K102">
        <v>-124305.737825</v>
      </c>
      <c r="L102">
        <v>285.16343101299998</v>
      </c>
      <c r="M102">
        <v>282.98247863199998</v>
      </c>
      <c r="N102">
        <v>3.2477549193690798E-3</v>
      </c>
      <c r="O102">
        <v>3.5427633542876101E-3</v>
      </c>
      <c r="P102" s="1">
        <v>1.42972899607157E-5</v>
      </c>
      <c r="Q102" s="1">
        <v>1.7944204347246301E-5</v>
      </c>
      <c r="R102">
        <v>5.6180370212798203E-2</v>
      </c>
      <c r="S102">
        <v>279.670294135745</v>
      </c>
      <c r="T102">
        <v>-3.3381111641999999E-3</v>
      </c>
      <c r="U102">
        <v>1.92334235812E-3</v>
      </c>
      <c r="V102">
        <v>-1.27886606147E-2</v>
      </c>
      <c r="W102">
        <v>-1.7273982056599999E-2</v>
      </c>
      <c r="X102" s="1">
        <v>2.0606047902099998E-6</v>
      </c>
      <c r="Y102" s="1">
        <v>4.8898670138600002E-6</v>
      </c>
      <c r="Z102">
        <v>-6.07740086001E-4</v>
      </c>
      <c r="AB102" s="2">
        <f t="shared" si="5"/>
        <v>2.2498582851378122E-3</v>
      </c>
      <c r="AC102" s="2">
        <f t="shared" si="6"/>
        <v>1.594171917580147E-3</v>
      </c>
      <c r="AD102">
        <f t="shared" si="10"/>
        <v>3.5272945992362335</v>
      </c>
      <c r="AE102">
        <f t="shared" si="11"/>
        <v>124.30573782500001</v>
      </c>
      <c r="AF102">
        <f t="shared" si="9"/>
        <v>20</v>
      </c>
    </row>
    <row r="103" spans="1:32" x14ac:dyDescent="0.25">
      <c r="A103">
        <v>282.61336996300003</v>
      </c>
      <c r="B103">
        <v>280.69102564100001</v>
      </c>
      <c r="C103">
        <v>302.819291819</v>
      </c>
      <c r="D103">
        <v>304.819352869</v>
      </c>
      <c r="E103">
        <v>280.372222222</v>
      </c>
      <c r="F103">
        <v>1.3577079595199999E-2</v>
      </c>
      <c r="G103">
        <v>1.7000104064200001E-2</v>
      </c>
      <c r="H103" t="s">
        <v>59</v>
      </c>
      <c r="I103">
        <v>20</v>
      </c>
      <c r="J103">
        <v>45.014945054899997</v>
      </c>
      <c r="K103">
        <v>-109535.762344</v>
      </c>
      <c r="L103">
        <v>282.61336996300003</v>
      </c>
      <c r="M103">
        <v>280.69102564100001</v>
      </c>
      <c r="N103">
        <v>4.6420924116558097E-3</v>
      </c>
      <c r="O103">
        <v>6.1541607521054696E-3</v>
      </c>
      <c r="P103" s="1">
        <v>1.42846767273405E-5</v>
      </c>
      <c r="Q103" s="1">
        <v>1.7862137925401199E-5</v>
      </c>
      <c r="R103">
        <v>7.7470295664999897E-2</v>
      </c>
      <c r="S103">
        <v>290.27114474923798</v>
      </c>
      <c r="T103">
        <v>1.2259913999E-2</v>
      </c>
      <c r="U103">
        <v>1.5965387269699999E-2</v>
      </c>
      <c r="V103">
        <v>-1.0586611456200001E-2</v>
      </c>
      <c r="W103">
        <v>-1.41731698253E-2</v>
      </c>
      <c r="X103" s="1">
        <v>2.1624895794200001E-6</v>
      </c>
      <c r="Y103" s="1">
        <v>2.21252767117E-7</v>
      </c>
      <c r="Z103" s="1">
        <v>-4.0133779264199999E-5</v>
      </c>
      <c r="AB103" s="2">
        <f t="shared" si="5"/>
        <v>2.6500125487567581E-3</v>
      </c>
      <c r="AC103" s="2">
        <f t="shared" si="6"/>
        <v>1.7209905637009559E-3</v>
      </c>
      <c r="AD103">
        <f t="shared" si="10"/>
        <v>2.4333199165390682</v>
      </c>
      <c r="AE103">
        <f t="shared" si="11"/>
        <v>109.53576234400001</v>
      </c>
      <c r="AF103">
        <f t="shared" si="9"/>
        <v>20</v>
      </c>
    </row>
    <row r="104" spans="1:32" x14ac:dyDescent="0.25">
      <c r="A104">
        <v>283.46709401700002</v>
      </c>
      <c r="B104">
        <v>279.79713064700002</v>
      </c>
      <c r="C104">
        <v>291.91196581200001</v>
      </c>
      <c r="D104">
        <v>295.33449328400002</v>
      </c>
      <c r="E104">
        <v>279.81666666699999</v>
      </c>
      <c r="F104">
        <v>1.3587271088400001E-2</v>
      </c>
      <c r="G104">
        <v>1.7225703513800001E-2</v>
      </c>
      <c r="H104" t="s">
        <v>59</v>
      </c>
      <c r="I104">
        <v>20</v>
      </c>
      <c r="J104">
        <v>46.764285714300001</v>
      </c>
      <c r="K104">
        <v>-209267.242768</v>
      </c>
      <c r="L104">
        <v>283.46709401700002</v>
      </c>
      <c r="M104">
        <v>279.79713064700002</v>
      </c>
      <c r="N104">
        <v>4.0850428904689803E-3</v>
      </c>
      <c r="O104">
        <v>5.9487545331497497E-3</v>
      </c>
      <c r="P104" s="1">
        <v>1.4281764866873501E-5</v>
      </c>
      <c r="Q104" s="1">
        <v>1.8093783086978401E-5</v>
      </c>
      <c r="R104">
        <v>7.3650324354660707E-2</v>
      </c>
      <c r="S104">
        <v>351.82690367845902</v>
      </c>
      <c r="T104">
        <v>-1.60641291076E-3</v>
      </c>
      <c r="U104">
        <v>4.5814089292400004E-3</v>
      </c>
      <c r="V104">
        <v>-1.52179221744E-2</v>
      </c>
      <c r="W104">
        <v>-3.1801242235999998E-2</v>
      </c>
      <c r="X104" s="1">
        <v>-9.3143194876300002E-7</v>
      </c>
      <c r="Y104" s="1">
        <v>-9.9171880628800009E-7</v>
      </c>
      <c r="Z104">
        <v>5.1027233635899999E-4</v>
      </c>
      <c r="AB104" s="2">
        <f t="shared" si="5"/>
        <v>1.6812325666683771E-3</v>
      </c>
      <c r="AC104" s="2">
        <f t="shared" si="6"/>
        <v>1.5749267465479378E-3</v>
      </c>
      <c r="AD104">
        <f t="shared" si="10"/>
        <v>4.4749372212480605</v>
      </c>
      <c r="AE104">
        <f t="shared" si="11"/>
        <v>209.26724276799999</v>
      </c>
      <c r="AF104">
        <f t="shared" si="9"/>
        <v>20</v>
      </c>
    </row>
    <row r="105" spans="1:32" x14ac:dyDescent="0.25">
      <c r="A105">
        <v>282.228876679</v>
      </c>
      <c r="B105">
        <v>280.36550671600003</v>
      </c>
      <c r="C105">
        <v>291.81733821699999</v>
      </c>
      <c r="D105">
        <v>293.67655677699997</v>
      </c>
      <c r="E105">
        <v>280.372222222</v>
      </c>
      <c r="F105">
        <v>1.35691066583E-2</v>
      </c>
      <c r="G105">
        <v>1.69768092225E-2</v>
      </c>
      <c r="H105" t="s">
        <v>59</v>
      </c>
      <c r="I105">
        <v>20</v>
      </c>
      <c r="J105">
        <v>34.568571428600002</v>
      </c>
      <c r="K105">
        <v>-106136.134198</v>
      </c>
      <c r="L105">
        <v>282.228876679</v>
      </c>
      <c r="M105">
        <v>280.36550671600003</v>
      </c>
      <c r="N105">
        <v>3.0528518831385901E-3</v>
      </c>
      <c r="O105">
        <v>3.1760749209182198E-3</v>
      </c>
      <c r="P105" s="1">
        <v>1.42648326987964E-5</v>
      </c>
      <c r="Q105" s="1">
        <v>1.7832452260667299E-5</v>
      </c>
      <c r="R105">
        <v>5.4831570616304198E-2</v>
      </c>
      <c r="S105">
        <v>268.801484570789</v>
      </c>
      <c r="T105">
        <v>1.86813186813E-3</v>
      </c>
      <c r="U105">
        <v>3.6640654032000001E-3</v>
      </c>
      <c r="V105">
        <v>-3.25954238999E-4</v>
      </c>
      <c r="W105">
        <v>-3.0259595476899998E-4</v>
      </c>
      <c r="X105" s="1">
        <v>1.20211993905E-6</v>
      </c>
      <c r="Y105" s="1">
        <v>9.3987210881600002E-7</v>
      </c>
      <c r="Z105">
        <v>2.3793597706600001E-4</v>
      </c>
      <c r="AB105" s="2">
        <f t="shared" si="5"/>
        <v>2.5326104686395692E-3</v>
      </c>
      <c r="AC105" s="2">
        <f t="shared" si="6"/>
        <v>1.5861682548715271E-3</v>
      </c>
      <c r="AD105">
        <f t="shared" si="10"/>
        <v>3.0703072129324154</v>
      </c>
      <c r="AE105">
        <f t="shared" si="11"/>
        <v>106.13613419799999</v>
      </c>
      <c r="AF105">
        <f t="shared" si="9"/>
        <v>20</v>
      </c>
    </row>
    <row r="106" spans="1:32" x14ac:dyDescent="0.25">
      <c r="A106">
        <v>281.523992674</v>
      </c>
      <c r="B106">
        <v>278.17045177</v>
      </c>
      <c r="C106">
        <v>300.12741147700001</v>
      </c>
      <c r="D106">
        <v>303.45018314999999</v>
      </c>
      <c r="E106">
        <v>277.65549450499998</v>
      </c>
      <c r="F106">
        <v>1.35586378454E-2</v>
      </c>
      <c r="G106">
        <v>1.6982632932900001E-2</v>
      </c>
      <c r="H106" t="s">
        <v>59</v>
      </c>
      <c r="I106">
        <v>20</v>
      </c>
      <c r="J106">
        <v>57.439780219799999</v>
      </c>
      <c r="K106">
        <v>-191010.05366100001</v>
      </c>
      <c r="L106">
        <v>281.523992674</v>
      </c>
      <c r="M106">
        <v>278.17045177</v>
      </c>
      <c r="N106">
        <v>2.9310253862150099E-3</v>
      </c>
      <c r="O106">
        <v>2.9403594748670398E-3</v>
      </c>
      <c r="P106" s="1">
        <v>1.42712068655402E-5</v>
      </c>
      <c r="Q106" s="1">
        <v>1.78405271917959E-5</v>
      </c>
      <c r="R106">
        <v>9.0375345323309805E-2</v>
      </c>
      <c r="S106">
        <v>325.18195754048401</v>
      </c>
      <c r="T106">
        <v>-1.24664224664E-2</v>
      </c>
      <c r="U106">
        <v>-1.27472527473E-2</v>
      </c>
      <c r="V106" s="1">
        <v>-3.3975686148500003E-5</v>
      </c>
      <c r="W106">
        <v>7.24106811064E-4</v>
      </c>
      <c r="X106" s="1">
        <v>-4.4353041081199998E-6</v>
      </c>
      <c r="Y106" s="1">
        <v>-3.3157771638799997E-8</v>
      </c>
      <c r="Z106">
        <v>-5.0740563784000005E-4</v>
      </c>
      <c r="AB106" s="2">
        <f t="shared" si="5"/>
        <v>1.7024337269576869E-3</v>
      </c>
      <c r="AC106" s="2">
        <f t="shared" si="6"/>
        <v>1.5733929513218545E-3</v>
      </c>
      <c r="AD106">
        <f t="shared" si="10"/>
        <v>3.3253966663883086</v>
      </c>
      <c r="AE106">
        <f t="shared" si="11"/>
        <v>191.010053661</v>
      </c>
      <c r="AF106">
        <f t="shared" si="9"/>
        <v>20</v>
      </c>
    </row>
    <row r="107" spans="1:32" x14ac:dyDescent="0.25">
      <c r="A107">
        <v>280.70506715499999</v>
      </c>
      <c r="B107">
        <v>277.19487179499998</v>
      </c>
      <c r="C107">
        <v>294.08449328400002</v>
      </c>
      <c r="D107">
        <v>297.515873016</v>
      </c>
      <c r="E107">
        <v>277.03888888900002</v>
      </c>
      <c r="F107">
        <v>1.35466437751E-2</v>
      </c>
      <c r="G107">
        <v>1.6995874941200001E-2</v>
      </c>
      <c r="H107" t="s">
        <v>59</v>
      </c>
      <c r="I107">
        <v>20</v>
      </c>
      <c r="J107">
        <v>50.4240659341</v>
      </c>
      <c r="K107">
        <v>-199859.220573</v>
      </c>
      <c r="L107">
        <v>280.70506715499999</v>
      </c>
      <c r="M107">
        <v>277.19487179499998</v>
      </c>
      <c r="N107">
        <v>2.96284597416002E-3</v>
      </c>
      <c r="O107">
        <v>2.9848887043419899E-3</v>
      </c>
      <c r="P107" s="1">
        <v>1.4238478669303399E-5</v>
      </c>
      <c r="Q107" s="1">
        <v>1.7849844548289201E-5</v>
      </c>
      <c r="R107">
        <v>7.9320540827617803E-2</v>
      </c>
      <c r="S107">
        <v>332.529704073804</v>
      </c>
      <c r="T107">
        <v>8.1557572861900001E-3</v>
      </c>
      <c r="U107">
        <v>9.9378881987600004E-3</v>
      </c>
      <c r="V107">
        <v>-4.7353612571099997E-4</v>
      </c>
      <c r="W107">
        <v>-3.4336677814899999E-3</v>
      </c>
      <c r="X107" s="1">
        <v>-7.8674349070199997E-7</v>
      </c>
      <c r="Y107" s="1">
        <v>1.7061180679600001E-6</v>
      </c>
      <c r="Z107">
        <v>-6.3258480649799995E-4</v>
      </c>
      <c r="AB107" s="2">
        <f t="shared" si="5"/>
        <v>1.6638196782737134E-3</v>
      </c>
      <c r="AC107" s="2">
        <f t="shared" si="6"/>
        <v>1.5730691160701531E-3</v>
      </c>
      <c r="AD107">
        <f t="shared" si="10"/>
        <v>3.963568127056615</v>
      </c>
      <c r="AE107">
        <f t="shared" si="11"/>
        <v>199.85922057299999</v>
      </c>
      <c r="AF107">
        <f t="shared" si="9"/>
        <v>20</v>
      </c>
    </row>
    <row r="108" spans="1:32" x14ac:dyDescent="0.25">
      <c r="A108">
        <v>279.41984127000001</v>
      </c>
      <c r="B108">
        <v>277.65934065900001</v>
      </c>
      <c r="C108">
        <v>294.09938949899998</v>
      </c>
      <c r="D108">
        <v>295.967948718</v>
      </c>
      <c r="E108">
        <v>277.59444444399998</v>
      </c>
      <c r="F108">
        <v>1.3542761301500001E-2</v>
      </c>
      <c r="G108">
        <v>1.7046624417799999E-2</v>
      </c>
      <c r="H108" t="s">
        <v>59</v>
      </c>
      <c r="I108">
        <v>20</v>
      </c>
      <c r="J108">
        <v>36.669780219800003</v>
      </c>
      <c r="K108">
        <v>-100235.131599</v>
      </c>
      <c r="L108">
        <v>279.41984127000001</v>
      </c>
      <c r="M108">
        <v>277.65934065900001</v>
      </c>
      <c r="N108">
        <v>3.0258347197390902E-3</v>
      </c>
      <c r="O108">
        <v>3.0398806185978999E-3</v>
      </c>
      <c r="P108" s="1">
        <v>1.4242524537085899E-5</v>
      </c>
      <c r="Q108" s="1">
        <v>1.7915890006061E-5</v>
      </c>
      <c r="R108">
        <v>5.7736154929856898E-2</v>
      </c>
      <c r="S108">
        <v>262.98516056998199</v>
      </c>
      <c r="T108">
        <v>5.8140892923499998E-3</v>
      </c>
      <c r="U108">
        <v>5.7068535329399999E-3</v>
      </c>
      <c r="V108" s="1">
        <v>8.9186176142300001E-5</v>
      </c>
      <c r="W108">
        <v>-2.94579816319E-3</v>
      </c>
      <c r="X108" s="1">
        <v>1.23105763066E-6</v>
      </c>
      <c r="Y108" s="1">
        <v>1.64281686756E-6</v>
      </c>
      <c r="Z108">
        <v>9.6894409937900005E-4</v>
      </c>
      <c r="AB108" s="2">
        <f t="shared" si="5"/>
        <v>2.6236824990870334E-3</v>
      </c>
      <c r="AC108" s="2">
        <f t="shared" si="6"/>
        <v>1.5744887093346149E-3</v>
      </c>
      <c r="AD108">
        <f t="shared" si="10"/>
        <v>2.7334532958252535</v>
      </c>
      <c r="AE108">
        <f t="shared" si="11"/>
        <v>100.235131599</v>
      </c>
      <c r="AF108">
        <f t="shared" si="9"/>
        <v>20</v>
      </c>
    </row>
    <row r="109" spans="1:32" x14ac:dyDescent="0.25">
      <c r="A109">
        <v>281.55995116000003</v>
      </c>
      <c r="B109">
        <v>277.92411477399997</v>
      </c>
      <c r="C109">
        <v>291.37264957299999</v>
      </c>
      <c r="D109">
        <v>294.877655678</v>
      </c>
      <c r="E109">
        <v>277.59444444399998</v>
      </c>
      <c r="F109">
        <v>1.3570215936399999E-2</v>
      </c>
      <c r="G109">
        <v>1.69099058824E-2</v>
      </c>
      <c r="H109" t="s">
        <v>59</v>
      </c>
      <c r="I109">
        <v>20</v>
      </c>
      <c r="J109">
        <v>47.450109890100002</v>
      </c>
      <c r="K109">
        <v>-207277.775283</v>
      </c>
      <c r="L109">
        <v>281.55995116000003</v>
      </c>
      <c r="M109">
        <v>277.92411477399997</v>
      </c>
      <c r="N109">
        <v>3.0800041182144E-3</v>
      </c>
      <c r="O109">
        <v>3.16148652906703E-3</v>
      </c>
      <c r="P109" s="1">
        <v>1.42620173749386E-5</v>
      </c>
      <c r="Q109" s="1">
        <v>1.7784976564966599E-5</v>
      </c>
      <c r="R109">
        <v>7.4729299559478102E-2</v>
      </c>
      <c r="S109">
        <v>339.918307801477</v>
      </c>
      <c r="T109">
        <v>-6.9204225726000003E-3</v>
      </c>
      <c r="U109">
        <v>-9.7796889101200001E-3</v>
      </c>
      <c r="V109">
        <v>-1.0171471041E-3</v>
      </c>
      <c r="W109">
        <v>-3.1162074640299998E-4</v>
      </c>
      <c r="X109" s="1">
        <v>1.35766003146E-6</v>
      </c>
      <c r="Y109" s="1">
        <v>1.0013647034899999E-6</v>
      </c>
      <c r="Z109">
        <v>-5.5327281414199996E-4</v>
      </c>
      <c r="AB109" s="2">
        <f t="shared" si="5"/>
        <v>1.6399168089168293E-3</v>
      </c>
      <c r="AC109" s="2">
        <f t="shared" si="6"/>
        <v>1.574902560448435E-3</v>
      </c>
      <c r="AD109">
        <f t="shared" si="10"/>
        <v>4.3683307744298068</v>
      </c>
      <c r="AE109">
        <f t="shared" si="11"/>
        <v>207.27777528299998</v>
      </c>
      <c r="AF109">
        <f t="shared" si="9"/>
        <v>20</v>
      </c>
    </row>
    <row r="110" spans="1:32" x14ac:dyDescent="0.25">
      <c r="A110">
        <v>279.77844932800002</v>
      </c>
      <c r="B110">
        <v>277.82612942600002</v>
      </c>
      <c r="C110">
        <v>291.74621489600003</v>
      </c>
      <c r="D110">
        <v>293.773870574</v>
      </c>
      <c r="E110">
        <v>277.59444444399998</v>
      </c>
      <c r="F110">
        <v>1.3536521611800001E-2</v>
      </c>
      <c r="G110">
        <v>1.6942629588599999E-2</v>
      </c>
      <c r="H110" t="s">
        <v>59</v>
      </c>
      <c r="I110">
        <v>20</v>
      </c>
      <c r="J110">
        <v>36.291648351600003</v>
      </c>
      <c r="K110">
        <v>-111088.342128</v>
      </c>
      <c r="L110">
        <v>279.77844932800002</v>
      </c>
      <c r="M110">
        <v>277.82612942600002</v>
      </c>
      <c r="N110">
        <v>3.0524794339107601E-3</v>
      </c>
      <c r="O110">
        <v>3.0946829421187498E-3</v>
      </c>
      <c r="P110" s="1">
        <v>1.4236181578117101E-5</v>
      </c>
      <c r="Q110" s="1">
        <v>1.7792271617199501E-5</v>
      </c>
      <c r="R110">
        <v>5.7116513082793197E-2</v>
      </c>
      <c r="S110">
        <v>270.31662955204303</v>
      </c>
      <c r="T110">
        <v>-2.6472368211500001E-2</v>
      </c>
      <c r="U110">
        <v>-2.7370069544000002E-2</v>
      </c>
      <c r="V110">
        <v>3.9995753039200003E-3</v>
      </c>
      <c r="W110">
        <v>2.2296544035700001E-3</v>
      </c>
      <c r="X110" s="1">
        <v>-1.6886348792800001E-6</v>
      </c>
      <c r="Y110" s="1">
        <v>-1.73023281097E-7</v>
      </c>
      <c r="Z110">
        <v>-5.81939799331E-4</v>
      </c>
      <c r="AB110" s="2">
        <f t="shared" si="5"/>
        <v>2.4333483097675039E-3</v>
      </c>
      <c r="AC110" s="2">
        <f t="shared" si="6"/>
        <v>1.5738197540502478E-3</v>
      </c>
      <c r="AD110">
        <f t="shared" si="10"/>
        <v>3.0609891579394852</v>
      </c>
      <c r="AE110">
        <f t="shared" si="11"/>
        <v>111.08834212800001</v>
      </c>
      <c r="AF110">
        <f t="shared" si="9"/>
        <v>20</v>
      </c>
    </row>
    <row r="111" spans="1:32" x14ac:dyDescent="0.25">
      <c r="A111">
        <v>287.00634920599998</v>
      </c>
      <c r="B111">
        <v>283.56758241799997</v>
      </c>
      <c r="C111">
        <v>302.77631257600001</v>
      </c>
      <c r="D111">
        <v>306.358791209</v>
      </c>
      <c r="E111">
        <v>282.59444444399998</v>
      </c>
      <c r="F111">
        <v>1.35935801081E-2</v>
      </c>
      <c r="G111">
        <v>1.6992685766399999E-2</v>
      </c>
      <c r="H111" t="s">
        <v>59</v>
      </c>
      <c r="I111">
        <v>30</v>
      </c>
      <c r="J111">
        <v>61.959780219800002</v>
      </c>
      <c r="K111">
        <v>-195822.68617</v>
      </c>
      <c r="L111">
        <v>287.00634920599998</v>
      </c>
      <c r="M111">
        <v>283.56758241799997</v>
      </c>
      <c r="N111">
        <v>2.93765579461795E-3</v>
      </c>
      <c r="O111">
        <v>3.0431044192846301E-3</v>
      </c>
      <c r="P111" s="1">
        <v>1.4304852688439101E-5</v>
      </c>
      <c r="Q111" s="1">
        <v>1.78526012097505E-5</v>
      </c>
      <c r="R111">
        <v>9.74808509717799E-2</v>
      </c>
      <c r="S111">
        <v>329.308269037532</v>
      </c>
      <c r="T111">
        <v>4.6066865123300001E-3</v>
      </c>
      <c r="U111">
        <v>4.4801388566400001E-3</v>
      </c>
      <c r="V111">
        <v>2.4162627386699999E-3</v>
      </c>
      <c r="W111">
        <v>2.1858215528699999E-3</v>
      </c>
      <c r="X111" s="1">
        <v>-4.1547351468100003E-7</v>
      </c>
      <c r="Y111" s="1">
        <v>-1.25522525621E-6</v>
      </c>
      <c r="Z111">
        <v>-4.4083255468900002E-4</v>
      </c>
      <c r="AB111" s="2">
        <f t="shared" si="5"/>
        <v>1.6816655693898963E-3</v>
      </c>
      <c r="AC111" s="2">
        <f t="shared" si="6"/>
        <v>1.5732923942914296E-3</v>
      </c>
      <c r="AD111">
        <f t="shared" si="10"/>
        <v>3.1604806452722451</v>
      </c>
      <c r="AE111">
        <f t="shared" si="11"/>
        <v>195.82268617</v>
      </c>
      <c r="AF111">
        <f t="shared" si="9"/>
        <v>30</v>
      </c>
    </row>
    <row r="112" spans="1:32" x14ac:dyDescent="0.25">
      <c r="A112">
        <v>286.81407407400002</v>
      </c>
      <c r="B112">
        <v>283.40493827199998</v>
      </c>
      <c r="C112">
        <v>297.39814814800002</v>
      </c>
      <c r="D112">
        <v>300.86265432099998</v>
      </c>
      <c r="E112">
        <v>283.14999999999998</v>
      </c>
      <c r="F112">
        <v>1.3591521010500001E-2</v>
      </c>
      <c r="G112">
        <v>1.6820967963700001E-2</v>
      </c>
      <c r="H112" t="s">
        <v>59</v>
      </c>
      <c r="I112">
        <v>30</v>
      </c>
      <c r="J112">
        <v>52.038333333300002</v>
      </c>
      <c r="K112">
        <v>-194122.659051</v>
      </c>
      <c r="L112">
        <v>286.81407407400002</v>
      </c>
      <c r="M112">
        <v>283.40493827199998</v>
      </c>
      <c r="N112">
        <v>2.98146577064466E-3</v>
      </c>
      <c r="O112">
        <v>3.0346815743266301E-3</v>
      </c>
      <c r="P112" s="1">
        <v>1.43896327991421E-5</v>
      </c>
      <c r="Q112" s="1">
        <v>1.7782160638569998E-5</v>
      </c>
      <c r="R112">
        <v>8.22863200398668E-2</v>
      </c>
      <c r="S112">
        <v>329.73833178776198</v>
      </c>
      <c r="T112">
        <v>-1.1535529437199999E-2</v>
      </c>
      <c r="U112">
        <v>-1.0582496346299999E-2</v>
      </c>
      <c r="V112" s="1">
        <v>-7.6507874571700004E-5</v>
      </c>
      <c r="W112">
        <v>1.7278028341100001E-3</v>
      </c>
      <c r="X112" s="1">
        <v>-3.2854618071899997E-7</v>
      </c>
      <c r="Y112" s="1">
        <v>-8.0063944635300004E-6</v>
      </c>
      <c r="Z112">
        <v>7.0824432461800003E-4</v>
      </c>
      <c r="AB112" s="2">
        <f t="shared" si="5"/>
        <v>1.6986081552753352E-3</v>
      </c>
      <c r="AC112" s="2">
        <f t="shared" si="6"/>
        <v>1.5812635564792525E-3</v>
      </c>
      <c r="AD112">
        <f t="shared" si="10"/>
        <v>3.7303781004603849</v>
      </c>
      <c r="AE112">
        <f t="shared" si="11"/>
        <v>194.122659051</v>
      </c>
      <c r="AF112">
        <f t="shared" si="9"/>
        <v>30</v>
      </c>
    </row>
    <row r="113" spans="1:32" x14ac:dyDescent="0.25">
      <c r="A113">
        <v>284.65396825400001</v>
      </c>
      <c r="B113">
        <v>283.10604395600001</v>
      </c>
      <c r="C113">
        <v>297.35622710600001</v>
      </c>
      <c r="D113">
        <v>299.04841269799999</v>
      </c>
      <c r="E113">
        <v>283.14999999999998</v>
      </c>
      <c r="F113">
        <v>1.3584705882600001E-2</v>
      </c>
      <c r="G113">
        <v>1.68458450675E-2</v>
      </c>
      <c r="H113" t="s">
        <v>59</v>
      </c>
      <c r="I113">
        <v>30</v>
      </c>
      <c r="J113">
        <v>36.338241758199999</v>
      </c>
      <c r="K113">
        <v>-88157.345916200007</v>
      </c>
      <c r="L113">
        <v>284.65396825400001</v>
      </c>
      <c r="M113">
        <v>283.10604395600001</v>
      </c>
      <c r="N113">
        <v>3.2700967581678498E-3</v>
      </c>
      <c r="O113">
        <v>3.1329384612409201E-3</v>
      </c>
      <c r="P113" s="1">
        <v>1.42932527369043E-5</v>
      </c>
      <c r="Q113" s="1">
        <v>1.7690165242701099E-5</v>
      </c>
      <c r="R113">
        <v>5.7156068974147399E-2</v>
      </c>
      <c r="S113">
        <v>258.62584942329403</v>
      </c>
      <c r="T113">
        <v>-1.78043212826E-2</v>
      </c>
      <c r="U113">
        <v>-2.0605191909500001E-2</v>
      </c>
      <c r="V113">
        <v>1.2462706375699999E-2</v>
      </c>
      <c r="W113">
        <v>8.5125019907600005E-3</v>
      </c>
      <c r="X113" s="1">
        <v>-2.8648314695900002E-6</v>
      </c>
      <c r="Y113" s="1">
        <v>1.47763087794E-6</v>
      </c>
      <c r="Z113">
        <v>-3.2775919732400003E-4</v>
      </c>
      <c r="AB113" s="2">
        <f t="shared" si="5"/>
        <v>2.9336846151100872E-3</v>
      </c>
      <c r="AC113" s="2">
        <f t="shared" si="6"/>
        <v>1.5728903273436365E-3</v>
      </c>
      <c r="AD113">
        <f t="shared" si="10"/>
        <v>2.4260212286222305</v>
      </c>
      <c r="AE113">
        <f t="shared" si="11"/>
        <v>88.157345916200001</v>
      </c>
      <c r="AF113">
        <f t="shared" si="9"/>
        <v>30</v>
      </c>
    </row>
    <row r="114" spans="1:32" x14ac:dyDescent="0.25">
      <c r="A114">
        <v>286.59932844899998</v>
      </c>
      <c r="B114">
        <v>283.17722832700002</v>
      </c>
      <c r="C114">
        <v>291.89462759499997</v>
      </c>
      <c r="D114">
        <v>295.26019536000001</v>
      </c>
      <c r="E114">
        <v>283.14999999999998</v>
      </c>
      <c r="F114">
        <v>1.3587201758500001E-2</v>
      </c>
      <c r="G114">
        <v>1.69042901616E-2</v>
      </c>
      <c r="H114" t="s">
        <v>59</v>
      </c>
      <c r="I114">
        <v>30</v>
      </c>
      <c r="J114">
        <v>44.620219780200003</v>
      </c>
      <c r="K114">
        <v>-194822.531323</v>
      </c>
      <c r="L114">
        <v>286.59932844899998</v>
      </c>
      <c r="M114">
        <v>283.17722832700002</v>
      </c>
      <c r="N114">
        <v>3.3668139298375101E-3</v>
      </c>
      <c r="O114">
        <v>4.5045633226705696E-3</v>
      </c>
      <c r="P114" s="1">
        <v>1.42928143110645E-5</v>
      </c>
      <c r="Q114" s="1">
        <v>1.7767373030467499E-5</v>
      </c>
      <c r="R114">
        <v>7.0894928339080607E-2</v>
      </c>
      <c r="S114">
        <v>340.60421690372698</v>
      </c>
      <c r="T114">
        <v>5.6967670011200001E-3</v>
      </c>
      <c r="U114">
        <v>1.20910973085E-2</v>
      </c>
      <c r="V114">
        <v>-3.8482773265400001E-3</v>
      </c>
      <c r="W114">
        <v>-1.7778308647900001E-2</v>
      </c>
      <c r="X114" s="1">
        <v>-1.5234488896599999E-6</v>
      </c>
      <c r="Y114" s="1">
        <v>3.1319022484299998E-6</v>
      </c>
      <c r="Z114" s="1">
        <v>-3.9178213091200003E-5</v>
      </c>
      <c r="AB114" s="2">
        <f t="shared" si="5"/>
        <v>1.7482793935113836E-3</v>
      </c>
      <c r="AC114" s="2">
        <f t="shared" si="6"/>
        <v>1.5888520650124604E-3</v>
      </c>
      <c r="AD114">
        <f t="shared" si="10"/>
        <v>4.3662387205329614</v>
      </c>
      <c r="AE114">
        <f t="shared" si="11"/>
        <v>194.82253132299999</v>
      </c>
      <c r="AF114">
        <f t="shared" si="9"/>
        <v>30</v>
      </c>
    </row>
    <row r="115" spans="1:32" x14ac:dyDescent="0.25">
      <c r="A115">
        <v>285.11135531100001</v>
      </c>
      <c r="B115">
        <v>280.56715506699999</v>
      </c>
      <c r="C115">
        <v>300.52075702100001</v>
      </c>
      <c r="D115">
        <v>305.03998779</v>
      </c>
      <c r="E115">
        <v>279.81666666699999</v>
      </c>
      <c r="F115">
        <v>1.35824179964E-2</v>
      </c>
      <c r="G115">
        <v>1.6984088860499999E-2</v>
      </c>
      <c r="H115" t="s">
        <v>59</v>
      </c>
      <c r="I115">
        <v>30</v>
      </c>
      <c r="J115">
        <v>70.364395604400002</v>
      </c>
      <c r="K115">
        <v>-258854.26818499999</v>
      </c>
      <c r="L115">
        <v>285.11135531100001</v>
      </c>
      <c r="M115">
        <v>280.56715506699999</v>
      </c>
      <c r="N115">
        <v>2.9644629362958301E-3</v>
      </c>
      <c r="O115">
        <v>3.1870903268698099E-3</v>
      </c>
      <c r="P115" s="1">
        <v>1.42861430239237E-5</v>
      </c>
      <c r="Q115" s="1">
        <v>1.7845900890084001E-5</v>
      </c>
      <c r="R115">
        <v>0.110696845252992</v>
      </c>
      <c r="S115">
        <v>384.87490019152898</v>
      </c>
      <c r="T115">
        <v>-2.4182725487100001E-2</v>
      </c>
      <c r="U115">
        <v>-2.6261612783400001E-2</v>
      </c>
      <c r="V115">
        <v>-2.4138663269100001E-3</v>
      </c>
      <c r="W115">
        <v>7.0934862239200001E-3</v>
      </c>
      <c r="X115" s="1">
        <v>8.5064755967900003E-7</v>
      </c>
      <c r="Y115" s="1">
        <v>-1.30822480829E-6</v>
      </c>
      <c r="Z115">
        <v>-8.1509794553299997E-4</v>
      </c>
      <c r="AB115" s="2">
        <f t="shared" si="5"/>
        <v>1.4868400775855223E-3</v>
      </c>
      <c r="AC115" s="2">
        <f t="shared" si="6"/>
        <v>1.5731940039014553E-3</v>
      </c>
      <c r="AD115">
        <f t="shared" si="10"/>
        <v>3.6787677341864842</v>
      </c>
      <c r="AE115">
        <f t="shared" si="11"/>
        <v>258.85426818499997</v>
      </c>
      <c r="AF115">
        <f t="shared" si="9"/>
        <v>30</v>
      </c>
    </row>
    <row r="116" spans="1:32" x14ac:dyDescent="0.25">
      <c r="A116">
        <v>282.29737484700001</v>
      </c>
      <c r="B116">
        <v>280.35463980499998</v>
      </c>
      <c r="C116">
        <v>292.41263736299999</v>
      </c>
      <c r="D116">
        <v>294.43479853500003</v>
      </c>
      <c r="E116">
        <v>280.372222222</v>
      </c>
      <c r="F116">
        <v>1.35617576903E-2</v>
      </c>
      <c r="G116">
        <v>1.69562182463E-2</v>
      </c>
      <c r="H116" t="s">
        <v>59</v>
      </c>
      <c r="I116">
        <v>30</v>
      </c>
      <c r="J116">
        <v>35.7657142857</v>
      </c>
      <c r="K116">
        <v>-110593.611489</v>
      </c>
      <c r="L116">
        <v>282.29737484700001</v>
      </c>
      <c r="M116">
        <v>280.35463980499998</v>
      </c>
      <c r="N116">
        <v>3.4132262914057299E-3</v>
      </c>
      <c r="O116">
        <v>3.8313715795039302E-3</v>
      </c>
      <c r="P116" s="1">
        <v>1.4263839435078599E-5</v>
      </c>
      <c r="Q116" s="1">
        <v>1.7826299926315698E-5</v>
      </c>
      <c r="R116">
        <v>5.8408622061612701E-2</v>
      </c>
      <c r="S116">
        <v>278.19710903524202</v>
      </c>
      <c r="T116">
        <v>-1.1514572384100001E-2</v>
      </c>
      <c r="U116">
        <v>-1.34543717152E-2</v>
      </c>
      <c r="V116">
        <v>1.3022243456999999E-3</v>
      </c>
      <c r="W116">
        <v>2.6862026861799998E-4</v>
      </c>
      <c r="X116" s="1">
        <v>-3.1325051169999999E-6</v>
      </c>
      <c r="Y116" s="1">
        <v>1.1038523612800001E-6</v>
      </c>
      <c r="Z116">
        <v>-1.4237935977100001E-4</v>
      </c>
      <c r="AB116" s="2">
        <f t="shared" si="5"/>
        <v>2.5154898668166958E-3</v>
      </c>
      <c r="AC116" s="2">
        <f t="shared" si="6"/>
        <v>1.6330897684592276E-3</v>
      </c>
      <c r="AD116">
        <f t="shared" si="10"/>
        <v>3.0921683991983913</v>
      </c>
      <c r="AE116">
        <f t="shared" si="11"/>
        <v>110.593611489</v>
      </c>
      <c r="AF116">
        <f t="shared" si="9"/>
        <v>30</v>
      </c>
    </row>
    <row r="117" spans="1:32" x14ac:dyDescent="0.25">
      <c r="A117">
        <v>279.63888888899999</v>
      </c>
      <c r="B117">
        <v>277.66123321100002</v>
      </c>
      <c r="C117">
        <v>300.32838827799998</v>
      </c>
      <c r="D117">
        <v>302.45054945099997</v>
      </c>
      <c r="E117">
        <v>277.59444444399998</v>
      </c>
      <c r="F117">
        <v>1.3541860013E-2</v>
      </c>
      <c r="G117">
        <v>1.7007314372399999E-2</v>
      </c>
      <c r="H117" t="s">
        <v>59</v>
      </c>
      <c r="I117">
        <v>30</v>
      </c>
      <c r="J117">
        <v>44.872527472500003</v>
      </c>
      <c r="K117">
        <v>-112582.738983</v>
      </c>
      <c r="L117">
        <v>279.63888888899999</v>
      </c>
      <c r="M117">
        <v>277.66123321100002</v>
      </c>
      <c r="N117">
        <v>3.22082290656741E-3</v>
      </c>
      <c r="O117">
        <v>3.2087530101298002E-3</v>
      </c>
      <c r="P117" s="1">
        <v>1.4243911651322799E-5</v>
      </c>
      <c r="Q117" s="1">
        <v>1.7854978727518198E-5</v>
      </c>
      <c r="R117">
        <v>7.0610688145500297E-2</v>
      </c>
      <c r="S117">
        <v>270.66538762700202</v>
      </c>
      <c r="T117">
        <v>-1.43058873494E-2</v>
      </c>
      <c r="U117">
        <v>-1.84556988905E-2</v>
      </c>
      <c r="V117">
        <v>5.8724850029200004E-3</v>
      </c>
      <c r="W117">
        <v>4.9928332536999997E-3</v>
      </c>
      <c r="X117" s="1">
        <v>-3.9343203220900002E-6</v>
      </c>
      <c r="Y117" s="1">
        <v>2.1034084590499999E-6</v>
      </c>
      <c r="Z117">
        <v>-1.6340181557599999E-4</v>
      </c>
      <c r="AB117" s="2">
        <f t="shared" si="5"/>
        <v>2.404146408872434E-3</v>
      </c>
      <c r="AC117" s="2">
        <f t="shared" si="6"/>
        <v>1.5735839303630456E-3</v>
      </c>
      <c r="AD117">
        <f t="shared" si="10"/>
        <v>2.5089457920995422</v>
      </c>
      <c r="AE117">
        <f t="shared" si="11"/>
        <v>112.582738983</v>
      </c>
      <c r="AF117">
        <f t="shared" si="9"/>
        <v>30</v>
      </c>
    </row>
    <row r="118" spans="1:32" x14ac:dyDescent="0.25">
      <c r="A118">
        <v>279.385592186</v>
      </c>
      <c r="B118">
        <v>277.643528694</v>
      </c>
      <c r="C118">
        <v>294.23956043999999</v>
      </c>
      <c r="D118">
        <v>296.11367521400001</v>
      </c>
      <c r="E118">
        <v>277.59444444399998</v>
      </c>
      <c r="F118">
        <v>1.35454651671E-2</v>
      </c>
      <c r="G118">
        <v>1.70464857581E-2</v>
      </c>
      <c r="H118" t="s">
        <v>59</v>
      </c>
      <c r="I118">
        <v>30</v>
      </c>
      <c r="J118">
        <v>36.780659340699998</v>
      </c>
      <c r="K118">
        <v>-99206.771191000007</v>
      </c>
      <c r="L118">
        <v>279.385592186</v>
      </c>
      <c r="M118">
        <v>277.643528694</v>
      </c>
      <c r="N118">
        <v>3.5932176821753502E-3</v>
      </c>
      <c r="O118">
        <v>3.8076844405672602E-3</v>
      </c>
      <c r="P118" s="1">
        <v>1.42397405254043E-5</v>
      </c>
      <c r="Q118" s="1">
        <v>1.79083008506658E-5</v>
      </c>
      <c r="R118">
        <v>5.79063592898722E-2</v>
      </c>
      <c r="S118">
        <v>263.17220600526099</v>
      </c>
      <c r="T118">
        <v>-1.5682433508500002E-2</v>
      </c>
      <c r="U118">
        <v>-1.6799384190700001E-2</v>
      </c>
      <c r="V118">
        <v>-1.6770186335399999E-2</v>
      </c>
      <c r="W118">
        <v>-2.07299463821E-2</v>
      </c>
      <c r="X118" s="1">
        <v>-1.31666496835E-6</v>
      </c>
      <c r="Y118" s="1">
        <v>2.80575034922E-6</v>
      </c>
      <c r="Z118">
        <v>-5.7333970377399998E-4</v>
      </c>
      <c r="AB118" s="2">
        <f t="shared" si="5"/>
        <v>2.6527645527197226E-3</v>
      </c>
      <c r="AC118" s="2">
        <f t="shared" si="6"/>
        <v>1.5743697999941876E-3</v>
      </c>
      <c r="AD118">
        <f t="shared" si="10"/>
        <v>2.6972537461073132</v>
      </c>
      <c r="AE118">
        <f t="shared" si="11"/>
        <v>99.206771191000001</v>
      </c>
      <c r="AF118">
        <f t="shared" si="9"/>
        <v>30</v>
      </c>
    </row>
    <row r="119" spans="1:32" x14ac:dyDescent="0.25">
      <c r="A119">
        <v>282.81153846199999</v>
      </c>
      <c r="B119">
        <v>277.93015873000002</v>
      </c>
      <c r="C119">
        <v>291.07564102600003</v>
      </c>
      <c r="D119">
        <v>295.80195360200003</v>
      </c>
      <c r="E119">
        <v>277.03888888900002</v>
      </c>
      <c r="F119">
        <v>1.3567858720300001E-2</v>
      </c>
      <c r="G119">
        <v>1.6900754337400001E-2</v>
      </c>
      <c r="H119" t="s">
        <v>59</v>
      </c>
      <c r="I119">
        <v>30</v>
      </c>
      <c r="J119">
        <v>58.782417582400001</v>
      </c>
      <c r="K119">
        <v>-278127.19919100002</v>
      </c>
      <c r="L119">
        <v>282.81153846199999</v>
      </c>
      <c r="M119">
        <v>277.93015873000002</v>
      </c>
      <c r="N119">
        <v>3.2061905032952898E-3</v>
      </c>
      <c r="O119">
        <v>3.1152592798626001E-3</v>
      </c>
      <c r="P119" s="1">
        <v>1.42648415486718E-5</v>
      </c>
      <c r="Q119" s="1">
        <v>1.7767301302339199E-5</v>
      </c>
      <c r="R119">
        <v>9.2635433263492897E-2</v>
      </c>
      <c r="S119">
        <v>412.46617725517598</v>
      </c>
      <c r="T119">
        <v>1.8821468386699999E-2</v>
      </c>
      <c r="U119">
        <v>1.6783458087800001E-2</v>
      </c>
      <c r="V119">
        <v>-1.26118808727E-2</v>
      </c>
      <c r="W119">
        <v>-5.3718745023099996E-3</v>
      </c>
      <c r="X119" s="1">
        <v>2.24930265426E-6</v>
      </c>
      <c r="Y119" s="1">
        <v>1.5572095298700001E-6</v>
      </c>
      <c r="Z119">
        <v>-4.3287147635000001E-4</v>
      </c>
      <c r="AB119" s="2">
        <f t="shared" si="5"/>
        <v>1.4830127310631008E-3</v>
      </c>
      <c r="AC119" s="2">
        <f t="shared" si="6"/>
        <v>1.5759037663539174E-3</v>
      </c>
      <c r="AD119">
        <f t="shared" si="10"/>
        <v>4.7314692152823916</v>
      </c>
      <c r="AE119">
        <f t="shared" si="11"/>
        <v>278.12719919100005</v>
      </c>
      <c r="AF119">
        <f t="shared" si="9"/>
        <v>30</v>
      </c>
    </row>
    <row r="120" spans="1:32" x14ac:dyDescent="0.25">
      <c r="A120">
        <v>279.53431013400001</v>
      </c>
      <c r="B120">
        <v>277.61098901100002</v>
      </c>
      <c r="C120">
        <v>291.26666666699998</v>
      </c>
      <c r="D120">
        <v>293.27997557999998</v>
      </c>
      <c r="E120">
        <v>277.59444444399998</v>
      </c>
      <c r="F120">
        <v>1.35506649085E-2</v>
      </c>
      <c r="G120">
        <v>1.6950949175E-2</v>
      </c>
      <c r="H120" t="s">
        <v>59</v>
      </c>
      <c r="I120">
        <v>30</v>
      </c>
      <c r="J120">
        <v>35.544285714300003</v>
      </c>
      <c r="K120">
        <v>-109568.754954</v>
      </c>
      <c r="L120">
        <v>279.53431013400001</v>
      </c>
      <c r="M120">
        <v>277.61098901100002</v>
      </c>
      <c r="N120">
        <v>3.1723776333270402E-3</v>
      </c>
      <c r="O120">
        <v>3.4694053898589E-3</v>
      </c>
      <c r="P120" s="1">
        <v>1.4255281134013701E-5</v>
      </c>
      <c r="Q120" s="1">
        <v>1.7806477599064699E-5</v>
      </c>
      <c r="R120">
        <v>5.6429767746192197E-2</v>
      </c>
      <c r="S120">
        <v>271.152458575259</v>
      </c>
      <c r="T120">
        <v>-7.9418166374699995E-3</v>
      </c>
      <c r="U120">
        <v>-8.3474013908799993E-3</v>
      </c>
      <c r="V120">
        <v>6.0391782130899997E-3</v>
      </c>
      <c r="W120">
        <v>6.0312151616500002E-3</v>
      </c>
      <c r="X120" s="1">
        <v>-1.9967007212300002E-6</v>
      </c>
      <c r="Y120" s="1">
        <v>1.33655963133E-6</v>
      </c>
      <c r="Z120">
        <v>-6.2780697563300002E-4</v>
      </c>
      <c r="AB120" s="2">
        <f t="shared" si="5"/>
        <v>2.4747242832967877E-3</v>
      </c>
      <c r="AC120" s="2">
        <f t="shared" si="6"/>
        <v>1.587590427326822E-3</v>
      </c>
      <c r="AD120">
        <f t="shared" si="10"/>
        <v>3.0825983066504228</v>
      </c>
      <c r="AE120">
        <f t="shared" si="11"/>
        <v>109.568754954</v>
      </c>
      <c r="AF120">
        <f t="shared" si="9"/>
        <v>30</v>
      </c>
    </row>
    <row r="121" spans="1:32" x14ac:dyDescent="0.25">
      <c r="A121">
        <v>289.52765567799997</v>
      </c>
      <c r="B121">
        <v>284.81416361399999</v>
      </c>
      <c r="C121">
        <v>302.75946275899997</v>
      </c>
      <c r="D121">
        <v>307.60433455399999</v>
      </c>
      <c r="E121">
        <v>282.60054945100001</v>
      </c>
      <c r="F121">
        <v>1.35982945403E-2</v>
      </c>
      <c r="G121">
        <v>1.6853124705599999E-2</v>
      </c>
      <c r="H121" t="s">
        <v>59</v>
      </c>
      <c r="I121">
        <v>40</v>
      </c>
      <c r="J121">
        <v>78.020219780199994</v>
      </c>
      <c r="K121">
        <v>-268251.28966100002</v>
      </c>
      <c r="L121">
        <v>289.52765567799997</v>
      </c>
      <c r="M121">
        <v>284.81416361399999</v>
      </c>
      <c r="N121">
        <v>2.93479784253342E-3</v>
      </c>
      <c r="O121">
        <v>2.98982556445051E-3</v>
      </c>
      <c r="P121" s="1">
        <v>1.4300500904573299E-5</v>
      </c>
      <c r="Q121" s="1">
        <v>1.7727986392152499E-5</v>
      </c>
      <c r="R121">
        <v>0.122770133512396</v>
      </c>
      <c r="S121">
        <v>393.34087015498</v>
      </c>
      <c r="T121">
        <v>-5.8586823804199998E-3</v>
      </c>
      <c r="U121">
        <v>-4.8330413547800002E-3</v>
      </c>
      <c r="V121">
        <v>-1.92812018899E-3</v>
      </c>
      <c r="W121">
        <v>-3.1905292774900003E-4</v>
      </c>
      <c r="X121" s="1">
        <v>-1.9430454180299999E-6</v>
      </c>
      <c r="Y121" s="1">
        <v>-2.92813266999E-6</v>
      </c>
      <c r="Z121">
        <v>-6.5074056378399997E-4</v>
      </c>
      <c r="AB121" s="2">
        <f t="shared" si="5"/>
        <v>1.4663149267690782E-3</v>
      </c>
      <c r="AC121" s="2">
        <f t="shared" si="6"/>
        <v>1.5735681578219888E-3</v>
      </c>
      <c r="AD121">
        <f t="shared" si="10"/>
        <v>3.4382278134658235</v>
      </c>
      <c r="AE121">
        <f t="shared" si="11"/>
        <v>268.25128966100004</v>
      </c>
      <c r="AF121">
        <f t="shared" si="9"/>
        <v>40</v>
      </c>
    </row>
    <row r="122" spans="1:32" x14ac:dyDescent="0.25">
      <c r="A122">
        <v>286.27094017100001</v>
      </c>
      <c r="B122">
        <v>282.66257631299999</v>
      </c>
      <c r="C122">
        <v>303.12643467599997</v>
      </c>
      <c r="D122">
        <v>306.98235653199998</v>
      </c>
      <c r="E122">
        <v>282.59444444399998</v>
      </c>
      <c r="F122">
        <v>1.35686213491E-2</v>
      </c>
      <c r="G122">
        <v>1.69228705711E-2</v>
      </c>
      <c r="H122" t="s">
        <v>59</v>
      </c>
      <c r="I122">
        <v>40</v>
      </c>
      <c r="J122">
        <v>66.248681318699994</v>
      </c>
      <c r="K122">
        <v>-205180.52654600001</v>
      </c>
      <c r="L122">
        <v>286.27094017100001</v>
      </c>
      <c r="M122">
        <v>282.66257631299999</v>
      </c>
      <c r="N122">
        <v>2.9291030025207399E-3</v>
      </c>
      <c r="O122">
        <v>3.0159409843686399E-3</v>
      </c>
      <c r="P122" s="1">
        <v>1.4275806288152201E-5</v>
      </c>
      <c r="Q122" s="1">
        <v>1.7789795672707898E-5</v>
      </c>
      <c r="R122">
        <v>0.104235938771953</v>
      </c>
      <c r="S122">
        <v>336.65600551904799</v>
      </c>
      <c r="T122">
        <v>1.10044062218E-2</v>
      </c>
      <c r="U122">
        <v>9.2159048680800007E-3</v>
      </c>
      <c r="V122">
        <v>-4.7353612571099997E-4</v>
      </c>
      <c r="W122">
        <v>2.1234803843499998E-3</v>
      </c>
      <c r="X122" s="1">
        <v>-2.10581993335E-6</v>
      </c>
      <c r="Y122" s="1">
        <v>9.2419752585900004E-7</v>
      </c>
      <c r="Z122">
        <v>8.2083134256999998E-4</v>
      </c>
      <c r="AB122" s="2">
        <f t="shared" si="5"/>
        <v>1.6407795183407531E-3</v>
      </c>
      <c r="AC122" s="2">
        <f t="shared" si="6"/>
        <v>1.5734039787223713E-3</v>
      </c>
      <c r="AD122">
        <f t="shared" si="10"/>
        <v>3.0971261987683332</v>
      </c>
      <c r="AE122">
        <f t="shared" si="11"/>
        <v>205.18052654600001</v>
      </c>
      <c r="AF122">
        <f t="shared" si="9"/>
        <v>40</v>
      </c>
    </row>
    <row r="123" spans="1:32" x14ac:dyDescent="0.25">
      <c r="A123">
        <v>285.40061728400002</v>
      </c>
      <c r="B123">
        <v>283.52382716</v>
      </c>
      <c r="C123">
        <v>303.13179012299997</v>
      </c>
      <c r="D123">
        <v>305.22444444400003</v>
      </c>
      <c r="E123">
        <v>283.14999999999998</v>
      </c>
      <c r="F123">
        <v>1.3574346457E-2</v>
      </c>
      <c r="G123">
        <v>1.6974837942700001E-2</v>
      </c>
      <c r="H123" t="s">
        <v>59</v>
      </c>
      <c r="I123">
        <v>40</v>
      </c>
      <c r="J123">
        <v>45.088000000000001</v>
      </c>
      <c r="K123">
        <v>-106773.54752199999</v>
      </c>
      <c r="L123">
        <v>285.40061728400002</v>
      </c>
      <c r="M123">
        <v>283.52382716</v>
      </c>
      <c r="N123">
        <v>3.3679577973945701E-3</v>
      </c>
      <c r="O123">
        <v>3.6186876238085098E-3</v>
      </c>
      <c r="P123" s="1">
        <v>1.43526772401385E-5</v>
      </c>
      <c r="Q123" s="1">
        <v>1.79386838798034E-5</v>
      </c>
      <c r="R123">
        <v>7.2948245143910503E-2</v>
      </c>
      <c r="S123">
        <v>272.11945338145199</v>
      </c>
      <c r="T123">
        <v>-2.3207059189500001E-2</v>
      </c>
      <c r="U123">
        <v>-2.4732237898100001E-2</v>
      </c>
      <c r="V123">
        <v>4.52521992522E-3</v>
      </c>
      <c r="W123">
        <v>5.8862675919699996E-3</v>
      </c>
      <c r="X123" s="1">
        <v>-2.1951465050100001E-6</v>
      </c>
      <c r="Y123" s="1">
        <v>1.9206822352900001E-6</v>
      </c>
      <c r="Z123">
        <v>-8.8373644863299998E-4</v>
      </c>
      <c r="AB123" s="2">
        <f t="shared" si="5"/>
        <v>2.5485661916907231E-3</v>
      </c>
      <c r="AC123" s="2">
        <f t="shared" si="6"/>
        <v>1.6179082049305913E-3</v>
      </c>
      <c r="AD123">
        <f t="shared" si="10"/>
        <v>2.3681145209811922</v>
      </c>
      <c r="AE123">
        <f t="shared" si="11"/>
        <v>106.77354752199999</v>
      </c>
      <c r="AF123">
        <f t="shared" si="9"/>
        <v>40</v>
      </c>
    </row>
    <row r="124" spans="1:32" x14ac:dyDescent="0.25">
      <c r="A124">
        <v>286.981440781</v>
      </c>
      <c r="B124">
        <v>283.45799755799999</v>
      </c>
      <c r="C124">
        <v>297.68772893800002</v>
      </c>
      <c r="D124">
        <v>301.40470085499999</v>
      </c>
      <c r="E124">
        <v>283.14999999999998</v>
      </c>
      <c r="F124">
        <v>1.3586023150500001E-2</v>
      </c>
      <c r="G124">
        <v>1.6832395069599999E-2</v>
      </c>
      <c r="H124" t="s">
        <v>59</v>
      </c>
      <c r="I124">
        <v>40</v>
      </c>
      <c r="J124">
        <v>54.613736263699998</v>
      </c>
      <c r="K124">
        <v>-200538.24705199999</v>
      </c>
      <c r="L124">
        <v>286.981440781</v>
      </c>
      <c r="M124">
        <v>283.45799755799999</v>
      </c>
      <c r="N124">
        <v>2.9654927721061999E-3</v>
      </c>
      <c r="O124">
        <v>3.1929674422818801E-3</v>
      </c>
      <c r="P124" s="1">
        <v>1.42980916124726E-5</v>
      </c>
      <c r="Q124" s="1">
        <v>1.76778194192224E-5</v>
      </c>
      <c r="R124">
        <v>8.5884003003596596E-2</v>
      </c>
      <c r="S124">
        <v>333.41499432510602</v>
      </c>
      <c r="T124">
        <v>-3.4162552423400001E-2</v>
      </c>
      <c r="U124">
        <v>-3.2515793385399998E-2</v>
      </c>
      <c r="V124">
        <v>-3.01109518501E-3</v>
      </c>
      <c r="W124">
        <v>-9.5429208472700006E-3</v>
      </c>
      <c r="X124" s="1">
        <v>3.4363508789299999E-7</v>
      </c>
      <c r="Y124" s="1">
        <v>-9.3384342306400004E-7</v>
      </c>
      <c r="Z124">
        <v>4.5771619684700001E-4</v>
      </c>
      <c r="AB124" s="2">
        <f t="shared" si="5"/>
        <v>1.662600522476148E-3</v>
      </c>
      <c r="AC124" s="2">
        <f t="shared" si="6"/>
        <v>1.5725714605737558E-3</v>
      </c>
      <c r="AD124">
        <f t="shared" si="10"/>
        <v>3.6719378817759325</v>
      </c>
      <c r="AE124">
        <f t="shared" si="11"/>
        <v>200.538247052</v>
      </c>
      <c r="AF124">
        <f t="shared" si="9"/>
        <v>40</v>
      </c>
    </row>
    <row r="125" spans="1:32" x14ac:dyDescent="0.25">
      <c r="A125">
        <v>284.69102564100001</v>
      </c>
      <c r="B125">
        <v>283.14566544600001</v>
      </c>
      <c r="C125">
        <v>297.47411477399999</v>
      </c>
      <c r="D125">
        <v>299.22142857099999</v>
      </c>
      <c r="E125">
        <v>283.14999999999998</v>
      </c>
      <c r="F125">
        <v>1.35549633615E-2</v>
      </c>
      <c r="G125">
        <v>1.6877251506000002E-2</v>
      </c>
      <c r="H125" t="s">
        <v>59</v>
      </c>
      <c r="I125">
        <v>40</v>
      </c>
      <c r="J125">
        <v>36.539450549500003</v>
      </c>
      <c r="K125">
        <v>-87817.255932900007</v>
      </c>
      <c r="L125">
        <v>284.69102564100001</v>
      </c>
      <c r="M125">
        <v>283.14566544600001</v>
      </c>
      <c r="N125">
        <v>3.4952834359555599E-3</v>
      </c>
      <c r="O125">
        <v>4.0555941301186303E-3</v>
      </c>
      <c r="P125" s="1">
        <v>1.42675294087804E-5</v>
      </c>
      <c r="Q125" s="1">
        <v>1.77289330975616E-5</v>
      </c>
      <c r="R125">
        <v>6.0163564336948597E-2</v>
      </c>
      <c r="S125">
        <v>270.02801636666402</v>
      </c>
      <c r="T125">
        <v>-5.7716196846600001E-3</v>
      </c>
      <c r="U125">
        <v>-6.6772840685900003E-3</v>
      </c>
      <c r="V125">
        <v>7.7199129373000004E-3</v>
      </c>
      <c r="W125">
        <v>7.6933694324999996E-3</v>
      </c>
      <c r="X125" s="1">
        <v>-1.0875749097499999E-6</v>
      </c>
      <c r="Y125" s="1">
        <v>-2.5573684962100001E-6</v>
      </c>
      <c r="Z125">
        <v>-5.4371715241299996E-4</v>
      </c>
      <c r="AB125" s="2">
        <f t="shared" si="5"/>
        <v>3.0748856075961746E-3</v>
      </c>
      <c r="AC125" s="2">
        <f t="shared" si="6"/>
        <v>1.6465371928744523E-3</v>
      </c>
      <c r="AD125">
        <f t="shared" si="10"/>
        <v>2.4033545828483094</v>
      </c>
      <c r="AE125">
        <f t="shared" si="11"/>
        <v>87.817255932900011</v>
      </c>
      <c r="AF125">
        <f t="shared" si="9"/>
        <v>40</v>
      </c>
    </row>
    <row r="126" spans="1:32" x14ac:dyDescent="0.25">
      <c r="A126">
        <v>286.61214896199999</v>
      </c>
      <c r="B126">
        <v>283.13620268599999</v>
      </c>
      <c r="C126">
        <v>291.98492063499998</v>
      </c>
      <c r="D126">
        <v>295.54841269799999</v>
      </c>
      <c r="E126">
        <v>283.14999999999998</v>
      </c>
      <c r="F126">
        <v>1.3581447377999999E-2</v>
      </c>
      <c r="G126">
        <v>1.6876280887600001E-2</v>
      </c>
      <c r="H126" t="s">
        <v>59</v>
      </c>
      <c r="I126">
        <v>40</v>
      </c>
      <c r="J126">
        <v>46.751538461499997</v>
      </c>
      <c r="K126">
        <v>-197800.53224100001</v>
      </c>
      <c r="L126">
        <v>286.61214896199999</v>
      </c>
      <c r="M126">
        <v>283.13620268599999</v>
      </c>
      <c r="N126">
        <v>2.9441834109839001E-3</v>
      </c>
      <c r="O126">
        <v>3.0339715844016398E-3</v>
      </c>
      <c r="P126" s="1">
        <v>1.42709967383786E-5</v>
      </c>
      <c r="Q126" s="1">
        <v>1.7730781347066201E-5</v>
      </c>
      <c r="R126">
        <v>7.3519134436132103E-2</v>
      </c>
      <c r="S126">
        <v>330.455006613394</v>
      </c>
      <c r="T126">
        <v>-2.6946966077400001E-3</v>
      </c>
      <c r="U126">
        <v>-3.7755481233799999E-3</v>
      </c>
      <c r="V126">
        <v>-2.9856134204000002E-3</v>
      </c>
      <c r="W126">
        <v>-6.5589000371600002E-3</v>
      </c>
      <c r="X126" s="1">
        <v>7.6262874769199998E-7</v>
      </c>
      <c r="Y126" s="1">
        <v>1.5059657009799999E-6</v>
      </c>
      <c r="Z126">
        <v>-9.6703296703299995E-4</v>
      </c>
      <c r="AB126" s="2">
        <f t="shared" si="5"/>
        <v>1.6706477119625134E-3</v>
      </c>
      <c r="AC126" s="2">
        <f t="shared" si="6"/>
        <v>1.5725500562227548E-3</v>
      </c>
      <c r="AD126">
        <f t="shared" si="10"/>
        <v>4.2308881964149521</v>
      </c>
      <c r="AE126">
        <f t="shared" si="11"/>
        <v>197.80053224100001</v>
      </c>
      <c r="AF126">
        <f t="shared" si="9"/>
        <v>40</v>
      </c>
    </row>
    <row r="127" spans="1:32" x14ac:dyDescent="0.25">
      <c r="A127">
        <v>284.093223443</v>
      </c>
      <c r="B127">
        <v>280.73791208799997</v>
      </c>
      <c r="C127">
        <v>302.87832722799999</v>
      </c>
      <c r="D127">
        <v>306.52881562900001</v>
      </c>
      <c r="E127">
        <v>279.81666666699999</v>
      </c>
      <c r="F127">
        <v>1.3563352277699999E-2</v>
      </c>
      <c r="G127">
        <v>1.69741746868E-2</v>
      </c>
      <c r="H127" t="s">
        <v>59</v>
      </c>
      <c r="I127">
        <v>40</v>
      </c>
      <c r="J127">
        <v>65.646373626400006</v>
      </c>
      <c r="K127">
        <v>-190914.03938999999</v>
      </c>
      <c r="L127">
        <v>284.093223443</v>
      </c>
      <c r="M127">
        <v>280.73791208799997</v>
      </c>
      <c r="N127">
        <v>2.9822856193299999E-3</v>
      </c>
      <c r="O127">
        <v>3.0647721220403799E-3</v>
      </c>
      <c r="P127" s="1">
        <v>1.4253996426211501E-5</v>
      </c>
      <c r="Q127" s="1">
        <v>1.78319292314676E-5</v>
      </c>
      <c r="R127">
        <v>0.103246073584274</v>
      </c>
      <c r="S127">
        <v>325.42262555333201</v>
      </c>
      <c r="T127">
        <v>-2.4174762435599999E-2</v>
      </c>
      <c r="U127">
        <v>-2.3220788873000001E-2</v>
      </c>
      <c r="V127">
        <v>6.8429155385599997E-4</v>
      </c>
      <c r="W127">
        <v>2.4457185326700001E-3</v>
      </c>
      <c r="X127" s="1">
        <v>-1.91832780645E-6</v>
      </c>
      <c r="Y127" s="1">
        <v>-1.6452283418599999E-6</v>
      </c>
      <c r="Z127">
        <v>5.2842809364500001E-4</v>
      </c>
      <c r="AB127" s="2">
        <f t="shared" si="5"/>
        <v>1.7045505222827396E-3</v>
      </c>
      <c r="AC127" s="2">
        <f t="shared" si="6"/>
        <v>1.5727612643442819E-3</v>
      </c>
      <c r="AD127">
        <f t="shared" si="10"/>
        <v>2.9082191268707489</v>
      </c>
      <c r="AE127">
        <f t="shared" si="11"/>
        <v>190.91403939</v>
      </c>
      <c r="AF127">
        <f t="shared" si="9"/>
        <v>40</v>
      </c>
    </row>
    <row r="128" spans="1:32" x14ac:dyDescent="0.25">
      <c r="A128">
        <v>284.49139194100002</v>
      </c>
      <c r="B128">
        <v>280.797924298</v>
      </c>
      <c r="C128">
        <v>297.51153846199998</v>
      </c>
      <c r="D128">
        <v>301.44114774100001</v>
      </c>
      <c r="E128">
        <v>279.81666666699999</v>
      </c>
      <c r="F128">
        <v>1.35866471195E-2</v>
      </c>
      <c r="G128">
        <v>1.6942906908199998E-2</v>
      </c>
      <c r="H128" t="s">
        <v>59</v>
      </c>
      <c r="I128">
        <v>40</v>
      </c>
      <c r="J128">
        <v>58.162747252700001</v>
      </c>
      <c r="K128">
        <v>-210487.671787</v>
      </c>
      <c r="L128">
        <v>284.49139194100002</v>
      </c>
      <c r="M128">
        <v>280.797924298</v>
      </c>
      <c r="N128">
        <v>3.1364291223414599E-3</v>
      </c>
      <c r="O128">
        <v>3.8695818508283899E-3</v>
      </c>
      <c r="P128" s="1">
        <v>1.42761512010501E-5</v>
      </c>
      <c r="Q128" s="1">
        <v>1.7807897390236499E-5</v>
      </c>
      <c r="R128">
        <v>9.1508631245220198E-2</v>
      </c>
      <c r="S128">
        <v>342.96925795371197</v>
      </c>
      <c r="T128">
        <v>-4.1171630302099999E-2</v>
      </c>
      <c r="U128">
        <v>-3.6510590858399999E-2</v>
      </c>
      <c r="V128">
        <v>-6.4166268514099997E-3</v>
      </c>
      <c r="W128">
        <v>-1.6687901470500002E-2</v>
      </c>
      <c r="X128" s="1">
        <v>-5.0640960321100003E-8</v>
      </c>
      <c r="Y128" s="1">
        <v>-2.6447844396299999E-6</v>
      </c>
      <c r="Z128">
        <v>9.2785475394199996E-4</v>
      </c>
      <c r="AB128" s="2">
        <f t="shared" si="5"/>
        <v>1.629403066896834E-3</v>
      </c>
      <c r="AC128" s="2">
        <f t="shared" si="6"/>
        <v>1.5733203049650003E-3</v>
      </c>
      <c r="AD128">
        <f t="shared" si="10"/>
        <v>3.6189430817717927</v>
      </c>
      <c r="AE128">
        <f t="shared" si="11"/>
        <v>210.48767178700001</v>
      </c>
      <c r="AF128">
        <f t="shared" si="9"/>
        <v>40</v>
      </c>
    </row>
    <row r="129" spans="1:32" x14ac:dyDescent="0.25">
      <c r="A129">
        <v>282.08067632900003</v>
      </c>
      <c r="B129">
        <v>280.44722222199999</v>
      </c>
      <c r="C129">
        <v>297.48140096600002</v>
      </c>
      <c r="D129">
        <v>299.34553140100002</v>
      </c>
      <c r="E129">
        <v>280.372222222</v>
      </c>
      <c r="F129">
        <v>1.35624720896E-2</v>
      </c>
      <c r="G129">
        <v>1.69707827975E-2</v>
      </c>
      <c r="H129" t="s">
        <v>59</v>
      </c>
      <c r="I129">
        <v>40</v>
      </c>
      <c r="J129">
        <v>38.491304347800003</v>
      </c>
      <c r="K129">
        <v>-92996.562752500002</v>
      </c>
      <c r="L129">
        <v>282.08067632900003</v>
      </c>
      <c r="M129">
        <v>280.44722222199999</v>
      </c>
      <c r="N129">
        <v>2.9854158477945602E-3</v>
      </c>
      <c r="O129">
        <v>3.1357880411049398E-3</v>
      </c>
      <c r="P129" s="1">
        <v>1.41919911829039E-5</v>
      </c>
      <c r="Q129" s="1">
        <v>1.7741023872077199E-5</v>
      </c>
      <c r="R129">
        <v>6.0471564170697503E-2</v>
      </c>
      <c r="S129">
        <v>258.05688204204898</v>
      </c>
      <c r="T129">
        <v>-1.00283073635E-3</v>
      </c>
      <c r="U129">
        <v>-1.3454988209499999E-3</v>
      </c>
      <c r="V129">
        <v>3.7708901663999999E-3</v>
      </c>
      <c r="W129">
        <v>3.8253471633600002E-3</v>
      </c>
      <c r="X129" s="1">
        <v>-4.5915248586000002E-6</v>
      </c>
      <c r="Y129" s="1">
        <v>4.4777577242399999E-7</v>
      </c>
      <c r="Z129" s="1">
        <v>-1.2021638950199999E-5</v>
      </c>
      <c r="AB129" s="2">
        <f t="shared" si="5"/>
        <v>2.7749077428682891E-3</v>
      </c>
      <c r="AC129" s="2">
        <f t="shared" si="6"/>
        <v>1.5710448163639276E-3</v>
      </c>
      <c r="AD129">
        <f t="shared" si="10"/>
        <v>2.4160408260577766</v>
      </c>
      <c r="AE129">
        <f t="shared" si="11"/>
        <v>92.996562752499997</v>
      </c>
      <c r="AF129">
        <f t="shared" si="9"/>
        <v>40</v>
      </c>
    </row>
    <row r="130" spans="1:32" x14ac:dyDescent="0.25">
      <c r="A130">
        <v>279.558756039</v>
      </c>
      <c r="B130">
        <v>277.58357487900003</v>
      </c>
      <c r="C130">
        <v>300.33828502400002</v>
      </c>
      <c r="D130">
        <v>302.46509661800002</v>
      </c>
      <c r="E130">
        <v>277.59444444399998</v>
      </c>
      <c r="F130">
        <v>1.35370988584E-2</v>
      </c>
      <c r="G130">
        <v>1.7017620410699999E-2</v>
      </c>
      <c r="H130" t="s">
        <v>59</v>
      </c>
      <c r="I130">
        <v>40</v>
      </c>
      <c r="J130">
        <v>44.7597826087</v>
      </c>
      <c r="K130">
        <v>-112408.47300100001</v>
      </c>
      <c r="L130">
        <v>279.558756039</v>
      </c>
      <c r="M130">
        <v>277.58357487900003</v>
      </c>
      <c r="N130">
        <v>2.9836157836446498E-3</v>
      </c>
      <c r="O130">
        <v>3.0668652862302801E-3</v>
      </c>
      <c r="P130" s="1">
        <v>1.4156706947427499E-5</v>
      </c>
      <c r="Q130" s="1">
        <v>1.7778625369349999E-5</v>
      </c>
      <c r="R130">
        <v>7.0176571018997005E-2</v>
      </c>
      <c r="S130">
        <v>268.40504264271101</v>
      </c>
      <c r="T130">
        <v>6.3338713688399998E-3</v>
      </c>
      <c r="U130">
        <v>6.72962290256E-3</v>
      </c>
      <c r="V130">
        <v>1.9141074828999999E-3</v>
      </c>
      <c r="W130">
        <v>-1.68998832703E-3</v>
      </c>
      <c r="X130" s="1">
        <v>2.9535853552199999E-7</v>
      </c>
      <c r="Y130" s="1">
        <v>-1.1499302454400001E-6</v>
      </c>
      <c r="Z130">
        <v>6.8556759788699999E-4</v>
      </c>
      <c r="AB130" s="2">
        <f t="shared" si="5"/>
        <v>2.3877652233593033E-3</v>
      </c>
      <c r="AC130" s="2">
        <f t="shared" si="6"/>
        <v>1.5678487903414598E-3</v>
      </c>
      <c r="AD130">
        <f t="shared" si="10"/>
        <v>2.5113721839022305</v>
      </c>
      <c r="AE130">
        <f t="shared" si="11"/>
        <v>112.408473001</v>
      </c>
      <c r="AF130">
        <f t="shared" si="9"/>
        <v>40</v>
      </c>
    </row>
    <row r="131" spans="1:32" x14ac:dyDescent="0.25">
      <c r="A131">
        <v>281.31092995199998</v>
      </c>
      <c r="B131">
        <v>277.715338164</v>
      </c>
      <c r="C131">
        <v>294.92946859900002</v>
      </c>
      <c r="D131">
        <v>298.64861111099998</v>
      </c>
      <c r="E131">
        <v>277.03888888900002</v>
      </c>
      <c r="F131">
        <v>1.3562746394800001E-2</v>
      </c>
      <c r="G131">
        <v>1.6994853078899998E-2</v>
      </c>
      <c r="H131" t="s">
        <v>59</v>
      </c>
      <c r="I131">
        <v>40</v>
      </c>
      <c r="J131">
        <v>53.576956521699998</v>
      </c>
      <c r="K131">
        <v>-204896.57947200001</v>
      </c>
      <c r="L131">
        <v>281.31092995199998</v>
      </c>
      <c r="M131">
        <v>277.715338164</v>
      </c>
      <c r="N131">
        <v>2.93528057534848E-3</v>
      </c>
      <c r="O131">
        <v>3.1045418325751899E-3</v>
      </c>
      <c r="P131" s="1">
        <v>1.4189167138069101E-5</v>
      </c>
      <c r="Q131" s="1">
        <v>1.77596384748057E-5</v>
      </c>
      <c r="R131">
        <v>8.3815034342499095E-2</v>
      </c>
      <c r="S131">
        <v>334.861408339886</v>
      </c>
      <c r="T131">
        <v>-9.5600285642299995E-3</v>
      </c>
      <c r="U131">
        <v>-1.10383305334E-2</v>
      </c>
      <c r="V131">
        <v>1.51143853809E-3</v>
      </c>
      <c r="W131">
        <v>-2.5104161850300001E-3</v>
      </c>
      <c r="X131" s="1">
        <v>-2.3710237643399999E-6</v>
      </c>
      <c r="Y131" s="1">
        <v>-1.4591364258400001E-6</v>
      </c>
      <c r="Z131">
        <v>-1.47033891774E-4</v>
      </c>
      <c r="AB131" s="2">
        <f t="shared" ref="AB131" si="12">S131/-K131</f>
        <v>1.6342947705754464E-3</v>
      </c>
      <c r="AC131" s="2">
        <f t="shared" ref="AC131" si="13">R131/J131</f>
        <v>1.5643858812426556E-3</v>
      </c>
      <c r="AD131">
        <f t="shared" si="10"/>
        <v>3.8243415224418693</v>
      </c>
      <c r="AE131">
        <f t="shared" si="11"/>
        <v>204.89657947200001</v>
      </c>
      <c r="AF131">
        <f t="shared" ref="AF131" si="14">IF(I131=0,0,IF(H131="UC",-I131,I131))</f>
        <v>40</v>
      </c>
    </row>
    <row r="133" spans="1:32" x14ac:dyDescent="0.25">
      <c r="A133">
        <f>(MAX(A2:A131)-MIN(A2:A131))</f>
        <v>10.142063491999977</v>
      </c>
      <c r="C133">
        <f>(MAX(C2:C131)-MIN(C2:C131))</f>
        <v>14.104212453999992</v>
      </c>
      <c r="F133">
        <f>(MAX(F2:F131)-MIN(F2:F131))/AVERAGE(F2:F131)</f>
        <v>7.511841710222001E-3</v>
      </c>
      <c r="G133">
        <f>(MAX(G2:G131)-MIN(G2:G131))/AVERAGE(G2:G131)</f>
        <v>3.2885343077776456E-2</v>
      </c>
      <c r="AE133">
        <f>(MAX(AE2:AE131)-MIN(AE2:AE131))</f>
        <v>280.50743671589998</v>
      </c>
    </row>
    <row r="134" spans="1:32" x14ac:dyDescent="0.25">
      <c r="A134" t="s">
        <v>63</v>
      </c>
      <c r="C134" t="s">
        <v>63</v>
      </c>
      <c r="F134" t="s">
        <v>62</v>
      </c>
      <c r="G134" t="s">
        <v>62</v>
      </c>
      <c r="AE134" t="s">
        <v>63</v>
      </c>
    </row>
    <row r="135" spans="1:32" x14ac:dyDescent="0.25">
      <c r="A135">
        <f>MIN(A2:A131)</f>
        <v>279.385592186</v>
      </c>
      <c r="C135">
        <f>MIN(C2:C131)</f>
        <v>289.25488400500001</v>
      </c>
      <c r="AE135">
        <f>MIN(AE2:AE131)</f>
        <v>76.933056914100007</v>
      </c>
    </row>
    <row r="136" spans="1:32" x14ac:dyDescent="0.25">
      <c r="A136">
        <f>A135+A133</f>
        <v>289.52765567799997</v>
      </c>
      <c r="C136">
        <f>C135+C133</f>
        <v>303.359096459</v>
      </c>
      <c r="AE136">
        <f>AE135+AE133</f>
        <v>357.44049362999999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topLeftCell="AF1" workbookViewId="0">
      <selection activeCell="AH1" sqref="AH1:AL2"/>
    </sheetView>
  </sheetViews>
  <sheetFormatPr defaultRowHeight="15" x14ac:dyDescent="0.25"/>
  <cols>
    <col min="28" max="29" width="9.140625" style="2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B1" s="2" t="s">
        <v>27</v>
      </c>
      <c r="AC1" s="2" t="s">
        <v>28</v>
      </c>
      <c r="AD1" t="s">
        <v>26</v>
      </c>
      <c r="AE1" t="s">
        <v>29</v>
      </c>
      <c r="AF1" t="s">
        <v>60</v>
      </c>
      <c r="AH1" t="str">
        <f>A1</f>
        <v>TEI_K_mean</v>
      </c>
      <c r="AI1" t="str">
        <f>C1</f>
        <v>TCI_K_mean</v>
      </c>
      <c r="AJ1" t="str">
        <f>AE1</f>
        <v>Cooling capacity [kW]</v>
      </c>
      <c r="AL1" t="str">
        <f>J1</f>
        <v>kW_mean</v>
      </c>
      <c r="AN1" t="s">
        <v>30</v>
      </c>
      <c r="AX1" t="s">
        <v>68</v>
      </c>
      <c r="AY1" t="str">
        <f>AH1</f>
        <v>TEI_K_mean</v>
      </c>
      <c r="AZ1" t="str">
        <f>AI1</f>
        <v>TCI_K_mean</v>
      </c>
      <c r="BA1" t="str">
        <f>AJ1</f>
        <v>Cooling capacity [kW]</v>
      </c>
      <c r="BC1" t="s">
        <v>69</v>
      </c>
    </row>
    <row r="2" spans="1:55" ht="15.75" thickBot="1" x14ac:dyDescent="0.3">
      <c r="A2">
        <v>287.02106227100001</v>
      </c>
      <c r="B2">
        <v>283.57277167299998</v>
      </c>
      <c r="C2">
        <v>302.72319902300001</v>
      </c>
      <c r="D2">
        <v>305.99255189299998</v>
      </c>
      <c r="E2">
        <v>283.14999999999998</v>
      </c>
      <c r="F2">
        <v>1.35741677399E-2</v>
      </c>
      <c r="G2">
        <v>1.68703185174E-2</v>
      </c>
      <c r="H2" t="s">
        <v>24</v>
      </c>
      <c r="I2">
        <v>0</v>
      </c>
      <c r="J2">
        <v>57.5337362637</v>
      </c>
      <c r="K2">
        <v>-196083.88845699999</v>
      </c>
      <c r="L2">
        <v>287.02106227100001</v>
      </c>
      <c r="M2">
        <v>283.57277167299998</v>
      </c>
      <c r="N2">
        <v>3.5351955398910799E-3</v>
      </c>
      <c r="O2">
        <v>3.2638120803652501E-3</v>
      </c>
      <c r="P2" s="1">
        <v>1.42890562564975E-5</v>
      </c>
      <c r="Q2" s="1">
        <v>1.7738350315529601E-5</v>
      </c>
      <c r="R2">
        <v>9.0939334297558599E-2</v>
      </c>
      <c r="S2">
        <v>331.17124945589802</v>
      </c>
      <c r="T2">
        <v>8.1956075301400002E-3</v>
      </c>
      <c r="U2">
        <v>7.0162276879599996E-3</v>
      </c>
      <c r="V2">
        <v>1.2344831081999999E-2</v>
      </c>
      <c r="W2">
        <v>1.2525378184300001E-2</v>
      </c>
      <c r="X2" s="1">
        <v>6.9955283361400004E-7</v>
      </c>
      <c r="Y2" s="1">
        <v>-2.4458808964400001E-6</v>
      </c>
      <c r="Z2">
        <v>8.05267656976E-4</v>
      </c>
      <c r="AB2" s="2">
        <f>S2/-K2</f>
        <v>1.6889263674946036E-3</v>
      </c>
      <c r="AC2" s="2">
        <f>R2/J2</f>
        <v>1.5806262586658278E-3</v>
      </c>
      <c r="AD2">
        <f>-K2/J2/1000</f>
        <v>3.4081549572631529</v>
      </c>
      <c r="AE2">
        <f>K2/-1000</f>
        <v>196.083888457</v>
      </c>
      <c r="AF2">
        <f>IF(I2=0,0,IF(H2="UC",-I2,I2))</f>
        <v>0</v>
      </c>
      <c r="AH2">
        <f t="shared" ref="AH2:AH29" si="0">A2</f>
        <v>287.02106227100001</v>
      </c>
      <c r="AI2">
        <f t="shared" ref="AI2:AI29" si="1">C2</f>
        <v>302.72319902300001</v>
      </c>
      <c r="AJ2">
        <f t="shared" ref="AJ2:AJ29" si="2">AE2</f>
        <v>196.083888457</v>
      </c>
      <c r="AL2">
        <f t="shared" ref="AL2:AL29" si="3">J2</f>
        <v>57.5337362637</v>
      </c>
      <c r="AY2">
        <v>280</v>
      </c>
      <c r="AZ2">
        <v>292</v>
      </c>
      <c r="BA2">
        <v>77</v>
      </c>
      <c r="BC2">
        <f>$AO$17+AY2*$AO$18+AZ2*$AO$19+$AO$20*BA2</f>
        <v>29.706622001017259</v>
      </c>
    </row>
    <row r="3" spans="1:55" x14ac:dyDescent="0.25">
      <c r="A3">
        <v>285.16275946299999</v>
      </c>
      <c r="B3">
        <v>283.29621489599998</v>
      </c>
      <c r="C3">
        <v>302.66068376099997</v>
      </c>
      <c r="D3">
        <v>304.523931624</v>
      </c>
      <c r="E3">
        <v>283.14999999999998</v>
      </c>
      <c r="F3">
        <v>1.3574029080200001E-2</v>
      </c>
      <c r="G3">
        <v>1.6942906908199998E-2</v>
      </c>
      <c r="H3" t="s">
        <v>24</v>
      </c>
      <c r="I3">
        <v>0</v>
      </c>
      <c r="J3">
        <v>42.403296703300001</v>
      </c>
      <c r="K3">
        <v>-106201.14402599999</v>
      </c>
      <c r="L3">
        <v>285.16275946299999</v>
      </c>
      <c r="M3">
        <v>283.29621489599998</v>
      </c>
      <c r="N3">
        <v>3.4386156649612201E-3</v>
      </c>
      <c r="O3">
        <v>4.2815269905620203E-3</v>
      </c>
      <c r="P3" s="1">
        <v>1.4275643708996399E-5</v>
      </c>
      <c r="Q3" s="1">
        <v>1.77987954322484E-5</v>
      </c>
      <c r="R3">
        <v>6.8925265944108596E-2</v>
      </c>
      <c r="S3">
        <v>280.70220952581201</v>
      </c>
      <c r="T3">
        <v>1.35486235525E-2</v>
      </c>
      <c r="U3">
        <v>1.9668179751299999E-2</v>
      </c>
      <c r="V3">
        <v>-1.63348969694E-3</v>
      </c>
      <c r="W3">
        <v>-1.0230214662E-2</v>
      </c>
      <c r="X3" s="1">
        <v>1.2049918893200001E-7</v>
      </c>
      <c r="Y3" s="1">
        <v>-5.9567857152799995E-7</v>
      </c>
      <c r="Z3">
        <v>8.5124195622600005E-4</v>
      </c>
      <c r="AB3" s="2">
        <f t="shared" ref="AB3:AB29" si="4">S3/-K3</f>
        <v>2.6431185096941227E-3</v>
      </c>
      <c r="AC3" s="2">
        <f t="shared" ref="AC3:AC29" si="5">R3/J3</f>
        <v>1.6254695106936001E-3</v>
      </c>
      <c r="AD3">
        <f t="shared" ref="AD3:AD29" si="6">-K3/J3/1000</f>
        <v>2.5045492280729906</v>
      </c>
      <c r="AE3">
        <f t="shared" ref="AE3:AE29" si="7">K3/-1000</f>
        <v>106.20114402599999</v>
      </c>
      <c r="AF3">
        <f t="shared" ref="AF3:AF29" si="8">IF(I3=0,0,IF(H3="UC",-I3,I3))</f>
        <v>0</v>
      </c>
      <c r="AH3">
        <f t="shared" si="0"/>
        <v>285.16275946299999</v>
      </c>
      <c r="AI3">
        <f t="shared" si="1"/>
        <v>302.66068376099997</v>
      </c>
      <c r="AJ3">
        <f t="shared" si="2"/>
        <v>106.20114402599999</v>
      </c>
      <c r="AL3">
        <f t="shared" si="3"/>
        <v>42.403296703300001</v>
      </c>
      <c r="AN3" s="6" t="s">
        <v>31</v>
      </c>
      <c r="AO3" s="6"/>
      <c r="AY3">
        <v>290</v>
      </c>
      <c r="AZ3">
        <v>303</v>
      </c>
      <c r="BA3">
        <v>358</v>
      </c>
      <c r="BC3">
        <f>$AO$17+AY3*$AO$18+AZ3*$AO$19+$AO$20*BA3</f>
        <v>79.544399559512087</v>
      </c>
    </row>
    <row r="4" spans="1:55" x14ac:dyDescent="0.25">
      <c r="A4">
        <v>289.33956044000001</v>
      </c>
      <c r="B4">
        <v>283.25634920599998</v>
      </c>
      <c r="C4">
        <v>297.39035409000002</v>
      </c>
      <c r="D4">
        <v>303.14590964600001</v>
      </c>
      <c r="E4">
        <v>282.59444444399998</v>
      </c>
      <c r="F4">
        <v>1.36138937647E-2</v>
      </c>
      <c r="G4">
        <v>1.6704481429700001E-2</v>
      </c>
      <c r="H4" t="s">
        <v>24</v>
      </c>
      <c r="I4">
        <v>0</v>
      </c>
      <c r="J4">
        <v>75.941318681300004</v>
      </c>
      <c r="K4">
        <v>-346708.85153300001</v>
      </c>
      <c r="L4">
        <v>289.33956044000001</v>
      </c>
      <c r="M4">
        <v>283.25634920599998</v>
      </c>
      <c r="N4">
        <v>3.17952274560322E-3</v>
      </c>
      <c r="O4">
        <v>3.4681310761385201E-3</v>
      </c>
      <c r="P4" s="1">
        <v>1.43132041531988E-5</v>
      </c>
      <c r="Q4" s="1">
        <v>1.7547613142215799E-5</v>
      </c>
      <c r="R4">
        <v>0.11967931342240699</v>
      </c>
      <c r="S4">
        <v>475.84148748959097</v>
      </c>
      <c r="T4">
        <v>-2.5142538620800001E-2</v>
      </c>
      <c r="U4">
        <v>-3.1243297765000001E-2</v>
      </c>
      <c r="V4">
        <v>-9.8444550618499993E-3</v>
      </c>
      <c r="W4">
        <v>-5.9590168285799999E-3</v>
      </c>
      <c r="X4" s="1">
        <v>7.6865743344499999E-7</v>
      </c>
      <c r="Y4" s="1">
        <v>1.0574314809899999E-6</v>
      </c>
      <c r="Z4">
        <v>5.83850931677E-4</v>
      </c>
      <c r="AB4" s="2">
        <f t="shared" si="4"/>
        <v>1.3724526656461785E-3</v>
      </c>
      <c r="AC4" s="2">
        <f t="shared" si="5"/>
        <v>1.5759446306780704E-3</v>
      </c>
      <c r="AD4">
        <f t="shared" si="6"/>
        <v>4.5654836860026045</v>
      </c>
      <c r="AE4">
        <f t="shared" si="7"/>
        <v>346.70885153300003</v>
      </c>
      <c r="AF4">
        <f t="shared" si="8"/>
        <v>0</v>
      </c>
      <c r="AH4">
        <f t="shared" si="0"/>
        <v>289.33956044000001</v>
      </c>
      <c r="AI4">
        <f t="shared" si="1"/>
        <v>297.39035409000002</v>
      </c>
      <c r="AJ4">
        <f t="shared" si="2"/>
        <v>346.70885153300003</v>
      </c>
      <c r="AL4">
        <f t="shared" si="3"/>
        <v>75.941318681300004</v>
      </c>
      <c r="AN4" s="3" t="s">
        <v>32</v>
      </c>
      <c r="AO4" s="3">
        <v>0.99011149496639406</v>
      </c>
    </row>
    <row r="5" spans="1:55" x14ac:dyDescent="0.25">
      <c r="A5">
        <v>284.90854700900002</v>
      </c>
      <c r="B5">
        <v>283.38962149000002</v>
      </c>
      <c r="C5">
        <v>297.109279609</v>
      </c>
      <c r="D5">
        <v>298.69590964600002</v>
      </c>
      <c r="E5">
        <v>283.14999999999998</v>
      </c>
      <c r="F5">
        <v>1.35724344928E-2</v>
      </c>
      <c r="G5">
        <v>1.6830453832800001E-2</v>
      </c>
      <c r="H5" t="s">
        <v>24</v>
      </c>
      <c r="I5">
        <v>0</v>
      </c>
      <c r="J5">
        <v>35.0978021978</v>
      </c>
      <c r="K5">
        <v>-86416.062420699993</v>
      </c>
      <c r="L5">
        <v>284.90854700900002</v>
      </c>
      <c r="M5">
        <v>283.38962149000002</v>
      </c>
      <c r="N5">
        <v>4.7890136762639198E-3</v>
      </c>
      <c r="O5">
        <v>5.6102995894192096E-3</v>
      </c>
      <c r="P5" s="1">
        <v>1.42749651150441E-5</v>
      </c>
      <c r="Q5" s="1">
        <v>1.7683775339984199E-5</v>
      </c>
      <c r="R5">
        <v>6.04021924112133E-2</v>
      </c>
      <c r="S5">
        <v>273.668167778748</v>
      </c>
      <c r="T5">
        <v>1.6149068322999999E-3</v>
      </c>
      <c r="U5">
        <v>1.03519668736E-4</v>
      </c>
      <c r="V5">
        <v>-1.0847268673399999E-2</v>
      </c>
      <c r="W5">
        <v>-1.8639910813799999E-2</v>
      </c>
      <c r="X5" s="1">
        <v>1.3926264088300001E-6</v>
      </c>
      <c r="Y5" s="1">
        <v>1.1924740418500001E-6</v>
      </c>
      <c r="Z5" s="1">
        <v>-7.1667462971800006E-5</v>
      </c>
      <c r="AB5" s="2">
        <f t="shared" si="4"/>
        <v>3.1668669008134984E-3</v>
      </c>
      <c r="AC5" s="2">
        <f t="shared" si="5"/>
        <v>1.7209679418331051E-3</v>
      </c>
      <c r="AD5">
        <f t="shared" si="6"/>
        <v>2.4621502490009681</v>
      </c>
      <c r="AE5">
        <f t="shared" si="7"/>
        <v>86.416062420699987</v>
      </c>
      <c r="AF5">
        <f t="shared" si="8"/>
        <v>0</v>
      </c>
      <c r="AH5">
        <f t="shared" si="0"/>
        <v>284.90854700900002</v>
      </c>
      <c r="AI5">
        <f t="shared" si="1"/>
        <v>297.109279609</v>
      </c>
      <c r="AJ5">
        <f t="shared" si="2"/>
        <v>86.416062420699987</v>
      </c>
      <c r="AL5">
        <f t="shared" si="3"/>
        <v>35.0978021978</v>
      </c>
      <c r="AN5" s="3" t="s">
        <v>33</v>
      </c>
      <c r="AO5" s="3">
        <v>0.98032077246458782</v>
      </c>
    </row>
    <row r="6" spans="1:55" x14ac:dyDescent="0.25">
      <c r="A6">
        <v>288.244505495</v>
      </c>
      <c r="B6">
        <v>283.138400488</v>
      </c>
      <c r="C6">
        <v>294.57057387100002</v>
      </c>
      <c r="D6">
        <v>299.32002441999998</v>
      </c>
      <c r="E6">
        <v>282.59444444399998</v>
      </c>
      <c r="F6">
        <v>1.3592678819599999E-2</v>
      </c>
      <c r="G6">
        <v>1.67738113158E-2</v>
      </c>
      <c r="H6" t="s">
        <v>24</v>
      </c>
      <c r="I6">
        <v>0</v>
      </c>
      <c r="J6">
        <v>60.508241758200001</v>
      </c>
      <c r="K6">
        <v>-290664.17676599999</v>
      </c>
      <c r="L6">
        <v>288.244505495</v>
      </c>
      <c r="M6">
        <v>283.138400488</v>
      </c>
      <c r="N6">
        <v>3.01002254533622E-3</v>
      </c>
      <c r="O6">
        <v>3.0414288698269701E-3</v>
      </c>
      <c r="P6" s="1">
        <v>1.42998153570578E-5</v>
      </c>
      <c r="Q6" s="1">
        <v>1.7618031895155099E-5</v>
      </c>
      <c r="R6">
        <v>9.5308965511195304E-2</v>
      </c>
      <c r="S6">
        <v>415.05424807737398</v>
      </c>
      <c r="T6">
        <v>-1.5968572490299999E-2</v>
      </c>
      <c r="U6">
        <v>-1.50777724691E-2</v>
      </c>
      <c r="V6">
        <v>-5.36391145087E-3</v>
      </c>
      <c r="W6">
        <v>-4.0643414556500003E-3</v>
      </c>
      <c r="X6" s="1">
        <v>3.1228592197999999E-7</v>
      </c>
      <c r="Y6" s="1">
        <v>1.63980252468E-6</v>
      </c>
      <c r="Z6">
        <v>-7.5871954132800004E-4</v>
      </c>
      <c r="AB6" s="2">
        <f t="shared" si="4"/>
        <v>1.4279511589469608E-3</v>
      </c>
      <c r="AC6" s="2">
        <f t="shared" si="5"/>
        <v>1.5751402245674929E-3</v>
      </c>
      <c r="AD6">
        <f t="shared" si="6"/>
        <v>4.8037121608579803</v>
      </c>
      <c r="AE6">
        <f t="shared" si="7"/>
        <v>290.66417676599997</v>
      </c>
      <c r="AF6">
        <f t="shared" si="8"/>
        <v>0</v>
      </c>
      <c r="AH6">
        <f t="shared" si="0"/>
        <v>288.244505495</v>
      </c>
      <c r="AI6">
        <f t="shared" si="1"/>
        <v>294.57057387100002</v>
      </c>
      <c r="AJ6">
        <f t="shared" si="2"/>
        <v>290.66417676599997</v>
      </c>
      <c r="AL6">
        <f t="shared" si="3"/>
        <v>60.508241758200001</v>
      </c>
      <c r="AN6" s="3" t="s">
        <v>34</v>
      </c>
      <c r="AO6" s="3">
        <v>0.97786086902266123</v>
      </c>
    </row>
    <row r="7" spans="1:55" x14ac:dyDescent="0.25">
      <c r="A7">
        <v>286.48473748499998</v>
      </c>
      <c r="B7">
        <v>283.10616605600001</v>
      </c>
      <c r="C7">
        <v>291.66336996299998</v>
      </c>
      <c r="D7">
        <v>294.782051282</v>
      </c>
      <c r="E7">
        <v>283.14999999999998</v>
      </c>
      <c r="F7">
        <v>1.3592886809200001E-2</v>
      </c>
      <c r="G7">
        <v>1.6907202016799999E-2</v>
      </c>
      <c r="H7" t="s">
        <v>24</v>
      </c>
      <c r="I7">
        <v>0</v>
      </c>
      <c r="J7">
        <v>42.487472527500003</v>
      </c>
      <c r="K7">
        <v>-192431.22971499999</v>
      </c>
      <c r="L7">
        <v>286.48473748499998</v>
      </c>
      <c r="M7">
        <v>283.10616605600001</v>
      </c>
      <c r="N7">
        <v>2.9399440567112502E-3</v>
      </c>
      <c r="O7">
        <v>3.00771832045678E-3</v>
      </c>
      <c r="P7" s="1">
        <v>1.42891546634908E-5</v>
      </c>
      <c r="Q7" s="1">
        <v>1.77562300837605E-5</v>
      </c>
      <c r="R7">
        <v>6.6811476156783803E-2</v>
      </c>
      <c r="S7">
        <v>326.295272808807</v>
      </c>
      <c r="T7">
        <v>-5.9457450761799999E-4</v>
      </c>
      <c r="U7">
        <v>-3.1002813611499997E-4</v>
      </c>
      <c r="V7">
        <v>-4.4380740032899999E-4</v>
      </c>
      <c r="W7">
        <v>-5.0623772362899996E-3</v>
      </c>
      <c r="X7" s="1">
        <v>-2.8793003154E-6</v>
      </c>
      <c r="Y7" s="1">
        <v>1.60905622734E-6</v>
      </c>
      <c r="Z7">
        <v>-8.5332059245100001E-4</v>
      </c>
      <c r="AB7" s="2">
        <f t="shared" si="4"/>
        <v>1.6956461448178976E-3</v>
      </c>
      <c r="AC7" s="2">
        <f t="shared" si="5"/>
        <v>1.5724982490671832E-3</v>
      </c>
      <c r="AD7">
        <f t="shared" si="6"/>
        <v>4.5291286647010818</v>
      </c>
      <c r="AE7">
        <f t="shared" si="7"/>
        <v>192.431229715</v>
      </c>
      <c r="AF7">
        <f t="shared" si="8"/>
        <v>0</v>
      </c>
      <c r="AH7">
        <f t="shared" si="0"/>
        <v>286.48473748499998</v>
      </c>
      <c r="AI7">
        <f t="shared" si="1"/>
        <v>291.66336996299998</v>
      </c>
      <c r="AJ7">
        <f t="shared" si="2"/>
        <v>192.431229715</v>
      </c>
      <c r="AL7">
        <f t="shared" si="3"/>
        <v>42.487472527500003</v>
      </c>
      <c r="AN7" s="3" t="s">
        <v>35</v>
      </c>
      <c r="AO7" s="3">
        <v>1.4607308516498427</v>
      </c>
    </row>
    <row r="8" spans="1:55" ht="15.75" thickBot="1" x14ac:dyDescent="0.3">
      <c r="A8">
        <v>285.11599511600002</v>
      </c>
      <c r="B8">
        <v>283.257753358</v>
      </c>
      <c r="C8">
        <v>290.05152625199997</v>
      </c>
      <c r="D8">
        <v>291.80409035399998</v>
      </c>
      <c r="E8">
        <v>283.14999999999998</v>
      </c>
      <c r="F8">
        <v>1.3583319284899999E-2</v>
      </c>
      <c r="G8">
        <v>1.7029291946299999E-2</v>
      </c>
      <c r="H8" t="s">
        <v>24</v>
      </c>
      <c r="I8">
        <v>0</v>
      </c>
      <c r="J8">
        <v>32.297692307699997</v>
      </c>
      <c r="K8">
        <v>-105801.746185</v>
      </c>
      <c r="L8">
        <v>285.11599511600002</v>
      </c>
      <c r="M8">
        <v>283.257753358</v>
      </c>
      <c r="N8">
        <v>3.06925690578832E-3</v>
      </c>
      <c r="O8">
        <v>3.4222061942633599E-3</v>
      </c>
      <c r="P8" s="1">
        <v>1.4279917220483E-5</v>
      </c>
      <c r="Q8" s="1">
        <v>1.7881728325285001E-5</v>
      </c>
      <c r="R8">
        <v>5.2047335281257601E-2</v>
      </c>
      <c r="S8">
        <v>275.88898904161198</v>
      </c>
      <c r="T8">
        <v>1.5505122896400001E-2</v>
      </c>
      <c r="U8">
        <v>1.8688219992600001E-2</v>
      </c>
      <c r="V8">
        <v>1.95944152466E-3</v>
      </c>
      <c r="W8">
        <v>-1.6754260232500001E-3</v>
      </c>
      <c r="X8" s="1">
        <v>2.1980588253599998E-6</v>
      </c>
      <c r="Y8" s="1">
        <v>2.1522408136499999E-7</v>
      </c>
      <c r="Z8">
        <v>-7.3769708552299997E-4</v>
      </c>
      <c r="AB8" s="2">
        <f t="shared" si="4"/>
        <v>2.6076033618500525E-3</v>
      </c>
      <c r="AC8" s="2">
        <f t="shared" si="5"/>
        <v>1.6114877430066156E-3</v>
      </c>
      <c r="AD8">
        <f t="shared" si="6"/>
        <v>3.2758299006946734</v>
      </c>
      <c r="AE8">
        <f t="shared" si="7"/>
        <v>105.801746185</v>
      </c>
      <c r="AF8">
        <f t="shared" si="8"/>
        <v>0</v>
      </c>
      <c r="AH8">
        <f t="shared" si="0"/>
        <v>285.11599511600002</v>
      </c>
      <c r="AI8">
        <f t="shared" si="1"/>
        <v>290.05152625199997</v>
      </c>
      <c r="AJ8">
        <f t="shared" si="2"/>
        <v>105.801746185</v>
      </c>
      <c r="AL8">
        <f t="shared" si="3"/>
        <v>32.297692307699997</v>
      </c>
      <c r="AN8" s="4" t="s">
        <v>36</v>
      </c>
      <c r="AO8" s="4">
        <v>28</v>
      </c>
    </row>
    <row r="9" spans="1:55" x14ac:dyDescent="0.25">
      <c r="A9">
        <v>282.571794872</v>
      </c>
      <c r="B9">
        <v>280.584798535</v>
      </c>
      <c r="C9">
        <v>302.70317460299998</v>
      </c>
      <c r="D9">
        <v>304.74804639799999</v>
      </c>
      <c r="E9">
        <v>280.372222222</v>
      </c>
      <c r="F9">
        <v>1.3559608463900001E-2</v>
      </c>
      <c r="G9">
        <v>1.69700842235E-2</v>
      </c>
      <c r="H9" t="s">
        <v>24</v>
      </c>
      <c r="I9">
        <v>0</v>
      </c>
      <c r="J9">
        <v>45.325824175800001</v>
      </c>
      <c r="K9">
        <v>-113082.50143</v>
      </c>
      <c r="L9">
        <v>282.571794872</v>
      </c>
      <c r="M9">
        <v>280.584798535</v>
      </c>
      <c r="N9">
        <v>3.07075174016607E-3</v>
      </c>
      <c r="O9">
        <v>3.0267487348612501E-3</v>
      </c>
      <c r="P9" s="1">
        <v>1.42781504367249E-5</v>
      </c>
      <c r="Q9" s="1">
        <v>1.7837171236961499E-5</v>
      </c>
      <c r="R9">
        <v>7.1285272664654703E-2</v>
      </c>
      <c r="S9">
        <v>270.00642401388598</v>
      </c>
      <c r="T9">
        <v>-1.11955194564E-2</v>
      </c>
      <c r="U9">
        <v>-1.12730264904E-2</v>
      </c>
      <c r="V9">
        <v>5.5513085947899998E-3</v>
      </c>
      <c r="W9">
        <v>2.7987471465699999E-3</v>
      </c>
      <c r="X9" s="1">
        <v>8.3798731959900001E-7</v>
      </c>
      <c r="Y9" s="1">
        <v>3.59912539425E-7</v>
      </c>
      <c r="Z9">
        <v>-5.4180602006699996E-4</v>
      </c>
      <c r="AB9" s="2">
        <f t="shared" si="4"/>
        <v>2.3876941224281684E-3</v>
      </c>
      <c r="AC9" s="2">
        <f t="shared" si="5"/>
        <v>1.5727297619160506E-3</v>
      </c>
      <c r="AD9">
        <f t="shared" si="6"/>
        <v>2.4948802032016024</v>
      </c>
      <c r="AE9">
        <f t="shared" si="7"/>
        <v>113.08250143000001</v>
      </c>
      <c r="AF9">
        <f t="shared" si="8"/>
        <v>0</v>
      </c>
      <c r="AH9">
        <f t="shared" si="0"/>
        <v>282.571794872</v>
      </c>
      <c r="AI9">
        <f t="shared" si="1"/>
        <v>302.70317460299998</v>
      </c>
      <c r="AJ9">
        <f t="shared" si="2"/>
        <v>113.08250143000001</v>
      </c>
      <c r="AL9">
        <f t="shared" si="3"/>
        <v>45.325824175800001</v>
      </c>
    </row>
    <row r="10" spans="1:55" ht="15.75" thickBot="1" x14ac:dyDescent="0.3">
      <c r="A10">
        <v>283.42399267399998</v>
      </c>
      <c r="B10">
        <v>280.10280830300002</v>
      </c>
      <c r="C10">
        <v>297.00018315</v>
      </c>
      <c r="D10">
        <v>300.21666666700003</v>
      </c>
      <c r="E10">
        <v>279.81666666699999</v>
      </c>
      <c r="F10">
        <v>1.3563421607600001E-2</v>
      </c>
      <c r="G10">
        <v>1.6955247627899999E-2</v>
      </c>
      <c r="H10" t="s">
        <v>24</v>
      </c>
      <c r="I10">
        <v>0</v>
      </c>
      <c r="J10">
        <v>50.165054945100003</v>
      </c>
      <c r="K10">
        <v>-189036.58730300001</v>
      </c>
      <c r="L10">
        <v>283.42399267399998</v>
      </c>
      <c r="M10">
        <v>280.10280830300002</v>
      </c>
      <c r="N10">
        <v>3.1662121360952499E-3</v>
      </c>
      <c r="O10">
        <v>3.6226267320227002E-3</v>
      </c>
      <c r="P10" s="1">
        <v>1.4246265446055701E-5</v>
      </c>
      <c r="Q10" s="1">
        <v>1.7818439780014801E-5</v>
      </c>
      <c r="R10">
        <v>7.9390194010521803E-2</v>
      </c>
      <c r="S10">
        <v>325.08799439215102</v>
      </c>
      <c r="T10">
        <v>2.5763125763100001E-2</v>
      </c>
      <c r="U10">
        <v>2.5721717895599999E-2</v>
      </c>
      <c r="V10">
        <v>-1.6154377024000001E-3</v>
      </c>
      <c r="W10">
        <v>-8.3946488294299997E-3</v>
      </c>
      <c r="X10" s="1">
        <v>-1.1249527614200001E-6</v>
      </c>
      <c r="Y10" s="1">
        <v>-3.3278345353799999E-7</v>
      </c>
      <c r="Z10" s="1">
        <v>3.5355948399399998E-5</v>
      </c>
      <c r="AB10" s="2">
        <f t="shared" si="4"/>
        <v>1.7197093908126846E-3</v>
      </c>
      <c r="AC10" s="2">
        <f t="shared" si="5"/>
        <v>1.582579628337005E-3</v>
      </c>
      <c r="AD10">
        <f t="shared" si="6"/>
        <v>3.7682922406818697</v>
      </c>
      <c r="AE10">
        <f t="shared" si="7"/>
        <v>189.036587303</v>
      </c>
      <c r="AF10">
        <f t="shared" si="8"/>
        <v>0</v>
      </c>
      <c r="AH10">
        <f t="shared" si="0"/>
        <v>283.42399267399998</v>
      </c>
      <c r="AI10">
        <f t="shared" si="1"/>
        <v>297.00018315</v>
      </c>
      <c r="AJ10">
        <f t="shared" si="2"/>
        <v>189.036587303</v>
      </c>
      <c r="AL10">
        <f t="shared" si="3"/>
        <v>50.165054945100003</v>
      </c>
      <c r="AN10" t="s">
        <v>37</v>
      </c>
    </row>
    <row r="11" spans="1:55" x14ac:dyDescent="0.25">
      <c r="A11">
        <v>282.06788766800003</v>
      </c>
      <c r="B11">
        <v>280.47118437099999</v>
      </c>
      <c r="C11">
        <v>297.023565324</v>
      </c>
      <c r="D11">
        <v>298.68485958500003</v>
      </c>
      <c r="E11">
        <v>280.372222222</v>
      </c>
      <c r="F11">
        <v>1.3555240681000001E-2</v>
      </c>
      <c r="G11">
        <v>1.7001629321700001E-2</v>
      </c>
      <c r="H11" t="s">
        <v>24</v>
      </c>
      <c r="I11">
        <v>0</v>
      </c>
      <c r="J11">
        <v>36.488571428599997</v>
      </c>
      <c r="K11">
        <v>-90854.830585999996</v>
      </c>
      <c r="L11">
        <v>282.06788766800003</v>
      </c>
      <c r="M11">
        <v>280.47118437099999</v>
      </c>
      <c r="N11">
        <v>3.3400987471894198E-3</v>
      </c>
      <c r="O11">
        <v>3.79576485390351E-3</v>
      </c>
      <c r="P11" s="1">
        <v>1.42690314767642E-5</v>
      </c>
      <c r="Q11" s="1">
        <v>1.7864120695660799E-5</v>
      </c>
      <c r="R11">
        <v>5.8471823195043099E-2</v>
      </c>
      <c r="S11">
        <v>261.781510932647</v>
      </c>
      <c r="T11">
        <v>2.5589531241699999E-2</v>
      </c>
      <c r="U11">
        <v>2.4439135743499998E-2</v>
      </c>
      <c r="V11" s="1">
        <v>-6.1050061049500002E-5</v>
      </c>
      <c r="W11">
        <v>-3.30785156872E-3</v>
      </c>
      <c r="X11" s="1">
        <v>1.85261513175E-6</v>
      </c>
      <c r="Y11" s="1">
        <v>-3.4447910389800001E-6</v>
      </c>
      <c r="Z11">
        <v>2.9622551361700001E-4</v>
      </c>
      <c r="AB11" s="2">
        <f t="shared" si="4"/>
        <v>2.8813163729896982E-3</v>
      </c>
      <c r="AC11" s="2">
        <f t="shared" si="5"/>
        <v>1.602469510472873E-3</v>
      </c>
      <c r="AD11">
        <f t="shared" si="6"/>
        <v>2.489953073766745</v>
      </c>
      <c r="AE11">
        <f t="shared" si="7"/>
        <v>90.854830585999991</v>
      </c>
      <c r="AF11">
        <f t="shared" si="8"/>
        <v>0</v>
      </c>
      <c r="AH11">
        <f t="shared" si="0"/>
        <v>282.06788766800003</v>
      </c>
      <c r="AI11">
        <f t="shared" si="1"/>
        <v>297.023565324</v>
      </c>
      <c r="AJ11">
        <f t="shared" si="2"/>
        <v>90.854830585999991</v>
      </c>
      <c r="AL11">
        <f t="shared" si="3"/>
        <v>36.488571428599997</v>
      </c>
      <c r="AN11" s="5"/>
      <c r="AO11" s="5" t="s">
        <v>42</v>
      </c>
      <c r="AP11" s="5" t="s">
        <v>43</v>
      </c>
      <c r="AQ11" s="5" t="s">
        <v>44</v>
      </c>
      <c r="AR11" s="5" t="s">
        <v>45</v>
      </c>
      <c r="AS11" s="5" t="s">
        <v>46</v>
      </c>
    </row>
    <row r="12" spans="1:55" x14ac:dyDescent="0.25">
      <c r="A12">
        <v>283.664713065</v>
      </c>
      <c r="B12">
        <v>279.94945054900001</v>
      </c>
      <c r="C12">
        <v>291.18730158699998</v>
      </c>
      <c r="D12">
        <v>294.67026862</v>
      </c>
      <c r="E12">
        <v>279.81666666699999</v>
      </c>
      <c r="F12">
        <v>1.3578396863000001E-2</v>
      </c>
      <c r="G12">
        <v>1.70048878264E-2</v>
      </c>
      <c r="H12" t="s">
        <v>24</v>
      </c>
      <c r="I12">
        <v>0</v>
      </c>
      <c r="J12">
        <v>46.099670329699997</v>
      </c>
      <c r="K12">
        <v>-211691.89600000001</v>
      </c>
      <c r="L12">
        <v>283.664713065</v>
      </c>
      <c r="M12">
        <v>279.94945054900001</v>
      </c>
      <c r="N12">
        <v>2.9943860027752999E-3</v>
      </c>
      <c r="O12">
        <v>3.19513976175921E-3</v>
      </c>
      <c r="P12" s="1">
        <v>1.42809393285864E-5</v>
      </c>
      <c r="Q12" s="1">
        <v>1.78582339360274E-5</v>
      </c>
      <c r="R12">
        <v>7.2494710902207396E-2</v>
      </c>
      <c r="S12">
        <v>342.50262483601699</v>
      </c>
      <c r="T12">
        <v>3.1406274884500001E-3</v>
      </c>
      <c r="U12">
        <v>1.14561766736E-3</v>
      </c>
      <c r="V12">
        <v>-4.0218718479599997E-3</v>
      </c>
      <c r="W12">
        <v>-1.0765514678599999E-2</v>
      </c>
      <c r="X12" s="1">
        <v>-1.0640630353199999E-6</v>
      </c>
      <c r="Y12" s="1">
        <v>1.55600379272E-6</v>
      </c>
      <c r="Z12">
        <v>6.1729574773099997E-4</v>
      </c>
      <c r="AB12" s="2">
        <f t="shared" si="4"/>
        <v>1.6179297899812707E-3</v>
      </c>
      <c r="AC12" s="2">
        <f t="shared" si="5"/>
        <v>1.572564627550107E-3</v>
      </c>
      <c r="AD12">
        <f t="shared" si="6"/>
        <v>4.592047936265093</v>
      </c>
      <c r="AE12">
        <f t="shared" si="7"/>
        <v>211.69189600000001</v>
      </c>
      <c r="AF12">
        <f t="shared" si="8"/>
        <v>0</v>
      </c>
      <c r="AH12">
        <f t="shared" si="0"/>
        <v>283.664713065</v>
      </c>
      <c r="AI12">
        <f t="shared" si="1"/>
        <v>291.18730158699998</v>
      </c>
      <c r="AJ12">
        <f t="shared" si="2"/>
        <v>211.69189600000001</v>
      </c>
      <c r="AL12">
        <f t="shared" si="3"/>
        <v>46.099670329699997</v>
      </c>
      <c r="AN12" s="3" t="s">
        <v>38</v>
      </c>
      <c r="AO12" s="3">
        <v>3</v>
      </c>
      <c r="AP12" s="3">
        <v>2551.0079008028883</v>
      </c>
      <c r="AQ12" s="3">
        <v>850.33596693429615</v>
      </c>
      <c r="AR12" s="3">
        <v>398.52002145939281</v>
      </c>
      <c r="AS12" s="3">
        <v>1.346999602178157E-20</v>
      </c>
    </row>
    <row r="13" spans="1:55" x14ac:dyDescent="0.25">
      <c r="A13">
        <v>282.19975579999999</v>
      </c>
      <c r="B13">
        <v>280.38852258899999</v>
      </c>
      <c r="C13">
        <v>291.282112332</v>
      </c>
      <c r="D13">
        <v>293.07442002400001</v>
      </c>
      <c r="E13">
        <v>280.372222222</v>
      </c>
      <c r="F13">
        <v>1.35566272788E-2</v>
      </c>
      <c r="G13">
        <v>1.7056677251300001E-2</v>
      </c>
      <c r="H13" t="s">
        <v>24</v>
      </c>
      <c r="I13">
        <v>0</v>
      </c>
      <c r="J13">
        <v>33.7886813187</v>
      </c>
      <c r="K13">
        <v>-103072.091615</v>
      </c>
      <c r="L13">
        <v>282.19975579999999</v>
      </c>
      <c r="M13">
        <v>280.38852258899999</v>
      </c>
      <c r="N13">
        <v>3.25637095781987E-3</v>
      </c>
      <c r="O13">
        <v>3.42411821823321E-3</v>
      </c>
      <c r="P13" s="1">
        <v>1.4262109055739699E-5</v>
      </c>
      <c r="Q13" s="1">
        <v>1.7916698356705901E-5</v>
      </c>
      <c r="R13">
        <v>5.3162816150178802E-2</v>
      </c>
      <c r="S13">
        <v>266.14575794440401</v>
      </c>
      <c r="T13">
        <v>-2.1898922333699999E-2</v>
      </c>
      <c r="U13">
        <v>-2.2902266815299999E-2</v>
      </c>
      <c r="V13">
        <v>8.7609491957300004E-3</v>
      </c>
      <c r="W13">
        <v>9.8407389711700002E-3</v>
      </c>
      <c r="X13" s="1">
        <v>-2.3077809060600001E-6</v>
      </c>
      <c r="Y13" s="1">
        <v>-3.70703886922E-6</v>
      </c>
      <c r="Z13">
        <v>2.59913999044E-4</v>
      </c>
      <c r="AB13" s="2">
        <f t="shared" si="4"/>
        <v>2.5821321152434246E-3</v>
      </c>
      <c r="AC13" s="2">
        <f t="shared" si="5"/>
        <v>1.5733912681805782E-3</v>
      </c>
      <c r="AD13">
        <f t="shared" si="6"/>
        <v>3.0504916910727675</v>
      </c>
      <c r="AE13">
        <f t="shared" si="7"/>
        <v>103.07209161499999</v>
      </c>
      <c r="AF13">
        <f t="shared" si="8"/>
        <v>0</v>
      </c>
      <c r="AH13">
        <f t="shared" si="0"/>
        <v>282.19975579999999</v>
      </c>
      <c r="AI13">
        <f t="shared" si="1"/>
        <v>291.282112332</v>
      </c>
      <c r="AJ13">
        <f t="shared" si="2"/>
        <v>103.07209161499999</v>
      </c>
      <c r="AL13">
        <f t="shared" si="3"/>
        <v>33.7886813187</v>
      </c>
      <c r="AN13" s="3" t="s">
        <v>39</v>
      </c>
      <c r="AO13" s="3">
        <v>24</v>
      </c>
      <c r="AP13" s="3">
        <v>51.209630903080196</v>
      </c>
      <c r="AQ13" s="3">
        <v>2.133734620961675</v>
      </c>
      <c r="AR13" s="3"/>
      <c r="AS13" s="3"/>
    </row>
    <row r="14" spans="1:55" ht="15.75" thickBot="1" x14ac:dyDescent="0.3">
      <c r="A14">
        <v>279.851221001</v>
      </c>
      <c r="B14">
        <v>277.92106227099998</v>
      </c>
      <c r="C14">
        <v>299.86312576300003</v>
      </c>
      <c r="D14">
        <v>301.92454212500002</v>
      </c>
      <c r="E14">
        <v>277.59444444399998</v>
      </c>
      <c r="F14">
        <v>1.35454651671E-2</v>
      </c>
      <c r="G14">
        <v>1.70512001903E-2</v>
      </c>
      <c r="H14" t="s">
        <v>24</v>
      </c>
      <c r="I14">
        <v>0</v>
      </c>
      <c r="J14">
        <v>43.315054945100002</v>
      </c>
      <c r="K14">
        <v>-109896.136682</v>
      </c>
      <c r="L14">
        <v>279.851221001</v>
      </c>
      <c r="M14">
        <v>277.92106227099998</v>
      </c>
      <c r="N14">
        <v>2.9963630205965398E-3</v>
      </c>
      <c r="O14">
        <v>3.04353407683476E-3</v>
      </c>
      <c r="P14" s="1">
        <v>1.4245199406203501E-5</v>
      </c>
      <c r="Q14" s="1">
        <v>1.7905633106874701E-5</v>
      </c>
      <c r="R14">
        <v>6.8135272162371405E-2</v>
      </c>
      <c r="S14">
        <v>270.41590507004003</v>
      </c>
      <c r="T14">
        <v>-2.1764612199399999E-2</v>
      </c>
      <c r="U14">
        <v>-2.57243722461E-2</v>
      </c>
      <c r="V14">
        <v>3.8509316770200001E-3</v>
      </c>
      <c r="W14">
        <v>5.2959600785700001E-3</v>
      </c>
      <c r="X14" s="1">
        <v>3.9126170533799997E-6</v>
      </c>
      <c r="Y14" s="1">
        <v>1.27627277381E-6</v>
      </c>
      <c r="Z14">
        <v>4.10893454372E-4</v>
      </c>
      <c r="AB14" s="2">
        <f t="shared" si="4"/>
        <v>2.4606497847374439E-3</v>
      </c>
      <c r="AC14" s="2">
        <f t="shared" si="5"/>
        <v>1.5730159467356091E-3</v>
      </c>
      <c r="AD14">
        <f t="shared" si="6"/>
        <v>2.5371348788842285</v>
      </c>
      <c r="AE14">
        <f t="shared" si="7"/>
        <v>109.89613668199999</v>
      </c>
      <c r="AF14">
        <f t="shared" si="8"/>
        <v>0</v>
      </c>
      <c r="AH14">
        <f t="shared" si="0"/>
        <v>279.851221001</v>
      </c>
      <c r="AI14">
        <f t="shared" si="1"/>
        <v>299.86312576300003</v>
      </c>
      <c r="AJ14">
        <f t="shared" si="2"/>
        <v>109.89613668199999</v>
      </c>
      <c r="AL14">
        <f t="shared" si="3"/>
        <v>43.315054945100002</v>
      </c>
      <c r="AN14" s="4" t="s">
        <v>40</v>
      </c>
      <c r="AO14" s="4">
        <v>27</v>
      </c>
      <c r="AP14" s="4">
        <v>2602.2175317059687</v>
      </c>
      <c r="AQ14" s="4"/>
      <c r="AR14" s="4"/>
      <c r="AS14" s="4"/>
    </row>
    <row r="15" spans="1:55" ht="15.75" thickBot="1" x14ac:dyDescent="0.3">
      <c r="A15">
        <v>280.78589743600003</v>
      </c>
      <c r="B15">
        <v>277.25555555599999</v>
      </c>
      <c r="C15">
        <v>293.87002441999999</v>
      </c>
      <c r="D15">
        <v>297.281807082</v>
      </c>
      <c r="E15">
        <v>277.03888888900002</v>
      </c>
      <c r="F15">
        <v>1.35582218661E-2</v>
      </c>
      <c r="G15">
        <v>1.7024716173800001E-2</v>
      </c>
      <c r="H15" t="s">
        <v>24</v>
      </c>
      <c r="I15">
        <v>0</v>
      </c>
      <c r="J15">
        <v>49.310659340699999</v>
      </c>
      <c r="K15">
        <v>-201167.69074300001</v>
      </c>
      <c r="L15">
        <v>280.78589743600003</v>
      </c>
      <c r="M15">
        <v>277.25555555599999</v>
      </c>
      <c r="N15">
        <v>3.6778323729920702E-3</v>
      </c>
      <c r="O15">
        <v>4.1998297982620402E-3</v>
      </c>
      <c r="P15" s="1">
        <v>1.4274848104698099E-5</v>
      </c>
      <c r="Q15" s="1">
        <v>1.78879640336277E-5</v>
      </c>
      <c r="R15">
        <v>7.8141066043101004E-2</v>
      </c>
      <c r="S15">
        <v>338.80238959552599</v>
      </c>
      <c r="T15">
        <v>-1.09306152784E-3</v>
      </c>
      <c r="U15">
        <v>3.2425545469E-3</v>
      </c>
      <c r="V15">
        <v>-7.5909115039600001E-3</v>
      </c>
      <c r="W15">
        <v>-1.09189361363E-2</v>
      </c>
      <c r="X15" s="1">
        <v>5.4137598057499998E-7</v>
      </c>
      <c r="Y15" s="1">
        <v>-1.15630192733E-6</v>
      </c>
      <c r="Z15">
        <v>5.8098423315799995E-4</v>
      </c>
      <c r="AB15" s="2">
        <f t="shared" si="4"/>
        <v>1.684178947146935E-3</v>
      </c>
      <c r="AC15" s="2">
        <f t="shared" si="5"/>
        <v>1.5846688543181774E-3</v>
      </c>
      <c r="AD15">
        <f t="shared" si="6"/>
        <v>4.0795984769353986</v>
      </c>
      <c r="AE15">
        <f t="shared" si="7"/>
        <v>201.16769074300001</v>
      </c>
      <c r="AF15">
        <f t="shared" si="8"/>
        <v>0</v>
      </c>
      <c r="AH15">
        <f t="shared" si="0"/>
        <v>280.78589743600003</v>
      </c>
      <c r="AI15">
        <f t="shared" si="1"/>
        <v>293.87002441999999</v>
      </c>
      <c r="AJ15">
        <f t="shared" si="2"/>
        <v>201.16769074300001</v>
      </c>
      <c r="AL15">
        <f t="shared" si="3"/>
        <v>49.310659340699999</v>
      </c>
    </row>
    <row r="16" spans="1:55" x14ac:dyDescent="0.25">
      <c r="A16">
        <v>279.39566544600001</v>
      </c>
      <c r="B16">
        <v>277.62167277200001</v>
      </c>
      <c r="C16">
        <v>293.91013430999999</v>
      </c>
      <c r="D16">
        <v>295.78962149</v>
      </c>
      <c r="E16">
        <v>277.59444444399998</v>
      </c>
      <c r="F16">
        <v>1.3537076250900001E-2</v>
      </c>
      <c r="G16">
        <v>1.70809427115E-2</v>
      </c>
      <c r="H16" t="s">
        <v>24</v>
      </c>
      <c r="I16">
        <v>0</v>
      </c>
      <c r="J16">
        <v>36.497362637400002</v>
      </c>
      <c r="K16">
        <v>-100962.634859</v>
      </c>
      <c r="L16">
        <v>279.39566544600001</v>
      </c>
      <c r="M16">
        <v>277.62167277200001</v>
      </c>
      <c r="N16">
        <v>4.1250059295687598E-3</v>
      </c>
      <c r="O16">
        <v>4.3693654785350398E-3</v>
      </c>
      <c r="P16" s="1">
        <v>1.42402775674656E-5</v>
      </c>
      <c r="Q16" s="1">
        <v>1.7940004909500501E-5</v>
      </c>
      <c r="R16">
        <v>5.8009806703660897E-2</v>
      </c>
      <c r="S16">
        <v>266.00682333562003</v>
      </c>
      <c r="T16">
        <v>-3.6587567022299998E-3</v>
      </c>
      <c r="U16">
        <v>-2.86510590858E-3</v>
      </c>
      <c r="V16">
        <v>-2.3256357169399999E-2</v>
      </c>
      <c r="W16">
        <v>-2.6536072623E-2</v>
      </c>
      <c r="X16" s="1">
        <v>-1.2835071967100001E-6</v>
      </c>
      <c r="Y16" s="1">
        <v>9.3625489736400003E-7</v>
      </c>
      <c r="Z16">
        <v>-6.83229813665E-4</v>
      </c>
      <c r="AB16" s="2">
        <f t="shared" si="4"/>
        <v>2.6347056384484571E-3</v>
      </c>
      <c r="AC16" s="2">
        <f t="shared" si="5"/>
        <v>1.5894246189782604E-3</v>
      </c>
      <c r="AD16">
        <f t="shared" si="6"/>
        <v>2.7662994683221411</v>
      </c>
      <c r="AE16">
        <f t="shared" si="7"/>
        <v>100.962634859</v>
      </c>
      <c r="AF16">
        <f t="shared" si="8"/>
        <v>0</v>
      </c>
      <c r="AH16">
        <f t="shared" si="0"/>
        <v>279.39566544600001</v>
      </c>
      <c r="AI16">
        <f t="shared" si="1"/>
        <v>293.91013430999999</v>
      </c>
      <c r="AJ16">
        <f t="shared" si="2"/>
        <v>100.962634859</v>
      </c>
      <c r="AL16">
        <f t="shared" si="3"/>
        <v>36.497362637400002</v>
      </c>
      <c r="AN16" s="5"/>
      <c r="AO16" s="5" t="s">
        <v>47</v>
      </c>
      <c r="AP16" s="5" t="s">
        <v>35</v>
      </c>
      <c r="AQ16" s="5" t="s">
        <v>48</v>
      </c>
      <c r="AR16" s="5" t="s">
        <v>49</v>
      </c>
      <c r="AS16" s="5" t="s">
        <v>50</v>
      </c>
      <c r="AT16" s="5" t="s">
        <v>51</v>
      </c>
      <c r="AU16" s="5" t="s">
        <v>52</v>
      </c>
      <c r="AV16" s="5" t="s">
        <v>53</v>
      </c>
    </row>
    <row r="17" spans="1:49" x14ac:dyDescent="0.25">
      <c r="A17">
        <v>281.462759463</v>
      </c>
      <c r="B17">
        <v>277.65347985300002</v>
      </c>
      <c r="C17">
        <v>291.46123321099998</v>
      </c>
      <c r="D17">
        <v>295.09157509200003</v>
      </c>
      <c r="E17">
        <v>277.59444444399998</v>
      </c>
      <c r="F17">
        <v>1.35636989271E-2</v>
      </c>
      <c r="G17">
        <v>1.69312594873E-2</v>
      </c>
      <c r="H17" t="s">
        <v>24</v>
      </c>
      <c r="I17">
        <v>0</v>
      </c>
      <c r="J17">
        <v>48.315164835200001</v>
      </c>
      <c r="K17">
        <v>-217081.57339100001</v>
      </c>
      <c r="L17">
        <v>281.462759463</v>
      </c>
      <c r="M17">
        <v>277.65347985300002</v>
      </c>
      <c r="N17">
        <v>3.12702146413697E-3</v>
      </c>
      <c r="O17">
        <v>3.4499637089517201E-3</v>
      </c>
      <c r="P17" s="1">
        <v>1.4270241516852399E-5</v>
      </c>
      <c r="Q17" s="1">
        <v>1.7783366716426301E-5</v>
      </c>
      <c r="R17">
        <v>7.6244161410218503E-2</v>
      </c>
      <c r="S17">
        <v>348.70105641462197</v>
      </c>
      <c r="T17">
        <v>1.19774911079E-2</v>
      </c>
      <c r="U17">
        <v>1.5733397037699999E-2</v>
      </c>
      <c r="V17">
        <v>-4.5293836598200004E-3</v>
      </c>
      <c r="W17">
        <v>-1.0015926102900001E-2</v>
      </c>
      <c r="X17" s="1">
        <v>1.0061876520900001E-6</v>
      </c>
      <c r="Y17" s="1">
        <v>6.5531814129800001E-7</v>
      </c>
      <c r="Z17">
        <v>1.90157668418E-4</v>
      </c>
      <c r="AB17" s="2">
        <f t="shared" si="4"/>
        <v>1.6063134745506629E-3</v>
      </c>
      <c r="AC17" s="2">
        <f t="shared" si="5"/>
        <v>1.5780586006543195E-3</v>
      </c>
      <c r="AD17">
        <f t="shared" si="6"/>
        <v>4.4930318282355373</v>
      </c>
      <c r="AE17">
        <f t="shared" si="7"/>
        <v>217.08157339100001</v>
      </c>
      <c r="AF17">
        <f t="shared" si="8"/>
        <v>0</v>
      </c>
      <c r="AH17">
        <f t="shared" si="0"/>
        <v>281.462759463</v>
      </c>
      <c r="AI17">
        <f t="shared" si="1"/>
        <v>291.46123321099998</v>
      </c>
      <c r="AJ17">
        <f t="shared" si="2"/>
        <v>217.08157339100001</v>
      </c>
      <c r="AL17">
        <f t="shared" si="3"/>
        <v>48.315164835200001</v>
      </c>
      <c r="AN17" s="3" t="s">
        <v>41</v>
      </c>
      <c r="AO17" s="3">
        <v>-211.85621878105752</v>
      </c>
      <c r="AP17" s="3">
        <v>36.23198692156442</v>
      </c>
      <c r="AQ17" s="3">
        <v>-5.8472150379080015</v>
      </c>
      <c r="AR17" s="3">
        <v>4.9667802345625278E-6</v>
      </c>
      <c r="AS17" s="3">
        <v>-286.63536447339976</v>
      </c>
      <c r="AT17" s="3">
        <v>-137.07707308871528</v>
      </c>
      <c r="AU17" s="3">
        <v>-286.63536447339976</v>
      </c>
      <c r="AV17" s="3">
        <v>-137.07707308871528</v>
      </c>
    </row>
    <row r="18" spans="1:49" x14ac:dyDescent="0.25">
      <c r="A18">
        <v>279.63711843700003</v>
      </c>
      <c r="B18">
        <v>277.624542125</v>
      </c>
      <c r="C18">
        <v>291.50592185599999</v>
      </c>
      <c r="D18">
        <v>293.577411477</v>
      </c>
      <c r="E18">
        <v>277.59444444399998</v>
      </c>
      <c r="F18">
        <v>1.35549633615E-2</v>
      </c>
      <c r="G18">
        <v>1.6975145305200001E-2</v>
      </c>
      <c r="H18" t="s">
        <v>24</v>
      </c>
      <c r="I18">
        <v>0</v>
      </c>
      <c r="J18">
        <v>36.269560439599999</v>
      </c>
      <c r="K18">
        <v>-114683.975909</v>
      </c>
      <c r="L18">
        <v>279.63711843700003</v>
      </c>
      <c r="M18">
        <v>277.624542125</v>
      </c>
      <c r="N18">
        <v>2.92298416279162E-3</v>
      </c>
      <c r="O18">
        <v>2.92454946668581E-3</v>
      </c>
      <c r="P18" s="1">
        <v>1.4265189574883E-5</v>
      </c>
      <c r="Q18" s="1">
        <v>1.7835437757794499E-5</v>
      </c>
      <c r="R18">
        <v>5.7033755161972302E-2</v>
      </c>
      <c r="S18">
        <v>271.29408203460298</v>
      </c>
      <c r="T18">
        <v>-3.0259595476999999E-3</v>
      </c>
      <c r="U18">
        <v>-1.9748367574399998E-3</v>
      </c>
      <c r="V18">
        <v>-8.0055210490100005E-4</v>
      </c>
      <c r="W18">
        <v>-1.16313638053E-3</v>
      </c>
      <c r="X18" s="1">
        <v>-2.11546583056E-6</v>
      </c>
      <c r="Y18" s="1">
        <v>1.45231039778E-6</v>
      </c>
      <c r="Z18">
        <v>-9.2403248924999997E-4</v>
      </c>
      <c r="AB18" s="2">
        <f t="shared" si="4"/>
        <v>2.3655796713036069E-3</v>
      </c>
      <c r="AC18" s="2">
        <f t="shared" si="5"/>
        <v>1.5724964535192283E-3</v>
      </c>
      <c r="AD18">
        <f t="shared" si="6"/>
        <v>3.1619896827805283</v>
      </c>
      <c r="AE18">
        <f t="shared" si="7"/>
        <v>114.683975909</v>
      </c>
      <c r="AF18">
        <f t="shared" si="8"/>
        <v>0</v>
      </c>
      <c r="AH18">
        <f t="shared" si="0"/>
        <v>279.63711843700003</v>
      </c>
      <c r="AI18">
        <f t="shared" si="1"/>
        <v>291.50592185599999</v>
      </c>
      <c r="AJ18">
        <f t="shared" si="2"/>
        <v>114.683975909</v>
      </c>
      <c r="AL18">
        <f t="shared" si="3"/>
        <v>36.269560439599999</v>
      </c>
      <c r="AN18" s="3" t="s">
        <v>54</v>
      </c>
      <c r="AO18" s="3">
        <v>-0.31315127990937336</v>
      </c>
      <c r="AP18" s="3">
        <v>0.12437075986206556</v>
      </c>
      <c r="AQ18" s="3">
        <v>-2.5178850740855521</v>
      </c>
      <c r="AR18" s="3">
        <v>1.8885981051503714E-2</v>
      </c>
      <c r="AS18" s="3">
        <v>-0.56983991229727504</v>
      </c>
      <c r="AT18" s="3">
        <v>-5.6462647521471676E-2</v>
      </c>
      <c r="AU18" s="3">
        <v>-0.56983991229727504</v>
      </c>
      <c r="AV18" s="3">
        <v>-5.6462647521471676E-2</v>
      </c>
    </row>
    <row r="19" spans="1:49" x14ac:dyDescent="0.25">
      <c r="A19">
        <v>284.69529914499998</v>
      </c>
      <c r="B19">
        <v>283.15097680100001</v>
      </c>
      <c r="C19">
        <v>297.58705738700002</v>
      </c>
      <c r="D19">
        <v>299.162148962</v>
      </c>
      <c r="E19">
        <v>283.14999999999998</v>
      </c>
      <c r="F19">
        <v>1.35719491836E-2</v>
      </c>
      <c r="G19">
        <v>1.6828096616700001E-2</v>
      </c>
      <c r="H19" t="s">
        <v>24</v>
      </c>
      <c r="I19">
        <v>0</v>
      </c>
      <c r="J19">
        <v>35.317472527500001</v>
      </c>
      <c r="K19">
        <v>-87867.628755400001</v>
      </c>
      <c r="L19">
        <v>284.69529914499998</v>
      </c>
      <c r="M19">
        <v>283.15097680100001</v>
      </c>
      <c r="N19">
        <v>3.0794109865708201E-3</v>
      </c>
      <c r="O19">
        <v>3.3671761459616099E-3</v>
      </c>
      <c r="P19" s="1">
        <v>1.42632962598693E-5</v>
      </c>
      <c r="Q19" s="1">
        <v>1.7681092676150099E-5</v>
      </c>
      <c r="R19">
        <v>5.5817871155282903E-2</v>
      </c>
      <c r="S19">
        <v>259.82447400041298</v>
      </c>
      <c r="T19">
        <v>9.8959494611700009E-3</v>
      </c>
      <c r="U19">
        <v>1.21102086319E-2</v>
      </c>
      <c r="V19">
        <v>-4.3738387216599997E-3</v>
      </c>
      <c r="W19">
        <v>-1.0199076285999999E-2</v>
      </c>
      <c r="X19" s="1">
        <v>1.71455822801E-6</v>
      </c>
      <c r="Y19" s="1">
        <v>4.17787922649E-7</v>
      </c>
      <c r="Z19">
        <v>-3.8318203535600001E-4</v>
      </c>
      <c r="AB19" s="2">
        <f t="shared" si="4"/>
        <v>2.9569988137917651E-3</v>
      </c>
      <c r="AC19" s="2">
        <f t="shared" si="5"/>
        <v>1.5804605245129089E-3</v>
      </c>
      <c r="AD19">
        <f t="shared" si="6"/>
        <v>2.4879364933881307</v>
      </c>
      <c r="AE19">
        <f t="shared" si="7"/>
        <v>87.867628755400006</v>
      </c>
      <c r="AF19">
        <f t="shared" si="8"/>
        <v>0</v>
      </c>
      <c r="AH19">
        <f t="shared" si="0"/>
        <v>284.69529914499998</v>
      </c>
      <c r="AI19">
        <f t="shared" si="1"/>
        <v>297.58705738700002</v>
      </c>
      <c r="AJ19">
        <f t="shared" si="2"/>
        <v>87.867628755400006</v>
      </c>
      <c r="AL19">
        <f t="shared" si="3"/>
        <v>35.317472527500001</v>
      </c>
      <c r="AN19" s="3" t="s">
        <v>55</v>
      </c>
      <c r="AO19" s="3">
        <v>1.0890864553352402</v>
      </c>
      <c r="AP19" s="3">
        <v>6.9247774724525216E-2</v>
      </c>
      <c r="AQ19" s="3">
        <v>15.727385604342354</v>
      </c>
      <c r="AR19" s="3">
        <v>3.8545882348822567E-14</v>
      </c>
      <c r="AS19" s="3">
        <v>0.94616607268535102</v>
      </c>
      <c r="AT19" s="3">
        <v>1.2320068379851292</v>
      </c>
      <c r="AU19" s="3">
        <v>0.94616607268535102</v>
      </c>
      <c r="AV19" s="3">
        <v>1.2320068379851292</v>
      </c>
    </row>
    <row r="20" spans="1:49" ht="15.75" thickBot="1" x14ac:dyDescent="0.3">
      <c r="A20">
        <v>286.62557997599998</v>
      </c>
      <c r="B20">
        <v>283.08315018299999</v>
      </c>
      <c r="C20">
        <v>292.21709401700002</v>
      </c>
      <c r="D20">
        <v>295.50726495700002</v>
      </c>
      <c r="E20">
        <v>283.14999999999998</v>
      </c>
      <c r="F20">
        <v>1.35982945403E-2</v>
      </c>
      <c r="G20">
        <v>1.6848063623900001E-2</v>
      </c>
      <c r="H20" t="s">
        <v>24</v>
      </c>
      <c r="I20">
        <v>0</v>
      </c>
      <c r="J20">
        <v>43.916813186799999</v>
      </c>
      <c r="K20">
        <v>-201837.47565000001</v>
      </c>
      <c r="L20">
        <v>286.62557997599998</v>
      </c>
      <c r="M20">
        <v>283.08315018299999</v>
      </c>
      <c r="N20">
        <v>2.9653667883127299E-3</v>
      </c>
      <c r="O20">
        <v>3.34593418257922E-3</v>
      </c>
      <c r="P20" s="1">
        <v>1.43223493196486E-5</v>
      </c>
      <c r="Q20" s="1">
        <v>1.7699775595287899E-5</v>
      </c>
      <c r="R20">
        <v>6.9279736919002702E-2</v>
      </c>
      <c r="S20">
        <v>338.80190415553801</v>
      </c>
      <c r="T20">
        <v>3.2510484684400002E-3</v>
      </c>
      <c r="U20">
        <v>7.6609863566400004E-3</v>
      </c>
      <c r="V20">
        <v>-1.7242660720900001E-3</v>
      </c>
      <c r="W20">
        <v>-1.0617932791800001E-2</v>
      </c>
      <c r="X20" s="1">
        <v>-3.2597103863799998E-6</v>
      </c>
      <c r="Y20" s="1">
        <v>-1.0706945896500001E-6</v>
      </c>
      <c r="Z20">
        <v>3.1820353559500002E-4</v>
      </c>
      <c r="AB20" s="2">
        <f t="shared" si="4"/>
        <v>1.6785877006460568E-3</v>
      </c>
      <c r="AC20" s="2">
        <f t="shared" si="5"/>
        <v>1.5775219532510613E-3</v>
      </c>
      <c r="AD20">
        <f t="shared" si="6"/>
        <v>4.595904415729918</v>
      </c>
      <c r="AE20">
        <f t="shared" si="7"/>
        <v>201.83747565000002</v>
      </c>
      <c r="AF20">
        <f t="shared" si="8"/>
        <v>0</v>
      </c>
      <c r="AH20">
        <f t="shared" si="0"/>
        <v>286.62557997599998</v>
      </c>
      <c r="AI20">
        <f t="shared" si="1"/>
        <v>292.21709401700002</v>
      </c>
      <c r="AJ20">
        <f t="shared" si="2"/>
        <v>201.83747565000002</v>
      </c>
      <c r="AL20">
        <f t="shared" si="3"/>
        <v>43.916813186799999</v>
      </c>
      <c r="AN20" s="4" t="s">
        <v>56</v>
      </c>
      <c r="AO20" s="4">
        <v>0.14586953504946953</v>
      </c>
      <c r="AP20" s="4">
        <v>5.0969162927154352E-3</v>
      </c>
      <c r="AQ20" s="4">
        <v>28.619174157901664</v>
      </c>
      <c r="AR20" s="4">
        <v>4.6274942927026618E-20</v>
      </c>
      <c r="AS20" s="4">
        <v>0.1353500168441957</v>
      </c>
      <c r="AT20" s="4">
        <v>0.15638905325474337</v>
      </c>
      <c r="AU20" s="4">
        <v>0.1353500168441957</v>
      </c>
      <c r="AV20" s="4">
        <v>0.15638905325474337</v>
      </c>
    </row>
    <row r="21" spans="1:49" x14ac:dyDescent="0.25">
      <c r="A21">
        <v>282.46862026899998</v>
      </c>
      <c r="B21">
        <v>280.51440781399998</v>
      </c>
      <c r="C21">
        <v>302.81739926699998</v>
      </c>
      <c r="D21">
        <v>304.83559218599999</v>
      </c>
      <c r="E21">
        <v>280.32338217300003</v>
      </c>
      <c r="F21">
        <v>1.3564738875400001E-2</v>
      </c>
      <c r="G21">
        <v>1.6992269787100001E-2</v>
      </c>
      <c r="H21" t="s">
        <v>24</v>
      </c>
      <c r="I21">
        <v>0</v>
      </c>
      <c r="J21">
        <v>44.989010989000001</v>
      </c>
      <c r="K21">
        <v>-111261.681314</v>
      </c>
      <c r="L21">
        <v>282.46862026899998</v>
      </c>
      <c r="M21">
        <v>280.51440781399998</v>
      </c>
      <c r="N21">
        <v>6.1577676530927897E-3</v>
      </c>
      <c r="O21">
        <v>5.6136822528514698E-3</v>
      </c>
      <c r="P21" s="1">
        <v>1.4279510655860599E-5</v>
      </c>
      <c r="Q21" s="1">
        <v>1.7844722731880101E-5</v>
      </c>
      <c r="R21">
        <v>7.5225381927299301E-2</v>
      </c>
      <c r="S21">
        <v>282.65506898827101</v>
      </c>
      <c r="T21">
        <v>2.4222540744300001E-2</v>
      </c>
      <c r="U21">
        <v>2.22477039868E-2</v>
      </c>
      <c r="V21">
        <v>-3.9546636937899997E-2</v>
      </c>
      <c r="W21">
        <v>-3.8557625948899998E-2</v>
      </c>
      <c r="X21" s="1">
        <v>2.7376262002099998E-6</v>
      </c>
      <c r="Y21" s="1">
        <v>-8.8621680561900007E-8</v>
      </c>
      <c r="Z21">
        <v>7.3865265169600002E-4</v>
      </c>
      <c r="AB21" s="2">
        <f t="shared" si="4"/>
        <v>2.5404529722193284E-3</v>
      </c>
      <c r="AC21" s="2">
        <f t="shared" si="5"/>
        <v>1.672083477133832E-3</v>
      </c>
      <c r="AD21">
        <f t="shared" si="6"/>
        <v>2.473085735118826</v>
      </c>
      <c r="AE21">
        <f t="shared" si="7"/>
        <v>111.261681314</v>
      </c>
      <c r="AF21">
        <f t="shared" si="8"/>
        <v>0</v>
      </c>
      <c r="AH21">
        <f t="shared" si="0"/>
        <v>282.46862026899998</v>
      </c>
      <c r="AI21">
        <f t="shared" si="1"/>
        <v>302.81739926699998</v>
      </c>
      <c r="AJ21">
        <f t="shared" si="2"/>
        <v>111.261681314</v>
      </c>
      <c r="AL21">
        <f t="shared" si="3"/>
        <v>44.989010989000001</v>
      </c>
    </row>
    <row r="22" spans="1:49" x14ac:dyDescent="0.25">
      <c r="A22">
        <v>284.74865689900003</v>
      </c>
      <c r="B22">
        <v>280.82869352900002</v>
      </c>
      <c r="C22">
        <v>297.71239316200001</v>
      </c>
      <c r="D22">
        <v>301.46581196599999</v>
      </c>
      <c r="E22">
        <v>279.81666666699999</v>
      </c>
      <c r="F22">
        <v>1.35863697999E-2</v>
      </c>
      <c r="G22">
        <v>1.6908796604199999E-2</v>
      </c>
      <c r="H22" t="s">
        <v>24</v>
      </c>
      <c r="I22">
        <v>0</v>
      </c>
      <c r="J22">
        <v>55.500219780199998</v>
      </c>
      <c r="K22">
        <v>-223371.616178</v>
      </c>
      <c r="L22">
        <v>284.74865689900003</v>
      </c>
      <c r="M22">
        <v>280.82869352900002</v>
      </c>
      <c r="N22">
        <v>2.94111684650018E-3</v>
      </c>
      <c r="O22">
        <v>2.9787686843667401E-3</v>
      </c>
      <c r="P22" s="1">
        <v>1.42917913685596E-5</v>
      </c>
      <c r="Q22" s="1">
        <v>1.77624800407721E-5</v>
      </c>
      <c r="R22">
        <v>8.7281042396338396E-2</v>
      </c>
      <c r="S22">
        <v>353.03180390362002</v>
      </c>
      <c r="T22">
        <v>-1.9259967086100001E-2</v>
      </c>
      <c r="U22">
        <v>-1.60179434092E-2</v>
      </c>
      <c r="V22">
        <v>-4.8203004724799999E-4</v>
      </c>
      <c r="W22">
        <v>-2.9473907734799999E-3</v>
      </c>
      <c r="X22" s="1">
        <v>1.56082674132E-6</v>
      </c>
      <c r="Y22" s="1">
        <v>-1.88275856051E-6</v>
      </c>
      <c r="Z22">
        <v>-6.3736263736299998E-4</v>
      </c>
      <c r="AB22" s="2">
        <f t="shared" si="4"/>
        <v>1.5804685033137631E-3</v>
      </c>
      <c r="AC22" s="2">
        <f t="shared" si="5"/>
        <v>1.5726251669272917E-3</v>
      </c>
      <c r="AD22">
        <f t="shared" si="6"/>
        <v>4.0246978671909517</v>
      </c>
      <c r="AE22">
        <f t="shared" si="7"/>
        <v>223.37161617800001</v>
      </c>
      <c r="AF22">
        <f t="shared" si="8"/>
        <v>0</v>
      </c>
      <c r="AH22">
        <f t="shared" si="0"/>
        <v>284.74865689900003</v>
      </c>
      <c r="AI22">
        <f t="shared" si="1"/>
        <v>297.71239316200001</v>
      </c>
      <c r="AJ22">
        <f t="shared" si="2"/>
        <v>223.37161617800001</v>
      </c>
      <c r="AL22">
        <f t="shared" si="3"/>
        <v>55.500219780199998</v>
      </c>
    </row>
    <row r="23" spans="1:49" x14ac:dyDescent="0.25">
      <c r="A23">
        <v>283.54432234400002</v>
      </c>
      <c r="B23">
        <v>279.82075702100002</v>
      </c>
      <c r="C23">
        <v>292.27710622699999</v>
      </c>
      <c r="D23">
        <v>295.77570207600002</v>
      </c>
      <c r="E23">
        <v>279.81666666699999</v>
      </c>
      <c r="F23">
        <v>1.3592193510300001E-2</v>
      </c>
      <c r="G23">
        <v>1.7201091404200002E-2</v>
      </c>
      <c r="H23" t="s">
        <v>24</v>
      </c>
      <c r="I23">
        <v>0</v>
      </c>
      <c r="J23">
        <v>47.049230769200001</v>
      </c>
      <c r="K23">
        <v>-212395.53687099999</v>
      </c>
      <c r="L23">
        <v>283.54432234400002</v>
      </c>
      <c r="M23">
        <v>279.82075702100002</v>
      </c>
      <c r="N23">
        <v>3.0690315964792799E-3</v>
      </c>
      <c r="O23">
        <v>3.55920491891225E-3</v>
      </c>
      <c r="P23" s="1">
        <v>1.4311442601948001E-5</v>
      </c>
      <c r="Q23" s="1">
        <v>1.8081676219403899E-5</v>
      </c>
      <c r="R23">
        <v>7.4291931038253101E-2</v>
      </c>
      <c r="S23">
        <v>346.386961875439</v>
      </c>
      <c r="T23">
        <v>7.4661570313800003E-3</v>
      </c>
      <c r="U23">
        <v>9.6920953442699992E-3</v>
      </c>
      <c r="V23">
        <v>-3.0525030524999998E-3</v>
      </c>
      <c r="W23">
        <v>-9.9182460052000005E-3</v>
      </c>
      <c r="X23" s="1">
        <v>-2.2450825742299999E-6</v>
      </c>
      <c r="Y23" s="1">
        <v>6.8847591293600002E-7</v>
      </c>
      <c r="Z23">
        <v>-1.2613473483000001E-4</v>
      </c>
      <c r="AB23" s="2">
        <f t="shared" si="4"/>
        <v>1.6308580066153636E-3</v>
      </c>
      <c r="AC23" s="2">
        <f t="shared" si="5"/>
        <v>1.5790254128211396E-3</v>
      </c>
      <c r="AD23">
        <f t="shared" si="6"/>
        <v>4.5143253863789248</v>
      </c>
      <c r="AE23">
        <f t="shared" si="7"/>
        <v>212.39553687099999</v>
      </c>
      <c r="AF23">
        <f t="shared" si="8"/>
        <v>0</v>
      </c>
      <c r="AH23">
        <f t="shared" si="0"/>
        <v>283.54432234400002</v>
      </c>
      <c r="AI23">
        <f t="shared" si="1"/>
        <v>292.27710622699999</v>
      </c>
      <c r="AJ23">
        <f t="shared" si="2"/>
        <v>212.39553687099999</v>
      </c>
      <c r="AL23">
        <f t="shared" si="3"/>
        <v>47.049230769200001</v>
      </c>
    </row>
    <row r="24" spans="1:49" x14ac:dyDescent="0.25">
      <c r="A24">
        <v>282.37417582400002</v>
      </c>
      <c r="B24">
        <v>280.47478632500003</v>
      </c>
      <c r="C24">
        <v>292.36343101300002</v>
      </c>
      <c r="D24">
        <v>294.260500611</v>
      </c>
      <c r="E24">
        <v>280.372222222</v>
      </c>
      <c r="F24">
        <v>1.35737517606E-2</v>
      </c>
      <c r="G24">
        <v>1.6947205361100001E-2</v>
      </c>
      <c r="H24" t="s">
        <v>24</v>
      </c>
      <c r="I24">
        <v>0</v>
      </c>
      <c r="J24">
        <v>34.689450549500002</v>
      </c>
      <c r="K24">
        <v>-108218.027711</v>
      </c>
      <c r="L24">
        <v>282.37417582400002</v>
      </c>
      <c r="M24">
        <v>280.47478632500003</v>
      </c>
      <c r="N24">
        <v>3.6097026171278E-3</v>
      </c>
      <c r="O24">
        <v>4.5908643521469601E-3</v>
      </c>
      <c r="P24" s="1">
        <v>1.42722607834004E-5</v>
      </c>
      <c r="Q24" s="1">
        <v>1.7800105750285599E-5</v>
      </c>
      <c r="R24">
        <v>5.6791834837621701E-2</v>
      </c>
      <c r="S24">
        <v>281.78571676498399</v>
      </c>
      <c r="T24">
        <v>1.2665498752500001E-2</v>
      </c>
      <c r="U24">
        <v>1.5665445665399999E-2</v>
      </c>
      <c r="V24">
        <v>-5.2136752136700002E-3</v>
      </c>
      <c r="W24">
        <v>-7.5489727663599999E-3</v>
      </c>
      <c r="X24" s="1">
        <v>-3.6955843662900002E-7</v>
      </c>
      <c r="Y24" s="1">
        <v>-4.2743381985300002E-7</v>
      </c>
      <c r="Z24">
        <v>7.9120879120899996E-4</v>
      </c>
      <c r="AB24" s="2">
        <f t="shared" si="4"/>
        <v>2.6038703783948318E-3</v>
      </c>
      <c r="AC24" s="2">
        <f t="shared" si="5"/>
        <v>1.6371500250943086E-3</v>
      </c>
      <c r="AD24">
        <f t="shared" si="6"/>
        <v>3.119623574221178</v>
      </c>
      <c r="AE24">
        <f t="shared" si="7"/>
        <v>108.218027711</v>
      </c>
      <c r="AF24">
        <f t="shared" si="8"/>
        <v>0</v>
      </c>
      <c r="AH24">
        <f t="shared" si="0"/>
        <v>282.37417582400002</v>
      </c>
      <c r="AI24">
        <f t="shared" si="1"/>
        <v>292.36343101300002</v>
      </c>
      <c r="AJ24">
        <f t="shared" si="2"/>
        <v>108.218027711</v>
      </c>
      <c r="AL24">
        <f t="shared" si="3"/>
        <v>34.689450549500002</v>
      </c>
      <c r="AN24" t="s">
        <v>64</v>
      </c>
    </row>
    <row r="25" spans="1:49" ht="15.75" thickBot="1" x14ac:dyDescent="0.3">
      <c r="A25">
        <v>281.57020756999998</v>
      </c>
      <c r="B25">
        <v>278.22844932800001</v>
      </c>
      <c r="C25">
        <v>300.37741147700001</v>
      </c>
      <c r="D25">
        <v>303.65494505499998</v>
      </c>
      <c r="E25">
        <v>277.59444444399998</v>
      </c>
      <c r="F25">
        <v>1.3563421607600001E-2</v>
      </c>
      <c r="G25">
        <v>1.6973481387999999E-2</v>
      </c>
      <c r="H25" t="s">
        <v>24</v>
      </c>
      <c r="I25">
        <v>0</v>
      </c>
      <c r="J25">
        <v>56.349120879099999</v>
      </c>
      <c r="K25">
        <v>-190400.106233</v>
      </c>
      <c r="L25">
        <v>281.57020756999998</v>
      </c>
      <c r="M25">
        <v>278.22844932800001</v>
      </c>
      <c r="N25">
        <v>2.9310253862150099E-3</v>
      </c>
      <c r="O25">
        <v>2.9343498070176798E-3</v>
      </c>
      <c r="P25" s="1">
        <v>1.42731268456501E-5</v>
      </c>
      <c r="Q25" s="1">
        <v>1.7831512849555699E-5</v>
      </c>
      <c r="R25">
        <v>8.8651473196645902E-2</v>
      </c>
      <c r="S25">
        <v>325.20882399389598</v>
      </c>
      <c r="T25">
        <v>3.46551470821E-3</v>
      </c>
      <c r="U25">
        <v>6.3638609560299998E-3</v>
      </c>
      <c r="V25">
        <v>-6.1066215088599997E-4</v>
      </c>
      <c r="W25">
        <v>-1.2452067374E-3</v>
      </c>
      <c r="X25" s="1">
        <v>-4.31372290364E-9</v>
      </c>
      <c r="Y25" s="1">
        <v>-1.01342007244E-6</v>
      </c>
      <c r="Z25">
        <v>-5.0855058880999997E-4</v>
      </c>
      <c r="AB25" s="2">
        <f t="shared" si="4"/>
        <v>1.7080285847946184E-3</v>
      </c>
      <c r="AC25" s="2">
        <f t="shared" si="5"/>
        <v>1.5732538824669918E-3</v>
      </c>
      <c r="AD25">
        <f t="shared" si="6"/>
        <v>3.3789365878753181</v>
      </c>
      <c r="AE25">
        <f t="shared" si="7"/>
        <v>190.400106233</v>
      </c>
      <c r="AF25">
        <f t="shared" si="8"/>
        <v>0</v>
      </c>
      <c r="AH25">
        <f t="shared" si="0"/>
        <v>281.57020756999998</v>
      </c>
      <c r="AI25">
        <f t="shared" si="1"/>
        <v>300.37741147700001</v>
      </c>
      <c r="AJ25">
        <f t="shared" si="2"/>
        <v>190.400106233</v>
      </c>
      <c r="AL25">
        <f t="shared" si="3"/>
        <v>56.349120879099999</v>
      </c>
    </row>
    <row r="26" spans="1:49" x14ac:dyDescent="0.25">
      <c r="A26">
        <v>279.92936507899998</v>
      </c>
      <c r="B26">
        <v>278.00195360200001</v>
      </c>
      <c r="C26">
        <v>300.148840049</v>
      </c>
      <c r="D26">
        <v>302.22735042699998</v>
      </c>
      <c r="E26">
        <v>277.59444444399998</v>
      </c>
      <c r="F26">
        <v>1.35505955787E-2</v>
      </c>
      <c r="G26">
        <v>1.70301239049E-2</v>
      </c>
      <c r="H26" t="s">
        <v>24</v>
      </c>
      <c r="I26">
        <v>0</v>
      </c>
      <c r="J26">
        <v>43.097032966999997</v>
      </c>
      <c r="K26">
        <v>-109778.868529</v>
      </c>
      <c r="L26">
        <v>279.92936507899998</v>
      </c>
      <c r="M26">
        <v>278.00195360200001</v>
      </c>
      <c r="N26">
        <v>6.8920192813111203E-3</v>
      </c>
      <c r="O26">
        <v>9.4369579334882495E-3</v>
      </c>
      <c r="P26" s="1">
        <v>1.4239836123682799E-5</v>
      </c>
      <c r="Q26" s="1">
        <v>1.7891207637261699E-5</v>
      </c>
      <c r="R26">
        <v>8.0623216272056902E-2</v>
      </c>
      <c r="S26">
        <v>305.633640830079</v>
      </c>
      <c r="T26">
        <v>2.66215427085E-2</v>
      </c>
      <c r="U26">
        <v>3.7353612570999999E-2</v>
      </c>
      <c r="V26">
        <v>2.9404894622300001E-3</v>
      </c>
      <c r="W26">
        <v>-1.2323087540500001E-2</v>
      </c>
      <c r="X26" s="1">
        <v>-1.2431150021699999E-6</v>
      </c>
      <c r="Y26" s="1">
        <v>-1.6826061935300001E-6</v>
      </c>
      <c r="Z26">
        <v>-4.6631629240300002E-4</v>
      </c>
      <c r="AB26" s="2">
        <f t="shared" si="4"/>
        <v>2.7840844501812348E-3</v>
      </c>
      <c r="AC26" s="2">
        <f t="shared" si="5"/>
        <v>1.8707370489701978E-3</v>
      </c>
      <c r="AD26">
        <f t="shared" si="6"/>
        <v>2.5472488700802027</v>
      </c>
      <c r="AE26">
        <f t="shared" si="7"/>
        <v>109.77886852899999</v>
      </c>
      <c r="AF26">
        <f t="shared" si="8"/>
        <v>0</v>
      </c>
      <c r="AH26">
        <f t="shared" si="0"/>
        <v>279.92936507899998</v>
      </c>
      <c r="AI26">
        <f t="shared" si="1"/>
        <v>300.148840049</v>
      </c>
      <c r="AJ26">
        <f t="shared" si="2"/>
        <v>109.77886852899999</v>
      </c>
      <c r="AL26">
        <f t="shared" si="3"/>
        <v>43.097032966999997</v>
      </c>
      <c r="AN26" s="5" t="s">
        <v>65</v>
      </c>
      <c r="AO26" s="5" t="s">
        <v>66</v>
      </c>
      <c r="AP26" s="5" t="s">
        <v>67</v>
      </c>
    </row>
    <row r="27" spans="1:49" x14ac:dyDescent="0.25">
      <c r="A27">
        <v>280.867032967</v>
      </c>
      <c r="B27">
        <v>277.33974359000001</v>
      </c>
      <c r="C27">
        <v>294.29987790000001</v>
      </c>
      <c r="D27">
        <v>297.67924297899998</v>
      </c>
      <c r="E27">
        <v>277.03888888900002</v>
      </c>
      <c r="F27">
        <v>1.35569045983E-2</v>
      </c>
      <c r="G27">
        <v>1.6985336798499999E-2</v>
      </c>
      <c r="H27" t="s">
        <v>24</v>
      </c>
      <c r="I27">
        <v>0</v>
      </c>
      <c r="J27">
        <v>49.153516483499999</v>
      </c>
      <c r="K27">
        <v>-200966.66876999999</v>
      </c>
      <c r="L27">
        <v>280.867032967</v>
      </c>
      <c r="M27">
        <v>277.33974359000001</v>
      </c>
      <c r="N27">
        <v>3.7738226732936401E-3</v>
      </c>
      <c r="O27">
        <v>4.3455700207040903E-3</v>
      </c>
      <c r="P27" s="1">
        <v>1.42454547477194E-5</v>
      </c>
      <c r="Q27" s="1">
        <v>1.7847675107910398E-5</v>
      </c>
      <c r="R27">
        <v>7.8064777706871799E-2</v>
      </c>
      <c r="S27">
        <v>341.70905422297398</v>
      </c>
      <c r="T27">
        <v>2.4272973403400001E-2</v>
      </c>
      <c r="U27">
        <v>2.9358708923899999E-2</v>
      </c>
      <c r="V27">
        <v>-1.85379837554E-3</v>
      </c>
      <c r="W27">
        <v>-7.3265381960999996E-3</v>
      </c>
      <c r="X27" s="1">
        <v>2.6586504168600001E-7</v>
      </c>
      <c r="Y27" s="1">
        <v>3.91864573913E-8</v>
      </c>
      <c r="Z27">
        <v>8.7529861442900002E-4</v>
      </c>
      <c r="AB27" s="2">
        <f t="shared" si="4"/>
        <v>1.700327006037251E-3</v>
      </c>
      <c r="AC27" s="2">
        <f t="shared" si="5"/>
        <v>1.5881829682130031E-3</v>
      </c>
      <c r="AD27">
        <f t="shared" si="6"/>
        <v>4.0885511993320174</v>
      </c>
      <c r="AE27">
        <f t="shared" si="7"/>
        <v>200.96666876999998</v>
      </c>
      <c r="AF27">
        <f t="shared" si="8"/>
        <v>0</v>
      </c>
      <c r="AH27">
        <f t="shared" si="0"/>
        <v>280.867032967</v>
      </c>
      <c r="AI27">
        <f t="shared" si="1"/>
        <v>294.29987790000001</v>
      </c>
      <c r="AJ27">
        <f t="shared" si="2"/>
        <v>200.96666876999998</v>
      </c>
      <c r="AL27">
        <f t="shared" si="3"/>
        <v>49.153516483499999</v>
      </c>
      <c r="AN27" s="3">
        <v>1</v>
      </c>
      <c r="AO27" s="3">
        <v>56.557169619448999</v>
      </c>
      <c r="AP27" s="3">
        <v>0.97656664425100104</v>
      </c>
      <c r="AW27" s="7">
        <f>AP27/AL2</f>
        <v>1.6973808893185862E-2</v>
      </c>
    </row>
    <row r="28" spans="1:49" x14ac:dyDescent="0.25">
      <c r="A28">
        <v>281.50329670299999</v>
      </c>
      <c r="B28">
        <v>277.81251526300002</v>
      </c>
      <c r="C28">
        <v>291.44212454199999</v>
      </c>
      <c r="D28">
        <v>294.981440781</v>
      </c>
      <c r="E28">
        <v>277.59444444399998</v>
      </c>
      <c r="F28">
        <v>1.3560717742E-2</v>
      </c>
      <c r="G28">
        <v>1.6901586295999999E-2</v>
      </c>
      <c r="H28" t="s">
        <v>24</v>
      </c>
      <c r="I28">
        <v>0</v>
      </c>
      <c r="J28">
        <v>46.506263736299999</v>
      </c>
      <c r="K28">
        <v>-210266.42815200001</v>
      </c>
      <c r="L28">
        <v>281.50329670299999</v>
      </c>
      <c r="M28">
        <v>277.81251526300002</v>
      </c>
      <c r="N28">
        <v>4.1832959838753597E-3</v>
      </c>
      <c r="O28">
        <v>6.9492379585750401E-3</v>
      </c>
      <c r="P28" s="1">
        <v>1.42685435220642E-5</v>
      </c>
      <c r="Q28" s="1">
        <v>1.77496397542202E-5</v>
      </c>
      <c r="R28">
        <v>7.6878824423872796E-2</v>
      </c>
      <c r="S28">
        <v>422.250718466688</v>
      </c>
      <c r="T28">
        <v>-1.92977398676E-2</v>
      </c>
      <c r="U28">
        <v>-4.5620439000500001E-4</v>
      </c>
      <c r="V28">
        <v>-1.29517932658E-2</v>
      </c>
      <c r="W28">
        <v>-2.8924836045800002E-2</v>
      </c>
      <c r="X28" s="1">
        <v>4.7237299046099999E-7</v>
      </c>
      <c r="Y28" s="1">
        <v>5.4674573904600003E-6</v>
      </c>
      <c r="Z28">
        <v>-5.2120344282299998E-4</v>
      </c>
      <c r="AB28" s="2">
        <f t="shared" si="4"/>
        <v>2.0081699307768056E-3</v>
      </c>
      <c r="AC28" s="2">
        <f t="shared" si="5"/>
        <v>1.6530853749032906E-3</v>
      </c>
      <c r="AD28">
        <f t="shared" si="6"/>
        <v>4.5212496394948767</v>
      </c>
      <c r="AE28">
        <f t="shared" si="7"/>
        <v>210.266428152</v>
      </c>
      <c r="AF28">
        <f t="shared" si="8"/>
        <v>0</v>
      </c>
      <c r="AH28">
        <f t="shared" si="0"/>
        <v>281.50329670299999</v>
      </c>
      <c r="AI28">
        <f t="shared" si="1"/>
        <v>291.44212454199999</v>
      </c>
      <c r="AJ28">
        <f t="shared" si="2"/>
        <v>210.266428152</v>
      </c>
      <c r="AL28">
        <f t="shared" si="3"/>
        <v>46.506263736299999</v>
      </c>
      <c r="AN28" s="3">
        <v>2</v>
      </c>
      <c r="AO28" s="3">
        <v>43.959860858017159</v>
      </c>
      <c r="AP28" s="3">
        <v>-1.556564154717158</v>
      </c>
      <c r="AW28" s="7">
        <f t="shared" ref="AW28:AW54" si="9">AP28/AL3</f>
        <v>-3.670856456300059E-2</v>
      </c>
    </row>
    <row r="29" spans="1:49" x14ac:dyDescent="0.25">
      <c r="A29">
        <v>279.57342995200003</v>
      </c>
      <c r="B29">
        <v>277.65694444399998</v>
      </c>
      <c r="C29">
        <v>291.24951690799998</v>
      </c>
      <c r="D29">
        <v>293.22729468599999</v>
      </c>
      <c r="E29">
        <v>277.59444444399998</v>
      </c>
      <c r="F29">
        <v>1.35480710665E-2</v>
      </c>
      <c r="G29">
        <v>1.69597420131E-2</v>
      </c>
      <c r="H29" t="s">
        <v>24</v>
      </c>
      <c r="I29">
        <v>0</v>
      </c>
      <c r="J29">
        <v>34.974239130400001</v>
      </c>
      <c r="K29">
        <v>-109153.594964</v>
      </c>
      <c r="L29">
        <v>279.57342995200003</v>
      </c>
      <c r="M29">
        <v>277.65694444399998</v>
      </c>
      <c r="N29">
        <v>2.9118043240024399E-3</v>
      </c>
      <c r="O29">
        <v>2.9204793903236498E-3</v>
      </c>
      <c r="P29" s="1">
        <v>1.41709966522242E-5</v>
      </c>
      <c r="Q29" s="1">
        <v>1.7715398572072101E-5</v>
      </c>
      <c r="R29">
        <v>5.4701668945240499E-2</v>
      </c>
      <c r="S29">
        <v>266.24196801027801</v>
      </c>
      <c r="T29">
        <v>-2.16019604519E-2</v>
      </c>
      <c r="U29">
        <v>-2.1518476848100002E-2</v>
      </c>
      <c r="V29">
        <v>-1.50527359504E-3</v>
      </c>
      <c r="W29">
        <v>-2.68894266089E-3</v>
      </c>
      <c r="X29" s="1">
        <v>1.1825947761600001E-6</v>
      </c>
      <c r="Y29" s="1">
        <v>-3.9135894220500004E-6</v>
      </c>
      <c r="Z29">
        <v>7.6984726353600003E-4</v>
      </c>
      <c r="AB29" s="2">
        <f t="shared" si="4"/>
        <v>2.4391497879486918E-3</v>
      </c>
      <c r="AC29" s="2">
        <f t="shared" si="5"/>
        <v>1.5640560110911231E-3</v>
      </c>
      <c r="AD29">
        <f t="shared" si="6"/>
        <v>3.1209712542144334</v>
      </c>
      <c r="AE29">
        <f t="shared" si="7"/>
        <v>109.15359496400001</v>
      </c>
      <c r="AF29">
        <f t="shared" si="8"/>
        <v>0</v>
      </c>
      <c r="AH29">
        <f t="shared" si="0"/>
        <v>279.57342995200003</v>
      </c>
      <c r="AI29">
        <f t="shared" si="1"/>
        <v>291.24951690799998</v>
      </c>
      <c r="AJ29">
        <f t="shared" si="2"/>
        <v>109.15359496400001</v>
      </c>
      <c r="AL29">
        <f t="shared" si="3"/>
        <v>34.974239130400001</v>
      </c>
      <c r="AN29" s="3">
        <v>3</v>
      </c>
      <c r="AO29" s="3">
        <v>71.994793096165324</v>
      </c>
      <c r="AP29" s="3">
        <v>3.9465255851346797</v>
      </c>
      <c r="AW29" s="7">
        <f t="shared" si="9"/>
        <v>5.1968093966038582E-2</v>
      </c>
    </row>
    <row r="30" spans="1:49" x14ac:dyDescent="0.25">
      <c r="AN30" s="3">
        <v>4</v>
      </c>
      <c r="AO30" s="3">
        <v>35.107468088640289</v>
      </c>
      <c r="AP30" s="3">
        <v>-9.6658908402886823E-3</v>
      </c>
      <c r="AW30" s="7">
        <f t="shared" si="9"/>
        <v>-2.7539874963722257E-4</v>
      </c>
    </row>
    <row r="31" spans="1:49" x14ac:dyDescent="0.25">
      <c r="AN31" s="3">
        <v>5</v>
      </c>
      <c r="AO31" s="3">
        <v>61.091515859967025</v>
      </c>
      <c r="AP31" s="3">
        <v>-0.58327410176702443</v>
      </c>
      <c r="AW31" s="7">
        <f t="shared" si="9"/>
        <v>-9.6395810689372721E-3</v>
      </c>
    </row>
    <row r="32" spans="1:49" x14ac:dyDescent="0.25">
      <c r="AN32" s="3">
        <v>6</v>
      </c>
      <c r="AO32" s="3">
        <v>44.14719875267302</v>
      </c>
      <c r="AP32" s="3">
        <v>-1.6597262251730172</v>
      </c>
      <c r="AW32" s="7">
        <f t="shared" si="9"/>
        <v>-3.9063896401433623E-2</v>
      </c>
    </row>
    <row r="33" spans="40:49" x14ac:dyDescent="0.25">
      <c r="AN33" s="3">
        <v>7</v>
      </c>
      <c r="AO33" s="3">
        <v>30.183782539527325</v>
      </c>
      <c r="AP33" s="3">
        <v>2.1139097681726717</v>
      </c>
      <c r="AW33" s="7">
        <f t="shared" si="9"/>
        <v>6.5450799024074566E-2</v>
      </c>
    </row>
    <row r="34" spans="40:49" x14ac:dyDescent="0.25">
      <c r="AN34" s="3">
        <v>8</v>
      </c>
      <c r="AO34" s="3">
        <v>45.821281341417375</v>
      </c>
      <c r="AP34" s="3">
        <v>-0.49545716561737407</v>
      </c>
      <c r="AW34" s="7">
        <f t="shared" si="9"/>
        <v>-1.0931012830471697E-2</v>
      </c>
    </row>
    <row r="35" spans="40:49" x14ac:dyDescent="0.25">
      <c r="AN35" s="3">
        <v>9</v>
      </c>
      <c r="AO35" s="3">
        <v>50.422750954032239</v>
      </c>
      <c r="AP35" s="3">
        <v>-0.25769600893223554</v>
      </c>
      <c r="AW35" s="7">
        <f t="shared" si="9"/>
        <v>-5.1369625571875636E-3</v>
      </c>
    </row>
    <row r="36" spans="40:49" x14ac:dyDescent="0.25">
      <c r="AN36" s="3">
        <v>10</v>
      </c>
      <c r="AO36" s="3">
        <v>36.551154978703337</v>
      </c>
      <c r="AP36" s="3">
        <v>-6.2583550103340713E-2</v>
      </c>
      <c r="AW36" s="7">
        <f t="shared" si="9"/>
        <v>-1.7151548458344764E-3</v>
      </c>
    </row>
    <row r="37" spans="40:49" x14ac:dyDescent="0.25">
      <c r="AN37" s="3">
        <v>11</v>
      </c>
      <c r="AO37" s="3">
        <v>47.321357824792607</v>
      </c>
      <c r="AP37" s="3">
        <v>-1.2216874950926098</v>
      </c>
      <c r="AW37" s="7">
        <f t="shared" si="9"/>
        <v>-2.6501002856533014E-2</v>
      </c>
    </row>
    <row r="38" spans="40:49" x14ac:dyDescent="0.25">
      <c r="AN38" s="3">
        <v>12</v>
      </c>
      <c r="AO38" s="3">
        <v>32.039047802735325</v>
      </c>
      <c r="AP38" s="3">
        <v>1.7496335159646748</v>
      </c>
      <c r="AW38" s="7">
        <f t="shared" si="9"/>
        <v>5.1781645441024003E-2</v>
      </c>
    </row>
    <row r="39" spans="40:49" x14ac:dyDescent="0.25">
      <c r="AN39" s="3">
        <v>13</v>
      </c>
      <c r="AO39" s="3">
        <v>43.115380262785735</v>
      </c>
      <c r="AP39" s="3">
        <v>0.19967468231426722</v>
      </c>
      <c r="AW39" s="7">
        <f t="shared" si="9"/>
        <v>4.6098217482892822E-3</v>
      </c>
    </row>
    <row r="40" spans="40:49" x14ac:dyDescent="0.25">
      <c r="AN40" s="3">
        <v>14</v>
      </c>
      <c r="AO40" s="3">
        <v>49.609418796872177</v>
      </c>
      <c r="AP40" s="3">
        <v>-0.29875945617217781</v>
      </c>
      <c r="AW40" s="7">
        <f t="shared" si="9"/>
        <v>-6.0587195581379687E-3</v>
      </c>
    </row>
    <row r="41" spans="40:49" x14ac:dyDescent="0.25">
      <c r="AN41" s="3">
        <v>15</v>
      </c>
      <c r="AO41" s="3">
        <v>35.471589950430442</v>
      </c>
      <c r="AP41" s="3">
        <v>1.0257726869695603</v>
      </c>
      <c r="AW41" s="7">
        <f t="shared" si="9"/>
        <v>2.8105392084369914E-2</v>
      </c>
    </row>
    <row r="42" spans="40:49" x14ac:dyDescent="0.25">
      <c r="AN42" s="3">
        <v>16</v>
      </c>
      <c r="AO42" s="3">
        <v>49.095427370038152</v>
      </c>
      <c r="AP42" s="3">
        <v>-0.78026253483815111</v>
      </c>
      <c r="AW42" s="7">
        <f t="shared" si="9"/>
        <v>-1.6149433361131598E-2</v>
      </c>
    </row>
    <row r="43" spans="40:49" x14ac:dyDescent="0.25">
      <c r="AN43" s="3">
        <v>17</v>
      </c>
      <c r="AO43" s="3">
        <v>34.77910905707985</v>
      </c>
      <c r="AP43" s="3">
        <v>1.4904513825201491</v>
      </c>
      <c r="AW43" s="7">
        <f t="shared" si="9"/>
        <v>4.109372610131877E-2</v>
      </c>
    </row>
    <row r="44" spans="40:49" x14ac:dyDescent="0.25">
      <c r="AN44" s="3">
        <v>18</v>
      </c>
      <c r="AO44" s="3">
        <v>35.906327543205968</v>
      </c>
      <c r="AP44" s="3">
        <v>-0.58885501570596688</v>
      </c>
      <c r="AW44" s="7">
        <f t="shared" si="9"/>
        <v>-1.667319243321996E-2</v>
      </c>
    </row>
    <row r="45" spans="40:49" x14ac:dyDescent="0.25">
      <c r="AN45" s="3">
        <v>19</v>
      </c>
      <c r="AO45" s="3">
        <v>46.078231834654922</v>
      </c>
      <c r="AP45" s="3">
        <v>-2.1614186478549229</v>
      </c>
      <c r="AW45" s="7">
        <f t="shared" si="9"/>
        <v>-4.9216199696943783E-2</v>
      </c>
    </row>
    <row r="46" spans="40:49" x14ac:dyDescent="0.25">
      <c r="AN46" s="3">
        <v>20</v>
      </c>
      <c r="AO46" s="3">
        <v>45.712388951099001</v>
      </c>
      <c r="AP46" s="3">
        <v>-0.72337796209900063</v>
      </c>
      <c r="AW46" s="7">
        <f t="shared" si="9"/>
        <v>-1.607899231827678E-2</v>
      </c>
    </row>
    <row r="47" spans="40:49" x14ac:dyDescent="0.25">
      <c r="AN47" s="3">
        <v>21</v>
      </c>
      <c r="AO47" s="3">
        <v>55.792023631853041</v>
      </c>
      <c r="AP47" s="3">
        <v>-0.29180385165304301</v>
      </c>
      <c r="AW47" s="7">
        <f t="shared" si="9"/>
        <v>-5.2577062362759433E-3</v>
      </c>
    </row>
    <row r="48" spans="40:49" x14ac:dyDescent="0.25">
      <c r="AN48" s="3">
        <v>22</v>
      </c>
      <c r="AO48" s="3">
        <v>48.64858957224304</v>
      </c>
      <c r="AP48" s="3">
        <v>-1.5993588030430388</v>
      </c>
      <c r="AW48" s="7">
        <f t="shared" si="9"/>
        <v>-3.3993303968957396E-2</v>
      </c>
    </row>
    <row r="49" spans="40:49" x14ac:dyDescent="0.25">
      <c r="AN49" s="3">
        <v>23</v>
      </c>
      <c r="AO49" s="3">
        <v>33.912712784073861</v>
      </c>
      <c r="AP49" s="3">
        <v>0.77673776542614092</v>
      </c>
      <c r="AW49" s="7">
        <f t="shared" si="9"/>
        <v>2.2391180982177201E-2</v>
      </c>
    </row>
    <row r="50" spans="40:49" x14ac:dyDescent="0.25">
      <c r="AN50" s="3">
        <v>24</v>
      </c>
      <c r="AO50" s="3">
        <v>54.880255631887202</v>
      </c>
      <c r="AP50" s="3">
        <v>1.468865247212797</v>
      </c>
      <c r="AW50" s="7">
        <f t="shared" si="9"/>
        <v>2.6067225615894248E-2</v>
      </c>
    </row>
    <row r="51" spans="40:49" x14ac:dyDescent="0.25">
      <c r="AN51" s="3">
        <v>25</v>
      </c>
      <c r="AO51" s="3">
        <v>43.384971052766822</v>
      </c>
      <c r="AP51" s="3">
        <v>-0.28793808576682522</v>
      </c>
      <c r="AW51" s="7">
        <f t="shared" si="9"/>
        <v>-6.6811579810448539E-3</v>
      </c>
    </row>
    <row r="52" spans="40:49" x14ac:dyDescent="0.25">
      <c r="AN52" s="3">
        <v>26</v>
      </c>
      <c r="AO52" s="3">
        <v>50.022835722603901</v>
      </c>
      <c r="AP52" s="3">
        <v>-0.86931923910390196</v>
      </c>
      <c r="AW52" s="7">
        <f t="shared" si="9"/>
        <v>-1.7685799537775038E-2</v>
      </c>
    </row>
    <row r="53" spans="40:49" x14ac:dyDescent="0.25">
      <c r="AN53" s="3">
        <v>27</v>
      </c>
      <c r="AO53" s="3">
        <v>48.067800021553296</v>
      </c>
      <c r="AP53" s="3">
        <v>-1.5615362852532968</v>
      </c>
      <c r="AW53" s="7">
        <f t="shared" si="9"/>
        <v>-3.3576902546021026E-2</v>
      </c>
    </row>
    <row r="54" spans="40:49" ht="15.75" thickBot="1" x14ac:dyDescent="0.3">
      <c r="AN54" s="4">
        <v>28</v>
      </c>
      <c r="AO54" s="4">
        <v>33.713091934631713</v>
      </c>
      <c r="AP54" s="4">
        <v>1.261147195768288</v>
      </c>
      <c r="AW54" s="7">
        <f t="shared" si="9"/>
        <v>3.6059317575606237E-2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7"/>
  <sheetViews>
    <sheetView topLeftCell="AI1" workbookViewId="0">
      <selection activeCell="BG3" sqref="BG3"/>
    </sheetView>
  </sheetViews>
  <sheetFormatPr defaultRowHeight="15" x14ac:dyDescent="0.25"/>
  <cols>
    <col min="28" max="29" width="9.140625" style="2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B1" s="2" t="s">
        <v>27</v>
      </c>
      <c r="AC1" s="2" t="s">
        <v>28</v>
      </c>
      <c r="AD1" t="s">
        <v>26</v>
      </c>
      <c r="AE1" t="s">
        <v>29</v>
      </c>
      <c r="AF1" t="s">
        <v>60</v>
      </c>
      <c r="AH1" t="str">
        <f>B1</f>
        <v>TEO_K_mean</v>
      </c>
      <c r="AI1" t="str">
        <f>C1</f>
        <v>TCI_K_mean</v>
      </c>
      <c r="AJ1" t="str">
        <f>AE1</f>
        <v>Cooling capacity [kW]</v>
      </c>
      <c r="AK1" t="s">
        <v>71</v>
      </c>
      <c r="AL1" t="s">
        <v>72</v>
      </c>
      <c r="AM1" t="s">
        <v>73</v>
      </c>
      <c r="AO1" t="str">
        <f>J1</f>
        <v>kW_mean</v>
      </c>
      <c r="AQ1" t="s">
        <v>30</v>
      </c>
      <c r="BA1" t="s">
        <v>41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61</v>
      </c>
    </row>
    <row r="2" spans="1:59" ht="15.75" thickBot="1" x14ac:dyDescent="0.3">
      <c r="A2">
        <v>287.02106227100001</v>
      </c>
      <c r="B2">
        <v>283.57277167299998</v>
      </c>
      <c r="C2">
        <v>302.72319902300001</v>
      </c>
      <c r="D2">
        <v>305.99255189299998</v>
      </c>
      <c r="E2">
        <v>283.14999999999998</v>
      </c>
      <c r="F2">
        <v>1.35741677399E-2</v>
      </c>
      <c r="G2">
        <v>1.68703185174E-2</v>
      </c>
      <c r="H2" t="s">
        <v>24</v>
      </c>
      <c r="I2">
        <v>0</v>
      </c>
      <c r="J2">
        <v>57.5337362637</v>
      </c>
      <c r="K2">
        <v>-196083.88845699999</v>
      </c>
      <c r="L2">
        <v>287.02106227100001</v>
      </c>
      <c r="M2">
        <v>283.57277167299998</v>
      </c>
      <c r="N2">
        <v>3.5351955398910799E-3</v>
      </c>
      <c r="O2">
        <v>3.2638120803652501E-3</v>
      </c>
      <c r="P2" s="1">
        <v>1.42890562564975E-5</v>
      </c>
      <c r="Q2" s="1">
        <v>1.7738350315529601E-5</v>
      </c>
      <c r="R2">
        <v>9.0939334297558599E-2</v>
      </c>
      <c r="S2">
        <v>331.17124945589802</v>
      </c>
      <c r="T2">
        <v>8.1956075301400002E-3</v>
      </c>
      <c r="U2">
        <v>7.0162276879599996E-3</v>
      </c>
      <c r="V2">
        <v>1.2344831081999999E-2</v>
      </c>
      <c r="W2">
        <v>1.2525378184300001E-2</v>
      </c>
      <c r="X2" s="1">
        <v>6.9955283361400004E-7</v>
      </c>
      <c r="Y2" s="1">
        <v>-2.4458808964400001E-6</v>
      </c>
      <c r="Z2">
        <v>8.05267656976E-4</v>
      </c>
      <c r="AB2" s="2">
        <f>S2/-K2</f>
        <v>1.6889263674946036E-3</v>
      </c>
      <c r="AC2" s="2">
        <f>R2/J2</f>
        <v>1.5806262586658278E-3</v>
      </c>
      <c r="AD2">
        <f>-K2/J2/1000</f>
        <v>3.4081549572631529</v>
      </c>
      <c r="AE2">
        <f>K2/-1000</f>
        <v>196.083888457</v>
      </c>
      <c r="AF2">
        <f>IF(I2=0,0,IF(H2="UC",-I2,I2))</f>
        <v>0</v>
      </c>
      <c r="AH2">
        <f t="shared" ref="AH2:AH29" si="0">B2</f>
        <v>283.57277167299998</v>
      </c>
      <c r="AI2">
        <f t="shared" ref="AI2:AI29" si="1">C2</f>
        <v>302.72319902300001</v>
      </c>
      <c r="AJ2">
        <f t="shared" ref="AJ2:AJ29" si="2">AE2</f>
        <v>196.083888457</v>
      </c>
      <c r="AK2">
        <f t="shared" ref="AK2:AK29" si="3">AJ2^2</f>
        <v>38448.891312417218</v>
      </c>
      <c r="AL2">
        <f>AH2*AJ2</f>
        <v>55604.051730170861</v>
      </c>
      <c r="AM2">
        <f>AI2*AJ2</f>
        <v>59359.141990572141</v>
      </c>
      <c r="AO2">
        <f>J2</f>
        <v>57.5337362637</v>
      </c>
      <c r="BA2">
        <f>AR17</f>
        <v>35.683084350558914</v>
      </c>
      <c r="BB2">
        <f>AR18</f>
        <v>-0.37657746623732735</v>
      </c>
      <c r="BC2">
        <f>AR19</f>
        <v>0.32564239114899673</v>
      </c>
      <c r="BD2">
        <f>AR20</f>
        <v>-1.291257999226634</v>
      </c>
      <c r="BE2">
        <f>AR21</f>
        <v>1.2562923074473423E-4</v>
      </c>
      <c r="BF2">
        <f>AR22</f>
        <v>-5.3401157811371817E-4</v>
      </c>
      <c r="BG2">
        <f>AR23</f>
        <v>5.1884912044398955E-3</v>
      </c>
    </row>
    <row r="3" spans="1:59" x14ac:dyDescent="0.25">
      <c r="A3">
        <v>285.16275946299999</v>
      </c>
      <c r="B3">
        <v>283.29621489599998</v>
      </c>
      <c r="C3">
        <v>302.66068376099997</v>
      </c>
      <c r="D3">
        <v>304.523931624</v>
      </c>
      <c r="E3">
        <v>283.14999999999998</v>
      </c>
      <c r="F3">
        <v>1.3574029080200001E-2</v>
      </c>
      <c r="G3">
        <v>1.6942906908199998E-2</v>
      </c>
      <c r="H3" t="s">
        <v>24</v>
      </c>
      <c r="I3">
        <v>0</v>
      </c>
      <c r="J3">
        <v>42.403296703300001</v>
      </c>
      <c r="K3">
        <v>-106201.14402599999</v>
      </c>
      <c r="L3">
        <v>285.16275946299999</v>
      </c>
      <c r="M3">
        <v>283.29621489599998</v>
      </c>
      <c r="N3">
        <v>3.4386156649612201E-3</v>
      </c>
      <c r="O3">
        <v>4.2815269905620203E-3</v>
      </c>
      <c r="P3" s="1">
        <v>1.4275643708996399E-5</v>
      </c>
      <c r="Q3" s="1">
        <v>1.77987954322484E-5</v>
      </c>
      <c r="R3">
        <v>6.8925265944108596E-2</v>
      </c>
      <c r="S3">
        <v>280.70220952581201</v>
      </c>
      <c r="T3">
        <v>1.35486235525E-2</v>
      </c>
      <c r="U3">
        <v>1.9668179751299999E-2</v>
      </c>
      <c r="V3">
        <v>-1.63348969694E-3</v>
      </c>
      <c r="W3">
        <v>-1.0230214662E-2</v>
      </c>
      <c r="X3" s="1">
        <v>1.2049918893200001E-7</v>
      </c>
      <c r="Y3" s="1">
        <v>-5.9567857152799995E-7</v>
      </c>
      <c r="Z3">
        <v>8.5124195622600005E-4</v>
      </c>
      <c r="AB3" s="2">
        <f t="shared" ref="AB3:AB29" si="4">S3/-K3</f>
        <v>2.6431185096941227E-3</v>
      </c>
      <c r="AC3" s="2">
        <f t="shared" ref="AC3:AC29" si="5">R3/J3</f>
        <v>1.6254695106936001E-3</v>
      </c>
      <c r="AD3">
        <f t="shared" ref="AD3:AD29" si="6">-K3/J3/1000</f>
        <v>2.5045492280729906</v>
      </c>
      <c r="AE3">
        <f t="shared" ref="AE3:AE29" si="7">K3/-1000</f>
        <v>106.20114402599999</v>
      </c>
      <c r="AF3">
        <f t="shared" ref="AF3:AF29" si="8">IF(I3=0,0,IF(H3="UC",-I3,I3))</f>
        <v>0</v>
      </c>
      <c r="AH3">
        <f t="shared" si="0"/>
        <v>283.29621489599998</v>
      </c>
      <c r="AI3">
        <f t="shared" si="1"/>
        <v>302.66068376099997</v>
      </c>
      <c r="AJ3">
        <f t="shared" si="2"/>
        <v>106.20114402599999</v>
      </c>
      <c r="AK3">
        <f t="shared" si="3"/>
        <v>11278.682992431195</v>
      </c>
      <c r="AL3">
        <f t="shared" ref="AL3:AL29" si="9">AH3*AJ3</f>
        <v>30086.382120190738</v>
      </c>
      <c r="AM3">
        <f t="shared" ref="AM3:AM29" si="10">AI3*AJ3</f>
        <v>32142.910867109596</v>
      </c>
      <c r="AO3">
        <f>J3</f>
        <v>42.403296703300001</v>
      </c>
      <c r="AQ3" s="6" t="s">
        <v>31</v>
      </c>
      <c r="AR3" s="6"/>
    </row>
    <row r="4" spans="1:59" x14ac:dyDescent="0.25">
      <c r="A4">
        <v>289.33956044000001</v>
      </c>
      <c r="B4">
        <v>283.25634920599998</v>
      </c>
      <c r="C4">
        <v>297.39035409000002</v>
      </c>
      <c r="D4">
        <v>303.14590964600001</v>
      </c>
      <c r="E4">
        <v>282.59444444399998</v>
      </c>
      <c r="F4">
        <v>1.36138937647E-2</v>
      </c>
      <c r="G4">
        <v>1.6704481429700001E-2</v>
      </c>
      <c r="H4" t="s">
        <v>24</v>
      </c>
      <c r="I4">
        <v>0</v>
      </c>
      <c r="J4">
        <v>75.941318681300004</v>
      </c>
      <c r="K4">
        <v>-346708.85153300001</v>
      </c>
      <c r="L4">
        <v>289.33956044000001</v>
      </c>
      <c r="M4">
        <v>283.25634920599998</v>
      </c>
      <c r="N4">
        <v>3.17952274560322E-3</v>
      </c>
      <c r="O4">
        <v>3.4681310761385201E-3</v>
      </c>
      <c r="P4" s="1">
        <v>1.43132041531988E-5</v>
      </c>
      <c r="Q4" s="1">
        <v>1.7547613142215799E-5</v>
      </c>
      <c r="R4">
        <v>0.11967931342240699</v>
      </c>
      <c r="S4">
        <v>475.84148748959097</v>
      </c>
      <c r="T4">
        <v>-2.5142538620800001E-2</v>
      </c>
      <c r="U4">
        <v>-3.1243297765000001E-2</v>
      </c>
      <c r="V4">
        <v>-9.8444550618499993E-3</v>
      </c>
      <c r="W4">
        <v>-5.9590168285799999E-3</v>
      </c>
      <c r="X4" s="1">
        <v>7.6865743344499999E-7</v>
      </c>
      <c r="Y4" s="1">
        <v>1.0574314809899999E-6</v>
      </c>
      <c r="Z4">
        <v>5.83850931677E-4</v>
      </c>
      <c r="AB4" s="2">
        <f t="shared" si="4"/>
        <v>1.3724526656461785E-3</v>
      </c>
      <c r="AC4" s="2">
        <f t="shared" si="5"/>
        <v>1.5759446306780704E-3</v>
      </c>
      <c r="AD4">
        <f t="shared" si="6"/>
        <v>4.5654836860026045</v>
      </c>
      <c r="AE4">
        <f t="shared" si="7"/>
        <v>346.70885153300003</v>
      </c>
      <c r="AF4">
        <f t="shared" si="8"/>
        <v>0</v>
      </c>
      <c r="AH4">
        <f t="shared" si="0"/>
        <v>283.25634920599998</v>
      </c>
      <c r="AI4">
        <f t="shared" si="1"/>
        <v>297.39035409000002</v>
      </c>
      <c r="AJ4">
        <f t="shared" si="2"/>
        <v>346.70885153300003</v>
      </c>
      <c r="AK4">
        <f t="shared" si="3"/>
        <v>120207.02773133185</v>
      </c>
      <c r="AL4">
        <f t="shared" si="9"/>
        <v>98207.483522642651</v>
      </c>
      <c r="AM4">
        <f t="shared" si="10"/>
        <v>103107.86812353613</v>
      </c>
      <c r="AO4">
        <f>J4</f>
        <v>75.941318681300004</v>
      </c>
      <c r="AQ4" s="3" t="s">
        <v>32</v>
      </c>
      <c r="AR4" s="3">
        <v>0.9992155384742849</v>
      </c>
    </row>
    <row r="5" spans="1:59" x14ac:dyDescent="0.25">
      <c r="A5">
        <v>284.90854700900002</v>
      </c>
      <c r="B5">
        <v>283.38962149000002</v>
      </c>
      <c r="C5">
        <v>297.109279609</v>
      </c>
      <c r="D5">
        <v>298.69590964600002</v>
      </c>
      <c r="E5">
        <v>283.14999999999998</v>
      </c>
      <c r="F5">
        <v>1.35724344928E-2</v>
      </c>
      <c r="G5">
        <v>1.6830453832800001E-2</v>
      </c>
      <c r="H5" t="s">
        <v>24</v>
      </c>
      <c r="I5">
        <v>0</v>
      </c>
      <c r="J5">
        <v>35.0978021978</v>
      </c>
      <c r="K5">
        <v>-86416.062420699993</v>
      </c>
      <c r="L5">
        <v>284.90854700900002</v>
      </c>
      <c r="M5">
        <v>283.38962149000002</v>
      </c>
      <c r="N5">
        <v>4.7890136762639198E-3</v>
      </c>
      <c r="O5">
        <v>5.6102995894192096E-3</v>
      </c>
      <c r="P5" s="1">
        <v>1.42749651150441E-5</v>
      </c>
      <c r="Q5" s="1">
        <v>1.7683775339984199E-5</v>
      </c>
      <c r="R5">
        <v>6.04021924112133E-2</v>
      </c>
      <c r="S5">
        <v>273.668167778748</v>
      </c>
      <c r="T5">
        <v>1.6149068322999999E-3</v>
      </c>
      <c r="U5">
        <v>1.03519668736E-4</v>
      </c>
      <c r="V5">
        <v>-1.0847268673399999E-2</v>
      </c>
      <c r="W5">
        <v>-1.8639910813799999E-2</v>
      </c>
      <c r="X5" s="1">
        <v>1.3926264088300001E-6</v>
      </c>
      <c r="Y5" s="1">
        <v>1.1924740418500001E-6</v>
      </c>
      <c r="Z5" s="1">
        <v>-7.1667462971800006E-5</v>
      </c>
      <c r="AB5" s="2">
        <f t="shared" si="4"/>
        <v>3.1668669008134984E-3</v>
      </c>
      <c r="AC5" s="2">
        <f t="shared" si="5"/>
        <v>1.7209679418331051E-3</v>
      </c>
      <c r="AD5">
        <f t="shared" si="6"/>
        <v>2.4621502490009681</v>
      </c>
      <c r="AE5">
        <f t="shared" si="7"/>
        <v>86.416062420699987</v>
      </c>
      <c r="AF5">
        <f t="shared" si="8"/>
        <v>0</v>
      </c>
      <c r="AH5">
        <f t="shared" si="0"/>
        <v>283.38962149000002</v>
      </c>
      <c r="AI5">
        <f t="shared" si="1"/>
        <v>297.109279609</v>
      </c>
      <c r="AJ5">
        <f t="shared" si="2"/>
        <v>86.416062420699987</v>
      </c>
      <c r="AK5">
        <f t="shared" si="3"/>
        <v>7467.7358442983168</v>
      </c>
      <c r="AL5">
        <f t="shared" si="9"/>
        <v>24489.415220058385</v>
      </c>
      <c r="AM5">
        <f t="shared" si="10"/>
        <v>25675.014052460549</v>
      </c>
      <c r="AO5">
        <f>J5</f>
        <v>35.0978021978</v>
      </c>
      <c r="AQ5" s="3" t="s">
        <v>33</v>
      </c>
      <c r="AR5" s="3">
        <v>0.99843169232845508</v>
      </c>
    </row>
    <row r="6" spans="1:59" x14ac:dyDescent="0.25">
      <c r="A6">
        <v>288.244505495</v>
      </c>
      <c r="B6">
        <v>283.138400488</v>
      </c>
      <c r="C6">
        <v>294.57057387100002</v>
      </c>
      <c r="D6">
        <v>299.32002441999998</v>
      </c>
      <c r="E6">
        <v>282.59444444399998</v>
      </c>
      <c r="F6">
        <v>1.3592678819599999E-2</v>
      </c>
      <c r="G6">
        <v>1.67738113158E-2</v>
      </c>
      <c r="H6" t="s">
        <v>24</v>
      </c>
      <c r="I6">
        <v>0</v>
      </c>
      <c r="J6">
        <v>60.508241758200001</v>
      </c>
      <c r="K6">
        <v>-290664.17676599999</v>
      </c>
      <c r="L6">
        <v>288.244505495</v>
      </c>
      <c r="M6">
        <v>283.138400488</v>
      </c>
      <c r="N6">
        <v>3.01002254533622E-3</v>
      </c>
      <c r="O6">
        <v>3.0414288698269701E-3</v>
      </c>
      <c r="P6" s="1">
        <v>1.42998153570578E-5</v>
      </c>
      <c r="Q6" s="1">
        <v>1.7618031895155099E-5</v>
      </c>
      <c r="R6">
        <v>9.5308965511195304E-2</v>
      </c>
      <c r="S6">
        <v>415.05424807737398</v>
      </c>
      <c r="T6">
        <v>-1.5968572490299999E-2</v>
      </c>
      <c r="U6">
        <v>-1.50777724691E-2</v>
      </c>
      <c r="V6">
        <v>-5.36391145087E-3</v>
      </c>
      <c r="W6">
        <v>-4.0643414556500003E-3</v>
      </c>
      <c r="X6" s="1">
        <v>3.1228592197999999E-7</v>
      </c>
      <c r="Y6" s="1">
        <v>1.63980252468E-6</v>
      </c>
      <c r="Z6">
        <v>-7.5871954132800004E-4</v>
      </c>
      <c r="AB6" s="2">
        <f t="shared" si="4"/>
        <v>1.4279511589469608E-3</v>
      </c>
      <c r="AC6" s="2">
        <f t="shared" si="5"/>
        <v>1.5751402245674929E-3</v>
      </c>
      <c r="AD6">
        <f t="shared" si="6"/>
        <v>4.8037121608579803</v>
      </c>
      <c r="AE6">
        <f t="shared" si="7"/>
        <v>290.66417676599997</v>
      </c>
      <c r="AF6">
        <f t="shared" si="8"/>
        <v>0</v>
      </c>
      <c r="AH6">
        <f t="shared" si="0"/>
        <v>283.138400488</v>
      </c>
      <c r="AI6">
        <f t="shared" si="1"/>
        <v>294.57057387100002</v>
      </c>
      <c r="AJ6">
        <f t="shared" si="2"/>
        <v>290.66417676599997</v>
      </c>
      <c r="AK6">
        <f t="shared" si="3"/>
        <v>84485.663655056473</v>
      </c>
      <c r="AL6">
        <f t="shared" si="9"/>
        <v>82298.190088686519</v>
      </c>
      <c r="AM6">
        <f t="shared" si="10"/>
        <v>85621.1133537024</v>
      </c>
      <c r="AO6">
        <f>J6</f>
        <v>60.508241758200001</v>
      </c>
      <c r="AQ6" s="3" t="s">
        <v>34</v>
      </c>
      <c r="AR6" s="3">
        <v>0.99798360442229939</v>
      </c>
    </row>
    <row r="7" spans="1:59" x14ac:dyDescent="0.25">
      <c r="A7">
        <v>286.48473748499998</v>
      </c>
      <c r="B7">
        <v>283.10616605600001</v>
      </c>
      <c r="C7">
        <v>291.66336996299998</v>
      </c>
      <c r="D7">
        <v>294.782051282</v>
      </c>
      <c r="E7">
        <v>283.14999999999998</v>
      </c>
      <c r="F7">
        <v>1.3592886809200001E-2</v>
      </c>
      <c r="G7">
        <v>1.6907202016799999E-2</v>
      </c>
      <c r="H7" t="s">
        <v>24</v>
      </c>
      <c r="I7">
        <v>0</v>
      </c>
      <c r="J7">
        <v>42.487472527500003</v>
      </c>
      <c r="K7">
        <v>-192431.22971499999</v>
      </c>
      <c r="L7">
        <v>286.48473748499998</v>
      </c>
      <c r="M7">
        <v>283.10616605600001</v>
      </c>
      <c r="N7">
        <v>2.9399440567112502E-3</v>
      </c>
      <c r="O7">
        <v>3.00771832045678E-3</v>
      </c>
      <c r="P7" s="1">
        <v>1.42891546634908E-5</v>
      </c>
      <c r="Q7" s="1">
        <v>1.77562300837605E-5</v>
      </c>
      <c r="R7">
        <v>6.6811476156783803E-2</v>
      </c>
      <c r="S7">
        <v>326.295272808807</v>
      </c>
      <c r="T7">
        <v>-5.9457450761799999E-4</v>
      </c>
      <c r="U7">
        <v>-3.1002813611499997E-4</v>
      </c>
      <c r="V7">
        <v>-4.4380740032899999E-4</v>
      </c>
      <c r="W7">
        <v>-5.0623772362899996E-3</v>
      </c>
      <c r="X7" s="1">
        <v>-2.8793003154E-6</v>
      </c>
      <c r="Y7" s="1">
        <v>1.60905622734E-6</v>
      </c>
      <c r="Z7">
        <v>-8.5332059245100001E-4</v>
      </c>
      <c r="AB7" s="2">
        <f t="shared" si="4"/>
        <v>1.6956461448178976E-3</v>
      </c>
      <c r="AC7" s="2">
        <f t="shared" si="5"/>
        <v>1.5724982490671832E-3</v>
      </c>
      <c r="AD7">
        <f t="shared" si="6"/>
        <v>4.5291286647010818</v>
      </c>
      <c r="AE7">
        <f t="shared" si="7"/>
        <v>192.431229715</v>
      </c>
      <c r="AF7">
        <f t="shared" si="8"/>
        <v>0</v>
      </c>
      <c r="AH7">
        <f t="shared" si="0"/>
        <v>283.10616605600001</v>
      </c>
      <c r="AI7">
        <f t="shared" si="1"/>
        <v>291.66336996299998</v>
      </c>
      <c r="AJ7">
        <f t="shared" si="2"/>
        <v>192.431229715</v>
      </c>
      <c r="AK7">
        <f t="shared" si="3"/>
        <v>37029.778169627098</v>
      </c>
      <c r="AL7">
        <f t="shared" si="9"/>
        <v>54478.467674055071</v>
      </c>
      <c r="AM7">
        <f t="shared" si="10"/>
        <v>56125.140944801082</v>
      </c>
      <c r="AO7">
        <f>J7</f>
        <v>42.487472527500003</v>
      </c>
      <c r="AQ7" s="3" t="s">
        <v>35</v>
      </c>
      <c r="AR7" s="3">
        <v>0.44083674324019978</v>
      </c>
    </row>
    <row r="8" spans="1:59" ht="15.75" thickBot="1" x14ac:dyDescent="0.3">
      <c r="A8">
        <v>285.11599511600002</v>
      </c>
      <c r="B8">
        <v>283.257753358</v>
      </c>
      <c r="C8">
        <v>290.05152625199997</v>
      </c>
      <c r="D8">
        <v>291.80409035399998</v>
      </c>
      <c r="E8">
        <v>283.14999999999998</v>
      </c>
      <c r="F8">
        <v>1.3583319284899999E-2</v>
      </c>
      <c r="G8">
        <v>1.7029291946299999E-2</v>
      </c>
      <c r="H8" t="s">
        <v>24</v>
      </c>
      <c r="I8">
        <v>0</v>
      </c>
      <c r="J8">
        <v>32.297692307699997</v>
      </c>
      <c r="K8">
        <v>-105801.746185</v>
      </c>
      <c r="L8">
        <v>285.11599511600002</v>
      </c>
      <c r="M8">
        <v>283.257753358</v>
      </c>
      <c r="N8">
        <v>3.06925690578832E-3</v>
      </c>
      <c r="O8">
        <v>3.4222061942633599E-3</v>
      </c>
      <c r="P8" s="1">
        <v>1.4279917220483E-5</v>
      </c>
      <c r="Q8" s="1">
        <v>1.7881728325285001E-5</v>
      </c>
      <c r="R8">
        <v>5.2047335281257601E-2</v>
      </c>
      <c r="S8">
        <v>275.88898904161198</v>
      </c>
      <c r="T8">
        <v>1.5505122896400001E-2</v>
      </c>
      <c r="U8">
        <v>1.8688219992600001E-2</v>
      </c>
      <c r="V8">
        <v>1.95944152466E-3</v>
      </c>
      <c r="W8">
        <v>-1.6754260232500001E-3</v>
      </c>
      <c r="X8" s="1">
        <v>2.1980588253599998E-6</v>
      </c>
      <c r="Y8" s="1">
        <v>2.1522408136499999E-7</v>
      </c>
      <c r="Z8">
        <v>-7.3769708552299997E-4</v>
      </c>
      <c r="AB8" s="2">
        <f t="shared" si="4"/>
        <v>2.6076033618500525E-3</v>
      </c>
      <c r="AC8" s="2">
        <f t="shared" si="5"/>
        <v>1.6114877430066156E-3</v>
      </c>
      <c r="AD8">
        <f t="shared" si="6"/>
        <v>3.2758299006946734</v>
      </c>
      <c r="AE8">
        <f t="shared" si="7"/>
        <v>105.801746185</v>
      </c>
      <c r="AF8">
        <f t="shared" si="8"/>
        <v>0</v>
      </c>
      <c r="AH8">
        <f t="shared" si="0"/>
        <v>283.257753358</v>
      </c>
      <c r="AI8">
        <f t="shared" si="1"/>
        <v>290.05152625199997</v>
      </c>
      <c r="AJ8">
        <f t="shared" si="2"/>
        <v>105.801746185</v>
      </c>
      <c r="AK8">
        <f t="shared" si="3"/>
        <v>11194.009495795162</v>
      </c>
      <c r="AL8">
        <f t="shared" si="9"/>
        <v>29969.164925716446</v>
      </c>
      <c r="AM8">
        <f t="shared" si="10"/>
        <v>30687.957961085966</v>
      </c>
      <c r="AO8">
        <f>J8</f>
        <v>32.297692307699997</v>
      </c>
      <c r="AQ8" s="4" t="s">
        <v>36</v>
      </c>
      <c r="AR8" s="4">
        <v>28</v>
      </c>
    </row>
    <row r="9" spans="1:59" x14ac:dyDescent="0.25">
      <c r="A9">
        <v>282.571794872</v>
      </c>
      <c r="B9">
        <v>280.584798535</v>
      </c>
      <c r="C9">
        <v>302.70317460299998</v>
      </c>
      <c r="D9">
        <v>304.74804639799999</v>
      </c>
      <c r="E9">
        <v>280.372222222</v>
      </c>
      <c r="F9">
        <v>1.3559608463900001E-2</v>
      </c>
      <c r="G9">
        <v>1.69700842235E-2</v>
      </c>
      <c r="H9" t="s">
        <v>24</v>
      </c>
      <c r="I9">
        <v>0</v>
      </c>
      <c r="J9">
        <v>45.325824175800001</v>
      </c>
      <c r="K9">
        <v>-113082.50143</v>
      </c>
      <c r="L9">
        <v>282.571794872</v>
      </c>
      <c r="M9">
        <v>280.584798535</v>
      </c>
      <c r="N9">
        <v>3.07075174016607E-3</v>
      </c>
      <c r="O9">
        <v>3.0267487348612501E-3</v>
      </c>
      <c r="P9" s="1">
        <v>1.42781504367249E-5</v>
      </c>
      <c r="Q9" s="1">
        <v>1.7837171236961499E-5</v>
      </c>
      <c r="R9">
        <v>7.1285272664654703E-2</v>
      </c>
      <c r="S9">
        <v>270.00642401388598</v>
      </c>
      <c r="T9">
        <v>-1.11955194564E-2</v>
      </c>
      <c r="U9">
        <v>-1.12730264904E-2</v>
      </c>
      <c r="V9">
        <v>5.5513085947899998E-3</v>
      </c>
      <c r="W9">
        <v>2.7987471465699999E-3</v>
      </c>
      <c r="X9" s="1">
        <v>8.3798731959900001E-7</v>
      </c>
      <c r="Y9" s="1">
        <v>3.59912539425E-7</v>
      </c>
      <c r="Z9">
        <v>-5.4180602006699996E-4</v>
      </c>
      <c r="AB9" s="2">
        <f t="shared" si="4"/>
        <v>2.3876941224281684E-3</v>
      </c>
      <c r="AC9" s="2">
        <f t="shared" si="5"/>
        <v>1.5727297619160506E-3</v>
      </c>
      <c r="AD9">
        <f t="shared" si="6"/>
        <v>2.4948802032016024</v>
      </c>
      <c r="AE9">
        <f t="shared" si="7"/>
        <v>113.08250143000001</v>
      </c>
      <c r="AF9">
        <f t="shared" si="8"/>
        <v>0</v>
      </c>
      <c r="AH9">
        <f t="shared" si="0"/>
        <v>280.584798535</v>
      </c>
      <c r="AI9">
        <f t="shared" si="1"/>
        <v>302.70317460299998</v>
      </c>
      <c r="AJ9">
        <f t="shared" si="2"/>
        <v>113.08250143000001</v>
      </c>
      <c r="AK9">
        <f t="shared" si="3"/>
        <v>12787.652129665954</v>
      </c>
      <c r="AL9">
        <f t="shared" si="9"/>
        <v>31729.230881570402</v>
      </c>
      <c r="AM9">
        <f t="shared" si="10"/>
        <v>34230.432174909285</v>
      </c>
      <c r="AO9">
        <f>J9</f>
        <v>45.325824175800001</v>
      </c>
    </row>
    <row r="10" spans="1:59" ht="15.75" thickBot="1" x14ac:dyDescent="0.3">
      <c r="A10">
        <v>283.42399267399998</v>
      </c>
      <c r="B10">
        <v>280.10280830300002</v>
      </c>
      <c r="C10">
        <v>297.00018315</v>
      </c>
      <c r="D10">
        <v>300.21666666700003</v>
      </c>
      <c r="E10">
        <v>279.81666666699999</v>
      </c>
      <c r="F10">
        <v>1.3563421607600001E-2</v>
      </c>
      <c r="G10">
        <v>1.6955247627899999E-2</v>
      </c>
      <c r="H10" t="s">
        <v>24</v>
      </c>
      <c r="I10">
        <v>0</v>
      </c>
      <c r="J10">
        <v>50.165054945100003</v>
      </c>
      <c r="K10">
        <v>-189036.58730300001</v>
      </c>
      <c r="L10">
        <v>283.42399267399998</v>
      </c>
      <c r="M10">
        <v>280.10280830300002</v>
      </c>
      <c r="N10">
        <v>3.1662121360952499E-3</v>
      </c>
      <c r="O10">
        <v>3.6226267320227002E-3</v>
      </c>
      <c r="P10" s="1">
        <v>1.4246265446055701E-5</v>
      </c>
      <c r="Q10" s="1">
        <v>1.7818439780014801E-5</v>
      </c>
      <c r="R10">
        <v>7.9390194010521803E-2</v>
      </c>
      <c r="S10">
        <v>325.08799439215102</v>
      </c>
      <c r="T10">
        <v>2.5763125763100001E-2</v>
      </c>
      <c r="U10">
        <v>2.5721717895599999E-2</v>
      </c>
      <c r="V10">
        <v>-1.6154377024000001E-3</v>
      </c>
      <c r="W10">
        <v>-8.3946488294299997E-3</v>
      </c>
      <c r="X10" s="1">
        <v>-1.1249527614200001E-6</v>
      </c>
      <c r="Y10" s="1">
        <v>-3.3278345353799999E-7</v>
      </c>
      <c r="Z10" s="1">
        <v>3.5355948399399998E-5</v>
      </c>
      <c r="AB10" s="2">
        <f t="shared" si="4"/>
        <v>1.7197093908126846E-3</v>
      </c>
      <c r="AC10" s="2">
        <f t="shared" si="5"/>
        <v>1.582579628337005E-3</v>
      </c>
      <c r="AD10">
        <f t="shared" si="6"/>
        <v>3.7682922406818697</v>
      </c>
      <c r="AE10">
        <f t="shared" si="7"/>
        <v>189.036587303</v>
      </c>
      <c r="AF10">
        <f t="shared" si="8"/>
        <v>0</v>
      </c>
      <c r="AH10">
        <f t="shared" si="0"/>
        <v>280.10280830300002</v>
      </c>
      <c r="AI10">
        <f t="shared" si="1"/>
        <v>297.00018315</v>
      </c>
      <c r="AJ10">
        <f t="shared" si="2"/>
        <v>189.036587303</v>
      </c>
      <c r="AK10">
        <f t="shared" si="3"/>
        <v>35734.831339164746</v>
      </c>
      <c r="AL10">
        <f t="shared" si="9"/>
        <v>52949.678975585535</v>
      </c>
      <c r="AM10">
        <f t="shared" si="10"/>
        <v>56143.901051041968</v>
      </c>
      <c r="AO10">
        <f>J10</f>
        <v>50.165054945100003</v>
      </c>
      <c r="AQ10" t="s">
        <v>37</v>
      </c>
    </row>
    <row r="11" spans="1:59" x14ac:dyDescent="0.25">
      <c r="A11">
        <v>282.06788766800003</v>
      </c>
      <c r="B11">
        <v>280.47118437099999</v>
      </c>
      <c r="C11">
        <v>297.023565324</v>
      </c>
      <c r="D11">
        <v>298.68485958500003</v>
      </c>
      <c r="E11">
        <v>280.372222222</v>
      </c>
      <c r="F11">
        <v>1.3555240681000001E-2</v>
      </c>
      <c r="G11">
        <v>1.7001629321700001E-2</v>
      </c>
      <c r="H11" t="s">
        <v>24</v>
      </c>
      <c r="I11">
        <v>0</v>
      </c>
      <c r="J11">
        <v>36.488571428599997</v>
      </c>
      <c r="K11">
        <v>-90854.830585999996</v>
      </c>
      <c r="L11">
        <v>282.06788766800003</v>
      </c>
      <c r="M11">
        <v>280.47118437099999</v>
      </c>
      <c r="N11">
        <v>3.3400987471894198E-3</v>
      </c>
      <c r="O11">
        <v>3.79576485390351E-3</v>
      </c>
      <c r="P11" s="1">
        <v>1.42690314767642E-5</v>
      </c>
      <c r="Q11" s="1">
        <v>1.7864120695660799E-5</v>
      </c>
      <c r="R11">
        <v>5.8471823195043099E-2</v>
      </c>
      <c r="S11">
        <v>261.781510932647</v>
      </c>
      <c r="T11">
        <v>2.5589531241699999E-2</v>
      </c>
      <c r="U11">
        <v>2.4439135743499998E-2</v>
      </c>
      <c r="V11" s="1">
        <v>-6.1050061049500002E-5</v>
      </c>
      <c r="W11">
        <v>-3.30785156872E-3</v>
      </c>
      <c r="X11" s="1">
        <v>1.85261513175E-6</v>
      </c>
      <c r="Y11" s="1">
        <v>-3.4447910389800001E-6</v>
      </c>
      <c r="Z11">
        <v>2.9622551361700001E-4</v>
      </c>
      <c r="AB11" s="2">
        <f t="shared" si="4"/>
        <v>2.8813163729896982E-3</v>
      </c>
      <c r="AC11" s="2">
        <f t="shared" si="5"/>
        <v>1.602469510472873E-3</v>
      </c>
      <c r="AD11">
        <f t="shared" si="6"/>
        <v>2.489953073766745</v>
      </c>
      <c r="AE11">
        <f t="shared" si="7"/>
        <v>90.854830585999991</v>
      </c>
      <c r="AF11">
        <f t="shared" si="8"/>
        <v>0</v>
      </c>
      <c r="AH11">
        <f t="shared" si="0"/>
        <v>280.47118437099999</v>
      </c>
      <c r="AI11">
        <f t="shared" si="1"/>
        <v>297.023565324</v>
      </c>
      <c r="AJ11">
        <f t="shared" si="2"/>
        <v>90.854830585999991</v>
      </c>
      <c r="AK11">
        <f t="shared" si="3"/>
        <v>8254.6002408107597</v>
      </c>
      <c r="AL11">
        <f t="shared" si="9"/>
        <v>25482.161940281974</v>
      </c>
      <c r="AM11">
        <f t="shared" si="10"/>
        <v>26986.025707561723</v>
      </c>
      <c r="AO11">
        <f>J11</f>
        <v>36.488571428599997</v>
      </c>
      <c r="AQ11" s="5"/>
      <c r="AR11" s="5" t="s">
        <v>42</v>
      </c>
      <c r="AS11" s="5" t="s">
        <v>43</v>
      </c>
      <c r="AT11" s="5" t="s">
        <v>44</v>
      </c>
      <c r="AU11" s="5" t="s">
        <v>45</v>
      </c>
      <c r="AV11" s="5" t="s">
        <v>46</v>
      </c>
    </row>
    <row r="12" spans="1:59" x14ac:dyDescent="0.25">
      <c r="A12">
        <v>283.664713065</v>
      </c>
      <c r="B12">
        <v>279.94945054900001</v>
      </c>
      <c r="C12">
        <v>291.18730158699998</v>
      </c>
      <c r="D12">
        <v>294.67026862</v>
      </c>
      <c r="E12">
        <v>279.81666666699999</v>
      </c>
      <c r="F12">
        <v>1.3578396863000001E-2</v>
      </c>
      <c r="G12">
        <v>1.70048878264E-2</v>
      </c>
      <c r="H12" t="s">
        <v>24</v>
      </c>
      <c r="I12">
        <v>0</v>
      </c>
      <c r="J12">
        <v>46.099670329699997</v>
      </c>
      <c r="K12">
        <v>-211691.89600000001</v>
      </c>
      <c r="L12">
        <v>283.664713065</v>
      </c>
      <c r="M12">
        <v>279.94945054900001</v>
      </c>
      <c r="N12">
        <v>2.9943860027752999E-3</v>
      </c>
      <c r="O12">
        <v>3.19513976175921E-3</v>
      </c>
      <c r="P12" s="1">
        <v>1.42809393285864E-5</v>
      </c>
      <c r="Q12" s="1">
        <v>1.78582339360274E-5</v>
      </c>
      <c r="R12">
        <v>7.2494710902207396E-2</v>
      </c>
      <c r="S12">
        <v>342.50262483601699</v>
      </c>
      <c r="T12">
        <v>3.1406274884500001E-3</v>
      </c>
      <c r="U12">
        <v>1.14561766736E-3</v>
      </c>
      <c r="V12">
        <v>-4.0218718479599997E-3</v>
      </c>
      <c r="W12">
        <v>-1.0765514678599999E-2</v>
      </c>
      <c r="X12" s="1">
        <v>-1.0640630353199999E-6</v>
      </c>
      <c r="Y12" s="1">
        <v>1.55600379272E-6</v>
      </c>
      <c r="Z12">
        <v>6.1729574773099997E-4</v>
      </c>
      <c r="AB12" s="2">
        <f t="shared" si="4"/>
        <v>1.6179297899812707E-3</v>
      </c>
      <c r="AC12" s="2">
        <f t="shared" si="5"/>
        <v>1.572564627550107E-3</v>
      </c>
      <c r="AD12">
        <f t="shared" si="6"/>
        <v>4.592047936265093</v>
      </c>
      <c r="AE12">
        <f t="shared" si="7"/>
        <v>211.69189600000001</v>
      </c>
      <c r="AF12">
        <f t="shared" si="8"/>
        <v>0</v>
      </c>
      <c r="AH12">
        <f t="shared" si="0"/>
        <v>279.94945054900001</v>
      </c>
      <c r="AI12">
        <f t="shared" si="1"/>
        <v>291.18730158699998</v>
      </c>
      <c r="AJ12">
        <f t="shared" si="2"/>
        <v>211.69189600000001</v>
      </c>
      <c r="AK12">
        <f t="shared" si="3"/>
        <v>44813.458832074823</v>
      </c>
      <c r="AL12">
        <f t="shared" si="9"/>
        <v>59263.029970876058</v>
      </c>
      <c r="AM12">
        <f t="shared" si="10"/>
        <v>61641.991964075838</v>
      </c>
      <c r="AO12">
        <f>J12</f>
        <v>46.099670329699997</v>
      </c>
      <c r="AQ12" s="3" t="s">
        <v>38</v>
      </c>
      <c r="AR12" s="3">
        <v>6</v>
      </c>
      <c r="AS12" s="3">
        <v>2598.1364539879655</v>
      </c>
      <c r="AT12" s="3">
        <v>433.02274233132761</v>
      </c>
      <c r="AU12" s="3">
        <v>2228.204954010846</v>
      </c>
      <c r="AV12" s="3">
        <v>2.5548270981078553E-28</v>
      </c>
    </row>
    <row r="13" spans="1:59" x14ac:dyDescent="0.25">
      <c r="A13">
        <v>282.19975579999999</v>
      </c>
      <c r="B13">
        <v>280.38852258899999</v>
      </c>
      <c r="C13">
        <v>291.282112332</v>
      </c>
      <c r="D13">
        <v>293.07442002400001</v>
      </c>
      <c r="E13">
        <v>280.372222222</v>
      </c>
      <c r="F13">
        <v>1.35566272788E-2</v>
      </c>
      <c r="G13">
        <v>1.7056677251300001E-2</v>
      </c>
      <c r="H13" t="s">
        <v>24</v>
      </c>
      <c r="I13">
        <v>0</v>
      </c>
      <c r="J13">
        <v>33.7886813187</v>
      </c>
      <c r="K13">
        <v>-103072.091615</v>
      </c>
      <c r="L13">
        <v>282.19975579999999</v>
      </c>
      <c r="M13">
        <v>280.38852258899999</v>
      </c>
      <c r="N13">
        <v>3.25637095781987E-3</v>
      </c>
      <c r="O13">
        <v>3.42411821823321E-3</v>
      </c>
      <c r="P13" s="1">
        <v>1.4262109055739699E-5</v>
      </c>
      <c r="Q13" s="1">
        <v>1.7916698356705901E-5</v>
      </c>
      <c r="R13">
        <v>5.3162816150178802E-2</v>
      </c>
      <c r="S13">
        <v>266.14575794440401</v>
      </c>
      <c r="T13">
        <v>-2.1898922333699999E-2</v>
      </c>
      <c r="U13">
        <v>-2.2902266815299999E-2</v>
      </c>
      <c r="V13">
        <v>8.7609491957300004E-3</v>
      </c>
      <c r="W13">
        <v>9.8407389711700002E-3</v>
      </c>
      <c r="X13" s="1">
        <v>-2.3077809060600001E-6</v>
      </c>
      <c r="Y13" s="1">
        <v>-3.70703886922E-6</v>
      </c>
      <c r="Z13">
        <v>2.59913999044E-4</v>
      </c>
      <c r="AB13" s="2">
        <f t="shared" si="4"/>
        <v>2.5821321152434246E-3</v>
      </c>
      <c r="AC13" s="2">
        <f t="shared" si="5"/>
        <v>1.5733912681805782E-3</v>
      </c>
      <c r="AD13">
        <f t="shared" si="6"/>
        <v>3.0504916910727675</v>
      </c>
      <c r="AE13">
        <f t="shared" si="7"/>
        <v>103.07209161499999</v>
      </c>
      <c r="AF13">
        <f t="shared" si="8"/>
        <v>0</v>
      </c>
      <c r="AH13">
        <f t="shared" si="0"/>
        <v>280.38852258899999</v>
      </c>
      <c r="AI13">
        <f t="shared" si="1"/>
        <v>291.282112332</v>
      </c>
      <c r="AJ13">
        <f t="shared" si="2"/>
        <v>103.07209161499999</v>
      </c>
      <c r="AK13">
        <f t="shared" si="3"/>
        <v>10623.856069890951</v>
      </c>
      <c r="AL13">
        <f t="shared" si="9"/>
        <v>28900.231488087902</v>
      </c>
      <c r="AM13">
        <f t="shared" si="10"/>
        <v>30023.056568094624</v>
      </c>
      <c r="AO13">
        <f>J13</f>
        <v>33.7886813187</v>
      </c>
      <c r="AQ13" s="3" t="s">
        <v>39</v>
      </c>
      <c r="AR13" s="3">
        <v>21</v>
      </c>
      <c r="AS13" s="3">
        <v>4.0810777180031419</v>
      </c>
      <c r="AT13" s="3">
        <v>0.19433703419062581</v>
      </c>
      <c r="AU13" s="3"/>
      <c r="AV13" s="3"/>
    </row>
    <row r="14" spans="1:59" ht="15.75" thickBot="1" x14ac:dyDescent="0.3">
      <c r="A14">
        <v>279.851221001</v>
      </c>
      <c r="B14">
        <v>277.92106227099998</v>
      </c>
      <c r="C14">
        <v>299.86312576300003</v>
      </c>
      <c r="D14">
        <v>301.92454212500002</v>
      </c>
      <c r="E14">
        <v>277.59444444399998</v>
      </c>
      <c r="F14">
        <v>1.35454651671E-2</v>
      </c>
      <c r="G14">
        <v>1.70512001903E-2</v>
      </c>
      <c r="H14" t="s">
        <v>24</v>
      </c>
      <c r="I14">
        <v>0</v>
      </c>
      <c r="J14">
        <v>43.315054945100002</v>
      </c>
      <c r="K14">
        <v>-109896.136682</v>
      </c>
      <c r="L14">
        <v>279.851221001</v>
      </c>
      <c r="M14">
        <v>277.92106227099998</v>
      </c>
      <c r="N14">
        <v>2.9963630205965398E-3</v>
      </c>
      <c r="O14">
        <v>3.04353407683476E-3</v>
      </c>
      <c r="P14" s="1">
        <v>1.4245199406203501E-5</v>
      </c>
      <c r="Q14" s="1">
        <v>1.7905633106874701E-5</v>
      </c>
      <c r="R14">
        <v>6.8135272162371405E-2</v>
      </c>
      <c r="S14">
        <v>270.41590507004003</v>
      </c>
      <c r="T14">
        <v>-2.1764612199399999E-2</v>
      </c>
      <c r="U14">
        <v>-2.57243722461E-2</v>
      </c>
      <c r="V14">
        <v>3.8509316770200001E-3</v>
      </c>
      <c r="W14">
        <v>5.2959600785700001E-3</v>
      </c>
      <c r="X14" s="1">
        <v>3.9126170533799997E-6</v>
      </c>
      <c r="Y14" s="1">
        <v>1.27627277381E-6</v>
      </c>
      <c r="Z14">
        <v>4.10893454372E-4</v>
      </c>
      <c r="AB14" s="2">
        <f t="shared" si="4"/>
        <v>2.4606497847374439E-3</v>
      </c>
      <c r="AC14" s="2">
        <f t="shared" si="5"/>
        <v>1.5730159467356091E-3</v>
      </c>
      <c r="AD14">
        <f t="shared" si="6"/>
        <v>2.5371348788842285</v>
      </c>
      <c r="AE14">
        <f t="shared" si="7"/>
        <v>109.89613668199999</v>
      </c>
      <c r="AF14">
        <f t="shared" si="8"/>
        <v>0</v>
      </c>
      <c r="AH14">
        <f t="shared" si="0"/>
        <v>277.92106227099998</v>
      </c>
      <c r="AI14">
        <f t="shared" si="1"/>
        <v>299.86312576300003</v>
      </c>
      <c r="AJ14">
        <f t="shared" si="2"/>
        <v>109.89613668199999</v>
      </c>
      <c r="AK14">
        <f t="shared" si="3"/>
        <v>12077.160857628824</v>
      </c>
      <c r="AL14">
        <f t="shared" si="9"/>
        <v>30542.451046140446</v>
      </c>
      <c r="AM14">
        <f t="shared" si="10"/>
        <v>32953.799054742405</v>
      </c>
      <c r="AO14">
        <f>J14</f>
        <v>43.315054945100002</v>
      </c>
      <c r="AQ14" s="4" t="s">
        <v>40</v>
      </c>
      <c r="AR14" s="4">
        <v>27</v>
      </c>
      <c r="AS14" s="4">
        <v>2602.2175317059687</v>
      </c>
      <c r="AT14" s="4"/>
      <c r="AU14" s="4"/>
      <c r="AV14" s="4"/>
    </row>
    <row r="15" spans="1:59" ht="15.75" thickBot="1" x14ac:dyDescent="0.3">
      <c r="A15">
        <v>280.78589743600003</v>
      </c>
      <c r="B15">
        <v>277.25555555599999</v>
      </c>
      <c r="C15">
        <v>293.87002441999999</v>
      </c>
      <c r="D15">
        <v>297.281807082</v>
      </c>
      <c r="E15">
        <v>277.03888888900002</v>
      </c>
      <c r="F15">
        <v>1.35582218661E-2</v>
      </c>
      <c r="G15">
        <v>1.7024716173800001E-2</v>
      </c>
      <c r="H15" t="s">
        <v>24</v>
      </c>
      <c r="I15">
        <v>0</v>
      </c>
      <c r="J15">
        <v>49.310659340699999</v>
      </c>
      <c r="K15">
        <v>-201167.69074300001</v>
      </c>
      <c r="L15">
        <v>280.78589743600003</v>
      </c>
      <c r="M15">
        <v>277.25555555599999</v>
      </c>
      <c r="N15">
        <v>3.6778323729920702E-3</v>
      </c>
      <c r="O15">
        <v>4.1998297982620402E-3</v>
      </c>
      <c r="P15" s="1">
        <v>1.4274848104698099E-5</v>
      </c>
      <c r="Q15" s="1">
        <v>1.78879640336277E-5</v>
      </c>
      <c r="R15">
        <v>7.8141066043101004E-2</v>
      </c>
      <c r="S15">
        <v>338.80238959552599</v>
      </c>
      <c r="T15">
        <v>-1.09306152784E-3</v>
      </c>
      <c r="U15">
        <v>3.2425545469E-3</v>
      </c>
      <c r="V15">
        <v>-7.5909115039600001E-3</v>
      </c>
      <c r="W15">
        <v>-1.09189361363E-2</v>
      </c>
      <c r="X15" s="1">
        <v>5.4137598057499998E-7</v>
      </c>
      <c r="Y15" s="1">
        <v>-1.15630192733E-6</v>
      </c>
      <c r="Z15">
        <v>5.8098423315799995E-4</v>
      </c>
      <c r="AB15" s="2">
        <f t="shared" si="4"/>
        <v>1.684178947146935E-3</v>
      </c>
      <c r="AC15" s="2">
        <f t="shared" si="5"/>
        <v>1.5846688543181774E-3</v>
      </c>
      <c r="AD15">
        <f t="shared" si="6"/>
        <v>4.0795984769353986</v>
      </c>
      <c r="AE15">
        <f t="shared" si="7"/>
        <v>201.16769074300001</v>
      </c>
      <c r="AF15">
        <f t="shared" si="8"/>
        <v>0</v>
      </c>
      <c r="AH15">
        <f t="shared" si="0"/>
        <v>277.25555555599999</v>
      </c>
      <c r="AI15">
        <f t="shared" si="1"/>
        <v>293.87002441999999</v>
      </c>
      <c r="AJ15">
        <f t="shared" si="2"/>
        <v>201.16769074300001</v>
      </c>
      <c r="AK15">
        <f t="shared" si="3"/>
        <v>40468.439798871288</v>
      </c>
      <c r="AL15">
        <f t="shared" si="9"/>
        <v>55774.859856868061</v>
      </c>
      <c r="AM15">
        <f t="shared" si="10"/>
        <v>59117.154191160422</v>
      </c>
      <c r="AO15">
        <f>J15</f>
        <v>49.310659340699999</v>
      </c>
    </row>
    <row r="16" spans="1:59" x14ac:dyDescent="0.25">
      <c r="A16">
        <v>279.39566544600001</v>
      </c>
      <c r="B16">
        <v>277.62167277200001</v>
      </c>
      <c r="C16">
        <v>293.91013430999999</v>
      </c>
      <c r="D16">
        <v>295.78962149</v>
      </c>
      <c r="E16">
        <v>277.59444444399998</v>
      </c>
      <c r="F16">
        <v>1.3537076250900001E-2</v>
      </c>
      <c r="G16">
        <v>1.70809427115E-2</v>
      </c>
      <c r="H16" t="s">
        <v>24</v>
      </c>
      <c r="I16">
        <v>0</v>
      </c>
      <c r="J16">
        <v>36.497362637400002</v>
      </c>
      <c r="K16">
        <v>-100962.634859</v>
      </c>
      <c r="L16">
        <v>279.39566544600001</v>
      </c>
      <c r="M16">
        <v>277.62167277200001</v>
      </c>
      <c r="N16">
        <v>4.1250059295687598E-3</v>
      </c>
      <c r="O16">
        <v>4.3693654785350398E-3</v>
      </c>
      <c r="P16" s="1">
        <v>1.42402775674656E-5</v>
      </c>
      <c r="Q16" s="1">
        <v>1.7940004909500501E-5</v>
      </c>
      <c r="R16">
        <v>5.8009806703660897E-2</v>
      </c>
      <c r="S16">
        <v>266.00682333562003</v>
      </c>
      <c r="T16">
        <v>-3.6587567022299998E-3</v>
      </c>
      <c r="U16">
        <v>-2.86510590858E-3</v>
      </c>
      <c r="V16">
        <v>-2.3256357169399999E-2</v>
      </c>
      <c r="W16">
        <v>-2.6536072623E-2</v>
      </c>
      <c r="X16" s="1">
        <v>-1.2835071967100001E-6</v>
      </c>
      <c r="Y16" s="1">
        <v>9.3625489736400003E-7</v>
      </c>
      <c r="Z16">
        <v>-6.83229813665E-4</v>
      </c>
      <c r="AB16" s="2">
        <f t="shared" si="4"/>
        <v>2.6347056384484571E-3</v>
      </c>
      <c r="AC16" s="2">
        <f t="shared" si="5"/>
        <v>1.5894246189782604E-3</v>
      </c>
      <c r="AD16">
        <f t="shared" si="6"/>
        <v>2.7662994683221411</v>
      </c>
      <c r="AE16">
        <f t="shared" si="7"/>
        <v>100.962634859</v>
      </c>
      <c r="AF16">
        <f t="shared" si="8"/>
        <v>0</v>
      </c>
      <c r="AH16">
        <f t="shared" si="0"/>
        <v>277.62167277200001</v>
      </c>
      <c r="AI16">
        <f t="shared" si="1"/>
        <v>293.91013430999999</v>
      </c>
      <c r="AJ16">
        <f t="shared" si="2"/>
        <v>100.962634859</v>
      </c>
      <c r="AK16">
        <f t="shared" si="3"/>
        <v>10193.453637671762</v>
      </c>
      <c r="AL16">
        <f t="shared" si="9"/>
        <v>28029.415577024221</v>
      </c>
      <c r="AM16">
        <f t="shared" si="10"/>
        <v>29673.941571700179</v>
      </c>
      <c r="AO16">
        <f>J16</f>
        <v>36.497362637400002</v>
      </c>
      <c r="AQ16" s="5"/>
      <c r="AR16" s="5" t="s">
        <v>47</v>
      </c>
      <c r="AS16" s="5" t="s">
        <v>35</v>
      </c>
      <c r="AT16" s="5" t="s">
        <v>48</v>
      </c>
      <c r="AU16" s="5" t="s">
        <v>49</v>
      </c>
      <c r="AV16" s="5" t="s">
        <v>50</v>
      </c>
      <c r="AW16" s="5" t="s">
        <v>51</v>
      </c>
      <c r="AX16" s="5" t="s">
        <v>52</v>
      </c>
      <c r="AY16" s="5" t="s">
        <v>53</v>
      </c>
    </row>
    <row r="17" spans="1:52" x14ac:dyDescent="0.25">
      <c r="A17">
        <v>281.462759463</v>
      </c>
      <c r="B17">
        <v>277.65347985300002</v>
      </c>
      <c r="C17">
        <v>291.46123321099998</v>
      </c>
      <c r="D17">
        <v>295.09157509200003</v>
      </c>
      <c r="E17">
        <v>277.59444444399998</v>
      </c>
      <c r="F17">
        <v>1.35636989271E-2</v>
      </c>
      <c r="G17">
        <v>1.69312594873E-2</v>
      </c>
      <c r="H17" t="s">
        <v>24</v>
      </c>
      <c r="I17">
        <v>0</v>
      </c>
      <c r="J17">
        <v>48.315164835200001</v>
      </c>
      <c r="K17">
        <v>-217081.57339100001</v>
      </c>
      <c r="L17">
        <v>281.462759463</v>
      </c>
      <c r="M17">
        <v>277.65347985300002</v>
      </c>
      <c r="N17">
        <v>3.12702146413697E-3</v>
      </c>
      <c r="O17">
        <v>3.4499637089517201E-3</v>
      </c>
      <c r="P17" s="1">
        <v>1.4270241516852399E-5</v>
      </c>
      <c r="Q17" s="1">
        <v>1.7783366716426301E-5</v>
      </c>
      <c r="R17">
        <v>7.6244161410218503E-2</v>
      </c>
      <c r="S17">
        <v>348.70105641462197</v>
      </c>
      <c r="T17">
        <v>1.19774911079E-2</v>
      </c>
      <c r="U17">
        <v>1.5733397037699999E-2</v>
      </c>
      <c r="V17">
        <v>-4.5293836598200004E-3</v>
      </c>
      <c r="W17">
        <v>-1.0015926102900001E-2</v>
      </c>
      <c r="X17" s="1">
        <v>1.0061876520900001E-6</v>
      </c>
      <c r="Y17" s="1">
        <v>6.5531814129800001E-7</v>
      </c>
      <c r="Z17">
        <v>1.90157668418E-4</v>
      </c>
      <c r="AB17" s="2">
        <f t="shared" si="4"/>
        <v>1.6063134745506629E-3</v>
      </c>
      <c r="AC17" s="2">
        <f t="shared" si="5"/>
        <v>1.5780586006543195E-3</v>
      </c>
      <c r="AD17">
        <f t="shared" si="6"/>
        <v>4.4930318282355373</v>
      </c>
      <c r="AE17">
        <f t="shared" si="7"/>
        <v>217.08157339100001</v>
      </c>
      <c r="AF17">
        <f t="shared" si="8"/>
        <v>0</v>
      </c>
      <c r="AH17">
        <f t="shared" si="0"/>
        <v>277.65347985300002</v>
      </c>
      <c r="AI17">
        <f t="shared" si="1"/>
        <v>291.46123321099998</v>
      </c>
      <c r="AJ17">
        <f t="shared" si="2"/>
        <v>217.08157339100001</v>
      </c>
      <c r="AK17">
        <f t="shared" si="3"/>
        <v>47124.409505912125</v>
      </c>
      <c r="AL17">
        <f t="shared" si="9"/>
        <v>60273.454263975567</v>
      </c>
      <c r="AM17">
        <f t="shared" si="10"/>
        <v>63270.863087925063</v>
      </c>
      <c r="AO17">
        <f>J17</f>
        <v>48.315164835200001</v>
      </c>
      <c r="AQ17" s="3" t="s">
        <v>41</v>
      </c>
      <c r="AR17" s="3">
        <v>35.683084350558914</v>
      </c>
      <c r="AS17" s="3">
        <v>34.229871117159519</v>
      </c>
      <c r="AT17" s="3">
        <v>1.0424545341823066</v>
      </c>
      <c r="AU17" s="3">
        <v>0.30905405289939702</v>
      </c>
      <c r="AV17" s="3">
        <v>-35.501829527930155</v>
      </c>
      <c r="AW17" s="3">
        <v>106.86799822904798</v>
      </c>
      <c r="AX17" s="3">
        <v>-35.501829527930155</v>
      </c>
      <c r="AY17" s="3">
        <v>106.86799822904798</v>
      </c>
    </row>
    <row r="18" spans="1:52" x14ac:dyDescent="0.25">
      <c r="A18">
        <v>279.63711843700003</v>
      </c>
      <c r="B18">
        <v>277.624542125</v>
      </c>
      <c r="C18">
        <v>291.50592185599999</v>
      </c>
      <c r="D18">
        <v>293.577411477</v>
      </c>
      <c r="E18">
        <v>277.59444444399998</v>
      </c>
      <c r="F18">
        <v>1.35549633615E-2</v>
      </c>
      <c r="G18">
        <v>1.6975145305200001E-2</v>
      </c>
      <c r="H18" t="s">
        <v>24</v>
      </c>
      <c r="I18">
        <v>0</v>
      </c>
      <c r="J18">
        <v>36.269560439599999</v>
      </c>
      <c r="K18">
        <v>-114683.975909</v>
      </c>
      <c r="L18">
        <v>279.63711843700003</v>
      </c>
      <c r="M18">
        <v>277.624542125</v>
      </c>
      <c r="N18">
        <v>2.92298416279162E-3</v>
      </c>
      <c r="O18">
        <v>2.92454946668581E-3</v>
      </c>
      <c r="P18" s="1">
        <v>1.4265189574883E-5</v>
      </c>
      <c r="Q18" s="1">
        <v>1.7835437757794499E-5</v>
      </c>
      <c r="R18">
        <v>5.7033755161972302E-2</v>
      </c>
      <c r="S18">
        <v>271.29408203460298</v>
      </c>
      <c r="T18">
        <v>-3.0259595476999999E-3</v>
      </c>
      <c r="U18">
        <v>-1.9748367574399998E-3</v>
      </c>
      <c r="V18">
        <v>-8.0055210490100005E-4</v>
      </c>
      <c r="W18">
        <v>-1.16313638053E-3</v>
      </c>
      <c r="X18" s="1">
        <v>-2.11546583056E-6</v>
      </c>
      <c r="Y18" s="1">
        <v>1.45231039778E-6</v>
      </c>
      <c r="Z18">
        <v>-9.2403248924999997E-4</v>
      </c>
      <c r="AB18" s="2">
        <f t="shared" si="4"/>
        <v>2.3655796713036069E-3</v>
      </c>
      <c r="AC18" s="2">
        <f t="shared" si="5"/>
        <v>1.5724964535192283E-3</v>
      </c>
      <c r="AD18">
        <f t="shared" si="6"/>
        <v>3.1619896827805283</v>
      </c>
      <c r="AE18">
        <f t="shared" si="7"/>
        <v>114.683975909</v>
      </c>
      <c r="AF18">
        <f t="shared" si="8"/>
        <v>0</v>
      </c>
      <c r="AH18">
        <f t="shared" si="0"/>
        <v>277.624542125</v>
      </c>
      <c r="AI18">
        <f t="shared" si="1"/>
        <v>291.50592185599999</v>
      </c>
      <c r="AJ18">
        <f t="shared" si="2"/>
        <v>114.683975909</v>
      </c>
      <c r="AK18">
        <f t="shared" si="3"/>
        <v>13152.414330296091</v>
      </c>
      <c r="AL18">
        <f t="shared" si="9"/>
        <v>31839.086300810657</v>
      </c>
      <c r="AM18">
        <f t="shared" si="10"/>
        <v>33431.058119464338</v>
      </c>
      <c r="AO18">
        <f>J18</f>
        <v>36.269560439599999</v>
      </c>
      <c r="AQ18" s="3" t="s">
        <v>54</v>
      </c>
      <c r="AR18" s="3">
        <v>-0.37657746623732735</v>
      </c>
      <c r="AS18" s="3">
        <v>0.11761710667975016</v>
      </c>
      <c r="AT18" s="3">
        <v>-3.2017236001449927</v>
      </c>
      <c r="AU18" s="3">
        <v>4.2863395652380318E-3</v>
      </c>
      <c r="AV18" s="3">
        <v>-0.62117562966534823</v>
      </c>
      <c r="AW18" s="3">
        <v>-0.13197930280930645</v>
      </c>
      <c r="AX18" s="3">
        <v>-0.62117562966534823</v>
      </c>
      <c r="AY18" s="3">
        <v>-0.13197930280930645</v>
      </c>
    </row>
    <row r="19" spans="1:52" x14ac:dyDescent="0.25">
      <c r="A19">
        <v>284.69529914499998</v>
      </c>
      <c r="B19">
        <v>283.15097680100001</v>
      </c>
      <c r="C19">
        <v>297.58705738700002</v>
      </c>
      <c r="D19">
        <v>299.162148962</v>
      </c>
      <c r="E19">
        <v>283.14999999999998</v>
      </c>
      <c r="F19">
        <v>1.35719491836E-2</v>
      </c>
      <c r="G19">
        <v>1.6828096616700001E-2</v>
      </c>
      <c r="H19" t="s">
        <v>24</v>
      </c>
      <c r="I19">
        <v>0</v>
      </c>
      <c r="J19">
        <v>35.317472527500001</v>
      </c>
      <c r="K19">
        <v>-87867.628755400001</v>
      </c>
      <c r="L19">
        <v>284.69529914499998</v>
      </c>
      <c r="M19">
        <v>283.15097680100001</v>
      </c>
      <c r="N19">
        <v>3.0794109865708201E-3</v>
      </c>
      <c r="O19">
        <v>3.3671761459616099E-3</v>
      </c>
      <c r="P19" s="1">
        <v>1.42632962598693E-5</v>
      </c>
      <c r="Q19" s="1">
        <v>1.7681092676150099E-5</v>
      </c>
      <c r="R19">
        <v>5.5817871155282903E-2</v>
      </c>
      <c r="S19">
        <v>259.82447400041298</v>
      </c>
      <c r="T19">
        <v>9.8959494611700009E-3</v>
      </c>
      <c r="U19">
        <v>1.21102086319E-2</v>
      </c>
      <c r="V19">
        <v>-4.3738387216599997E-3</v>
      </c>
      <c r="W19">
        <v>-1.0199076285999999E-2</v>
      </c>
      <c r="X19" s="1">
        <v>1.71455822801E-6</v>
      </c>
      <c r="Y19" s="1">
        <v>4.17787922649E-7</v>
      </c>
      <c r="Z19">
        <v>-3.8318203535600001E-4</v>
      </c>
      <c r="AB19" s="2">
        <f t="shared" si="4"/>
        <v>2.9569988137917651E-3</v>
      </c>
      <c r="AC19" s="2">
        <f t="shared" si="5"/>
        <v>1.5804605245129089E-3</v>
      </c>
      <c r="AD19">
        <f t="shared" si="6"/>
        <v>2.4879364933881307</v>
      </c>
      <c r="AE19">
        <f t="shared" si="7"/>
        <v>87.867628755400006</v>
      </c>
      <c r="AF19">
        <f t="shared" si="8"/>
        <v>0</v>
      </c>
      <c r="AH19">
        <f t="shared" si="0"/>
        <v>283.15097680100001</v>
      </c>
      <c r="AI19">
        <f t="shared" si="1"/>
        <v>297.58705738700002</v>
      </c>
      <c r="AJ19">
        <f t="shared" si="2"/>
        <v>87.867628755400006</v>
      </c>
      <c r="AK19">
        <f t="shared" si="3"/>
        <v>7720.7201830967979</v>
      </c>
      <c r="AL19">
        <f t="shared" si="9"/>
        <v>24879.804911279149</v>
      </c>
      <c r="AM19">
        <f t="shared" si="10"/>
        <v>26148.269080892835</v>
      </c>
      <c r="AO19">
        <f>J19</f>
        <v>35.317472527500001</v>
      </c>
      <c r="AQ19" s="3" t="s">
        <v>55</v>
      </c>
      <c r="AR19" s="3">
        <v>0.32564239114899673</v>
      </c>
      <c r="AS19" s="3">
        <v>6.8495191579019024E-2</v>
      </c>
      <c r="AT19" s="3">
        <v>4.7542372485128617</v>
      </c>
      <c r="AU19" s="3">
        <v>1.0729556466850714E-4</v>
      </c>
      <c r="AV19" s="3">
        <v>0.18319884244399398</v>
      </c>
      <c r="AW19" s="3">
        <v>0.46808593985399949</v>
      </c>
      <c r="AX19" s="3">
        <v>0.18319884244399398</v>
      </c>
      <c r="AY19" s="3">
        <v>0.46808593985399949</v>
      </c>
    </row>
    <row r="20" spans="1:52" x14ac:dyDescent="0.25">
      <c r="A20">
        <v>286.62557997599998</v>
      </c>
      <c r="B20">
        <v>283.08315018299999</v>
      </c>
      <c r="C20">
        <v>292.21709401700002</v>
      </c>
      <c r="D20">
        <v>295.50726495700002</v>
      </c>
      <c r="E20">
        <v>283.14999999999998</v>
      </c>
      <c r="F20">
        <v>1.35982945403E-2</v>
      </c>
      <c r="G20">
        <v>1.6848063623900001E-2</v>
      </c>
      <c r="H20" t="s">
        <v>24</v>
      </c>
      <c r="I20">
        <v>0</v>
      </c>
      <c r="J20">
        <v>43.916813186799999</v>
      </c>
      <c r="K20">
        <v>-201837.47565000001</v>
      </c>
      <c r="L20">
        <v>286.62557997599998</v>
      </c>
      <c r="M20">
        <v>283.08315018299999</v>
      </c>
      <c r="N20">
        <v>2.9653667883127299E-3</v>
      </c>
      <c r="O20">
        <v>3.34593418257922E-3</v>
      </c>
      <c r="P20" s="1">
        <v>1.43223493196486E-5</v>
      </c>
      <c r="Q20" s="1">
        <v>1.7699775595287899E-5</v>
      </c>
      <c r="R20">
        <v>6.9279736919002702E-2</v>
      </c>
      <c r="S20">
        <v>338.80190415553801</v>
      </c>
      <c r="T20">
        <v>3.2510484684400002E-3</v>
      </c>
      <c r="U20">
        <v>7.6609863566400004E-3</v>
      </c>
      <c r="V20">
        <v>-1.7242660720900001E-3</v>
      </c>
      <c r="W20">
        <v>-1.0617932791800001E-2</v>
      </c>
      <c r="X20" s="1">
        <v>-3.2597103863799998E-6</v>
      </c>
      <c r="Y20" s="1">
        <v>-1.0706945896500001E-6</v>
      </c>
      <c r="Z20">
        <v>3.1820353559500002E-4</v>
      </c>
      <c r="AB20" s="2">
        <f t="shared" si="4"/>
        <v>1.6785877006460568E-3</v>
      </c>
      <c r="AC20" s="2">
        <f t="shared" si="5"/>
        <v>1.5775219532510613E-3</v>
      </c>
      <c r="AD20">
        <f t="shared" si="6"/>
        <v>4.595904415729918</v>
      </c>
      <c r="AE20">
        <f t="shared" si="7"/>
        <v>201.83747565000002</v>
      </c>
      <c r="AF20">
        <f t="shared" si="8"/>
        <v>0</v>
      </c>
      <c r="AH20">
        <f t="shared" si="0"/>
        <v>283.08315018299999</v>
      </c>
      <c r="AI20">
        <f t="shared" si="1"/>
        <v>292.21709401700002</v>
      </c>
      <c r="AJ20">
        <f t="shared" si="2"/>
        <v>201.83747565000002</v>
      </c>
      <c r="AK20">
        <f t="shared" si="3"/>
        <v>40738.366576764347</v>
      </c>
      <c r="AL20">
        <f t="shared" si="9"/>
        <v>57136.788431986555</v>
      </c>
      <c r="AM20">
        <f t="shared" si="10"/>
        <v>58980.360598170009</v>
      </c>
      <c r="AO20">
        <f>J20</f>
        <v>43.916813186799999</v>
      </c>
      <c r="AQ20" s="3" t="s">
        <v>56</v>
      </c>
      <c r="AR20" s="3">
        <v>-1.291257999226634</v>
      </c>
      <c r="AS20" s="3">
        <v>0.21081972242453309</v>
      </c>
      <c r="AT20" s="3">
        <v>-6.1249392816597803</v>
      </c>
      <c r="AU20" s="3">
        <v>4.4582007217710519E-6</v>
      </c>
      <c r="AV20" s="3">
        <v>-1.7296816127223396</v>
      </c>
      <c r="AW20" s="3">
        <v>-0.8528343857309284</v>
      </c>
      <c r="AX20" s="3">
        <v>-1.7296816127223396</v>
      </c>
      <c r="AY20" s="3">
        <v>-0.8528343857309284</v>
      </c>
    </row>
    <row r="21" spans="1:52" x14ac:dyDescent="0.25">
      <c r="A21">
        <v>282.46862026899998</v>
      </c>
      <c r="B21">
        <v>280.51440781399998</v>
      </c>
      <c r="C21">
        <v>302.81739926699998</v>
      </c>
      <c r="D21">
        <v>304.83559218599999</v>
      </c>
      <c r="E21">
        <v>280.32338217300003</v>
      </c>
      <c r="F21">
        <v>1.3564738875400001E-2</v>
      </c>
      <c r="G21">
        <v>1.6992269787100001E-2</v>
      </c>
      <c r="H21" t="s">
        <v>24</v>
      </c>
      <c r="I21">
        <v>0</v>
      </c>
      <c r="J21">
        <v>44.989010989000001</v>
      </c>
      <c r="K21">
        <v>-111261.681314</v>
      </c>
      <c r="L21">
        <v>282.46862026899998</v>
      </c>
      <c r="M21">
        <v>280.51440781399998</v>
      </c>
      <c r="N21">
        <v>6.1577676530927897E-3</v>
      </c>
      <c r="O21">
        <v>5.6136822528514698E-3</v>
      </c>
      <c r="P21" s="1">
        <v>1.4279510655860599E-5</v>
      </c>
      <c r="Q21" s="1">
        <v>1.7844722731880101E-5</v>
      </c>
      <c r="R21">
        <v>7.5225381927299301E-2</v>
      </c>
      <c r="S21">
        <v>282.65506898827101</v>
      </c>
      <c r="T21">
        <v>2.4222540744300001E-2</v>
      </c>
      <c r="U21">
        <v>2.22477039868E-2</v>
      </c>
      <c r="V21">
        <v>-3.9546636937899997E-2</v>
      </c>
      <c r="W21">
        <v>-3.8557625948899998E-2</v>
      </c>
      <c r="X21" s="1">
        <v>2.7376262002099998E-6</v>
      </c>
      <c r="Y21" s="1">
        <v>-8.8621680561900007E-8</v>
      </c>
      <c r="Z21">
        <v>7.3865265169600002E-4</v>
      </c>
      <c r="AB21" s="2">
        <f t="shared" si="4"/>
        <v>2.5404529722193284E-3</v>
      </c>
      <c r="AC21" s="2">
        <f t="shared" si="5"/>
        <v>1.672083477133832E-3</v>
      </c>
      <c r="AD21">
        <f t="shared" si="6"/>
        <v>2.473085735118826</v>
      </c>
      <c r="AE21">
        <f t="shared" si="7"/>
        <v>111.261681314</v>
      </c>
      <c r="AF21">
        <f t="shared" si="8"/>
        <v>0</v>
      </c>
      <c r="AH21">
        <f t="shared" si="0"/>
        <v>280.51440781399998</v>
      </c>
      <c r="AI21">
        <f t="shared" si="1"/>
        <v>302.81739926699998</v>
      </c>
      <c r="AJ21">
        <f t="shared" si="2"/>
        <v>111.261681314</v>
      </c>
      <c r="AK21">
        <f t="shared" si="3"/>
        <v>12379.161728818097</v>
      </c>
      <c r="AL21">
        <f t="shared" si="9"/>
        <v>31210.504646186699</v>
      </c>
      <c r="AM21">
        <f t="shared" si="10"/>
        <v>33691.97297357925</v>
      </c>
      <c r="AO21">
        <f>J21</f>
        <v>44.989010989000001</v>
      </c>
      <c r="AQ21" s="3" t="s">
        <v>57</v>
      </c>
      <c r="AR21" s="3">
        <v>1.2562923074473423E-4</v>
      </c>
      <c r="AS21" s="3">
        <v>2.0525791962003522E-5</v>
      </c>
      <c r="AT21" s="3">
        <v>6.1205546162259532</v>
      </c>
      <c r="AU21" s="3">
        <v>4.5023969773149741E-6</v>
      </c>
      <c r="AV21" s="3">
        <v>8.2943509606551573E-5</v>
      </c>
      <c r="AW21" s="3">
        <v>1.6831495188291689E-4</v>
      </c>
      <c r="AX21" s="3">
        <v>8.2943509606551573E-5</v>
      </c>
      <c r="AY21" s="3">
        <v>1.6831495188291689E-4</v>
      </c>
    </row>
    <row r="22" spans="1:52" x14ac:dyDescent="0.25">
      <c r="A22">
        <v>284.74865689900003</v>
      </c>
      <c r="B22">
        <v>280.82869352900002</v>
      </c>
      <c r="C22">
        <v>297.71239316200001</v>
      </c>
      <c r="D22">
        <v>301.46581196599999</v>
      </c>
      <c r="E22">
        <v>279.81666666699999</v>
      </c>
      <c r="F22">
        <v>1.35863697999E-2</v>
      </c>
      <c r="G22">
        <v>1.6908796604199999E-2</v>
      </c>
      <c r="H22" t="s">
        <v>24</v>
      </c>
      <c r="I22">
        <v>0</v>
      </c>
      <c r="J22">
        <v>55.500219780199998</v>
      </c>
      <c r="K22">
        <v>-223371.616178</v>
      </c>
      <c r="L22">
        <v>284.74865689900003</v>
      </c>
      <c r="M22">
        <v>280.82869352900002</v>
      </c>
      <c r="N22">
        <v>2.94111684650018E-3</v>
      </c>
      <c r="O22">
        <v>2.9787686843667401E-3</v>
      </c>
      <c r="P22" s="1">
        <v>1.42917913685596E-5</v>
      </c>
      <c r="Q22" s="1">
        <v>1.77624800407721E-5</v>
      </c>
      <c r="R22">
        <v>8.7281042396338396E-2</v>
      </c>
      <c r="S22">
        <v>353.03180390362002</v>
      </c>
      <c r="T22">
        <v>-1.9259967086100001E-2</v>
      </c>
      <c r="U22">
        <v>-1.60179434092E-2</v>
      </c>
      <c r="V22">
        <v>-4.8203004724799999E-4</v>
      </c>
      <c r="W22">
        <v>-2.9473907734799999E-3</v>
      </c>
      <c r="X22" s="1">
        <v>1.56082674132E-6</v>
      </c>
      <c r="Y22" s="1">
        <v>-1.88275856051E-6</v>
      </c>
      <c r="Z22">
        <v>-6.3736263736299998E-4</v>
      </c>
      <c r="AB22" s="2">
        <f t="shared" si="4"/>
        <v>1.5804685033137631E-3</v>
      </c>
      <c r="AC22" s="2">
        <f t="shared" si="5"/>
        <v>1.5726251669272917E-3</v>
      </c>
      <c r="AD22">
        <f t="shared" si="6"/>
        <v>4.0246978671909517</v>
      </c>
      <c r="AE22">
        <f t="shared" si="7"/>
        <v>223.37161617800001</v>
      </c>
      <c r="AF22">
        <f t="shared" si="8"/>
        <v>0</v>
      </c>
      <c r="AH22">
        <f t="shared" si="0"/>
        <v>280.82869352900002</v>
      </c>
      <c r="AI22">
        <f t="shared" si="1"/>
        <v>297.71239316200001</v>
      </c>
      <c r="AJ22">
        <f t="shared" si="2"/>
        <v>223.37161617800001</v>
      </c>
      <c r="AK22">
        <f t="shared" si="3"/>
        <v>49894.878913971756</v>
      </c>
      <c r="AL22">
        <f t="shared" si="9"/>
        <v>62729.15914272899</v>
      </c>
      <c r="AM22">
        <f t="shared" si="10"/>
        <v>66500.498416816103</v>
      </c>
      <c r="AO22">
        <f>J22</f>
        <v>55.500219780199998</v>
      </c>
      <c r="AQ22" s="3" t="s">
        <v>58</v>
      </c>
      <c r="AR22" s="3">
        <v>-5.3401157811371817E-4</v>
      </c>
      <c r="AS22" s="3">
        <v>7.3651274850038888E-4</v>
      </c>
      <c r="AT22" s="3">
        <v>-0.72505408657354176</v>
      </c>
      <c r="AU22" s="3">
        <v>0.4764210818422604</v>
      </c>
      <c r="AV22" s="3">
        <v>-2.0656736867135624E-3</v>
      </c>
      <c r="AW22" s="3">
        <v>9.9765053048612626E-4</v>
      </c>
      <c r="AX22" s="3">
        <v>-2.0656736867135624E-3</v>
      </c>
      <c r="AY22" s="3">
        <v>9.9765053048612626E-4</v>
      </c>
    </row>
    <row r="23" spans="1:52" ht="15.75" thickBot="1" x14ac:dyDescent="0.3">
      <c r="A23">
        <v>283.54432234400002</v>
      </c>
      <c r="B23">
        <v>279.82075702100002</v>
      </c>
      <c r="C23">
        <v>292.27710622699999</v>
      </c>
      <c r="D23">
        <v>295.77570207600002</v>
      </c>
      <c r="E23">
        <v>279.81666666699999</v>
      </c>
      <c r="F23">
        <v>1.3592193510300001E-2</v>
      </c>
      <c r="G23">
        <v>1.7201091404200002E-2</v>
      </c>
      <c r="H23" t="s">
        <v>24</v>
      </c>
      <c r="I23">
        <v>0</v>
      </c>
      <c r="J23">
        <v>47.049230769200001</v>
      </c>
      <c r="K23">
        <v>-212395.53687099999</v>
      </c>
      <c r="L23">
        <v>283.54432234400002</v>
      </c>
      <c r="M23">
        <v>279.82075702100002</v>
      </c>
      <c r="N23">
        <v>3.0690315964792799E-3</v>
      </c>
      <c r="O23">
        <v>3.55920491891225E-3</v>
      </c>
      <c r="P23" s="1">
        <v>1.4311442601948001E-5</v>
      </c>
      <c r="Q23" s="1">
        <v>1.8081676219403899E-5</v>
      </c>
      <c r="R23">
        <v>7.4291931038253101E-2</v>
      </c>
      <c r="S23">
        <v>346.386961875439</v>
      </c>
      <c r="T23">
        <v>7.4661570313800003E-3</v>
      </c>
      <c r="U23">
        <v>9.6920953442699992E-3</v>
      </c>
      <c r="V23">
        <v>-3.0525030524999998E-3</v>
      </c>
      <c r="W23">
        <v>-9.9182460052000005E-3</v>
      </c>
      <c r="X23" s="1">
        <v>-2.2450825742299999E-6</v>
      </c>
      <c r="Y23" s="1">
        <v>6.8847591293600002E-7</v>
      </c>
      <c r="Z23">
        <v>-1.2613473483000001E-4</v>
      </c>
      <c r="AB23" s="2">
        <f t="shared" si="4"/>
        <v>1.6308580066153636E-3</v>
      </c>
      <c r="AC23" s="2">
        <f t="shared" si="5"/>
        <v>1.5790254128211396E-3</v>
      </c>
      <c r="AD23">
        <f t="shared" si="6"/>
        <v>4.5143253863789248</v>
      </c>
      <c r="AE23">
        <f t="shared" si="7"/>
        <v>212.39553687099999</v>
      </c>
      <c r="AF23">
        <f t="shared" si="8"/>
        <v>0</v>
      </c>
      <c r="AH23">
        <f t="shared" si="0"/>
        <v>279.82075702100002</v>
      </c>
      <c r="AI23">
        <f t="shared" si="1"/>
        <v>292.27710622699999</v>
      </c>
      <c r="AJ23">
        <f t="shared" si="2"/>
        <v>212.39553687099999</v>
      </c>
      <c r="AK23">
        <f t="shared" si="3"/>
        <v>45111.86408272032</v>
      </c>
      <c r="AL23">
        <f t="shared" si="9"/>
        <v>59432.679915124936</v>
      </c>
      <c r="AM23">
        <f t="shared" si="10"/>
        <v>62078.352892185954</v>
      </c>
      <c r="AO23">
        <f>J23</f>
        <v>47.049230769200001</v>
      </c>
      <c r="AQ23" s="4" t="s">
        <v>61</v>
      </c>
      <c r="AR23" s="4">
        <v>5.1884912044398955E-3</v>
      </c>
      <c r="AS23" s="4">
        <v>4.5745444655781697E-4</v>
      </c>
      <c r="AT23" s="4">
        <v>11.342093717705573</v>
      </c>
      <c r="AU23" s="4">
        <v>2.0448927218454976E-10</v>
      </c>
      <c r="AV23" s="4">
        <v>4.2371626040460207E-3</v>
      </c>
      <c r="AW23" s="4">
        <v>6.1398198048337703E-3</v>
      </c>
      <c r="AX23" s="4">
        <v>4.2371626040460207E-3</v>
      </c>
      <c r="AY23" s="4">
        <v>6.1398198048337703E-3</v>
      </c>
    </row>
    <row r="24" spans="1:52" x14ac:dyDescent="0.25">
      <c r="A24">
        <v>282.37417582400002</v>
      </c>
      <c r="B24">
        <v>280.47478632500003</v>
      </c>
      <c r="C24">
        <v>292.36343101300002</v>
      </c>
      <c r="D24">
        <v>294.260500611</v>
      </c>
      <c r="E24">
        <v>280.372222222</v>
      </c>
      <c r="F24">
        <v>1.35737517606E-2</v>
      </c>
      <c r="G24">
        <v>1.6947205361100001E-2</v>
      </c>
      <c r="H24" t="s">
        <v>24</v>
      </c>
      <c r="I24">
        <v>0</v>
      </c>
      <c r="J24">
        <v>34.689450549500002</v>
      </c>
      <c r="K24">
        <v>-108218.027711</v>
      </c>
      <c r="L24">
        <v>282.37417582400002</v>
      </c>
      <c r="M24">
        <v>280.47478632500003</v>
      </c>
      <c r="N24">
        <v>3.6097026171278E-3</v>
      </c>
      <c r="O24">
        <v>4.5908643521469601E-3</v>
      </c>
      <c r="P24" s="1">
        <v>1.42722607834004E-5</v>
      </c>
      <c r="Q24" s="1">
        <v>1.7800105750285599E-5</v>
      </c>
      <c r="R24">
        <v>5.6791834837621701E-2</v>
      </c>
      <c r="S24">
        <v>281.78571676498399</v>
      </c>
      <c r="T24">
        <v>1.2665498752500001E-2</v>
      </c>
      <c r="U24">
        <v>1.5665445665399999E-2</v>
      </c>
      <c r="V24">
        <v>-5.2136752136700002E-3</v>
      </c>
      <c r="W24">
        <v>-7.5489727663599999E-3</v>
      </c>
      <c r="X24" s="1">
        <v>-3.6955843662900002E-7</v>
      </c>
      <c r="Y24" s="1">
        <v>-4.2743381985300002E-7</v>
      </c>
      <c r="Z24">
        <v>7.9120879120899996E-4</v>
      </c>
      <c r="AB24" s="2">
        <f t="shared" si="4"/>
        <v>2.6038703783948318E-3</v>
      </c>
      <c r="AC24" s="2">
        <f t="shared" si="5"/>
        <v>1.6371500250943086E-3</v>
      </c>
      <c r="AD24">
        <f t="shared" si="6"/>
        <v>3.119623574221178</v>
      </c>
      <c r="AE24">
        <f t="shared" si="7"/>
        <v>108.218027711</v>
      </c>
      <c r="AF24">
        <f t="shared" si="8"/>
        <v>0</v>
      </c>
      <c r="AH24">
        <f t="shared" si="0"/>
        <v>280.47478632500003</v>
      </c>
      <c r="AI24">
        <f t="shared" si="1"/>
        <v>292.36343101300002</v>
      </c>
      <c r="AJ24">
        <f t="shared" si="2"/>
        <v>108.218027711</v>
      </c>
      <c r="AK24">
        <f t="shared" si="3"/>
        <v>11711.141521658765</v>
      </c>
      <c r="AL24">
        <f t="shared" si="9"/>
        <v>30352.428198755657</v>
      </c>
      <c r="AM24">
        <f t="shared" si="10"/>
        <v>31638.993879047874</v>
      </c>
      <c r="AO24">
        <f>J24</f>
        <v>34.689450549500002</v>
      </c>
    </row>
    <row r="25" spans="1:52" x14ac:dyDescent="0.25">
      <c r="A25">
        <v>281.57020756999998</v>
      </c>
      <c r="B25">
        <v>278.22844932800001</v>
      </c>
      <c r="C25">
        <v>300.37741147700001</v>
      </c>
      <c r="D25">
        <v>303.65494505499998</v>
      </c>
      <c r="E25">
        <v>277.59444444399998</v>
      </c>
      <c r="F25">
        <v>1.3563421607600001E-2</v>
      </c>
      <c r="G25">
        <v>1.6973481387999999E-2</v>
      </c>
      <c r="H25" t="s">
        <v>24</v>
      </c>
      <c r="I25">
        <v>0</v>
      </c>
      <c r="J25">
        <v>56.349120879099999</v>
      </c>
      <c r="K25">
        <v>-190400.106233</v>
      </c>
      <c r="L25">
        <v>281.57020756999998</v>
      </c>
      <c r="M25">
        <v>278.22844932800001</v>
      </c>
      <c r="N25">
        <v>2.9310253862150099E-3</v>
      </c>
      <c r="O25">
        <v>2.9343498070176798E-3</v>
      </c>
      <c r="P25" s="1">
        <v>1.42731268456501E-5</v>
      </c>
      <c r="Q25" s="1">
        <v>1.7831512849555699E-5</v>
      </c>
      <c r="R25">
        <v>8.8651473196645902E-2</v>
      </c>
      <c r="S25">
        <v>325.20882399389598</v>
      </c>
      <c r="T25">
        <v>3.46551470821E-3</v>
      </c>
      <c r="U25">
        <v>6.3638609560299998E-3</v>
      </c>
      <c r="V25">
        <v>-6.1066215088599997E-4</v>
      </c>
      <c r="W25">
        <v>-1.2452067374E-3</v>
      </c>
      <c r="X25" s="1">
        <v>-4.31372290364E-9</v>
      </c>
      <c r="Y25" s="1">
        <v>-1.01342007244E-6</v>
      </c>
      <c r="Z25">
        <v>-5.0855058880999997E-4</v>
      </c>
      <c r="AB25" s="2">
        <f t="shared" si="4"/>
        <v>1.7080285847946184E-3</v>
      </c>
      <c r="AC25" s="2">
        <f t="shared" si="5"/>
        <v>1.5732538824669918E-3</v>
      </c>
      <c r="AD25">
        <f t="shared" si="6"/>
        <v>3.3789365878753181</v>
      </c>
      <c r="AE25">
        <f t="shared" si="7"/>
        <v>190.400106233</v>
      </c>
      <c r="AF25">
        <f t="shared" si="8"/>
        <v>0</v>
      </c>
      <c r="AH25">
        <f t="shared" si="0"/>
        <v>278.22844932800001</v>
      </c>
      <c r="AI25">
        <f t="shared" si="1"/>
        <v>300.37741147700001</v>
      </c>
      <c r="AJ25">
        <f t="shared" si="2"/>
        <v>190.400106233</v>
      </c>
      <c r="AK25">
        <f t="shared" si="3"/>
        <v>36252.200453537684</v>
      </c>
      <c r="AL25">
        <f t="shared" si="9"/>
        <v>52974.726309094061</v>
      </c>
      <c r="AM25">
        <f t="shared" si="10"/>
        <v>57191.891055214357</v>
      </c>
      <c r="AO25">
        <f>J25</f>
        <v>56.349120879099999</v>
      </c>
    </row>
    <row r="26" spans="1:52" x14ac:dyDescent="0.25">
      <c r="A26">
        <v>279.92936507899998</v>
      </c>
      <c r="B26">
        <v>278.00195360200001</v>
      </c>
      <c r="C26">
        <v>300.148840049</v>
      </c>
      <c r="D26">
        <v>302.22735042699998</v>
      </c>
      <c r="E26">
        <v>277.59444444399998</v>
      </c>
      <c r="F26">
        <v>1.35505955787E-2</v>
      </c>
      <c r="G26">
        <v>1.70301239049E-2</v>
      </c>
      <c r="H26" t="s">
        <v>24</v>
      </c>
      <c r="I26">
        <v>0</v>
      </c>
      <c r="J26">
        <v>43.097032966999997</v>
      </c>
      <c r="K26">
        <v>-109778.868529</v>
      </c>
      <c r="L26">
        <v>279.92936507899998</v>
      </c>
      <c r="M26">
        <v>278.00195360200001</v>
      </c>
      <c r="N26">
        <v>6.8920192813111203E-3</v>
      </c>
      <c r="O26">
        <v>9.4369579334882495E-3</v>
      </c>
      <c r="P26" s="1">
        <v>1.4239836123682799E-5</v>
      </c>
      <c r="Q26" s="1">
        <v>1.7891207637261699E-5</v>
      </c>
      <c r="R26">
        <v>8.0623216272056902E-2</v>
      </c>
      <c r="S26">
        <v>305.633640830079</v>
      </c>
      <c r="T26">
        <v>2.66215427085E-2</v>
      </c>
      <c r="U26">
        <v>3.7353612570999999E-2</v>
      </c>
      <c r="V26">
        <v>2.9404894622300001E-3</v>
      </c>
      <c r="W26">
        <v>-1.2323087540500001E-2</v>
      </c>
      <c r="X26" s="1">
        <v>-1.2431150021699999E-6</v>
      </c>
      <c r="Y26" s="1">
        <v>-1.6826061935300001E-6</v>
      </c>
      <c r="Z26">
        <v>-4.6631629240300002E-4</v>
      </c>
      <c r="AB26" s="2">
        <f t="shared" si="4"/>
        <v>2.7840844501812348E-3</v>
      </c>
      <c r="AC26" s="2">
        <f t="shared" si="5"/>
        <v>1.8707370489701978E-3</v>
      </c>
      <c r="AD26">
        <f t="shared" si="6"/>
        <v>2.5472488700802027</v>
      </c>
      <c r="AE26">
        <f t="shared" si="7"/>
        <v>109.77886852899999</v>
      </c>
      <c r="AF26">
        <f t="shared" si="8"/>
        <v>0</v>
      </c>
      <c r="AH26">
        <f t="shared" si="0"/>
        <v>278.00195360200001</v>
      </c>
      <c r="AI26">
        <f t="shared" si="1"/>
        <v>300.148840049</v>
      </c>
      <c r="AJ26">
        <f t="shared" si="2"/>
        <v>109.77886852899999</v>
      </c>
      <c r="AK26">
        <f t="shared" si="3"/>
        <v>12051.399975507466</v>
      </c>
      <c r="AL26">
        <f t="shared" si="9"/>
        <v>30518.739915279115</v>
      </c>
      <c r="AM26">
        <f t="shared" si="10"/>
        <v>32950.000050871022</v>
      </c>
      <c r="AO26">
        <f>J26</f>
        <v>43.097032966999997</v>
      </c>
    </row>
    <row r="27" spans="1:52" x14ac:dyDescent="0.25">
      <c r="A27">
        <v>280.867032967</v>
      </c>
      <c r="B27">
        <v>277.33974359000001</v>
      </c>
      <c r="C27">
        <v>294.29987790000001</v>
      </c>
      <c r="D27">
        <v>297.67924297899998</v>
      </c>
      <c r="E27">
        <v>277.03888888900002</v>
      </c>
      <c r="F27">
        <v>1.35569045983E-2</v>
      </c>
      <c r="G27">
        <v>1.6985336798499999E-2</v>
      </c>
      <c r="H27" t="s">
        <v>24</v>
      </c>
      <c r="I27">
        <v>0</v>
      </c>
      <c r="J27">
        <v>49.153516483499999</v>
      </c>
      <c r="K27">
        <v>-200966.66876999999</v>
      </c>
      <c r="L27">
        <v>280.867032967</v>
      </c>
      <c r="M27">
        <v>277.33974359000001</v>
      </c>
      <c r="N27">
        <v>3.7738226732936401E-3</v>
      </c>
      <c r="O27">
        <v>4.3455700207040903E-3</v>
      </c>
      <c r="P27" s="1">
        <v>1.42454547477194E-5</v>
      </c>
      <c r="Q27" s="1">
        <v>1.7847675107910398E-5</v>
      </c>
      <c r="R27">
        <v>7.8064777706871799E-2</v>
      </c>
      <c r="S27">
        <v>341.70905422297398</v>
      </c>
      <c r="T27">
        <v>2.4272973403400001E-2</v>
      </c>
      <c r="U27">
        <v>2.9358708923899999E-2</v>
      </c>
      <c r="V27">
        <v>-1.85379837554E-3</v>
      </c>
      <c r="W27">
        <v>-7.3265381960999996E-3</v>
      </c>
      <c r="X27" s="1">
        <v>2.6586504168600001E-7</v>
      </c>
      <c r="Y27" s="1">
        <v>3.91864573913E-8</v>
      </c>
      <c r="Z27">
        <v>8.7529861442900002E-4</v>
      </c>
      <c r="AB27" s="2">
        <f t="shared" si="4"/>
        <v>1.700327006037251E-3</v>
      </c>
      <c r="AC27" s="2">
        <f t="shared" si="5"/>
        <v>1.5881829682130031E-3</v>
      </c>
      <c r="AD27">
        <f t="shared" si="6"/>
        <v>4.0885511993320174</v>
      </c>
      <c r="AE27">
        <f t="shared" si="7"/>
        <v>200.96666876999998</v>
      </c>
      <c r="AF27">
        <f t="shared" si="8"/>
        <v>0</v>
      </c>
      <c r="AH27">
        <f t="shared" si="0"/>
        <v>277.33974359000001</v>
      </c>
      <c r="AI27">
        <f t="shared" si="1"/>
        <v>294.29987790000001</v>
      </c>
      <c r="AJ27">
        <f t="shared" si="2"/>
        <v>200.96666876999998</v>
      </c>
      <c r="AK27">
        <f t="shared" si="3"/>
        <v>40387.601956510887</v>
      </c>
      <c r="AL27">
        <f t="shared" si="9"/>
        <v>55736.044386808258</v>
      </c>
      <c r="AM27">
        <f t="shared" si="10"/>
        <v>59144.466080980739</v>
      </c>
      <c r="AO27">
        <f>J27</f>
        <v>49.153516483499999</v>
      </c>
      <c r="AQ27" t="s">
        <v>64</v>
      </c>
    </row>
    <row r="28" spans="1:52" ht="15.75" thickBot="1" x14ac:dyDescent="0.3">
      <c r="A28">
        <v>281.50329670299999</v>
      </c>
      <c r="B28">
        <v>277.81251526300002</v>
      </c>
      <c r="C28">
        <v>291.44212454199999</v>
      </c>
      <c r="D28">
        <v>294.981440781</v>
      </c>
      <c r="E28">
        <v>277.59444444399998</v>
      </c>
      <c r="F28">
        <v>1.3560717742E-2</v>
      </c>
      <c r="G28">
        <v>1.6901586295999999E-2</v>
      </c>
      <c r="H28" t="s">
        <v>24</v>
      </c>
      <c r="I28">
        <v>0</v>
      </c>
      <c r="J28">
        <v>46.506263736299999</v>
      </c>
      <c r="K28">
        <v>-210266.42815200001</v>
      </c>
      <c r="L28">
        <v>281.50329670299999</v>
      </c>
      <c r="M28">
        <v>277.81251526300002</v>
      </c>
      <c r="N28">
        <v>4.1832959838753597E-3</v>
      </c>
      <c r="O28">
        <v>6.9492379585750401E-3</v>
      </c>
      <c r="P28" s="1">
        <v>1.42685435220642E-5</v>
      </c>
      <c r="Q28" s="1">
        <v>1.77496397542202E-5</v>
      </c>
      <c r="R28">
        <v>7.6878824423872796E-2</v>
      </c>
      <c r="S28">
        <v>422.250718466688</v>
      </c>
      <c r="T28">
        <v>-1.92977398676E-2</v>
      </c>
      <c r="U28">
        <v>-4.5620439000500001E-4</v>
      </c>
      <c r="V28">
        <v>-1.29517932658E-2</v>
      </c>
      <c r="W28">
        <v>-2.8924836045800002E-2</v>
      </c>
      <c r="X28" s="1">
        <v>4.7237299046099999E-7</v>
      </c>
      <c r="Y28" s="1">
        <v>5.4674573904600003E-6</v>
      </c>
      <c r="Z28">
        <v>-5.2120344282299998E-4</v>
      </c>
      <c r="AB28" s="2">
        <f t="shared" si="4"/>
        <v>2.0081699307768056E-3</v>
      </c>
      <c r="AC28" s="2">
        <f t="shared" si="5"/>
        <v>1.6530853749032906E-3</v>
      </c>
      <c r="AD28">
        <f t="shared" si="6"/>
        <v>4.5212496394948767</v>
      </c>
      <c r="AE28">
        <f t="shared" si="7"/>
        <v>210.266428152</v>
      </c>
      <c r="AF28">
        <f t="shared" si="8"/>
        <v>0</v>
      </c>
      <c r="AH28">
        <f t="shared" si="0"/>
        <v>277.81251526300002</v>
      </c>
      <c r="AI28">
        <f t="shared" si="1"/>
        <v>291.44212454199999</v>
      </c>
      <c r="AJ28">
        <f t="shared" si="2"/>
        <v>210.266428152</v>
      </c>
      <c r="AK28">
        <f t="shared" si="3"/>
        <v>44211.970807800179</v>
      </c>
      <c r="AL28">
        <f t="shared" si="9"/>
        <v>58414.645280273995</v>
      </c>
      <c r="AM28">
        <f t="shared" si="10"/>
        <v>61280.494540476677</v>
      </c>
      <c r="AO28">
        <f>J28</f>
        <v>46.506263736299999</v>
      </c>
    </row>
    <row r="29" spans="1:52" x14ac:dyDescent="0.25">
      <c r="A29">
        <v>279.57342995200003</v>
      </c>
      <c r="B29">
        <v>277.65694444399998</v>
      </c>
      <c r="C29">
        <v>291.24951690799998</v>
      </c>
      <c r="D29">
        <v>293.22729468599999</v>
      </c>
      <c r="E29">
        <v>277.59444444399998</v>
      </c>
      <c r="F29">
        <v>1.35480710665E-2</v>
      </c>
      <c r="G29">
        <v>1.69597420131E-2</v>
      </c>
      <c r="H29" t="s">
        <v>24</v>
      </c>
      <c r="I29">
        <v>0</v>
      </c>
      <c r="J29">
        <v>34.974239130400001</v>
      </c>
      <c r="K29">
        <v>-109153.594964</v>
      </c>
      <c r="L29">
        <v>279.57342995200003</v>
      </c>
      <c r="M29">
        <v>277.65694444399998</v>
      </c>
      <c r="N29">
        <v>2.9118043240024399E-3</v>
      </c>
      <c r="O29">
        <v>2.9204793903236498E-3</v>
      </c>
      <c r="P29" s="1">
        <v>1.41709966522242E-5</v>
      </c>
      <c r="Q29" s="1">
        <v>1.7715398572072101E-5</v>
      </c>
      <c r="R29">
        <v>5.4701668945240499E-2</v>
      </c>
      <c r="S29">
        <v>266.24196801027801</v>
      </c>
      <c r="T29">
        <v>-2.16019604519E-2</v>
      </c>
      <c r="U29">
        <v>-2.1518476848100002E-2</v>
      </c>
      <c r="V29">
        <v>-1.50527359504E-3</v>
      </c>
      <c r="W29">
        <v>-2.68894266089E-3</v>
      </c>
      <c r="X29" s="1">
        <v>1.1825947761600001E-6</v>
      </c>
      <c r="Y29" s="1">
        <v>-3.9135894220500004E-6</v>
      </c>
      <c r="Z29">
        <v>7.6984726353600003E-4</v>
      </c>
      <c r="AB29" s="2">
        <f t="shared" si="4"/>
        <v>2.4391497879486918E-3</v>
      </c>
      <c r="AC29" s="2">
        <f t="shared" si="5"/>
        <v>1.5640560110911231E-3</v>
      </c>
      <c r="AD29">
        <f t="shared" si="6"/>
        <v>3.1209712542144334</v>
      </c>
      <c r="AE29">
        <f t="shared" si="7"/>
        <v>109.15359496400001</v>
      </c>
      <c r="AF29">
        <f t="shared" si="8"/>
        <v>0</v>
      </c>
      <c r="AH29">
        <f t="shared" si="0"/>
        <v>277.65694444399998</v>
      </c>
      <c r="AI29">
        <f t="shared" si="1"/>
        <v>291.24951690799998</v>
      </c>
      <c r="AJ29">
        <f t="shared" si="2"/>
        <v>109.15359496400001</v>
      </c>
      <c r="AK29">
        <f t="shared" si="3"/>
        <v>11914.507293564968</v>
      </c>
      <c r="AL29">
        <f t="shared" si="9"/>
        <v>30307.253652782227</v>
      </c>
      <c r="AM29">
        <f t="shared" si="10"/>
        <v>31790.931802036503</v>
      </c>
      <c r="AO29">
        <f>J29</f>
        <v>34.974239130400001</v>
      </c>
      <c r="AQ29" s="5" t="s">
        <v>65</v>
      </c>
      <c r="AR29" s="5" t="s">
        <v>66</v>
      </c>
      <c r="AS29" s="5" t="s">
        <v>67</v>
      </c>
    </row>
    <row r="30" spans="1:52" x14ac:dyDescent="0.25">
      <c r="AQ30" s="3">
        <v>1</v>
      </c>
      <c r="AR30" s="3">
        <v>57.402068742407408</v>
      </c>
      <c r="AS30" s="3">
        <v>0.13166752129259152</v>
      </c>
      <c r="AZ30" s="7">
        <f>AS30/AO2</f>
        <v>2.2885272162598111E-3</v>
      </c>
    </row>
    <row r="31" spans="1:52" x14ac:dyDescent="0.25">
      <c r="AQ31" s="3">
        <v>2</v>
      </c>
      <c r="AR31" s="3">
        <v>42.549851758038955</v>
      </c>
      <c r="AS31" s="3">
        <v>-0.14655505473895403</v>
      </c>
      <c r="AZ31" s="7">
        <f t="shared" ref="AZ31:AZ57" si="11">AS31/AO3</f>
        <v>-3.4562184106677846E-3</v>
      </c>
    </row>
    <row r="32" spans="1:52" x14ac:dyDescent="0.25">
      <c r="AQ32" s="3">
        <v>3</v>
      </c>
      <c r="AR32" s="3">
        <v>75.799304169787206</v>
      </c>
      <c r="AS32" s="3">
        <v>0.14201451151279798</v>
      </c>
      <c r="AZ32" s="7">
        <f t="shared" si="11"/>
        <v>1.8700559060448342E-3</v>
      </c>
    </row>
    <row r="33" spans="43:52" x14ac:dyDescent="0.25">
      <c r="AQ33" s="3">
        <v>4</v>
      </c>
      <c r="AR33" s="3">
        <v>35.20600233977396</v>
      </c>
      <c r="AS33" s="3">
        <v>-0.10820014197395977</v>
      </c>
      <c r="AZ33" s="7">
        <f t="shared" si="11"/>
        <v>-3.0828181595012227E-3</v>
      </c>
    </row>
    <row r="34" spans="43:52" x14ac:dyDescent="0.25">
      <c r="AQ34" s="3">
        <v>5</v>
      </c>
      <c r="AR34" s="3">
        <v>60.57184171887809</v>
      </c>
      <c r="AS34" s="3">
        <v>-6.3599960678089928E-2</v>
      </c>
      <c r="AZ34" s="7">
        <f t="shared" si="11"/>
        <v>-1.0510958314116101E-3</v>
      </c>
    </row>
    <row r="35" spans="43:52" x14ac:dyDescent="0.25">
      <c r="AQ35" s="3">
        <v>6</v>
      </c>
      <c r="AR35" s="3">
        <v>42.335964386149413</v>
      </c>
      <c r="AS35" s="3">
        <v>0.15150814135058965</v>
      </c>
      <c r="AZ35" s="7">
        <f t="shared" si="11"/>
        <v>3.5659485570135067E-3</v>
      </c>
    </row>
    <row r="36" spans="43:52" x14ac:dyDescent="0.25">
      <c r="AQ36" s="3">
        <v>7</v>
      </c>
      <c r="AR36" s="3">
        <v>31.476932479005171</v>
      </c>
      <c r="AS36" s="3">
        <v>0.82075982869482544</v>
      </c>
      <c r="AZ36" s="7">
        <f t="shared" si="11"/>
        <v>2.5412336611403984E-2</v>
      </c>
    </row>
    <row r="37" spans="43:52" x14ac:dyDescent="0.25">
      <c r="AQ37" s="3">
        <v>8</v>
      </c>
      <c r="AR37" s="3">
        <v>44.842495403978518</v>
      </c>
      <c r="AS37" s="3">
        <v>0.48332877182148337</v>
      </c>
      <c r="AZ37" s="7">
        <f t="shared" si="11"/>
        <v>1.0663430408829463E-2</v>
      </c>
    </row>
    <row r="38" spans="43:52" x14ac:dyDescent="0.25">
      <c r="AQ38" s="3">
        <v>9</v>
      </c>
      <c r="AR38" s="3">
        <v>50.339257352848591</v>
      </c>
      <c r="AS38" s="3">
        <v>-0.17420240774858797</v>
      </c>
      <c r="AZ38" s="7">
        <f t="shared" si="11"/>
        <v>-3.4725848090714317E-3</v>
      </c>
    </row>
    <row r="39" spans="43:52" x14ac:dyDescent="0.25">
      <c r="AQ39" s="3">
        <v>10</v>
      </c>
      <c r="AR39" s="3">
        <v>36.916400258051851</v>
      </c>
      <c r="AS39" s="3">
        <v>-0.42782882945185463</v>
      </c>
      <c r="AZ39" s="7">
        <f t="shared" si="11"/>
        <v>-1.1725009028896083E-2</v>
      </c>
    </row>
    <row r="40" spans="43:52" x14ac:dyDescent="0.25">
      <c r="AQ40" s="3">
        <v>11</v>
      </c>
      <c r="AR40" s="3">
        <v>45.546173999145026</v>
      </c>
      <c r="AS40" s="3">
        <v>0.55349633055497094</v>
      </c>
      <c r="AZ40" s="7">
        <f t="shared" si="11"/>
        <v>1.2006513855661512E-2</v>
      </c>
    </row>
    <row r="41" spans="43:52" x14ac:dyDescent="0.25">
      <c r="AQ41" s="3">
        <v>12</v>
      </c>
      <c r="AR41" s="3">
        <v>33.532199290557585</v>
      </c>
      <c r="AS41" s="3">
        <v>0.25648202814241472</v>
      </c>
      <c r="AZ41" s="7">
        <f t="shared" si="11"/>
        <v>7.5907676219511815E-3</v>
      </c>
    </row>
    <row r="42" spans="43:52" x14ac:dyDescent="0.25">
      <c r="AQ42" s="3">
        <v>13</v>
      </c>
      <c r="AR42" s="3">
        <v>42.955873116623536</v>
      </c>
      <c r="AS42" s="3">
        <v>0.35918182847646563</v>
      </c>
      <c r="AZ42" s="7">
        <f t="shared" si="11"/>
        <v>8.2923091966918515E-3</v>
      </c>
    </row>
    <row r="43" spans="43:52" x14ac:dyDescent="0.25">
      <c r="AQ43" s="3">
        <v>14</v>
      </c>
      <c r="AR43" s="3">
        <v>49.240469902839436</v>
      </c>
      <c r="AS43" s="3">
        <v>7.0189437860562975E-2</v>
      </c>
      <c r="AZ43" s="7">
        <f t="shared" si="11"/>
        <v>1.4234130875356206E-3</v>
      </c>
    </row>
    <row r="44" spans="43:52" x14ac:dyDescent="0.25">
      <c r="AQ44" s="3">
        <v>15</v>
      </c>
      <c r="AR44" s="3">
        <v>36.753355419530976</v>
      </c>
      <c r="AS44" s="3">
        <v>-0.25599278213097421</v>
      </c>
      <c r="AZ44" s="7">
        <f t="shared" si="11"/>
        <v>-7.0140076880144293E-3</v>
      </c>
    </row>
    <row r="45" spans="43:52" x14ac:dyDescent="0.25">
      <c r="AQ45" s="3">
        <v>16</v>
      </c>
      <c r="AR45" s="3">
        <v>47.742652714449378</v>
      </c>
      <c r="AS45" s="3">
        <v>0.57251212075062341</v>
      </c>
      <c r="AZ45" s="7">
        <f t="shared" si="11"/>
        <v>1.1849532599204128E-2</v>
      </c>
    </row>
    <row r="46" spans="43:52" x14ac:dyDescent="0.25">
      <c r="AQ46" s="3">
        <v>17</v>
      </c>
      <c r="AR46" s="3">
        <v>36.082659845013865</v>
      </c>
      <c r="AS46" s="3">
        <v>0.18690059458613462</v>
      </c>
      <c r="AZ46" s="7">
        <f t="shared" si="11"/>
        <v>5.1530978683180274E-3</v>
      </c>
    </row>
    <row r="47" spans="43:52" x14ac:dyDescent="0.25">
      <c r="AQ47" s="3">
        <v>18</v>
      </c>
      <c r="AR47" s="3">
        <v>35.855897774328341</v>
      </c>
      <c r="AS47" s="3">
        <v>-0.53842524682833925</v>
      </c>
      <c r="AZ47" s="7">
        <f t="shared" si="11"/>
        <v>-1.5245293853038144E-2</v>
      </c>
    </row>
    <row r="48" spans="43:52" x14ac:dyDescent="0.25">
      <c r="AQ48" s="3">
        <v>19</v>
      </c>
      <c r="AR48" s="3">
        <v>44.239672467917103</v>
      </c>
      <c r="AS48" s="3">
        <v>-0.32285928111710405</v>
      </c>
      <c r="AZ48" s="7">
        <f t="shared" si="11"/>
        <v>-7.3516099573032161E-3</v>
      </c>
    </row>
    <row r="49" spans="43:52" x14ac:dyDescent="0.25">
      <c r="AQ49" s="3">
        <v>20</v>
      </c>
      <c r="AR49" s="3">
        <v>44.689244546680783</v>
      </c>
      <c r="AS49" s="3">
        <v>0.29976644231921767</v>
      </c>
      <c r="AZ49" s="7">
        <f t="shared" si="11"/>
        <v>6.6631036275172136E-3</v>
      </c>
    </row>
    <row r="50" spans="43:52" x14ac:dyDescent="0.25">
      <c r="AQ50" s="3">
        <v>21</v>
      </c>
      <c r="AR50" s="3">
        <v>56.254125003637341</v>
      </c>
      <c r="AS50" s="3">
        <v>-0.7539052234373429</v>
      </c>
      <c r="AZ50" s="7">
        <f t="shared" si="11"/>
        <v>-1.3583824107779526E-2</v>
      </c>
    </row>
    <row r="51" spans="43:52" x14ac:dyDescent="0.25">
      <c r="AQ51" s="3">
        <v>22</v>
      </c>
      <c r="AR51" s="3">
        <v>47.251889992527822</v>
      </c>
      <c r="AS51" s="3">
        <v>-0.20265922332782083</v>
      </c>
      <c r="AZ51" s="7">
        <f t="shared" si="11"/>
        <v>-4.3073865398982961E-3</v>
      </c>
    </row>
    <row r="52" spans="43:52" x14ac:dyDescent="0.25">
      <c r="AQ52" s="3">
        <v>23</v>
      </c>
      <c r="AR52" s="3">
        <v>34.952487867349873</v>
      </c>
      <c r="AS52" s="3">
        <v>-0.2630373178498715</v>
      </c>
      <c r="AZ52" s="7">
        <f t="shared" si="11"/>
        <v>-7.5826314249207039E-3</v>
      </c>
    </row>
    <row r="53" spans="43:52" x14ac:dyDescent="0.25">
      <c r="AQ53" s="3">
        <v>24</v>
      </c>
      <c r="AR53" s="3">
        <v>55.873320725618896</v>
      </c>
      <c r="AS53" s="3">
        <v>0.47580015348110294</v>
      </c>
      <c r="AZ53" s="7">
        <f t="shared" si="11"/>
        <v>8.4437901791219981E-3</v>
      </c>
    </row>
    <row r="54" spans="43:52" x14ac:dyDescent="0.25">
      <c r="AQ54" s="3">
        <v>25</v>
      </c>
      <c r="AR54" s="3">
        <v>43.159589988482807</v>
      </c>
      <c r="AS54" s="3">
        <v>-6.2557021482810171E-2</v>
      </c>
      <c r="AZ54" s="7">
        <f t="shared" si="11"/>
        <v>-1.4515389384394735E-3</v>
      </c>
    </row>
    <row r="55" spans="43:52" x14ac:dyDescent="0.25">
      <c r="AQ55" s="3">
        <v>26</v>
      </c>
      <c r="AR55" s="3">
        <v>49.760596146616138</v>
      </c>
      <c r="AS55" s="3">
        <v>-0.60707966311613859</v>
      </c>
      <c r="AZ55" s="7">
        <f t="shared" si="11"/>
        <v>-1.2350686309898599E-2</v>
      </c>
    </row>
    <row r="56" spans="43:52" x14ac:dyDescent="0.25">
      <c r="AQ56" s="3">
        <v>27</v>
      </c>
      <c r="AR56" s="3">
        <v>46.776380159328426</v>
      </c>
      <c r="AS56" s="3">
        <v>-0.27011642302842631</v>
      </c>
      <c r="AZ56" s="7">
        <f t="shared" si="11"/>
        <v>-5.8081729497781532E-3</v>
      </c>
    </row>
    <row r="57" spans="43:52" ht="15.75" thickBot="1" x14ac:dyDescent="0.3">
      <c r="AQ57" s="4">
        <v>28</v>
      </c>
      <c r="AR57" s="4">
        <v>35.280828264334303</v>
      </c>
      <c r="AS57" s="4">
        <v>-0.30658913393430254</v>
      </c>
      <c r="AZ57" s="7">
        <f t="shared" si="11"/>
        <v>-8.7661416390274471E-3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2"/>
  <sheetViews>
    <sheetView topLeftCell="AC1" workbookViewId="0">
      <selection activeCell="AH1" sqref="AH1:AQ2"/>
    </sheetView>
  </sheetViews>
  <sheetFormatPr defaultRowHeight="15" x14ac:dyDescent="0.25"/>
  <cols>
    <col min="22" max="22" width="11.140625" customWidth="1"/>
    <col min="28" max="29" width="9.140625" style="2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B1" s="2" t="s">
        <v>27</v>
      </c>
      <c r="AC1" s="2" t="s">
        <v>28</v>
      </c>
      <c r="AD1" t="s">
        <v>26</v>
      </c>
      <c r="AE1" t="s">
        <v>29</v>
      </c>
      <c r="AF1" t="s">
        <v>60</v>
      </c>
      <c r="AH1" t="str">
        <f>B1</f>
        <v>TEO_K_mean</v>
      </c>
      <c r="AI1" t="str">
        <f>C1</f>
        <v>TCI_K_mean</v>
      </c>
      <c r="AJ1" t="str">
        <f>AE1</f>
        <v>Cooling capacity [kW]</v>
      </c>
      <c r="AK1" t="s">
        <v>71</v>
      </c>
      <c r="AL1" t="s">
        <v>72</v>
      </c>
      <c r="AM1" t="s">
        <v>73</v>
      </c>
      <c r="AO1" t="str">
        <f>J1</f>
        <v>kW_mean</v>
      </c>
      <c r="AP1" t="s">
        <v>74</v>
      </c>
      <c r="AQ1" t="s">
        <v>70</v>
      </c>
    </row>
    <row r="2" spans="1:43" x14ac:dyDescent="0.25">
      <c r="A2">
        <v>289.497496947</v>
      </c>
      <c r="B2">
        <v>283.91843711799999</v>
      </c>
      <c r="C2">
        <v>303.156898657</v>
      </c>
      <c r="D2">
        <v>308.40177045199999</v>
      </c>
      <c r="E2">
        <v>282.624969475</v>
      </c>
      <c r="F2">
        <v>1.36157656716E-2</v>
      </c>
      <c r="G2">
        <v>1.68378721306E-2</v>
      </c>
      <c r="H2" t="s">
        <v>25</v>
      </c>
      <c r="I2">
        <v>10</v>
      </c>
      <c r="J2">
        <v>83.348461538500004</v>
      </c>
      <c r="K2">
        <v>-317967.59017899999</v>
      </c>
      <c r="L2">
        <v>289.497496947</v>
      </c>
      <c r="M2">
        <v>283.91843711799999</v>
      </c>
      <c r="N2">
        <v>3.9671238074037198E-3</v>
      </c>
      <c r="O2">
        <v>3.73979551593832E-3</v>
      </c>
      <c r="P2" s="1">
        <v>1.43223558862608E-5</v>
      </c>
      <c r="Q2" s="1">
        <v>1.7695160263820599E-5</v>
      </c>
      <c r="R2">
        <v>0.13672229856054099</v>
      </c>
      <c r="S2">
        <v>445.15663804095198</v>
      </c>
      <c r="T2">
        <v>-4.7273982056600002E-3</v>
      </c>
      <c r="U2">
        <v>-6.3555767903599996E-3</v>
      </c>
      <c r="V2">
        <v>1.59903381643E-2</v>
      </c>
      <c r="W2">
        <v>1.8798640972599999E-2</v>
      </c>
      <c r="X2" s="1">
        <v>-1.2117658362500001E-7</v>
      </c>
      <c r="Y2" s="1">
        <v>-2.22579077983E-6</v>
      </c>
      <c r="Z2">
        <v>-4.0611562350700002E-4</v>
      </c>
      <c r="AB2" s="2">
        <f t="shared" ref="AB2:AB38" si="0">S2/-K2</f>
        <v>1.4000063270295908E-3</v>
      </c>
      <c r="AC2" s="2">
        <f t="shared" ref="AC2:AC38" si="1">R2/J2</f>
        <v>1.640369792517247E-3</v>
      </c>
      <c r="AD2">
        <f t="shared" ref="AD2:AD38" si="2">-K2/J2/1000</f>
        <v>3.8149185277058244</v>
      </c>
      <c r="AE2">
        <f t="shared" ref="AE2:AE38" si="3">K2/-1000</f>
        <v>317.96759017900001</v>
      </c>
      <c r="AF2">
        <f t="shared" ref="AF2:AF38" si="4">IF(I2=0,0,IF(H2="UC",-I2,I2))</f>
        <v>-10</v>
      </c>
      <c r="AH2">
        <f t="shared" ref="AH2:AH62" si="5">B2</f>
        <v>283.91843711799999</v>
      </c>
      <c r="AI2">
        <f t="shared" ref="AI2:AI62" si="6">C2</f>
        <v>303.156898657</v>
      </c>
      <c r="AJ2">
        <f t="shared" ref="AJ2:AJ62" si="7">AE2</f>
        <v>317.96759017900001</v>
      </c>
      <c r="AK2">
        <f>AJ2^2</f>
        <v>101103.38840424051</v>
      </c>
      <c r="AL2">
        <f>AH2*AJ2</f>
        <v>90276.861257798402</v>
      </c>
      <c r="AM2">
        <f>AI2*AJ2</f>
        <v>96394.068512105616</v>
      </c>
      <c r="AO2">
        <f t="shared" ref="AO2" si="8">J2</f>
        <v>83.348461538500004</v>
      </c>
      <c r="AP2">
        <f>SUMPRODUCT(AH2:AM2,'test_file_00 (2)'!BB$2:BG$2)+'test_file_00 (2)'!BA$2</f>
        <v>81.540770139847581</v>
      </c>
      <c r="AQ2">
        <f>AO2/AP2</f>
        <v>1.0221691724955764</v>
      </c>
    </row>
    <row r="3" spans="1:43" x14ac:dyDescent="0.25">
      <c r="A3">
        <v>285.20891330900002</v>
      </c>
      <c r="B3">
        <v>283.32881562900002</v>
      </c>
      <c r="C3">
        <v>302.98821733800003</v>
      </c>
      <c r="D3">
        <v>304.87014651999999</v>
      </c>
      <c r="E3">
        <v>283.14999999999998</v>
      </c>
      <c r="F3">
        <v>1.35951053656E-2</v>
      </c>
      <c r="G3">
        <v>1.7040454058000001E-2</v>
      </c>
      <c r="H3" t="s">
        <v>25</v>
      </c>
      <c r="I3">
        <v>10</v>
      </c>
      <c r="J3">
        <v>43.182087912100002</v>
      </c>
      <c r="K3">
        <v>-107136.534877</v>
      </c>
      <c r="L3">
        <v>285.20891330900002</v>
      </c>
      <c r="M3">
        <v>283.32881562900002</v>
      </c>
      <c r="N3">
        <v>3.1585825970969201E-3</v>
      </c>
      <c r="O3">
        <v>3.2765289101700399E-3</v>
      </c>
      <c r="P3" s="1">
        <v>1.4297442675366501E-5</v>
      </c>
      <c r="Q3" s="1">
        <v>1.78944041665474E-5</v>
      </c>
      <c r="R3">
        <v>6.8641194299169594E-2</v>
      </c>
      <c r="S3">
        <v>269.51379303547498</v>
      </c>
      <c r="T3">
        <v>-2.7852235595E-2</v>
      </c>
      <c r="U3">
        <v>-3.01641894287E-2</v>
      </c>
      <c r="V3">
        <v>-6.5712832443500001E-3</v>
      </c>
      <c r="W3">
        <v>-4.6784024491199998E-3</v>
      </c>
      <c r="X3" s="1">
        <v>1.58541790188E-6</v>
      </c>
      <c r="Y3" s="1">
        <v>-1.8472333125E-6</v>
      </c>
      <c r="Z3">
        <v>9.1019805341899999E-4</v>
      </c>
      <c r="AB3" s="2">
        <f t="shared" si="0"/>
        <v>2.5156105090097889E-3</v>
      </c>
      <c r="AC3" s="2">
        <f t="shared" si="1"/>
        <v>1.5895756230892143E-3</v>
      </c>
      <c r="AD3">
        <f t="shared" si="2"/>
        <v>2.4810410996124945</v>
      </c>
      <c r="AE3">
        <f t="shared" si="3"/>
        <v>107.136534877</v>
      </c>
      <c r="AF3">
        <f t="shared" si="4"/>
        <v>-10</v>
      </c>
      <c r="AH3">
        <f t="shared" si="5"/>
        <v>283.32881562900002</v>
      </c>
      <c r="AI3">
        <f t="shared" si="6"/>
        <v>302.98821733800003</v>
      </c>
      <c r="AJ3">
        <f t="shared" si="7"/>
        <v>107.136534877</v>
      </c>
      <c r="AK3">
        <f t="shared" ref="AK3:AK62" si="9">AJ3^2</f>
        <v>11478.237105450638</v>
      </c>
      <c r="AL3">
        <f t="shared" ref="AL3:AL62" si="10">AH3*AJ3</f>
        <v>30354.867537295464</v>
      </c>
      <c r="AM3">
        <f t="shared" ref="AM3:AM62" si="11">AI3*AJ3</f>
        <v>32461.107714152698</v>
      </c>
      <c r="AO3">
        <f t="shared" ref="AO3:AO62" si="12">J3</f>
        <v>43.182087912100002</v>
      </c>
      <c r="AP3">
        <f>SUMPRODUCT(AH3:AM3,'test_file_00 (2)'!BB$2:BG$2)+'test_file_00 (2)'!BA$2</f>
        <v>42.969060005632656</v>
      </c>
      <c r="AQ3">
        <f t="shared" ref="AQ3:AQ62" si="13">AO3/AP3</f>
        <v>1.0049577046004594</v>
      </c>
    </row>
    <row r="4" spans="1:43" x14ac:dyDescent="0.25">
      <c r="A4">
        <v>288.994749695</v>
      </c>
      <c r="B4">
        <v>283.28894993900002</v>
      </c>
      <c r="C4">
        <v>297.30378510399999</v>
      </c>
      <c r="D4">
        <v>302.664957265</v>
      </c>
      <c r="E4">
        <v>282.59444444399998</v>
      </c>
      <c r="F4">
        <v>1.36269971132E-2</v>
      </c>
      <c r="G4">
        <v>1.6786637344800001E-2</v>
      </c>
      <c r="H4" t="s">
        <v>25</v>
      </c>
      <c r="I4">
        <v>10</v>
      </c>
      <c r="J4">
        <v>70.888901098900007</v>
      </c>
      <c r="K4">
        <v>-325543.31680500001</v>
      </c>
      <c r="L4">
        <v>288.994749695</v>
      </c>
      <c r="M4">
        <v>283.28894993900002</v>
      </c>
      <c r="N4">
        <v>3.2194234139857601E-3</v>
      </c>
      <c r="O4">
        <v>3.3331108765424998E-3</v>
      </c>
      <c r="P4" s="1">
        <v>1.43404206552519E-5</v>
      </c>
      <c r="Q4" s="1">
        <v>1.7637325674756901E-5</v>
      </c>
      <c r="R4">
        <v>0.11166056992527799</v>
      </c>
      <c r="S4">
        <v>451.55012833285599</v>
      </c>
      <c r="T4">
        <v>-2.4156645058100001E-2</v>
      </c>
      <c r="U4">
        <v>-2.6682506707800001E-2</v>
      </c>
      <c r="V4">
        <v>-1.1075102633E-2</v>
      </c>
      <c r="W4">
        <v>-9.4415446365100006E-3</v>
      </c>
      <c r="X4" s="1">
        <v>5.9719571649199999E-8</v>
      </c>
      <c r="Y4" s="1">
        <v>1.69292412212E-6</v>
      </c>
      <c r="Z4">
        <v>6.9259950911999997E-4</v>
      </c>
      <c r="AB4" s="2">
        <f t="shared" si="0"/>
        <v>1.3870661906517771E-3</v>
      </c>
      <c r="AC4" s="2">
        <f t="shared" si="1"/>
        <v>1.575148834222945E-3</v>
      </c>
      <c r="AD4">
        <f t="shared" si="2"/>
        <v>4.5923030510914709</v>
      </c>
      <c r="AE4">
        <f t="shared" si="3"/>
        <v>325.54331680500002</v>
      </c>
      <c r="AF4">
        <f t="shared" si="4"/>
        <v>-10</v>
      </c>
      <c r="AH4">
        <f t="shared" si="5"/>
        <v>283.28894993900002</v>
      </c>
      <c r="AI4">
        <f t="shared" si="6"/>
        <v>297.30378510399999</v>
      </c>
      <c r="AJ4">
        <f t="shared" si="7"/>
        <v>325.54331680500002</v>
      </c>
      <c r="AK4">
        <f t="shared" si="9"/>
        <v>105978.45111640061</v>
      </c>
      <c r="AL4">
        <f t="shared" si="10"/>
        <v>92222.824377347672</v>
      </c>
      <c r="AM4">
        <f t="shared" si="11"/>
        <v>96785.260301437113</v>
      </c>
      <c r="AO4">
        <f t="shared" si="12"/>
        <v>70.888901098900007</v>
      </c>
      <c r="AP4">
        <f>SUMPRODUCT(AH4:AM4,'test_file_00 (2)'!BB$2:BG$2)+'test_file_00 (2)'!BA$2</f>
        <v>71.692560028037036</v>
      </c>
      <c r="AQ4">
        <f t="shared" si="13"/>
        <v>0.98879020460668809</v>
      </c>
    </row>
    <row r="5" spans="1:43" x14ac:dyDescent="0.25">
      <c r="A5">
        <v>286.898534799</v>
      </c>
      <c r="B5">
        <v>283.28284493299998</v>
      </c>
      <c r="C5">
        <v>297.571550672</v>
      </c>
      <c r="D5">
        <v>300.96068376099998</v>
      </c>
      <c r="E5">
        <v>283.14999999999998</v>
      </c>
      <c r="F5">
        <v>1.36030783025E-2</v>
      </c>
      <c r="G5">
        <v>1.6899853048900002E-2</v>
      </c>
      <c r="H5" t="s">
        <v>25</v>
      </c>
      <c r="I5">
        <v>10</v>
      </c>
      <c r="J5">
        <v>51.469120879099997</v>
      </c>
      <c r="K5">
        <v>-206059.908769</v>
      </c>
      <c r="L5">
        <v>286.898534799</v>
      </c>
      <c r="M5">
        <v>283.28284493299998</v>
      </c>
      <c r="N5">
        <v>2.9879680610562301E-3</v>
      </c>
      <c r="O5">
        <v>3.00827005712381E-3</v>
      </c>
      <c r="P5" s="1">
        <v>1.4314499157278E-5</v>
      </c>
      <c r="Q5" s="1">
        <v>1.7758714592986501E-5</v>
      </c>
      <c r="R5">
        <v>8.0945585647503204E-2</v>
      </c>
      <c r="S5">
        <v>338.7133716957</v>
      </c>
      <c r="T5">
        <v>-2.1158358549699999E-2</v>
      </c>
      <c r="U5">
        <v>-1.9526994744399999E-2</v>
      </c>
      <c r="V5">
        <v>-6.5190847799500001E-4</v>
      </c>
      <c r="W5">
        <v>-1.6435738174899999E-3</v>
      </c>
      <c r="X5" s="1">
        <v>-7.5780579909000005E-7</v>
      </c>
      <c r="Y5" s="1">
        <v>-1.3425883170800001E-6</v>
      </c>
      <c r="Z5">
        <v>8.6765408504500005E-4</v>
      </c>
      <c r="AB5" s="2">
        <f t="shared" si="0"/>
        <v>1.643761630873131E-3</v>
      </c>
      <c r="AC5" s="2">
        <f t="shared" si="1"/>
        <v>1.5727019281647121E-3</v>
      </c>
      <c r="AD5">
        <f t="shared" si="2"/>
        <v>4.0035637922207936</v>
      </c>
      <c r="AE5">
        <f t="shared" si="3"/>
        <v>206.059908769</v>
      </c>
      <c r="AF5">
        <f t="shared" si="4"/>
        <v>-10</v>
      </c>
      <c r="AH5">
        <f t="shared" si="5"/>
        <v>283.28284493299998</v>
      </c>
      <c r="AI5">
        <f t="shared" si="6"/>
        <v>297.571550672</v>
      </c>
      <c r="AJ5">
        <f t="shared" si="7"/>
        <v>206.059908769</v>
      </c>
      <c r="AK5">
        <f t="shared" si="9"/>
        <v>42460.686001888607</v>
      </c>
      <c r="AL5">
        <f t="shared" si="10"/>
        <v>58373.237182716752</v>
      </c>
      <c r="AM5">
        <f t="shared" si="11"/>
        <v>61317.566583722182</v>
      </c>
      <c r="AO5">
        <f t="shared" si="12"/>
        <v>51.469120879099997</v>
      </c>
      <c r="AP5">
        <f>SUMPRODUCT(AH5:AM5,'test_file_00 (2)'!BB$2:BG$2)+'test_file_00 (2)'!BA$2</f>
        <v>52.138527867113481</v>
      </c>
      <c r="AQ5">
        <f t="shared" si="13"/>
        <v>0.98716099177714389</v>
      </c>
    </row>
    <row r="6" spans="1:43" x14ac:dyDescent="0.25">
      <c r="A6">
        <v>284.82637362600002</v>
      </c>
      <c r="B6">
        <v>283.28681318700001</v>
      </c>
      <c r="C6">
        <v>297.42673992700003</v>
      </c>
      <c r="D6">
        <v>298.98284493300002</v>
      </c>
      <c r="E6">
        <v>283.14999999999998</v>
      </c>
      <c r="F6">
        <v>1.3586924439E-2</v>
      </c>
      <c r="G6">
        <v>1.6898743770700001E-2</v>
      </c>
      <c r="H6" t="s">
        <v>25</v>
      </c>
      <c r="I6">
        <v>10</v>
      </c>
      <c r="J6">
        <v>35.372417582399997</v>
      </c>
      <c r="K6">
        <v>-87691.075865100007</v>
      </c>
      <c r="L6">
        <v>284.82637362600002</v>
      </c>
      <c r="M6">
        <v>283.28681318700001</v>
      </c>
      <c r="N6">
        <v>3.50568169177681E-3</v>
      </c>
      <c r="O6">
        <v>3.8686807901007801E-3</v>
      </c>
      <c r="P6" s="1">
        <v>1.4291628404173499E-5</v>
      </c>
      <c r="Q6" s="1">
        <v>1.7776372414292601E-5</v>
      </c>
      <c r="R6">
        <v>5.7261273018450097E-2</v>
      </c>
      <c r="S6">
        <v>267.20695309635602</v>
      </c>
      <c r="T6">
        <v>2.61267717789E-2</v>
      </c>
      <c r="U6">
        <v>2.8302277432700002E-2</v>
      </c>
      <c r="V6">
        <v>5.0783033391700004E-3</v>
      </c>
      <c r="W6">
        <v>4.4858523119400001E-3</v>
      </c>
      <c r="X6" s="1">
        <v>-1.6807975878000001E-6</v>
      </c>
      <c r="Y6" s="1">
        <v>-7.5913210995599998E-6</v>
      </c>
      <c r="Z6">
        <v>2.5322503583399998E-4</v>
      </c>
      <c r="AB6" s="2">
        <f t="shared" si="0"/>
        <v>3.047139637189708E-3</v>
      </c>
      <c r="AC6" s="2">
        <f t="shared" si="1"/>
        <v>1.6188114053855675E-3</v>
      </c>
      <c r="AD6">
        <f t="shared" si="2"/>
        <v>2.4790806469708713</v>
      </c>
      <c r="AE6">
        <f t="shared" si="3"/>
        <v>87.691075865100004</v>
      </c>
      <c r="AF6">
        <f t="shared" si="4"/>
        <v>-10</v>
      </c>
      <c r="AH6">
        <f t="shared" si="5"/>
        <v>283.28681318700001</v>
      </c>
      <c r="AI6">
        <f t="shared" si="6"/>
        <v>297.42673992700003</v>
      </c>
      <c r="AJ6">
        <f t="shared" si="7"/>
        <v>87.691075865100004</v>
      </c>
      <c r="AK6">
        <f t="shared" si="9"/>
        <v>7689.7247863787243</v>
      </c>
      <c r="AL6">
        <f t="shared" si="10"/>
        <v>24841.725426763631</v>
      </c>
      <c r="AM6">
        <f t="shared" si="11"/>
        <v>26081.67081524793</v>
      </c>
      <c r="AO6">
        <f t="shared" si="12"/>
        <v>35.372417582399997</v>
      </c>
      <c r="AP6">
        <f>SUMPRODUCT(AH6:AM6,'test_file_00 (2)'!BB$2:BG$2)+'test_file_00 (2)'!BA$2</f>
        <v>35.651410465378774</v>
      </c>
      <c r="AQ6">
        <f t="shared" si="13"/>
        <v>0.99217442229250064</v>
      </c>
    </row>
    <row r="7" spans="1:43" x14ac:dyDescent="0.25">
      <c r="A7">
        <v>286.51471306500002</v>
      </c>
      <c r="B7">
        <v>283.114285714</v>
      </c>
      <c r="C7">
        <v>291.78296703299998</v>
      </c>
      <c r="D7">
        <v>294.94548229499998</v>
      </c>
      <c r="E7">
        <v>283.14999999999998</v>
      </c>
      <c r="F7">
        <v>1.36199947947E-2</v>
      </c>
      <c r="G7">
        <v>1.6955732937099999E-2</v>
      </c>
      <c r="H7" t="s">
        <v>25</v>
      </c>
      <c r="I7">
        <v>10</v>
      </c>
      <c r="J7">
        <v>42.8794505495</v>
      </c>
      <c r="K7">
        <v>-194059.439094</v>
      </c>
      <c r="L7">
        <v>286.51471306500002</v>
      </c>
      <c r="M7">
        <v>283.114285714</v>
      </c>
      <c r="N7">
        <v>3.0944351038937399E-3</v>
      </c>
      <c r="O7">
        <v>3.2147000360186E-3</v>
      </c>
      <c r="P7" s="1">
        <v>1.4317220024792801E-5</v>
      </c>
      <c r="Q7" s="1">
        <v>1.78078460441157E-5</v>
      </c>
      <c r="R7">
        <v>6.7759274312595097E-2</v>
      </c>
      <c r="S7">
        <v>331.45296136103298</v>
      </c>
      <c r="T7">
        <v>-1.44768275203E-2</v>
      </c>
      <c r="U7">
        <v>-1.84700323831E-2</v>
      </c>
      <c r="V7">
        <v>-6.5488135053400004E-3</v>
      </c>
      <c r="W7">
        <v>-1.09470722514E-2</v>
      </c>
      <c r="X7" s="1">
        <v>-1.89903601204E-6</v>
      </c>
      <c r="Y7" s="1">
        <v>-6.5712674702400003E-8</v>
      </c>
      <c r="Z7">
        <v>2.3220258002899999E-4</v>
      </c>
      <c r="AB7" s="2">
        <f t="shared" si="0"/>
        <v>1.7079971111350128E-3</v>
      </c>
      <c r="AC7" s="2">
        <f t="shared" si="1"/>
        <v>1.5802272054389749E-3</v>
      </c>
      <c r="AD7">
        <f t="shared" si="2"/>
        <v>4.5256978950786211</v>
      </c>
      <c r="AE7">
        <f t="shared" si="3"/>
        <v>194.059439094</v>
      </c>
      <c r="AF7">
        <f t="shared" si="4"/>
        <v>-10</v>
      </c>
      <c r="AH7">
        <f t="shared" si="5"/>
        <v>283.114285714</v>
      </c>
      <c r="AI7">
        <f t="shared" si="6"/>
        <v>291.78296703299998</v>
      </c>
      <c r="AJ7">
        <f t="shared" si="7"/>
        <v>194.059439094</v>
      </c>
      <c r="AK7">
        <f t="shared" si="9"/>
        <v>37659.065901477894</v>
      </c>
      <c r="AL7">
        <f t="shared" si="10"/>
        <v>54940.999485157299</v>
      </c>
      <c r="AM7">
        <f t="shared" si="11"/>
        <v>56623.238919607065</v>
      </c>
      <c r="AO7">
        <f t="shared" si="12"/>
        <v>42.8794505495</v>
      </c>
      <c r="AP7">
        <f>SUMPRODUCT(AH7:AM7,'test_file_00 (2)'!BB$2:BG$2)+'test_file_00 (2)'!BA$2</f>
        <v>42.685850749237858</v>
      </c>
      <c r="AQ7">
        <f t="shared" si="13"/>
        <v>1.0045354560554378</v>
      </c>
    </row>
    <row r="8" spans="1:43" x14ac:dyDescent="0.25">
      <c r="A8">
        <v>285.19737484699999</v>
      </c>
      <c r="B8">
        <v>283.11556776600003</v>
      </c>
      <c r="C8">
        <v>290.70616605599997</v>
      </c>
      <c r="D8">
        <v>292.63852258899999</v>
      </c>
      <c r="E8">
        <v>283.14999999999998</v>
      </c>
      <c r="F8">
        <v>1.3605782168E-2</v>
      </c>
      <c r="G8">
        <v>1.7083854566699998E-2</v>
      </c>
      <c r="H8" t="s">
        <v>25</v>
      </c>
      <c r="I8">
        <v>10</v>
      </c>
      <c r="J8">
        <v>34.008791208799998</v>
      </c>
      <c r="K8">
        <v>-118729.464745</v>
      </c>
      <c r="L8">
        <v>285.19737484699999</v>
      </c>
      <c r="M8">
        <v>283.11556776600003</v>
      </c>
      <c r="N8">
        <v>3.3419631524027899E-3</v>
      </c>
      <c r="O8">
        <v>4.0682386089749703E-3</v>
      </c>
      <c r="P8" s="1">
        <v>1.4304656208297099E-5</v>
      </c>
      <c r="Q8" s="1">
        <v>1.7945784828028801E-5</v>
      </c>
      <c r="R8">
        <v>5.3640364610595397E-2</v>
      </c>
      <c r="S8">
        <v>280.53763657124</v>
      </c>
      <c r="T8">
        <v>6.0306842915599998E-3</v>
      </c>
      <c r="U8">
        <v>1.00615809311E-2</v>
      </c>
      <c r="V8">
        <v>-8.7694431172699993E-3</v>
      </c>
      <c r="W8">
        <v>-1.7063757498500001E-2</v>
      </c>
      <c r="X8" s="1">
        <v>-1.7169697023099999E-6</v>
      </c>
      <c r="Y8" s="1">
        <v>-1.8749212690299999E-7</v>
      </c>
      <c r="Z8">
        <v>2.8189202102300002E-4</v>
      </c>
      <c r="AB8" s="2">
        <f t="shared" si="0"/>
        <v>2.3628308034047136E-3</v>
      </c>
      <c r="AC8" s="2">
        <f t="shared" si="1"/>
        <v>1.5772499610840504E-3</v>
      </c>
      <c r="AD8">
        <f t="shared" si="2"/>
        <v>3.4911403941424997</v>
      </c>
      <c r="AE8">
        <f t="shared" si="3"/>
        <v>118.729464745</v>
      </c>
      <c r="AF8">
        <f t="shared" si="4"/>
        <v>-10</v>
      </c>
      <c r="AH8">
        <f t="shared" si="5"/>
        <v>283.11556776600003</v>
      </c>
      <c r="AI8">
        <f t="shared" si="6"/>
        <v>290.70616605599997</v>
      </c>
      <c r="AJ8">
        <f t="shared" si="7"/>
        <v>118.729464745</v>
      </c>
      <c r="AK8">
        <f t="shared" si="9"/>
        <v>14096.685798634198</v>
      </c>
      <c r="AL8">
        <f t="shared" si="10"/>
        <v>33614.159821833957</v>
      </c>
      <c r="AM8">
        <f t="shared" si="11"/>
        <v>34515.387493899965</v>
      </c>
      <c r="AO8">
        <f t="shared" si="12"/>
        <v>34.008791208799998</v>
      </c>
      <c r="AP8">
        <f>SUMPRODUCT(AH8:AM8,'test_file_00 (2)'!BB$2:BG$2)+'test_file_00 (2)'!BA$2</f>
        <v>33.327410818694631</v>
      </c>
      <c r="AQ8">
        <f t="shared" si="13"/>
        <v>1.0204450442853832</v>
      </c>
    </row>
    <row r="9" spans="1:43" x14ac:dyDescent="0.25">
      <c r="A9">
        <v>283.99810744799998</v>
      </c>
      <c r="B9">
        <v>280.52203907199998</v>
      </c>
      <c r="C9">
        <v>303.19468864499999</v>
      </c>
      <c r="D9">
        <v>306.57832722799998</v>
      </c>
      <c r="E9">
        <v>280.372222222</v>
      </c>
      <c r="F9">
        <v>1.36025929933E-2</v>
      </c>
      <c r="G9">
        <v>1.69950429826E-2</v>
      </c>
      <c r="H9" t="s">
        <v>25</v>
      </c>
      <c r="I9">
        <v>10</v>
      </c>
      <c r="J9">
        <v>61.427472527500001</v>
      </c>
      <c r="K9">
        <v>-198371.325354</v>
      </c>
      <c r="L9">
        <v>283.99810744799998</v>
      </c>
      <c r="M9">
        <v>280.52203907199998</v>
      </c>
      <c r="N9">
        <v>2.9458831761784402E-3</v>
      </c>
      <c r="O9">
        <v>2.9507696425400401E-3</v>
      </c>
      <c r="P9" s="1">
        <v>1.42973802173121E-5</v>
      </c>
      <c r="Q9" s="1">
        <v>1.7865573371888599E-5</v>
      </c>
      <c r="R9">
        <v>9.6627448297662094E-2</v>
      </c>
      <c r="S9">
        <v>331.30273784848703</v>
      </c>
      <c r="T9">
        <v>-1.7291500769799999E-2</v>
      </c>
      <c r="U9">
        <v>-1.69745713224E-2</v>
      </c>
      <c r="V9">
        <v>-1.03625842756E-3</v>
      </c>
      <c r="W9">
        <v>-2.1744439135800001E-3</v>
      </c>
      <c r="X9" s="1">
        <v>1.6277451531800001E-7</v>
      </c>
      <c r="Y9" s="1">
        <v>-1.3504256085599999E-6</v>
      </c>
      <c r="Z9">
        <v>-7.5394171046399997E-4</v>
      </c>
      <c r="AB9" s="2">
        <f t="shared" si="0"/>
        <v>1.6701140512988288E-3</v>
      </c>
      <c r="AC9" s="2">
        <f t="shared" si="1"/>
        <v>1.5730331124140535E-3</v>
      </c>
      <c r="AD9">
        <f t="shared" si="2"/>
        <v>3.2293584155720003</v>
      </c>
      <c r="AE9">
        <f t="shared" si="3"/>
        <v>198.37132535399999</v>
      </c>
      <c r="AF9">
        <f t="shared" si="4"/>
        <v>-10</v>
      </c>
      <c r="AH9">
        <f t="shared" si="5"/>
        <v>280.52203907199998</v>
      </c>
      <c r="AI9">
        <f t="shared" si="6"/>
        <v>303.19468864499999</v>
      </c>
      <c r="AJ9">
        <f t="shared" si="7"/>
        <v>198.37132535399999</v>
      </c>
      <c r="AK9">
        <f t="shared" si="9"/>
        <v>39351.182722702521</v>
      </c>
      <c r="AL9">
        <f t="shared" si="10"/>
        <v>55647.52868171921</v>
      </c>
      <c r="AM9">
        <f t="shared" si="11"/>
        <v>60145.132226802016</v>
      </c>
      <c r="AO9">
        <f t="shared" si="12"/>
        <v>61.427472527500001</v>
      </c>
      <c r="AP9">
        <f>SUMPRODUCT(AH9:AM9,'test_file_00 (2)'!BB$2:BG$2)+'test_file_00 (2)'!BA$2</f>
        <v>59.919012120120414</v>
      </c>
      <c r="AQ9">
        <f t="shared" si="13"/>
        <v>1.0251749879379779</v>
      </c>
    </row>
    <row r="10" spans="1:43" x14ac:dyDescent="0.25">
      <c r="A10">
        <v>282.40048839999997</v>
      </c>
      <c r="B10">
        <v>280.37661782700002</v>
      </c>
      <c r="C10">
        <v>303.03009767999998</v>
      </c>
      <c r="D10">
        <v>305.12087912099997</v>
      </c>
      <c r="E10">
        <v>280.372222222</v>
      </c>
      <c r="F10">
        <v>1.3588727016E-2</v>
      </c>
      <c r="G10">
        <v>1.7071167197500001E-2</v>
      </c>
      <c r="H10" t="s">
        <v>25</v>
      </c>
      <c r="I10">
        <v>10</v>
      </c>
      <c r="J10">
        <v>46.212747252699998</v>
      </c>
      <c r="K10">
        <v>-115438.490275</v>
      </c>
      <c r="L10">
        <v>282.40048839999997</v>
      </c>
      <c r="M10">
        <v>280.37661782700002</v>
      </c>
      <c r="N10">
        <v>3.93384735033348E-3</v>
      </c>
      <c r="O10">
        <v>4.8828157010926201E-3</v>
      </c>
      <c r="P10" s="1">
        <v>1.42862882132077E-5</v>
      </c>
      <c r="Q10" s="1">
        <v>1.7931479535300701E-5</v>
      </c>
      <c r="R10">
        <v>7.4707013405813399E-2</v>
      </c>
      <c r="S10">
        <v>280.33361609767297</v>
      </c>
      <c r="T10">
        <v>-1.60704995488E-2</v>
      </c>
      <c r="U10">
        <v>-1.03939056113E-2</v>
      </c>
      <c r="V10">
        <v>1.1987046769699999E-3</v>
      </c>
      <c r="W10">
        <v>-4.3520730477200004E-3</v>
      </c>
      <c r="X10" s="1">
        <v>1.2298518935100001E-7</v>
      </c>
      <c r="Y10" s="1">
        <v>5.4439032345200005E-7</v>
      </c>
      <c r="Z10">
        <v>1.80602006689E-4</v>
      </c>
      <c r="AB10" s="2">
        <f t="shared" si="0"/>
        <v>2.4284241367836354E-3</v>
      </c>
      <c r="AC10" s="2">
        <f t="shared" si="1"/>
        <v>1.6165888817927527E-3</v>
      </c>
      <c r="AD10">
        <f t="shared" si="2"/>
        <v>2.4979793917847086</v>
      </c>
      <c r="AE10">
        <f t="shared" si="3"/>
        <v>115.43849027500001</v>
      </c>
      <c r="AF10">
        <f t="shared" si="4"/>
        <v>-10</v>
      </c>
      <c r="AH10">
        <f t="shared" si="5"/>
        <v>280.37661782700002</v>
      </c>
      <c r="AI10">
        <f t="shared" si="6"/>
        <v>303.03009767999998</v>
      </c>
      <c r="AJ10">
        <f t="shared" si="7"/>
        <v>115.43849027500001</v>
      </c>
      <c r="AK10">
        <f t="shared" si="9"/>
        <v>13326.045036971271</v>
      </c>
      <c r="AL10">
        <f t="shared" si="10"/>
        <v>32366.253470359534</v>
      </c>
      <c r="AM10">
        <f t="shared" si="11"/>
        <v>34981.336984064983</v>
      </c>
      <c r="AO10">
        <f t="shared" si="12"/>
        <v>46.212747252699998</v>
      </c>
      <c r="AP10">
        <f>SUMPRODUCT(AH10:AM10,'test_file_00 (2)'!BB$2:BG$2)+'test_file_00 (2)'!BA$2</f>
        <v>45.608685584363542</v>
      </c>
      <c r="AQ10">
        <f t="shared" si="13"/>
        <v>1.0132444436974424</v>
      </c>
    </row>
    <row r="11" spans="1:43" x14ac:dyDescent="0.25">
      <c r="A11">
        <v>282.24670329700001</v>
      </c>
      <c r="B11">
        <v>280.60286935300002</v>
      </c>
      <c r="C11">
        <v>297.38089133099999</v>
      </c>
      <c r="D11">
        <v>299.06282051300002</v>
      </c>
      <c r="E11">
        <v>280.353907204</v>
      </c>
      <c r="F11">
        <v>1.36018303645E-2</v>
      </c>
      <c r="G11">
        <v>1.70475950363E-2</v>
      </c>
      <c r="H11" t="s">
        <v>25</v>
      </c>
      <c r="I11">
        <v>10</v>
      </c>
      <c r="J11">
        <v>37.004945054899999</v>
      </c>
      <c r="K11">
        <v>-93852.052421600005</v>
      </c>
      <c r="L11">
        <v>282.24670329700001</v>
      </c>
      <c r="M11">
        <v>280.60286935300002</v>
      </c>
      <c r="N11">
        <v>3.00631222816775E-3</v>
      </c>
      <c r="O11">
        <v>2.9568364515748899E-3</v>
      </c>
      <c r="P11" s="1">
        <v>1.43016277141216E-5</v>
      </c>
      <c r="Q11" s="1">
        <v>1.7908503547429199E-5</v>
      </c>
      <c r="R11">
        <v>5.8393608128181999E-2</v>
      </c>
      <c r="S11">
        <v>260.27491993629701</v>
      </c>
      <c r="T11">
        <v>8.2603386951099998E-4</v>
      </c>
      <c r="U11">
        <v>4.613261135E-4</v>
      </c>
      <c r="V11">
        <v>-6.4898869246699997E-3</v>
      </c>
      <c r="W11">
        <v>-4.54637150289E-3</v>
      </c>
      <c r="X11" s="1">
        <v>2.01538964706E-6</v>
      </c>
      <c r="Y11" s="1">
        <v>-8.2110699949199998E-7</v>
      </c>
      <c r="Z11">
        <v>5.8098423315799995E-4</v>
      </c>
      <c r="AB11" s="2">
        <f t="shared" si="0"/>
        <v>2.7732469692521595E-3</v>
      </c>
      <c r="AC11" s="2">
        <f t="shared" si="1"/>
        <v>1.5779947258819083E-3</v>
      </c>
      <c r="AD11">
        <f t="shared" si="2"/>
        <v>2.5362029934745873</v>
      </c>
      <c r="AE11">
        <f t="shared" si="3"/>
        <v>93.852052421600007</v>
      </c>
      <c r="AF11">
        <f t="shared" si="4"/>
        <v>-10</v>
      </c>
      <c r="AH11">
        <f t="shared" si="5"/>
        <v>280.60286935300002</v>
      </c>
      <c r="AI11">
        <f t="shared" si="6"/>
        <v>297.38089133099999</v>
      </c>
      <c r="AJ11">
        <f t="shared" si="7"/>
        <v>93.852052421600007</v>
      </c>
      <c r="AK11">
        <f t="shared" si="9"/>
        <v>8808.207743746756</v>
      </c>
      <c r="AL11">
        <f t="shared" si="10"/>
        <v>26335.155204169136</v>
      </c>
      <c r="AM11">
        <f t="shared" si="11"/>
        <v>27909.807002379144</v>
      </c>
      <c r="AO11">
        <f t="shared" si="12"/>
        <v>37.004945054899999</v>
      </c>
      <c r="AP11">
        <f>SUMPRODUCT(AH11:AM11,'test_file_00 (2)'!BB$2:BG$2)+'test_file_00 (2)'!BA$2</f>
        <v>37.520056614598616</v>
      </c>
      <c r="AQ11">
        <f t="shared" si="13"/>
        <v>0.98627103458318899</v>
      </c>
    </row>
    <row r="12" spans="1:43" x14ac:dyDescent="0.25">
      <c r="A12">
        <v>281.17326007299999</v>
      </c>
      <c r="B12">
        <v>277.35231990199998</v>
      </c>
      <c r="C12">
        <v>295.04713064700002</v>
      </c>
      <c r="D12">
        <v>298.68919413899999</v>
      </c>
      <c r="E12">
        <v>277.03888888900002</v>
      </c>
      <c r="F12">
        <v>1.35618270202E-2</v>
      </c>
      <c r="G12">
        <v>1.70602130755E-2</v>
      </c>
      <c r="H12" t="s">
        <v>25</v>
      </c>
      <c r="I12">
        <v>10</v>
      </c>
      <c r="J12">
        <v>52.790989011000001</v>
      </c>
      <c r="K12">
        <v>-217754.779121</v>
      </c>
      <c r="L12">
        <v>281.17326007299999</v>
      </c>
      <c r="M12">
        <v>277.35231990199998</v>
      </c>
      <c r="N12">
        <v>2.9376851426552099E-3</v>
      </c>
      <c r="O12">
        <v>2.9376851376185301E-3</v>
      </c>
      <c r="P12" s="1">
        <v>1.42615108857146E-5</v>
      </c>
      <c r="Q12" s="1">
        <v>1.7931367008954099E-5</v>
      </c>
      <c r="R12">
        <v>8.3018742754562294E-2</v>
      </c>
      <c r="S12">
        <v>347.656811899785</v>
      </c>
      <c r="T12">
        <v>-7.3897117375399995E-4</v>
      </c>
      <c r="U12">
        <v>-1.1127037213999999E-3</v>
      </c>
      <c r="V12">
        <v>2.2869883739500001E-3</v>
      </c>
      <c r="W12">
        <v>2.5885225885199999E-3</v>
      </c>
      <c r="X12" s="1">
        <v>-8.5004469110400003E-8</v>
      </c>
      <c r="Y12" s="1">
        <v>1.34680839711E-6</v>
      </c>
      <c r="Z12">
        <v>-4.9593884376499995E-4</v>
      </c>
      <c r="AB12" s="2">
        <f t="shared" si="0"/>
        <v>1.5965519255336398E-3</v>
      </c>
      <c r="AC12" s="2">
        <f t="shared" si="1"/>
        <v>1.5725930563123902E-3</v>
      </c>
      <c r="AD12">
        <f t="shared" si="2"/>
        <v>4.1248475014481478</v>
      </c>
      <c r="AE12">
        <f t="shared" si="3"/>
        <v>217.75477912100001</v>
      </c>
      <c r="AF12">
        <f t="shared" si="4"/>
        <v>-10</v>
      </c>
      <c r="AH12">
        <f t="shared" si="5"/>
        <v>277.35231990199998</v>
      </c>
      <c r="AI12">
        <f t="shared" si="6"/>
        <v>295.04713064700002</v>
      </c>
      <c r="AJ12">
        <f t="shared" si="7"/>
        <v>217.75477912100001</v>
      </c>
      <c r="AK12">
        <f t="shared" si="9"/>
        <v>47417.1438300355</v>
      </c>
      <c r="AL12">
        <f t="shared" si="10"/>
        <v>60394.793158956942</v>
      </c>
      <c r="AM12">
        <f t="shared" si="11"/>
        <v>64247.92276432232</v>
      </c>
      <c r="AO12">
        <f t="shared" si="12"/>
        <v>52.790989011000001</v>
      </c>
      <c r="AP12">
        <f>SUMPRODUCT(AH12:AM12,'test_file_00 (2)'!BB$2:BG$2)+'test_file_00 (2)'!BA$2</f>
        <v>53.195945847572176</v>
      </c>
      <c r="AQ12">
        <f t="shared" si="13"/>
        <v>0.99238744926666889</v>
      </c>
    </row>
    <row r="13" spans="1:43" x14ac:dyDescent="0.25">
      <c r="A13">
        <v>279.58589743599998</v>
      </c>
      <c r="B13">
        <v>277.53540903499999</v>
      </c>
      <c r="C13">
        <v>292.071855922</v>
      </c>
      <c r="D13">
        <v>294.18363858399999</v>
      </c>
      <c r="E13">
        <v>277.59444444399998</v>
      </c>
      <c r="F13">
        <v>1.3575207688199999E-2</v>
      </c>
      <c r="G13">
        <v>1.70396220993E-2</v>
      </c>
      <c r="H13" t="s">
        <v>25</v>
      </c>
      <c r="I13">
        <v>10</v>
      </c>
      <c r="J13">
        <v>36.399450549500003</v>
      </c>
      <c r="K13">
        <v>-117023.54354</v>
      </c>
      <c r="L13">
        <v>279.58589743599998</v>
      </c>
      <c r="M13">
        <v>277.53540903499999</v>
      </c>
      <c r="N13">
        <v>2.9324749279090899E-3</v>
      </c>
      <c r="O13">
        <v>2.9359041559738901E-3</v>
      </c>
      <c r="P13" s="1">
        <v>1.4285543509881799E-5</v>
      </c>
      <c r="Q13" s="1">
        <v>1.7900189343058601E-5</v>
      </c>
      <c r="R13">
        <v>5.7241963954935998E-2</v>
      </c>
      <c r="S13">
        <v>272.64953408415698</v>
      </c>
      <c r="T13">
        <v>4.1885650581400001E-4</v>
      </c>
      <c r="U13">
        <v>1.1254446037E-4</v>
      </c>
      <c r="V13">
        <v>-1.0739502043900001E-3</v>
      </c>
      <c r="W13">
        <v>-2.1489621489600001E-3</v>
      </c>
      <c r="X13" s="1">
        <v>1.2690383509000001E-6</v>
      </c>
      <c r="Y13" s="1">
        <v>-2.42112019821E-6</v>
      </c>
      <c r="Z13">
        <v>-9.7563306258999997E-4</v>
      </c>
      <c r="AB13" s="2">
        <f t="shared" si="0"/>
        <v>2.3298690659710047E-3</v>
      </c>
      <c r="AC13" s="2">
        <f t="shared" si="1"/>
        <v>1.5726051654843536E-3</v>
      </c>
      <c r="AD13">
        <f t="shared" si="2"/>
        <v>3.2149810443116014</v>
      </c>
      <c r="AE13">
        <f t="shared" si="3"/>
        <v>117.02354354000001</v>
      </c>
      <c r="AF13">
        <f t="shared" si="4"/>
        <v>-10</v>
      </c>
      <c r="AH13">
        <f t="shared" si="5"/>
        <v>277.53540903499999</v>
      </c>
      <c r="AI13">
        <f t="shared" si="6"/>
        <v>292.071855922</v>
      </c>
      <c r="AJ13">
        <f t="shared" si="7"/>
        <v>117.02354354000001</v>
      </c>
      <c r="AK13">
        <f t="shared" si="9"/>
        <v>13694.509742658278</v>
      </c>
      <c r="AL13">
        <f t="shared" si="10"/>
        <v>32478.177023099033</v>
      </c>
      <c r="AM13">
        <f t="shared" si="11"/>
        <v>34179.283548296778</v>
      </c>
      <c r="AO13">
        <f t="shared" si="12"/>
        <v>36.399450549500003</v>
      </c>
      <c r="AP13">
        <f>SUMPRODUCT(AH13:AM13,'test_file_00 (2)'!BB$2:BG$2)+'test_file_00 (2)'!BA$2</f>
        <v>36.888514303342106</v>
      </c>
      <c r="AQ13">
        <f t="shared" si="13"/>
        <v>0.98674211301055859</v>
      </c>
    </row>
    <row r="14" spans="1:43" x14ac:dyDescent="0.25">
      <c r="A14">
        <v>289.48736263699999</v>
      </c>
      <c r="B14">
        <v>283.79200244200001</v>
      </c>
      <c r="C14">
        <v>303.342735043</v>
      </c>
      <c r="D14">
        <v>308.73840048800002</v>
      </c>
      <c r="E14">
        <v>282.59444444399998</v>
      </c>
      <c r="F14">
        <v>1.3611536548599999E-2</v>
      </c>
      <c r="G14">
        <v>1.6817281154499999E-2</v>
      </c>
      <c r="H14" t="s">
        <v>25</v>
      </c>
      <c r="I14">
        <v>20</v>
      </c>
      <c r="J14">
        <v>85.112527472500005</v>
      </c>
      <c r="K14">
        <v>-324502.43361399998</v>
      </c>
      <c r="L14">
        <v>289.48736263699999</v>
      </c>
      <c r="M14">
        <v>283.79200244200001</v>
      </c>
      <c r="N14">
        <v>2.9201807439406301E-3</v>
      </c>
      <c r="O14">
        <v>3.0016568122365802E-3</v>
      </c>
      <c r="P14" s="1">
        <v>1.4323555205986E-5</v>
      </c>
      <c r="Q14" s="1">
        <v>1.7666197002450801E-5</v>
      </c>
      <c r="R14">
        <v>0.13393786972243801</v>
      </c>
      <c r="S14">
        <v>448.97468799933</v>
      </c>
      <c r="T14">
        <v>-2.77751234273E-3</v>
      </c>
      <c r="U14">
        <v>-3.31581462016E-3</v>
      </c>
      <c r="V14">
        <v>1.99607156129E-4</v>
      </c>
      <c r="W14">
        <v>2.3246801507700002E-3</v>
      </c>
      <c r="X14" s="1">
        <v>1.9249593607800002E-6</v>
      </c>
      <c r="Y14" s="1">
        <v>-1.3383682370600001E-7</v>
      </c>
      <c r="Z14">
        <v>3.4018155757299998E-4</v>
      </c>
      <c r="AB14" s="2">
        <f t="shared" si="0"/>
        <v>1.3835788009324806E-3</v>
      </c>
      <c r="AC14" s="2">
        <f t="shared" si="1"/>
        <v>1.5736563547089299E-3</v>
      </c>
      <c r="AD14">
        <f t="shared" si="2"/>
        <v>3.8126283315795932</v>
      </c>
      <c r="AE14">
        <f t="shared" si="3"/>
        <v>324.50243361399998</v>
      </c>
      <c r="AF14">
        <f t="shared" si="4"/>
        <v>-20</v>
      </c>
      <c r="AH14">
        <f t="shared" si="5"/>
        <v>283.79200244200001</v>
      </c>
      <c r="AI14">
        <f t="shared" si="6"/>
        <v>303.342735043</v>
      </c>
      <c r="AJ14">
        <f t="shared" si="7"/>
        <v>324.50243361399998</v>
      </c>
      <c r="AK14">
        <f t="shared" si="9"/>
        <v>105301.82942140846</v>
      </c>
      <c r="AL14">
        <f t="shared" si="10"/>
        <v>92091.195432619235</v>
      </c>
      <c r="AM14">
        <f t="shared" si="11"/>
        <v>98435.455740580292</v>
      </c>
      <c r="AO14">
        <f t="shared" si="12"/>
        <v>85.112527472500005</v>
      </c>
      <c r="AP14">
        <f>SUMPRODUCT(AH14:AM14,'test_file_00 (2)'!BB$2:BG$2)+'test_file_00 (2)'!BA$2</f>
        <v>83.361021074931358</v>
      </c>
      <c r="AQ14">
        <f t="shared" si="13"/>
        <v>1.0210110957733383</v>
      </c>
    </row>
    <row r="15" spans="1:43" x14ac:dyDescent="0.25">
      <c r="A15">
        <v>285.00765432100002</v>
      </c>
      <c r="B15">
        <v>283.11592592599999</v>
      </c>
      <c r="C15">
        <v>303.11222222200001</v>
      </c>
      <c r="D15">
        <v>305.008271605</v>
      </c>
      <c r="E15">
        <v>283.14999999999998</v>
      </c>
      <c r="F15">
        <v>1.3578902971199999E-2</v>
      </c>
      <c r="G15">
        <v>1.7006873742500001E-2</v>
      </c>
      <c r="H15" t="s">
        <v>25</v>
      </c>
      <c r="I15">
        <v>20</v>
      </c>
      <c r="J15">
        <v>43.272666666699998</v>
      </c>
      <c r="K15">
        <v>-107681.016147</v>
      </c>
      <c r="L15">
        <v>285.00765432100002</v>
      </c>
      <c r="M15">
        <v>283.11592592599999</v>
      </c>
      <c r="N15">
        <v>2.9447974216890798E-3</v>
      </c>
      <c r="O15">
        <v>2.9517944454242901E-3</v>
      </c>
      <c r="P15" s="1">
        <v>1.43673300434426E-5</v>
      </c>
      <c r="Q15" s="1">
        <v>1.7963955758664802E-5</v>
      </c>
      <c r="R15">
        <v>6.8425699060059006E-2</v>
      </c>
      <c r="S15">
        <v>268.54142015171197</v>
      </c>
      <c r="T15">
        <v>-2.6350219699700001E-3</v>
      </c>
      <c r="U15">
        <v>-2.1449494489500002E-3</v>
      </c>
      <c r="V15" s="1">
        <v>-1.0294005184300001E-5</v>
      </c>
      <c r="W15">
        <v>-9.8897890465099989E-4</v>
      </c>
      <c r="X15" s="1">
        <v>7.0631920886900003E-7</v>
      </c>
      <c r="Y15" s="1">
        <v>9.32169182153E-8</v>
      </c>
      <c r="Z15">
        <v>-2.8063210302300002E-4</v>
      </c>
      <c r="AB15" s="2">
        <f t="shared" si="0"/>
        <v>2.4938603828284318E-3</v>
      </c>
      <c r="AC15" s="2">
        <f t="shared" si="1"/>
        <v>1.5812683694096266E-3</v>
      </c>
      <c r="AD15">
        <f t="shared" si="2"/>
        <v>2.4884303289278158</v>
      </c>
      <c r="AE15">
        <f t="shared" si="3"/>
        <v>107.68101614700001</v>
      </c>
      <c r="AF15">
        <f t="shared" si="4"/>
        <v>-20</v>
      </c>
      <c r="AH15">
        <f t="shared" si="5"/>
        <v>283.11592592599999</v>
      </c>
      <c r="AI15">
        <f t="shared" si="6"/>
        <v>303.11222222200001</v>
      </c>
      <c r="AJ15">
        <f t="shared" si="7"/>
        <v>107.68101614700001</v>
      </c>
      <c r="AK15">
        <f t="shared" si="9"/>
        <v>11595.201238450476</v>
      </c>
      <c r="AL15">
        <f t="shared" si="10"/>
        <v>30486.210591110463</v>
      </c>
      <c r="AM15">
        <f t="shared" si="11"/>
        <v>32639.432095440239</v>
      </c>
      <c r="AO15">
        <f t="shared" si="12"/>
        <v>43.272666666699998</v>
      </c>
      <c r="AP15">
        <f>SUMPRODUCT(AH15:AM15,'test_file_00 (2)'!BB$2:BG$2)+'test_file_00 (2)'!BA$2</f>
        <v>43.256334808658806</v>
      </c>
      <c r="AQ15">
        <f t="shared" si="13"/>
        <v>1.0003775599137892</v>
      </c>
    </row>
    <row r="16" spans="1:43" x14ac:dyDescent="0.25">
      <c r="A16">
        <v>286.83802469099999</v>
      </c>
      <c r="B16">
        <v>283.197160494</v>
      </c>
      <c r="C16">
        <v>297.77592592600001</v>
      </c>
      <c r="D16">
        <v>301.23123456799999</v>
      </c>
      <c r="E16">
        <v>283.14999999999998</v>
      </c>
      <c r="F16">
        <v>1.3597269228300001E-2</v>
      </c>
      <c r="G16">
        <v>1.6826926482300001E-2</v>
      </c>
      <c r="H16" t="s">
        <v>25</v>
      </c>
      <c r="I16">
        <v>20</v>
      </c>
      <c r="J16">
        <v>51.727333333300002</v>
      </c>
      <c r="K16">
        <v>-207410.87719200001</v>
      </c>
      <c r="L16">
        <v>286.83802469099999</v>
      </c>
      <c r="M16">
        <v>283.197160494</v>
      </c>
      <c r="N16">
        <v>2.9631540888710702E-3</v>
      </c>
      <c r="O16">
        <v>2.95553331702202E-3</v>
      </c>
      <c r="P16" s="1">
        <v>1.4378202190887001E-5</v>
      </c>
      <c r="Q16" s="1">
        <v>1.7791423024668002E-5</v>
      </c>
      <c r="R16">
        <v>8.1796856024388895E-2</v>
      </c>
      <c r="S16">
        <v>340.82298255910501</v>
      </c>
      <c r="T16">
        <v>-4.0711511934299999E-4</v>
      </c>
      <c r="U16">
        <v>-2.4305780389800001E-4</v>
      </c>
      <c r="V16">
        <v>-1.5811064903099999E-4</v>
      </c>
      <c r="W16">
        <v>2.0930316052099999E-4</v>
      </c>
      <c r="X16" s="1">
        <v>1.51721893356E-6</v>
      </c>
      <c r="Y16" s="1">
        <v>-7.3376802569300003E-6</v>
      </c>
      <c r="Z16">
        <v>7.9125149102699996E-4</v>
      </c>
      <c r="AB16" s="2">
        <f t="shared" si="0"/>
        <v>1.6432261758557896E-3</v>
      </c>
      <c r="AC16" s="2">
        <f t="shared" si="1"/>
        <v>1.5813081934330322E-3</v>
      </c>
      <c r="AD16">
        <f t="shared" si="2"/>
        <v>4.0096959156113527</v>
      </c>
      <c r="AE16">
        <f t="shared" si="3"/>
        <v>207.41087719200002</v>
      </c>
      <c r="AF16">
        <f t="shared" si="4"/>
        <v>-20</v>
      </c>
      <c r="AH16">
        <f t="shared" si="5"/>
        <v>283.197160494</v>
      </c>
      <c r="AI16">
        <f t="shared" si="6"/>
        <v>297.77592592600001</v>
      </c>
      <c r="AJ16">
        <f t="shared" si="7"/>
        <v>207.41087719200002</v>
      </c>
      <c r="AK16">
        <f t="shared" si="9"/>
        <v>43019.271977554912</v>
      </c>
      <c r="AL16">
        <f t="shared" si="10"/>
        <v>58738.171476344156</v>
      </c>
      <c r="AM16">
        <f t="shared" si="11"/>
        <v>61761.966002971683</v>
      </c>
      <c r="AO16">
        <f t="shared" si="12"/>
        <v>51.727333333300002</v>
      </c>
      <c r="AP16">
        <f>SUMPRODUCT(AH16:AM16,'test_file_00 (2)'!BB$2:BG$2)+'test_file_00 (2)'!BA$2</f>
        <v>52.673957225965154</v>
      </c>
      <c r="AQ16">
        <f t="shared" si="13"/>
        <v>0.98202861636910543</v>
      </c>
    </row>
    <row r="17" spans="1:43" x14ac:dyDescent="0.25">
      <c r="A17">
        <v>284.34358974399998</v>
      </c>
      <c r="B17">
        <v>280.84163614200003</v>
      </c>
      <c r="C17">
        <v>303.29658119700002</v>
      </c>
      <c r="D17">
        <v>306.68730158699998</v>
      </c>
      <c r="E17">
        <v>280.372222222</v>
      </c>
      <c r="F17">
        <v>1.3578466192900001E-2</v>
      </c>
      <c r="G17">
        <v>1.6954762318699999E-2</v>
      </c>
      <c r="H17" t="s">
        <v>25</v>
      </c>
      <c r="I17">
        <v>20</v>
      </c>
      <c r="J17">
        <v>61.2354945055</v>
      </c>
      <c r="K17">
        <v>-199460.15892099999</v>
      </c>
      <c r="L17">
        <v>284.34358974399998</v>
      </c>
      <c r="M17">
        <v>280.84163614200003</v>
      </c>
      <c r="N17">
        <v>2.9731580755468999E-3</v>
      </c>
      <c r="O17">
        <v>3.0286334510255999E-3</v>
      </c>
      <c r="P17" s="1">
        <v>1.42937181228855E-5</v>
      </c>
      <c r="Q17" s="1">
        <v>1.7828724605869199E-5</v>
      </c>
      <c r="R17">
        <v>9.6424881460947798E-2</v>
      </c>
      <c r="S17">
        <v>332.62475331491601</v>
      </c>
      <c r="T17">
        <v>-2.91033604077E-2</v>
      </c>
      <c r="U17">
        <v>-2.8444019748399999E-2</v>
      </c>
      <c r="V17">
        <v>1.9175027870700001E-3</v>
      </c>
      <c r="W17">
        <v>3.5170143865799999E-3</v>
      </c>
      <c r="X17" s="1">
        <v>1.35283708286E-6</v>
      </c>
      <c r="Y17" s="1">
        <v>-2.1552551565200002E-6</v>
      </c>
      <c r="Z17">
        <v>8.1414237936000002E-4</v>
      </c>
      <c r="AB17" s="2">
        <f t="shared" si="0"/>
        <v>1.6676250290498284E-3</v>
      </c>
      <c r="AC17" s="2">
        <f t="shared" si="1"/>
        <v>1.5746566960815052E-3</v>
      </c>
      <c r="AD17">
        <f t="shared" si="2"/>
        <v>3.2572637900896684</v>
      </c>
      <c r="AE17">
        <f t="shared" si="3"/>
        <v>199.46015892099999</v>
      </c>
      <c r="AF17">
        <f t="shared" si="4"/>
        <v>-20</v>
      </c>
      <c r="AH17">
        <f t="shared" si="5"/>
        <v>280.84163614200003</v>
      </c>
      <c r="AI17">
        <f t="shared" si="6"/>
        <v>303.29658119700002</v>
      </c>
      <c r="AJ17">
        <f t="shared" si="7"/>
        <v>199.46015892099999</v>
      </c>
      <c r="AK17">
        <f t="shared" si="9"/>
        <v>39784.354996790571</v>
      </c>
      <c r="AL17">
        <f t="shared" si="10"/>
        <v>56016.717376516979</v>
      </c>
      <c r="AM17">
        <f t="shared" si="11"/>
        <v>60495.584285749603</v>
      </c>
      <c r="AO17">
        <f t="shared" si="12"/>
        <v>61.2354945055</v>
      </c>
      <c r="AP17">
        <f>SUMPRODUCT(AH17:AM17,'test_file_00 (2)'!BB$2:BG$2)+'test_file_00 (2)'!BA$2</f>
        <v>60.101460033811549</v>
      </c>
      <c r="AQ17">
        <f t="shared" si="13"/>
        <v>1.0188686676005954</v>
      </c>
    </row>
    <row r="18" spans="1:43" x14ac:dyDescent="0.25">
      <c r="A18">
        <v>282.220940171</v>
      </c>
      <c r="B18">
        <v>280.53528693499999</v>
      </c>
      <c r="C18">
        <v>297.48351648400001</v>
      </c>
      <c r="D18">
        <v>299.16111111100003</v>
      </c>
      <c r="E18">
        <v>280.372222222</v>
      </c>
      <c r="F18">
        <v>1.35741677399E-2</v>
      </c>
      <c r="G18">
        <v>1.7037680862500001E-2</v>
      </c>
      <c r="H18" t="s">
        <v>25</v>
      </c>
      <c r="I18">
        <v>20</v>
      </c>
      <c r="J18">
        <v>37.275604395599998</v>
      </c>
      <c r="K18">
        <v>-96045.198207499998</v>
      </c>
      <c r="L18">
        <v>282.220940171</v>
      </c>
      <c r="M18">
        <v>280.53528693499999</v>
      </c>
      <c r="N18">
        <v>3.0596233459774299E-3</v>
      </c>
      <c r="O18">
        <v>3.0584237700494901E-3</v>
      </c>
      <c r="P18" s="1">
        <v>1.42801081954949E-5</v>
      </c>
      <c r="Q18" s="1">
        <v>1.79097592484846E-5</v>
      </c>
      <c r="R18">
        <v>5.8617482648723997E-2</v>
      </c>
      <c r="S18">
        <v>261.44168642770899</v>
      </c>
      <c r="T18">
        <v>-3.9013643361499998E-3</v>
      </c>
      <c r="U18">
        <v>-4.5203588681900003E-3</v>
      </c>
      <c r="V18">
        <v>5.6181982269000001E-3</v>
      </c>
      <c r="W18">
        <v>5.3087009608800001E-3</v>
      </c>
      <c r="X18" s="1">
        <v>-3.9126170533799999E-7</v>
      </c>
      <c r="Y18" s="1">
        <v>5.7995956939099998E-7</v>
      </c>
      <c r="Z18">
        <v>6.9660774008599999E-4</v>
      </c>
      <c r="AB18" s="2">
        <f t="shared" si="0"/>
        <v>2.7220693101479118E-3</v>
      </c>
      <c r="AC18" s="2">
        <f t="shared" si="1"/>
        <v>1.5725427823148372E-3</v>
      </c>
      <c r="AD18">
        <f t="shared" si="2"/>
        <v>2.5766234985270189</v>
      </c>
      <c r="AE18">
        <f t="shared" si="3"/>
        <v>96.045198207499993</v>
      </c>
      <c r="AF18">
        <f t="shared" si="4"/>
        <v>-20</v>
      </c>
      <c r="AH18">
        <f t="shared" si="5"/>
        <v>280.53528693499999</v>
      </c>
      <c r="AI18">
        <f t="shared" si="6"/>
        <v>297.48351648400001</v>
      </c>
      <c r="AJ18">
        <f t="shared" si="7"/>
        <v>96.045198207499993</v>
      </c>
      <c r="AK18">
        <f t="shared" si="9"/>
        <v>9224.6800987179595</v>
      </c>
      <c r="AL18">
        <f t="shared" si="10"/>
        <v>26944.067237869956</v>
      </c>
      <c r="AM18">
        <f t="shared" si="11"/>
        <v>28571.86330416987</v>
      </c>
      <c r="AO18">
        <f t="shared" si="12"/>
        <v>37.275604395599998</v>
      </c>
      <c r="AP18">
        <f>SUMPRODUCT(AH18:AM18,'test_file_00 (2)'!BB$2:BG$2)+'test_file_00 (2)'!BA$2</f>
        <v>37.909237015250341</v>
      </c>
      <c r="AQ18">
        <f t="shared" si="13"/>
        <v>0.98328553488440185</v>
      </c>
    </row>
    <row r="19" spans="1:43" x14ac:dyDescent="0.25">
      <c r="A19">
        <v>282.50934065899997</v>
      </c>
      <c r="B19">
        <v>280.513247863</v>
      </c>
      <c r="C19">
        <v>292.31776556800003</v>
      </c>
      <c r="D19">
        <v>294.306166056</v>
      </c>
      <c r="E19">
        <v>280.372222222</v>
      </c>
      <c r="F19">
        <v>1.3570493256E-2</v>
      </c>
      <c r="G19">
        <v>1.7075950959699999E-2</v>
      </c>
      <c r="H19" t="s">
        <v>25</v>
      </c>
      <c r="I19">
        <v>20</v>
      </c>
      <c r="J19">
        <v>35.609560439600003</v>
      </c>
      <c r="K19">
        <v>-113690.84234800001</v>
      </c>
      <c r="L19">
        <v>282.50934065899997</v>
      </c>
      <c r="M19">
        <v>280.513247863</v>
      </c>
      <c r="N19">
        <v>3.1066872395792001E-3</v>
      </c>
      <c r="O19">
        <v>3.19984655362335E-3</v>
      </c>
      <c r="P19" s="1">
        <v>1.4272069207753599E-5</v>
      </c>
      <c r="Q19" s="1">
        <v>1.7930178034469101E-5</v>
      </c>
      <c r="R19">
        <v>5.6534081997882499E-2</v>
      </c>
      <c r="S19">
        <v>280.77942524768099</v>
      </c>
      <c r="T19">
        <v>-3.1785316133099997E-2</v>
      </c>
      <c r="U19">
        <v>-3.6389552476499998E-2</v>
      </c>
      <c r="V19">
        <v>-6.2446249402800004E-3</v>
      </c>
      <c r="W19">
        <v>-4.4800127408799999E-3</v>
      </c>
      <c r="X19" s="1">
        <v>3.40017876441E-7</v>
      </c>
      <c r="Y19" s="1">
        <v>-2.59112913643E-6</v>
      </c>
      <c r="Z19">
        <v>-4.5771619684700001E-4</v>
      </c>
      <c r="AB19" s="2">
        <f t="shared" si="0"/>
        <v>2.4696749487371559E-3</v>
      </c>
      <c r="AC19" s="2">
        <f t="shared" si="1"/>
        <v>1.587609655945462E-3</v>
      </c>
      <c r="AD19">
        <f t="shared" si="2"/>
        <v>3.1927055808745353</v>
      </c>
      <c r="AE19">
        <f t="shared" si="3"/>
        <v>113.690842348</v>
      </c>
      <c r="AF19">
        <f t="shared" si="4"/>
        <v>-20</v>
      </c>
      <c r="AH19">
        <f t="shared" si="5"/>
        <v>280.513247863</v>
      </c>
      <c r="AI19">
        <f t="shared" si="6"/>
        <v>292.31776556800003</v>
      </c>
      <c r="AJ19">
        <f t="shared" si="7"/>
        <v>113.690842348</v>
      </c>
      <c r="AK19">
        <f t="shared" si="9"/>
        <v>12925.60763379779</v>
      </c>
      <c r="AL19">
        <f t="shared" si="10"/>
        <v>31891.787439317781</v>
      </c>
      <c r="AM19">
        <f t="shared" si="11"/>
        <v>33233.853000711119</v>
      </c>
      <c r="AO19">
        <f t="shared" si="12"/>
        <v>35.609560439600003</v>
      </c>
      <c r="AP19">
        <f>SUMPRODUCT(AH19:AM19,'test_file_00 (2)'!BB$2:BG$2)+'test_file_00 (2)'!BA$2</f>
        <v>35.461767146976229</v>
      </c>
      <c r="AQ19">
        <f t="shared" si="13"/>
        <v>1.0041676798567658</v>
      </c>
    </row>
    <row r="20" spans="1:43" x14ac:dyDescent="0.25">
      <c r="A20">
        <v>281.26355311399999</v>
      </c>
      <c r="B20">
        <v>277.82838827799998</v>
      </c>
      <c r="C20">
        <v>300.12399267400002</v>
      </c>
      <c r="D20">
        <v>303.47979242999997</v>
      </c>
      <c r="E20">
        <v>277.65549450499998</v>
      </c>
      <c r="F20">
        <v>1.3538254858899999E-2</v>
      </c>
      <c r="G20">
        <v>1.70181298346E-2</v>
      </c>
      <c r="H20" t="s">
        <v>25</v>
      </c>
      <c r="I20">
        <v>20</v>
      </c>
      <c r="J20">
        <v>56.0434065934</v>
      </c>
      <c r="K20">
        <v>-195400.018817</v>
      </c>
      <c r="L20">
        <v>281.26355311399999</v>
      </c>
      <c r="M20">
        <v>277.82838827799998</v>
      </c>
      <c r="N20">
        <v>3.0990311273482798E-3</v>
      </c>
      <c r="O20">
        <v>3.5771097170574999E-3</v>
      </c>
      <c r="P20" s="1">
        <v>1.42396471252131E-5</v>
      </c>
      <c r="Q20" s="1">
        <v>1.78792535897769E-5</v>
      </c>
      <c r="R20">
        <v>8.8447743866020695E-2</v>
      </c>
      <c r="S20">
        <v>336.317499669678</v>
      </c>
      <c r="T20">
        <v>3.9469129903900002E-2</v>
      </c>
      <c r="U20">
        <v>4.9479216435700003E-2</v>
      </c>
      <c r="V20">
        <v>-3.21919626267E-3</v>
      </c>
      <c r="W20">
        <v>-1.29526994744E-2</v>
      </c>
      <c r="X20" s="1">
        <v>9.6519258897700009E-7</v>
      </c>
      <c r="Y20" s="1">
        <v>4.0995063117E-8</v>
      </c>
      <c r="Z20">
        <v>4.9116101290000002E-4</v>
      </c>
      <c r="AB20" s="2">
        <f t="shared" si="0"/>
        <v>1.7211743463784049E-3</v>
      </c>
      <c r="AC20" s="2">
        <f t="shared" si="1"/>
        <v>1.5782007062439495E-3</v>
      </c>
      <c r="AD20">
        <f t="shared" si="2"/>
        <v>3.4865835375541119</v>
      </c>
      <c r="AE20">
        <f t="shared" si="3"/>
        <v>195.40001881700002</v>
      </c>
      <c r="AF20">
        <f t="shared" si="4"/>
        <v>-20</v>
      </c>
      <c r="AH20">
        <f t="shared" si="5"/>
        <v>277.82838827799998</v>
      </c>
      <c r="AI20">
        <f t="shared" si="6"/>
        <v>300.12399267400002</v>
      </c>
      <c r="AJ20">
        <f t="shared" si="7"/>
        <v>195.40001881700002</v>
      </c>
      <c r="AK20">
        <f t="shared" si="9"/>
        <v>38181.167353683959</v>
      </c>
      <c r="AL20">
        <f t="shared" si="10"/>
        <v>54287.672297417979</v>
      </c>
      <c r="AM20">
        <f t="shared" si="11"/>
        <v>58644.233815932777</v>
      </c>
      <c r="AO20">
        <f t="shared" si="12"/>
        <v>56.0434065934</v>
      </c>
      <c r="AP20">
        <f>SUMPRODUCT(AH20:AM20,'test_file_00 (2)'!BB$2:BG$2)+'test_file_00 (2)'!BA$2</f>
        <v>56.5619475860872</v>
      </c>
      <c r="AQ20">
        <f t="shared" si="13"/>
        <v>0.99083233490328493</v>
      </c>
    </row>
    <row r="21" spans="1:43" x14ac:dyDescent="0.25">
      <c r="A21">
        <v>279.57539682499998</v>
      </c>
      <c r="B21">
        <v>277.63424908399998</v>
      </c>
      <c r="C21">
        <v>299.95958486000001</v>
      </c>
      <c r="D21">
        <v>302.03669108700001</v>
      </c>
      <c r="E21">
        <v>277.57002441999998</v>
      </c>
      <c r="F21">
        <v>1.35474064039E-2</v>
      </c>
      <c r="G21">
        <v>1.7076852248199999E-2</v>
      </c>
      <c r="H21" t="s">
        <v>25</v>
      </c>
      <c r="I21">
        <v>20</v>
      </c>
      <c r="J21">
        <v>43.014065934100003</v>
      </c>
      <c r="K21">
        <v>-110552.957205</v>
      </c>
      <c r="L21">
        <v>279.57539682499998</v>
      </c>
      <c r="M21">
        <v>277.63424908399998</v>
      </c>
      <c r="N21">
        <v>3.1684113089470701E-3</v>
      </c>
      <c r="O21">
        <v>3.1363065634057801E-3</v>
      </c>
      <c r="P21" s="1">
        <v>1.4244939442175799E-5</v>
      </c>
      <c r="Q21" s="1">
        <v>1.7927172054575498E-5</v>
      </c>
      <c r="R21">
        <v>6.8094408125787001E-2</v>
      </c>
      <c r="S21">
        <v>269.59555687014802</v>
      </c>
      <c r="T21">
        <v>1.37378563466E-2</v>
      </c>
      <c r="U21">
        <v>1.5046982003499999E-2</v>
      </c>
      <c r="V21">
        <v>-5.8655836916699997E-3</v>
      </c>
      <c r="W21">
        <v>-6.4596273291899998E-3</v>
      </c>
      <c r="X21" s="1">
        <v>4.2562521412699997E-7</v>
      </c>
      <c r="Y21" s="1">
        <v>-6.2276323823399999E-7</v>
      </c>
      <c r="Z21">
        <v>9.4409937888199999E-4</v>
      </c>
      <c r="AB21" s="2">
        <f t="shared" si="0"/>
        <v>2.4386100895540312E-3</v>
      </c>
      <c r="AC21" s="2">
        <f t="shared" si="1"/>
        <v>1.5830730401099843E-3</v>
      </c>
      <c r="AD21">
        <f t="shared" si="2"/>
        <v>2.570158268097078</v>
      </c>
      <c r="AE21">
        <f t="shared" si="3"/>
        <v>110.552957205</v>
      </c>
      <c r="AF21">
        <f t="shared" si="4"/>
        <v>-20</v>
      </c>
      <c r="AH21">
        <f t="shared" si="5"/>
        <v>277.63424908399998</v>
      </c>
      <c r="AI21">
        <f t="shared" si="6"/>
        <v>299.95958486000001</v>
      </c>
      <c r="AJ21">
        <f t="shared" si="7"/>
        <v>110.552957205</v>
      </c>
      <c r="AK21">
        <f t="shared" si="9"/>
        <v>12221.956346770561</v>
      </c>
      <c r="AL21">
        <f t="shared" si="10"/>
        <v>30693.287257625758</v>
      </c>
      <c r="AM21">
        <f t="shared" si="11"/>
        <v>33161.419148257148</v>
      </c>
      <c r="AO21">
        <f t="shared" si="12"/>
        <v>43.014065934100003</v>
      </c>
      <c r="AP21">
        <f>SUMPRODUCT(AH21:AM21,'test_file_00 (2)'!BB$2:BG$2)+'test_file_00 (2)'!BA$2</f>
        <v>43.262044208133034</v>
      </c>
      <c r="AQ21">
        <f t="shared" si="13"/>
        <v>0.99426799453026282</v>
      </c>
    </row>
    <row r="22" spans="1:43" x14ac:dyDescent="0.25">
      <c r="A22">
        <v>282.90061050100002</v>
      </c>
      <c r="B22">
        <v>277.64383394399999</v>
      </c>
      <c r="C22">
        <v>291.55012210000001</v>
      </c>
      <c r="D22">
        <v>296.44993894999999</v>
      </c>
      <c r="E22">
        <v>277.03888888900002</v>
      </c>
      <c r="F22">
        <v>1.35736131009E-2</v>
      </c>
      <c r="G22">
        <v>1.6942906908199998E-2</v>
      </c>
      <c r="H22" t="s">
        <v>25</v>
      </c>
      <c r="I22">
        <v>20</v>
      </c>
      <c r="J22">
        <v>59.976593406600003</v>
      </c>
      <c r="K22">
        <v>-299658.58272300003</v>
      </c>
      <c r="L22">
        <v>282.90061050100002</v>
      </c>
      <c r="M22">
        <v>277.64383394399999</v>
      </c>
      <c r="N22">
        <v>2.9435000645742599E-3</v>
      </c>
      <c r="O22">
        <v>3.0139297276242502E-3</v>
      </c>
      <c r="P22" s="1">
        <v>1.4267969583145501E-5</v>
      </c>
      <c r="Q22" s="1">
        <v>1.77994482699369E-5</v>
      </c>
      <c r="R22">
        <v>9.4462052739128097E-2</v>
      </c>
      <c r="S22">
        <v>423.65534985691602</v>
      </c>
      <c r="T22">
        <v>7.2378828900599998E-3</v>
      </c>
      <c r="U22">
        <v>7.9460635982400007E-3</v>
      </c>
      <c r="V22">
        <v>-1.79646440516E-3</v>
      </c>
      <c r="W22">
        <v>-4.7311142963300003E-3</v>
      </c>
      <c r="X22" s="1">
        <v>1.1731822474400001E-6</v>
      </c>
      <c r="Y22" s="1">
        <v>8.8802541134399995E-7</v>
      </c>
      <c r="Z22">
        <v>-6.9565217391300005E-4</v>
      </c>
      <c r="AB22" s="2">
        <f t="shared" si="0"/>
        <v>1.4137934779212941E-3</v>
      </c>
      <c r="AC22" s="2">
        <f t="shared" si="1"/>
        <v>1.5749819616919624E-3</v>
      </c>
      <c r="AD22">
        <f t="shared" si="2"/>
        <v>4.9962588020216678</v>
      </c>
      <c r="AE22">
        <f t="shared" si="3"/>
        <v>299.65858272300005</v>
      </c>
      <c r="AF22">
        <f t="shared" si="4"/>
        <v>-20</v>
      </c>
      <c r="AH22">
        <f t="shared" si="5"/>
        <v>277.64383394399999</v>
      </c>
      <c r="AI22">
        <f t="shared" si="6"/>
        <v>291.55012210000001</v>
      </c>
      <c r="AJ22">
        <f t="shared" si="7"/>
        <v>299.65858272300005</v>
      </c>
      <c r="AK22">
        <f t="shared" si="9"/>
        <v>89795.266199557067</v>
      </c>
      <c r="AL22">
        <f t="shared" si="10"/>
        <v>83198.357781439016</v>
      </c>
      <c r="AM22">
        <f t="shared" si="11"/>
        <v>87365.496381203615</v>
      </c>
      <c r="AO22">
        <f t="shared" si="12"/>
        <v>59.976593406600003</v>
      </c>
      <c r="AP22">
        <f>SUMPRODUCT(AH22:AM22,'test_file_00 (2)'!BB$2:BG$2)+'test_file_00 (2)'!BA$2</f>
        <v>59.280343197179633</v>
      </c>
      <c r="AQ22">
        <f t="shared" si="13"/>
        <v>1.0117450434978841</v>
      </c>
    </row>
    <row r="23" spans="1:43" x14ac:dyDescent="0.25">
      <c r="A23">
        <v>279.811355311</v>
      </c>
      <c r="B23">
        <v>277.84969475000003</v>
      </c>
      <c r="C23">
        <v>291.44981684999999</v>
      </c>
      <c r="D23">
        <v>293.46428571400003</v>
      </c>
      <c r="E23">
        <v>277.59444444399998</v>
      </c>
      <c r="F23">
        <v>1.3530767231199999E-2</v>
      </c>
      <c r="G23">
        <v>1.7073039104500001E-2</v>
      </c>
      <c r="H23" t="s">
        <v>25</v>
      </c>
      <c r="I23">
        <v>20</v>
      </c>
      <c r="J23">
        <v>35.164505494499998</v>
      </c>
      <c r="K23">
        <v>-111572.704362</v>
      </c>
      <c r="L23">
        <v>279.811355311</v>
      </c>
      <c r="M23">
        <v>277.84969475000003</v>
      </c>
      <c r="N23">
        <v>6.1149163158424301E-3</v>
      </c>
      <c r="O23">
        <v>7.1364768243609598E-3</v>
      </c>
      <c r="P23" s="1">
        <v>1.4229396655077199E-5</v>
      </c>
      <c r="Q23" s="1">
        <v>1.7940021537500202E-5</v>
      </c>
      <c r="R23">
        <v>6.1295043312823198E-2</v>
      </c>
      <c r="S23">
        <v>299.04903779697798</v>
      </c>
      <c r="T23">
        <v>-1.20804799066E-2</v>
      </c>
      <c r="U23">
        <v>-1.01279396932E-2</v>
      </c>
      <c r="V23">
        <v>-3.1003875351699999E-2</v>
      </c>
      <c r="W23">
        <v>-3.9433030737400003E-2</v>
      </c>
      <c r="X23" s="1">
        <v>2.1787670309599999E-6</v>
      </c>
      <c r="Y23" s="1">
        <v>6.3482060973899998E-7</v>
      </c>
      <c r="Z23">
        <v>-8.9823220257999998E-4</v>
      </c>
      <c r="AB23" s="2">
        <f t="shared" si="0"/>
        <v>2.6803064379143041E-3</v>
      </c>
      <c r="AC23" s="2">
        <f t="shared" si="1"/>
        <v>1.7430941357162045E-3</v>
      </c>
      <c r="AD23">
        <f t="shared" si="2"/>
        <v>3.1728785260310524</v>
      </c>
      <c r="AE23">
        <f t="shared" si="3"/>
        <v>111.57270436200001</v>
      </c>
      <c r="AF23">
        <f t="shared" si="4"/>
        <v>-20</v>
      </c>
      <c r="AH23">
        <f t="shared" si="5"/>
        <v>277.84969475000003</v>
      </c>
      <c r="AI23">
        <f t="shared" si="6"/>
        <v>291.44981684999999</v>
      </c>
      <c r="AJ23">
        <f t="shared" si="7"/>
        <v>111.57270436200001</v>
      </c>
      <c r="AK23">
        <f t="shared" si="9"/>
        <v>12448.468358650256</v>
      </c>
      <c r="AL23">
        <f t="shared" si="10"/>
        <v>31000.441849413699</v>
      </c>
      <c r="AM23">
        <f t="shared" si="11"/>
        <v>32517.844251764098</v>
      </c>
      <c r="AO23">
        <f t="shared" si="12"/>
        <v>35.164505494499998</v>
      </c>
      <c r="AP23">
        <f>SUMPRODUCT(AH23:AM23,'test_file_00 (2)'!BB$2:BG$2)+'test_file_00 (2)'!BA$2</f>
        <v>35.618264080223241</v>
      </c>
      <c r="AQ23">
        <f t="shared" si="13"/>
        <v>0.98726050812860389</v>
      </c>
    </row>
    <row r="24" spans="1:43" x14ac:dyDescent="0.25">
      <c r="A24">
        <v>289.37710622700001</v>
      </c>
      <c r="B24">
        <v>283.55195360200003</v>
      </c>
      <c r="C24">
        <v>303.359096459</v>
      </c>
      <c r="D24">
        <v>308.89151404199998</v>
      </c>
      <c r="E24">
        <v>282.59444444399998</v>
      </c>
      <c r="F24">
        <v>1.3620341444099999E-2</v>
      </c>
      <c r="G24">
        <v>1.6792738374800002E-2</v>
      </c>
      <c r="H24" t="s">
        <v>25</v>
      </c>
      <c r="I24">
        <v>30</v>
      </c>
      <c r="J24">
        <v>85.559670329699998</v>
      </c>
      <c r="K24">
        <v>-332135.03114899999</v>
      </c>
      <c r="L24">
        <v>289.37710622700001</v>
      </c>
      <c r="M24">
        <v>283.55195360200003</v>
      </c>
      <c r="N24">
        <v>2.9264331075875899E-3</v>
      </c>
      <c r="O24">
        <v>2.9380177259812502E-3</v>
      </c>
      <c r="P24" s="1">
        <v>1.4332512168686E-5</v>
      </c>
      <c r="Q24" s="1">
        <v>1.7634408128107601E-5</v>
      </c>
      <c r="R24">
        <v>0.134587103737067</v>
      </c>
      <c r="S24">
        <v>456.067656681534</v>
      </c>
      <c r="T24">
        <v>1.7608961087200001E-3</v>
      </c>
      <c r="U24">
        <v>1.7508095769000001E-3</v>
      </c>
      <c r="V24">
        <v>3.12151616499E-4</v>
      </c>
      <c r="W24">
        <v>1.7030312682499999E-3</v>
      </c>
      <c r="X24" s="1">
        <v>-1.33053094558E-6</v>
      </c>
      <c r="Y24" s="1">
        <v>-1.9749974525200001E-6</v>
      </c>
      <c r="Z24">
        <v>-2.72336359293E-4</v>
      </c>
      <c r="AB24" s="2">
        <f t="shared" si="0"/>
        <v>1.3731392774312212E-3</v>
      </c>
      <c r="AC24" s="2">
        <f t="shared" si="1"/>
        <v>1.5730203636648225E-3</v>
      </c>
      <c r="AD24">
        <f t="shared" si="2"/>
        <v>3.8819110670849235</v>
      </c>
      <c r="AE24">
        <f t="shared" si="3"/>
        <v>332.13503114899999</v>
      </c>
      <c r="AF24">
        <f t="shared" si="4"/>
        <v>-30</v>
      </c>
      <c r="AH24">
        <f t="shared" si="5"/>
        <v>283.55195360200003</v>
      </c>
      <c r="AI24">
        <f t="shared" si="6"/>
        <v>303.359096459</v>
      </c>
      <c r="AJ24">
        <f t="shared" si="7"/>
        <v>332.13503114899999</v>
      </c>
      <c r="AK24">
        <f t="shared" si="9"/>
        <v>110313.67891634718</v>
      </c>
      <c r="AL24">
        <f t="shared" si="10"/>
        <v>94177.536941960076</v>
      </c>
      <c r="AM24">
        <f t="shared" si="11"/>
        <v>100756.18295174246</v>
      </c>
      <c r="AO24">
        <f t="shared" si="12"/>
        <v>85.559670329699998</v>
      </c>
      <c r="AP24">
        <f>SUMPRODUCT(AH24:AM24,'test_file_00 (2)'!BB$2:BG$2)+'test_file_00 (2)'!BA$2</f>
        <v>85.15767040534385</v>
      </c>
      <c r="AQ24">
        <f t="shared" si="13"/>
        <v>1.0047206543161955</v>
      </c>
    </row>
    <row r="25" spans="1:43" x14ac:dyDescent="0.25">
      <c r="A25">
        <v>284.95567765599998</v>
      </c>
      <c r="B25">
        <v>283.37423687400002</v>
      </c>
      <c r="C25">
        <v>297.63894993899999</v>
      </c>
      <c r="D25">
        <v>299.22313797300001</v>
      </c>
      <c r="E25">
        <v>283.14999999999998</v>
      </c>
      <c r="F25">
        <v>1.35867164493E-2</v>
      </c>
      <c r="G25">
        <v>1.6809100227900001E-2</v>
      </c>
      <c r="H25" t="s">
        <v>25</v>
      </c>
      <c r="I25">
        <v>30</v>
      </c>
      <c r="J25">
        <v>35.571098901100001</v>
      </c>
      <c r="K25">
        <v>-90067.999020999996</v>
      </c>
      <c r="L25">
        <v>284.95567765599998</v>
      </c>
      <c r="M25">
        <v>283.37423687400002</v>
      </c>
      <c r="N25">
        <v>2.9499075899412602E-3</v>
      </c>
      <c r="O25">
        <v>2.9524978578936898E-3</v>
      </c>
      <c r="P25" s="1">
        <v>1.42841531978781E-5</v>
      </c>
      <c r="Q25" s="1">
        <v>1.7650871739760901E-5</v>
      </c>
      <c r="R25">
        <v>5.6010257876813602E-2</v>
      </c>
      <c r="S25">
        <v>258.519011851632</v>
      </c>
      <c r="T25">
        <v>-1.1305770678400001E-2</v>
      </c>
      <c r="U25">
        <v>-1.07379539212E-2</v>
      </c>
      <c r="V25">
        <v>1.92502305763E-3</v>
      </c>
      <c r="W25" s="1">
        <v>-8.8820628807099997E-5</v>
      </c>
      <c r="X25" s="1">
        <v>-1.0864398985800001E-6</v>
      </c>
      <c r="Y25" s="1">
        <v>-2.1874939451700001E-6</v>
      </c>
      <c r="Z25">
        <v>8.5109453966800001E-4</v>
      </c>
      <c r="AB25" s="2">
        <f t="shared" si="0"/>
        <v>2.87026485168563E-3</v>
      </c>
      <c r="AC25" s="2">
        <f t="shared" si="1"/>
        <v>1.5746001559451834E-3</v>
      </c>
      <c r="AD25">
        <f t="shared" si="2"/>
        <v>2.5320555676792638</v>
      </c>
      <c r="AE25">
        <f t="shared" si="3"/>
        <v>90.067999020999991</v>
      </c>
      <c r="AF25">
        <f t="shared" si="4"/>
        <v>-30</v>
      </c>
      <c r="AH25">
        <f t="shared" si="5"/>
        <v>283.37423687400002</v>
      </c>
      <c r="AI25">
        <f t="shared" si="6"/>
        <v>297.63894993899999</v>
      </c>
      <c r="AJ25">
        <f t="shared" si="7"/>
        <v>90.067999020999991</v>
      </c>
      <c r="AK25">
        <f t="shared" si="9"/>
        <v>8112.2444476468554</v>
      </c>
      <c r="AL25">
        <f t="shared" si="10"/>
        <v>25522.950489344053</v>
      </c>
      <c r="AM25">
        <f t="shared" si="11"/>
        <v>26807.744651717316</v>
      </c>
      <c r="AO25">
        <f t="shared" si="12"/>
        <v>35.571098901100001</v>
      </c>
      <c r="AP25">
        <f>SUMPRODUCT(AH25:AM25,'test_file_00 (2)'!BB$2:BG$2)+'test_file_00 (2)'!BA$2</f>
        <v>36.074898675565493</v>
      </c>
      <c r="AQ25">
        <f t="shared" si="13"/>
        <v>0.9860346170616765</v>
      </c>
    </row>
    <row r="26" spans="1:43" x14ac:dyDescent="0.25">
      <c r="A26">
        <v>282.53986569</v>
      </c>
      <c r="B26">
        <v>280.58986569000001</v>
      </c>
      <c r="C26">
        <v>302.92173382200002</v>
      </c>
      <c r="D26">
        <v>304.92930402899998</v>
      </c>
      <c r="E26">
        <v>280.372222222</v>
      </c>
      <c r="F26">
        <v>1.3567789390400001E-2</v>
      </c>
      <c r="G26">
        <v>1.70061357643E-2</v>
      </c>
      <c r="H26" t="s">
        <v>25</v>
      </c>
      <c r="I26">
        <v>30</v>
      </c>
      <c r="J26">
        <v>44.6968131868</v>
      </c>
      <c r="K26">
        <v>-111044.48344900001</v>
      </c>
      <c r="L26">
        <v>282.53986569</v>
      </c>
      <c r="M26">
        <v>280.58986569000001</v>
      </c>
      <c r="N26">
        <v>2.9339708845328499E-3</v>
      </c>
      <c r="O26">
        <v>2.9285295999324202E-3</v>
      </c>
      <c r="P26" s="1">
        <v>1.42634218957847E-5</v>
      </c>
      <c r="Q26" s="1">
        <v>1.78791340804515E-5</v>
      </c>
      <c r="R26">
        <v>7.0286530551921106E-2</v>
      </c>
      <c r="S26">
        <v>269.250106677112</v>
      </c>
      <c r="T26">
        <v>-1.4613792005100001E-2</v>
      </c>
      <c r="U26">
        <v>-1.5230663056800001E-2</v>
      </c>
      <c r="V26">
        <v>-2.40484153528E-3</v>
      </c>
      <c r="W26">
        <v>-1.90794712534E-3</v>
      </c>
      <c r="X26" s="1">
        <v>-1.3823776430499999E-6</v>
      </c>
      <c r="Y26" s="1">
        <v>1.6639172676899999E-7</v>
      </c>
      <c r="Z26">
        <v>5.0740563784000005E-4</v>
      </c>
      <c r="AB26" s="2">
        <f t="shared" si="0"/>
        <v>2.4247049318822933E-3</v>
      </c>
      <c r="AC26" s="2">
        <f t="shared" si="1"/>
        <v>1.5725177152602534E-3</v>
      </c>
      <c r="AD26">
        <f t="shared" si="2"/>
        <v>2.4843937527473212</v>
      </c>
      <c r="AE26">
        <f t="shared" si="3"/>
        <v>111.04448344900001</v>
      </c>
      <c r="AF26">
        <f t="shared" si="4"/>
        <v>-30</v>
      </c>
      <c r="AH26">
        <f t="shared" si="5"/>
        <v>280.58986569000001</v>
      </c>
      <c r="AI26">
        <f t="shared" si="6"/>
        <v>302.92173382200002</v>
      </c>
      <c r="AJ26">
        <f t="shared" si="7"/>
        <v>111.04448344900001</v>
      </c>
      <c r="AK26">
        <f t="shared" si="9"/>
        <v>12330.877304455238</v>
      </c>
      <c r="AL26">
        <f t="shared" si="10"/>
        <v>31157.956696570342</v>
      </c>
      <c r="AM26">
        <f t="shared" si="11"/>
        <v>33637.787457739469</v>
      </c>
      <c r="AO26">
        <f t="shared" si="12"/>
        <v>44.6968131868</v>
      </c>
      <c r="AP26">
        <f>SUMPRODUCT(AH26:AM26,'test_file_00 (2)'!BB$2:BG$2)+'test_file_00 (2)'!BA$2</f>
        <v>44.71611725156373</v>
      </c>
      <c r="AQ26">
        <f t="shared" si="13"/>
        <v>0.99956829738469621</v>
      </c>
    </row>
    <row r="27" spans="1:43" x14ac:dyDescent="0.25">
      <c r="A27">
        <v>281.22942612899999</v>
      </c>
      <c r="B27">
        <v>277.76770451800002</v>
      </c>
      <c r="C27">
        <v>300.396398046</v>
      </c>
      <c r="D27">
        <v>303.827472527</v>
      </c>
      <c r="E27">
        <v>277.59444444399998</v>
      </c>
      <c r="F27">
        <v>1.3565778823699999E-2</v>
      </c>
      <c r="G27">
        <v>1.6982355613399999E-2</v>
      </c>
      <c r="H27" t="s">
        <v>25</v>
      </c>
      <c r="I27">
        <v>30</v>
      </c>
      <c r="J27">
        <v>57.118571428599999</v>
      </c>
      <c r="K27">
        <v>-197314.28195199999</v>
      </c>
      <c r="L27">
        <v>281.22942612899999</v>
      </c>
      <c r="M27">
        <v>277.76770451800002</v>
      </c>
      <c r="N27">
        <v>3.0130553475335199E-3</v>
      </c>
      <c r="O27">
        <v>3.04752148529279E-3</v>
      </c>
      <c r="P27" s="1">
        <v>1.42649714148372E-5</v>
      </c>
      <c r="Q27" s="1">
        <v>1.7850502955896502E-5</v>
      </c>
      <c r="R27">
        <v>8.9879117589862598E-2</v>
      </c>
      <c r="S27">
        <v>331.06445796440499</v>
      </c>
      <c r="T27">
        <v>6.2483410309400003E-4</v>
      </c>
      <c r="U27">
        <v>-4.1248606466199998E-4</v>
      </c>
      <c r="V27">
        <v>4.43541965281E-3</v>
      </c>
      <c r="W27">
        <v>2.64426394861E-3</v>
      </c>
      <c r="X27" s="1">
        <v>-9.941302805889999E-7</v>
      </c>
      <c r="Y27" s="1">
        <v>4.1206067118400003E-6</v>
      </c>
      <c r="Z27">
        <v>9.4409937888199999E-4</v>
      </c>
      <c r="AB27" s="2">
        <f t="shared" si="0"/>
        <v>1.6778534969148456E-3</v>
      </c>
      <c r="AC27" s="2">
        <f t="shared" si="1"/>
        <v>1.573553317981951E-3</v>
      </c>
      <c r="AD27">
        <f t="shared" si="2"/>
        <v>3.454468083093587</v>
      </c>
      <c r="AE27">
        <f t="shared" si="3"/>
        <v>197.31428195199999</v>
      </c>
      <c r="AF27">
        <f t="shared" si="4"/>
        <v>-30</v>
      </c>
      <c r="AH27">
        <f t="shared" si="5"/>
        <v>277.76770451800002</v>
      </c>
      <c r="AI27">
        <f t="shared" si="6"/>
        <v>300.396398046</v>
      </c>
      <c r="AJ27">
        <f t="shared" si="7"/>
        <v>197.31428195199999</v>
      </c>
      <c r="AK27">
        <f t="shared" si="9"/>
        <v>38932.925862233351</v>
      </c>
      <c r="AL27">
        <f t="shared" si="10"/>
        <v>54807.535166424474</v>
      </c>
      <c r="AM27">
        <f t="shared" si="11"/>
        <v>59272.499581413664</v>
      </c>
      <c r="AO27">
        <f t="shared" si="12"/>
        <v>57.118571428599999</v>
      </c>
      <c r="AP27">
        <f>SUMPRODUCT(AH27:AM27,'test_file_00 (2)'!BB$2:BG$2)+'test_file_00 (2)'!BA$2</f>
        <v>57.278280323978578</v>
      </c>
      <c r="AQ27">
        <f t="shared" si="13"/>
        <v>0.99721170233332368</v>
      </c>
    </row>
    <row r="28" spans="1:43" x14ac:dyDescent="0.25">
      <c r="A28">
        <v>281.16056166099997</v>
      </c>
      <c r="B28">
        <v>277.42545787500001</v>
      </c>
      <c r="C28">
        <v>294.98101343100001</v>
      </c>
      <c r="D28">
        <v>298.58705738700002</v>
      </c>
      <c r="E28">
        <v>277.03888888900002</v>
      </c>
      <c r="F28">
        <v>1.35736131009E-2</v>
      </c>
      <c r="G28">
        <v>1.6985752777800001E-2</v>
      </c>
      <c r="H28" t="s">
        <v>25</v>
      </c>
      <c r="I28">
        <v>30</v>
      </c>
      <c r="J28">
        <v>51.350879120899997</v>
      </c>
      <c r="K28">
        <v>-213044.252099</v>
      </c>
      <c r="L28">
        <v>281.16056166099997</v>
      </c>
      <c r="M28">
        <v>277.42545787500001</v>
      </c>
      <c r="N28">
        <v>2.9554748260794202E-3</v>
      </c>
      <c r="O28">
        <v>2.98737829854505E-3</v>
      </c>
      <c r="P28" s="1">
        <v>1.4273950520857701E-5</v>
      </c>
      <c r="Q28" s="1">
        <v>1.7837280764163301E-5</v>
      </c>
      <c r="R28">
        <v>8.0756600359394401E-2</v>
      </c>
      <c r="S28">
        <v>343.59837048285999</v>
      </c>
      <c r="T28">
        <v>-3.0015395232800002E-3</v>
      </c>
      <c r="U28">
        <v>-2.6432022084199999E-3</v>
      </c>
      <c r="V28">
        <v>5.4095662791399997E-4</v>
      </c>
      <c r="W28">
        <v>-3.4862239210100001E-3</v>
      </c>
      <c r="X28" s="1">
        <v>4.3768258563200002E-7</v>
      </c>
      <c r="Y28" s="1">
        <v>3.6413261945099998E-7</v>
      </c>
      <c r="Z28">
        <v>-9.956999522220001E-4</v>
      </c>
      <c r="AB28" s="2">
        <f t="shared" si="0"/>
        <v>1.6128028195907041E-3</v>
      </c>
      <c r="AC28" s="2">
        <f t="shared" si="1"/>
        <v>1.5726429954443792E-3</v>
      </c>
      <c r="AD28">
        <f t="shared" si="2"/>
        <v>4.1487946408358614</v>
      </c>
      <c r="AE28">
        <f t="shared" si="3"/>
        <v>213.044252099</v>
      </c>
      <c r="AF28">
        <f t="shared" si="4"/>
        <v>-30</v>
      </c>
      <c r="AH28">
        <f t="shared" si="5"/>
        <v>277.42545787500001</v>
      </c>
      <c r="AI28">
        <f t="shared" si="6"/>
        <v>294.98101343100001</v>
      </c>
      <c r="AJ28">
        <f t="shared" si="7"/>
        <v>213.044252099</v>
      </c>
      <c r="AK28">
        <f t="shared" si="9"/>
        <v>45387.853352422266</v>
      </c>
      <c r="AL28">
        <f t="shared" si="10"/>
        <v>59103.899186202005</v>
      </c>
      <c r="AM28">
        <f t="shared" si="11"/>
        <v>62844.009389812469</v>
      </c>
      <c r="AO28">
        <f t="shared" si="12"/>
        <v>51.350879120899997</v>
      </c>
      <c r="AP28">
        <f>SUMPRODUCT(AH28:AM28,'test_file_00 (2)'!BB$2:BG$2)+'test_file_00 (2)'!BA$2</f>
        <v>52.379600794898778</v>
      </c>
      <c r="AQ28">
        <f t="shared" si="13"/>
        <v>0.98036026127753595</v>
      </c>
    </row>
    <row r="29" spans="1:43" x14ac:dyDescent="0.25">
      <c r="A29">
        <v>279.72216117200003</v>
      </c>
      <c r="B29">
        <v>277.867277167</v>
      </c>
      <c r="C29">
        <v>295.00714285700002</v>
      </c>
      <c r="D29">
        <v>296.939010989</v>
      </c>
      <c r="E29">
        <v>277.59444444399998</v>
      </c>
      <c r="F29">
        <v>1.3545534497E-2</v>
      </c>
      <c r="G29">
        <v>1.7040454058000001E-2</v>
      </c>
      <c r="H29" t="s">
        <v>25</v>
      </c>
      <c r="I29">
        <v>30</v>
      </c>
      <c r="J29">
        <v>37.442417582399997</v>
      </c>
      <c r="K29">
        <v>-105614.14482</v>
      </c>
      <c r="L29">
        <v>279.72216117200003</v>
      </c>
      <c r="M29">
        <v>277.867277167</v>
      </c>
      <c r="N29">
        <v>2.9513916725329098E-3</v>
      </c>
      <c r="O29">
        <v>2.9575707716296001E-3</v>
      </c>
      <c r="P29" s="1">
        <v>1.42420753304514E-5</v>
      </c>
      <c r="Q29" s="1">
        <v>1.78994094535477E-5</v>
      </c>
      <c r="R29">
        <v>5.8886564198683898E-2</v>
      </c>
      <c r="S29">
        <v>266.33236029265902</v>
      </c>
      <c r="T29">
        <v>2.1956256304099999E-2</v>
      </c>
      <c r="U29">
        <v>1.9414981154100001E-2</v>
      </c>
      <c r="V29">
        <v>2.98773690078E-3</v>
      </c>
      <c r="W29">
        <v>9.4707225142000003E-4</v>
      </c>
      <c r="X29" s="1">
        <v>-8.33767239572E-7</v>
      </c>
      <c r="Y29" s="1">
        <v>1.16534495596E-6</v>
      </c>
      <c r="Z29">
        <v>-9.7754419493599996E-4</v>
      </c>
      <c r="AB29" s="2">
        <f t="shared" si="0"/>
        <v>2.521748964085955E-3</v>
      </c>
      <c r="AC29" s="2">
        <f t="shared" si="1"/>
        <v>1.5727233442950498E-3</v>
      </c>
      <c r="AD29">
        <f t="shared" si="2"/>
        <v>2.8207084808979985</v>
      </c>
      <c r="AE29">
        <f t="shared" si="3"/>
        <v>105.61414482000001</v>
      </c>
      <c r="AF29">
        <f t="shared" si="4"/>
        <v>-30</v>
      </c>
      <c r="AH29">
        <f t="shared" si="5"/>
        <v>277.867277167</v>
      </c>
      <c r="AI29">
        <f t="shared" si="6"/>
        <v>295.00714285700002</v>
      </c>
      <c r="AJ29">
        <f t="shared" si="7"/>
        <v>105.61414482000001</v>
      </c>
      <c r="AK29">
        <f t="shared" si="9"/>
        <v>11154.347586059934</v>
      </c>
      <c r="AL29">
        <f t="shared" si="10"/>
        <v>29346.714851454621</v>
      </c>
      <c r="AM29">
        <f t="shared" si="11"/>
        <v>31156.92710863363</v>
      </c>
      <c r="AO29">
        <f t="shared" si="12"/>
        <v>37.442417582399997</v>
      </c>
      <c r="AP29">
        <f>SUMPRODUCT(AH29:AM29,'test_file_00 (2)'!BB$2:BG$2)+'test_file_00 (2)'!BA$2</f>
        <v>38.123520097364917</v>
      </c>
      <c r="AQ29">
        <f t="shared" si="13"/>
        <v>0.98213432250680344</v>
      </c>
    </row>
    <row r="30" spans="1:43" x14ac:dyDescent="0.25">
      <c r="A30">
        <v>281.56709401699999</v>
      </c>
      <c r="B30">
        <v>277.56159951199999</v>
      </c>
      <c r="C30">
        <v>292.17728937700002</v>
      </c>
      <c r="D30">
        <v>296.01031746000001</v>
      </c>
      <c r="E30">
        <v>277.59444444399998</v>
      </c>
      <c r="F30">
        <v>1.35736131009E-2</v>
      </c>
      <c r="G30">
        <v>1.6918988097400001E-2</v>
      </c>
      <c r="H30" t="s">
        <v>25</v>
      </c>
      <c r="I30">
        <v>30</v>
      </c>
      <c r="J30">
        <v>49.7694505495</v>
      </c>
      <c r="K30">
        <v>-228429.670029</v>
      </c>
      <c r="L30">
        <v>281.56709401699999</v>
      </c>
      <c r="M30">
        <v>277.56159951199999</v>
      </c>
      <c r="N30">
        <v>2.94048163993394E-3</v>
      </c>
      <c r="O30">
        <v>2.9754552620351502E-3</v>
      </c>
      <c r="P30" s="1">
        <v>1.4274734962886601E-5</v>
      </c>
      <c r="Q30" s="1">
        <v>1.7755923083014101E-5</v>
      </c>
      <c r="R30">
        <v>7.8308166943629798E-2</v>
      </c>
      <c r="S30">
        <v>357.61660793715799</v>
      </c>
      <c r="T30">
        <v>1.10670488931E-2</v>
      </c>
      <c r="U30">
        <v>1.1279396931600001E-2</v>
      </c>
      <c r="V30">
        <v>1.5734989648000001E-3</v>
      </c>
      <c r="W30">
        <v>-1.5129797738499999E-3</v>
      </c>
      <c r="X30" s="1">
        <v>1.89240445771E-6</v>
      </c>
      <c r="Y30" s="1">
        <v>-6.2216036965899997E-7</v>
      </c>
      <c r="Z30">
        <v>-1.73913043478E-4</v>
      </c>
      <c r="AB30" s="2">
        <f t="shared" si="0"/>
        <v>1.5655435998824375E-3</v>
      </c>
      <c r="AC30" s="2">
        <f t="shared" si="1"/>
        <v>1.5734183536092203E-3</v>
      </c>
      <c r="AD30">
        <f t="shared" si="2"/>
        <v>4.5897567183669636</v>
      </c>
      <c r="AE30">
        <f t="shared" si="3"/>
        <v>228.42967002899999</v>
      </c>
      <c r="AF30">
        <f t="shared" si="4"/>
        <v>-30</v>
      </c>
      <c r="AH30">
        <f t="shared" si="5"/>
        <v>277.56159951199999</v>
      </c>
      <c r="AI30">
        <f t="shared" si="6"/>
        <v>292.17728937700002</v>
      </c>
      <c r="AJ30">
        <f t="shared" si="7"/>
        <v>228.42967002899999</v>
      </c>
      <c r="AK30">
        <f t="shared" si="9"/>
        <v>52180.114149557819</v>
      </c>
      <c r="AL30">
        <f t="shared" si="10"/>
        <v>63403.3045892476</v>
      </c>
      <c r="AM30">
        <f t="shared" si="11"/>
        <v>66741.961802355756</v>
      </c>
      <c r="AO30">
        <f t="shared" si="12"/>
        <v>49.7694505495</v>
      </c>
      <c r="AP30">
        <f>SUMPRODUCT(AH30:AM30,'test_file_00 (2)'!BB$2:BG$2)+'test_file_00 (2)'!BA$2</f>
        <v>50.33064358610099</v>
      </c>
      <c r="AQ30">
        <f t="shared" si="13"/>
        <v>0.98884987362339305</v>
      </c>
    </row>
    <row r="31" spans="1:43" x14ac:dyDescent="0.25">
      <c r="A31">
        <v>279.61794871799998</v>
      </c>
      <c r="B31">
        <v>277.606471306</v>
      </c>
      <c r="C31">
        <v>292.07551892599997</v>
      </c>
      <c r="D31">
        <v>294.15189255199999</v>
      </c>
      <c r="E31">
        <v>277.59444444399998</v>
      </c>
      <c r="F31">
        <v>1.3541998672799999E-2</v>
      </c>
      <c r="G31">
        <v>1.69660630901E-2</v>
      </c>
      <c r="H31" t="s">
        <v>25</v>
      </c>
      <c r="I31">
        <v>30</v>
      </c>
      <c r="J31">
        <v>36.054065934100002</v>
      </c>
      <c r="K31">
        <v>-114513.360655</v>
      </c>
      <c r="L31">
        <v>279.61794871799998</v>
      </c>
      <c r="M31">
        <v>277.606471306</v>
      </c>
      <c r="N31">
        <v>2.9535890303121798E-3</v>
      </c>
      <c r="O31">
        <v>2.9848694470509902E-3</v>
      </c>
      <c r="P31" s="1">
        <v>1.4253399568952101E-5</v>
      </c>
      <c r="Q31" s="1">
        <v>1.7826517371410499E-5</v>
      </c>
      <c r="R31">
        <v>5.6706543395115903E-2</v>
      </c>
      <c r="S31">
        <v>271.42910100621202</v>
      </c>
      <c r="T31">
        <v>1.07012793969E-2</v>
      </c>
      <c r="U31">
        <v>1.1783192652799999E-2</v>
      </c>
      <c r="V31">
        <v>-5.8873493656100002E-4</v>
      </c>
      <c r="W31">
        <v>-2.1234803843499998E-3</v>
      </c>
      <c r="X31" s="1">
        <v>1.2660240080300001E-6</v>
      </c>
      <c r="Y31" s="1">
        <v>8.1206397086300003E-7</v>
      </c>
      <c r="Z31">
        <v>2.6373626373599998E-4</v>
      </c>
      <c r="AB31" s="2">
        <f t="shared" si="0"/>
        <v>2.3702832530080029E-3</v>
      </c>
      <c r="AC31" s="2">
        <f t="shared" si="1"/>
        <v>1.5728196508755688E-3</v>
      </c>
      <c r="AD31">
        <f t="shared" si="2"/>
        <v>3.1761566327722566</v>
      </c>
      <c r="AE31">
        <f t="shared" si="3"/>
        <v>114.513360655</v>
      </c>
      <c r="AF31">
        <f t="shared" si="4"/>
        <v>-30</v>
      </c>
      <c r="AH31">
        <f t="shared" si="5"/>
        <v>277.606471306</v>
      </c>
      <c r="AI31">
        <f t="shared" si="6"/>
        <v>292.07551892599997</v>
      </c>
      <c r="AJ31">
        <f t="shared" si="7"/>
        <v>114.513360655</v>
      </c>
      <c r="AK31">
        <f t="shared" si="9"/>
        <v>13113.309768502102</v>
      </c>
      <c r="AL31">
        <f t="shared" si="10"/>
        <v>31789.649968825888</v>
      </c>
      <c r="AM31">
        <f t="shared" si="11"/>
        <v>33446.549237269312</v>
      </c>
      <c r="AO31">
        <f t="shared" si="12"/>
        <v>36.054065934100002</v>
      </c>
      <c r="AP31">
        <f>SUMPRODUCT(AH31:AM31,'test_file_00 (2)'!BB$2:BG$2)+'test_file_00 (2)'!BA$2</f>
        <v>36.597120597750148</v>
      </c>
      <c r="AQ31">
        <f t="shared" si="13"/>
        <v>0.98516127348872551</v>
      </c>
    </row>
    <row r="32" spans="1:43" x14ac:dyDescent="0.25">
      <c r="A32">
        <v>287.08827838799999</v>
      </c>
      <c r="B32">
        <v>283.47838827800001</v>
      </c>
      <c r="C32">
        <v>302.84358974399998</v>
      </c>
      <c r="D32">
        <v>306.25402930400003</v>
      </c>
      <c r="E32">
        <v>283.14999999999998</v>
      </c>
      <c r="F32">
        <v>1.35869937689E-2</v>
      </c>
      <c r="G32">
        <v>1.69306355183E-2</v>
      </c>
      <c r="H32" t="s">
        <v>25</v>
      </c>
      <c r="I32">
        <v>40</v>
      </c>
      <c r="J32">
        <v>57.4503296703</v>
      </c>
      <c r="K32">
        <v>-205464.74082000001</v>
      </c>
      <c r="L32">
        <v>287.08827838799999</v>
      </c>
      <c r="M32">
        <v>283.47838827800001</v>
      </c>
      <c r="N32">
        <v>3.2676010472161201E-3</v>
      </c>
      <c r="O32">
        <v>3.6132780091689301E-3</v>
      </c>
      <c r="P32" s="1">
        <v>1.4284927562020299E-5</v>
      </c>
      <c r="Q32" s="1">
        <v>1.7782428620985299E-5</v>
      </c>
      <c r="R32">
        <v>9.8744042586927802E-2</v>
      </c>
      <c r="S32">
        <v>344.797696258982</v>
      </c>
      <c r="T32">
        <v>4.15563256123E-2</v>
      </c>
      <c r="U32">
        <v>2.8438769827600002E-2</v>
      </c>
      <c r="V32">
        <v>1.4710495885200001E-2</v>
      </c>
      <c r="W32">
        <v>2.18757454745E-2</v>
      </c>
      <c r="X32" s="1">
        <v>-9.5121444030699996E-7</v>
      </c>
      <c r="Y32" s="1">
        <v>-2.2223975865000002E-6</v>
      </c>
      <c r="Z32" s="1">
        <v>-6.5636950617899996E-5</v>
      </c>
      <c r="AB32" s="2">
        <f t="shared" si="0"/>
        <v>1.6781356007016619E-3</v>
      </c>
      <c r="AC32" s="2">
        <f t="shared" si="1"/>
        <v>1.7187724274796519E-3</v>
      </c>
      <c r="AD32">
        <f t="shared" si="2"/>
        <v>3.576389239176442</v>
      </c>
      <c r="AE32">
        <f t="shared" si="3"/>
        <v>205.46474082</v>
      </c>
      <c r="AF32">
        <f t="shared" si="4"/>
        <v>-40</v>
      </c>
      <c r="AH32">
        <f t="shared" si="5"/>
        <v>283.47838827800001</v>
      </c>
      <c r="AI32">
        <f t="shared" si="6"/>
        <v>302.84358974399998</v>
      </c>
      <c r="AJ32">
        <f t="shared" si="7"/>
        <v>205.46474082</v>
      </c>
      <c r="AK32">
        <f t="shared" si="9"/>
        <v>42215.759720229777</v>
      </c>
      <c r="AL32">
        <f t="shared" si="10"/>
        <v>58244.813575610598</v>
      </c>
      <c r="AM32">
        <f t="shared" si="11"/>
        <v>62223.679675749365</v>
      </c>
      <c r="AO32">
        <f t="shared" si="12"/>
        <v>57.4503296703</v>
      </c>
      <c r="AP32">
        <f>SUMPRODUCT(AH32:AM32,'test_file_00 (2)'!BB$2:BG$2)+'test_file_00 (2)'!BA$2</f>
        <v>59.289375035335098</v>
      </c>
      <c r="AQ32">
        <f t="shared" si="13"/>
        <v>0.96898187299260496</v>
      </c>
    </row>
    <row r="33" spans="1:43" x14ac:dyDescent="0.25">
      <c r="A33">
        <v>289.40848595800003</v>
      </c>
      <c r="B33">
        <v>283.124969475</v>
      </c>
      <c r="C33">
        <v>297.59603174599999</v>
      </c>
      <c r="D33">
        <v>303.523992674</v>
      </c>
      <c r="E33">
        <v>282.59444444399998</v>
      </c>
      <c r="F33">
        <v>1.35879643873E-2</v>
      </c>
      <c r="G33">
        <v>1.6682365195999999E-2</v>
      </c>
      <c r="H33" t="s">
        <v>25</v>
      </c>
      <c r="I33">
        <v>40</v>
      </c>
      <c r="J33">
        <v>75.690659340699995</v>
      </c>
      <c r="K33">
        <v>-357440.49362999998</v>
      </c>
      <c r="L33">
        <v>289.40848595800003</v>
      </c>
      <c r="M33">
        <v>283.124969475</v>
      </c>
      <c r="N33">
        <v>2.9737361634818299E-3</v>
      </c>
      <c r="O33">
        <v>2.9712393722358598E-3</v>
      </c>
      <c r="P33" s="1">
        <v>1.42958141415595E-5</v>
      </c>
      <c r="Q33" s="1">
        <v>1.7552030131797601E-5</v>
      </c>
      <c r="R33">
        <v>0.11909608106013</v>
      </c>
      <c r="S33">
        <v>481.39882647917301</v>
      </c>
      <c r="T33">
        <v>-1.4014439666599999E-2</v>
      </c>
      <c r="U33">
        <v>-1.4457716196800001E-2</v>
      </c>
      <c r="V33">
        <v>-3.6545097414700002E-3</v>
      </c>
      <c r="W33">
        <v>-3.6741519350199999E-3</v>
      </c>
      <c r="X33" s="1">
        <v>-9.2841760588599995E-7</v>
      </c>
      <c r="Y33" s="1">
        <v>-1.36911453439E-6</v>
      </c>
      <c r="Z33">
        <v>-8.8772097467800003E-4</v>
      </c>
      <c r="AB33" s="2">
        <f t="shared" si="0"/>
        <v>1.3467943197770058E-3</v>
      </c>
      <c r="AC33" s="2">
        <f t="shared" si="1"/>
        <v>1.5734581003456825E-3</v>
      </c>
      <c r="AD33">
        <f t="shared" si="2"/>
        <v>4.7223857837079102</v>
      </c>
      <c r="AE33">
        <f t="shared" si="3"/>
        <v>357.44049362999999</v>
      </c>
      <c r="AF33">
        <f t="shared" si="4"/>
        <v>-40</v>
      </c>
      <c r="AH33">
        <f t="shared" si="5"/>
        <v>283.124969475</v>
      </c>
      <c r="AI33">
        <f t="shared" si="6"/>
        <v>297.59603174599999</v>
      </c>
      <c r="AJ33">
        <f t="shared" si="7"/>
        <v>357.44049362999999</v>
      </c>
      <c r="AK33">
        <f t="shared" si="9"/>
        <v>127763.70648645806</v>
      </c>
      <c r="AL33">
        <f t="shared" si="10"/>
        <v>101200.32884812268</v>
      </c>
      <c r="AM33">
        <f t="shared" si="11"/>
        <v>106372.87248961939</v>
      </c>
      <c r="AO33">
        <f t="shared" si="12"/>
        <v>75.690659340699995</v>
      </c>
      <c r="AP33">
        <f>SUMPRODUCT(AH33:AM33,'test_file_00 (2)'!BB$2:BG$2)+'test_file_00 (2)'!BA$2</f>
        <v>78.350009596681986</v>
      </c>
      <c r="AQ33">
        <f t="shared" si="13"/>
        <v>0.96605807364068774</v>
      </c>
    </row>
    <row r="34" spans="1:43" x14ac:dyDescent="0.25">
      <c r="A34">
        <v>284.843467643</v>
      </c>
      <c r="B34">
        <v>283.31593406600001</v>
      </c>
      <c r="C34">
        <v>297.32527472499999</v>
      </c>
      <c r="D34">
        <v>298.88943833899998</v>
      </c>
      <c r="E34">
        <v>283.14999999999998</v>
      </c>
      <c r="F34">
        <v>1.35630056283E-2</v>
      </c>
      <c r="G34">
        <v>1.6819846360200001E-2</v>
      </c>
      <c r="H34" t="s">
        <v>25</v>
      </c>
      <c r="I34">
        <v>40</v>
      </c>
      <c r="J34">
        <v>35.113626373599999</v>
      </c>
      <c r="K34">
        <v>-86848.767279599997</v>
      </c>
      <c r="L34">
        <v>284.843467643</v>
      </c>
      <c r="M34">
        <v>283.31593406600001</v>
      </c>
      <c r="N34">
        <v>4.2608842827269603E-3</v>
      </c>
      <c r="O34">
        <v>4.6885388084735797E-3</v>
      </c>
      <c r="P34" s="1">
        <v>1.4279098712390201E-5</v>
      </c>
      <c r="Q34" s="1">
        <v>1.7675527708558399E-5</v>
      </c>
      <c r="R34">
        <v>5.5312837236698997E-2</v>
      </c>
      <c r="S34">
        <v>263.628797297961</v>
      </c>
      <c r="T34">
        <v>-1.6939003025999998E-2</v>
      </c>
      <c r="U34">
        <v>-2.1163136380499999E-2</v>
      </c>
      <c r="V34">
        <v>2.1373891808699998E-2</v>
      </c>
      <c r="W34">
        <v>2.3327493762299999E-2</v>
      </c>
      <c r="X34" s="1">
        <v>1.66210866197E-6</v>
      </c>
      <c r="Y34" s="1">
        <v>-1.6440226047100001E-6</v>
      </c>
      <c r="Z34">
        <v>-8.5905398948899999E-4</v>
      </c>
      <c r="AB34" s="2">
        <f t="shared" si="0"/>
        <v>3.0354926794670242E-3</v>
      </c>
      <c r="AC34" s="2">
        <f t="shared" si="1"/>
        <v>1.575252770767239E-3</v>
      </c>
      <c r="AD34">
        <f t="shared" si="2"/>
        <v>2.4733636553385669</v>
      </c>
      <c r="AE34">
        <f t="shared" si="3"/>
        <v>86.848767279599997</v>
      </c>
      <c r="AF34">
        <f t="shared" si="4"/>
        <v>-40</v>
      </c>
      <c r="AH34">
        <f t="shared" si="5"/>
        <v>283.31593406600001</v>
      </c>
      <c r="AI34">
        <f t="shared" si="6"/>
        <v>297.32527472499999</v>
      </c>
      <c r="AJ34">
        <f t="shared" si="7"/>
        <v>86.848767279599997</v>
      </c>
      <c r="AK34">
        <f t="shared" si="9"/>
        <v>7542.7083779861186</v>
      </c>
      <c r="AL34">
        <f t="shared" si="10"/>
        <v>24605.639624300533</v>
      </c>
      <c r="AM34">
        <f t="shared" si="11"/>
        <v>25822.333590934657</v>
      </c>
      <c r="AO34">
        <f t="shared" si="12"/>
        <v>35.113626373599999</v>
      </c>
      <c r="AP34">
        <f>SUMPRODUCT(AH34:AM34,'test_file_00 (2)'!BB$2:BG$2)+'test_file_00 (2)'!BA$2</f>
        <v>35.457074612713853</v>
      </c>
      <c r="AQ34">
        <f t="shared" si="13"/>
        <v>0.99031368935916941</v>
      </c>
    </row>
    <row r="35" spans="1:43" x14ac:dyDescent="0.25">
      <c r="A35">
        <v>288.007753358</v>
      </c>
      <c r="B35">
        <v>283.06159951199999</v>
      </c>
      <c r="C35">
        <v>294.29236874200001</v>
      </c>
      <c r="D35">
        <v>298.87326007299998</v>
      </c>
      <c r="E35">
        <v>282.59444444399998</v>
      </c>
      <c r="F35">
        <v>1.3583943253899999E-2</v>
      </c>
      <c r="G35">
        <v>1.6770760800799998E-2</v>
      </c>
      <c r="H35" t="s">
        <v>25</v>
      </c>
      <c r="I35">
        <v>40</v>
      </c>
      <c r="J35">
        <v>56.510329670300003</v>
      </c>
      <c r="K35">
        <v>-281403.41511499998</v>
      </c>
      <c r="L35">
        <v>288.007753358</v>
      </c>
      <c r="M35">
        <v>283.06159951199999</v>
      </c>
      <c r="N35">
        <v>2.9690804861772298E-3</v>
      </c>
      <c r="O35">
        <v>2.9765175066783101E-3</v>
      </c>
      <c r="P35" s="1">
        <v>1.4285658610986499E-5</v>
      </c>
      <c r="Q35" s="1">
        <v>1.76170987224647E-5</v>
      </c>
      <c r="R35">
        <v>8.8907480599035693E-2</v>
      </c>
      <c r="S35">
        <v>405.75472022113701</v>
      </c>
      <c r="T35">
        <v>-3.76652333174E-3</v>
      </c>
      <c r="U35">
        <v>-5.1897860593499998E-3</v>
      </c>
      <c r="V35">
        <v>-3.68317672665E-3</v>
      </c>
      <c r="W35">
        <v>-4.2660720921600002E-3</v>
      </c>
      <c r="X35" s="1">
        <v>1.02186223505E-6</v>
      </c>
      <c r="Y35" s="1">
        <v>-2.0298584928699999E-6</v>
      </c>
      <c r="Z35">
        <v>-9.79455327281E-4</v>
      </c>
      <c r="AB35" s="2">
        <f t="shared" si="0"/>
        <v>1.4418969295568744E-3</v>
      </c>
      <c r="AC35" s="2">
        <f t="shared" si="1"/>
        <v>1.5732960879497855E-3</v>
      </c>
      <c r="AD35">
        <f t="shared" si="2"/>
        <v>4.9796810026910263</v>
      </c>
      <c r="AE35">
        <f t="shared" si="3"/>
        <v>281.40341511499997</v>
      </c>
      <c r="AF35">
        <f t="shared" si="4"/>
        <v>-40</v>
      </c>
      <c r="AH35">
        <f t="shared" si="5"/>
        <v>283.06159951199999</v>
      </c>
      <c r="AI35">
        <f t="shared" si="6"/>
        <v>294.29236874200001</v>
      </c>
      <c r="AJ35">
        <f t="shared" si="7"/>
        <v>281.40341511499997</v>
      </c>
      <c r="AK35">
        <f t="shared" si="9"/>
        <v>79187.882038384996</v>
      </c>
      <c r="AL35">
        <f t="shared" si="10"/>
        <v>79654.500790591206</v>
      </c>
      <c r="AM35">
        <f t="shared" si="11"/>
        <v>82814.877606281676</v>
      </c>
      <c r="AO35">
        <f t="shared" si="12"/>
        <v>56.510329670300003</v>
      </c>
      <c r="AP35">
        <f>SUMPRODUCT(AH35:AM35,'test_file_00 (2)'!BB$2:BG$2)+'test_file_00 (2)'!BA$2</f>
        <v>58.654275385057218</v>
      </c>
      <c r="AQ35">
        <f t="shared" si="13"/>
        <v>0.96344775038677899</v>
      </c>
    </row>
    <row r="36" spans="1:43" x14ac:dyDescent="0.25">
      <c r="A36">
        <v>286.49084249100002</v>
      </c>
      <c r="B36">
        <v>283.05238095200002</v>
      </c>
      <c r="C36">
        <v>291.75225885200001</v>
      </c>
      <c r="D36">
        <v>294.94554334600002</v>
      </c>
      <c r="E36">
        <v>283.14999999999998</v>
      </c>
      <c r="F36">
        <v>1.3588935005699999E-2</v>
      </c>
      <c r="G36">
        <v>1.6880302021E-2</v>
      </c>
      <c r="H36" t="s">
        <v>25</v>
      </c>
      <c r="I36">
        <v>40</v>
      </c>
      <c r="J36">
        <v>41.991648351599999</v>
      </c>
      <c r="K36">
        <v>-195786.391943</v>
      </c>
      <c r="L36">
        <v>286.49084249100002</v>
      </c>
      <c r="M36">
        <v>283.05238095200002</v>
      </c>
      <c r="N36">
        <v>3.0837562409756101E-3</v>
      </c>
      <c r="O36">
        <v>3.39041105951345E-3</v>
      </c>
      <c r="P36" s="1">
        <v>1.42859270745071E-5</v>
      </c>
      <c r="Q36" s="1">
        <v>1.7726368709244701E-5</v>
      </c>
      <c r="R36">
        <v>6.6034344454249896E-2</v>
      </c>
      <c r="S36">
        <v>329.46851106179599</v>
      </c>
      <c r="T36">
        <v>-9.9591230025900001E-4</v>
      </c>
      <c r="U36">
        <v>-5.8077188512100004E-4</v>
      </c>
      <c r="V36">
        <v>-5.5008759356599997E-3</v>
      </c>
      <c r="W36">
        <v>-1.26506343898E-2</v>
      </c>
      <c r="X36" s="1">
        <v>-2.1100400133800001E-6</v>
      </c>
      <c r="Y36" s="1">
        <v>4.9917518030800001E-7</v>
      </c>
      <c r="Z36" s="1">
        <v>3.5355948399500002E-5</v>
      </c>
      <c r="AB36" s="2">
        <f t="shared" si="0"/>
        <v>1.6827957642618766E-3</v>
      </c>
      <c r="AC36" s="2">
        <f t="shared" si="1"/>
        <v>1.5725589979545017E-3</v>
      </c>
      <c r="AD36">
        <f t="shared" si="2"/>
        <v>4.6625078945142198</v>
      </c>
      <c r="AE36">
        <f t="shared" si="3"/>
        <v>195.78639194299998</v>
      </c>
      <c r="AF36">
        <f t="shared" si="4"/>
        <v>-40</v>
      </c>
      <c r="AH36">
        <f t="shared" si="5"/>
        <v>283.05238095200002</v>
      </c>
      <c r="AI36">
        <f t="shared" si="6"/>
        <v>291.75225885200001</v>
      </c>
      <c r="AJ36">
        <f t="shared" si="7"/>
        <v>195.78639194299998</v>
      </c>
      <c r="AK36">
        <f t="shared" si="9"/>
        <v>38332.31127005801</v>
      </c>
      <c r="AL36">
        <f t="shared" si="10"/>
        <v>55417.804397467618</v>
      </c>
      <c r="AM36">
        <f t="shared" si="11"/>
        <v>57121.12210185326</v>
      </c>
      <c r="AO36">
        <f t="shared" si="12"/>
        <v>41.991648351599999</v>
      </c>
      <c r="AP36">
        <f>SUMPRODUCT(AH36:AM36,'test_file_00 (2)'!BB$2:BG$2)+'test_file_00 (2)'!BA$2</f>
        <v>42.882443587617587</v>
      </c>
      <c r="AQ36">
        <f t="shared" si="13"/>
        <v>0.97922704115035997</v>
      </c>
    </row>
    <row r="37" spans="1:43" x14ac:dyDescent="0.25">
      <c r="A37">
        <v>285.085470085</v>
      </c>
      <c r="B37">
        <v>283.07057387100002</v>
      </c>
      <c r="C37">
        <v>290.422954823</v>
      </c>
      <c r="D37">
        <v>292.31324786300002</v>
      </c>
      <c r="E37">
        <v>283.14999999999998</v>
      </c>
      <c r="F37">
        <v>1.35662641329E-2</v>
      </c>
      <c r="G37">
        <v>1.70251321531E-2</v>
      </c>
      <c r="H37" t="s">
        <v>25</v>
      </c>
      <c r="I37">
        <v>40</v>
      </c>
      <c r="J37">
        <v>33.053076923100001</v>
      </c>
      <c r="K37">
        <v>-114583.692551</v>
      </c>
      <c r="L37">
        <v>285.085470085</v>
      </c>
      <c r="M37">
        <v>283.07057387100002</v>
      </c>
      <c r="N37">
        <v>3.1854995320566501E-3</v>
      </c>
      <c r="O37">
        <v>3.6967112286114801E-3</v>
      </c>
      <c r="P37" s="1">
        <v>1.4271204341908701E-5</v>
      </c>
      <c r="Q37" s="1">
        <v>1.7875993339287701E-5</v>
      </c>
      <c r="R37">
        <v>5.21888290731033E-2</v>
      </c>
      <c r="S37">
        <v>275.94814147008202</v>
      </c>
      <c r="T37">
        <v>-5.3909858257700002E-3</v>
      </c>
      <c r="U37">
        <v>-3.06896002548E-3</v>
      </c>
      <c r="V37">
        <v>-7.3461803896600003E-3</v>
      </c>
      <c r="W37">
        <v>-1.4458777936999999E-2</v>
      </c>
      <c r="X37" s="1">
        <v>-2.1450063907400001E-6</v>
      </c>
      <c r="Y37" s="1">
        <v>5.9081120374499997E-8</v>
      </c>
      <c r="Z37" s="1">
        <v>3.7267080745399998E-5</v>
      </c>
      <c r="AB37" s="2">
        <f t="shared" si="0"/>
        <v>2.4082671392987305E-3</v>
      </c>
      <c r="AC37" s="2">
        <f t="shared" si="1"/>
        <v>1.5789401148499364E-3</v>
      </c>
      <c r="AD37">
        <f t="shared" si="2"/>
        <v>3.4666573649886194</v>
      </c>
      <c r="AE37">
        <f t="shared" si="3"/>
        <v>114.583692551</v>
      </c>
      <c r="AF37">
        <f t="shared" si="4"/>
        <v>-40</v>
      </c>
      <c r="AH37">
        <f t="shared" si="5"/>
        <v>283.07057387100002</v>
      </c>
      <c r="AI37">
        <f t="shared" si="6"/>
        <v>290.422954823</v>
      </c>
      <c r="AJ37">
        <f t="shared" si="7"/>
        <v>114.583692551</v>
      </c>
      <c r="AK37">
        <f t="shared" si="9"/>
        <v>13129.422598622092</v>
      </c>
      <c r="AL37">
        <f t="shared" si="10"/>
        <v>32435.271606669801</v>
      </c>
      <c r="AM37">
        <f t="shared" si="11"/>
        <v>33277.734565191597</v>
      </c>
      <c r="AO37">
        <f t="shared" si="12"/>
        <v>33.053076923100001</v>
      </c>
      <c r="AP37">
        <f>SUMPRODUCT(AH37:AM37,'test_file_00 (2)'!BB$2:BG$2)+'test_file_00 (2)'!BA$2</f>
        <v>32.69186252073095</v>
      </c>
      <c r="AQ37">
        <f t="shared" si="13"/>
        <v>1.0110490615865031</v>
      </c>
    </row>
    <row r="38" spans="1:43" x14ac:dyDescent="0.25">
      <c r="A38">
        <v>286.09816849800001</v>
      </c>
      <c r="B38">
        <v>280.704884005</v>
      </c>
      <c r="C38">
        <v>302.938949939</v>
      </c>
      <c r="D38">
        <v>308.10976800999998</v>
      </c>
      <c r="E38">
        <v>279.81666666699999</v>
      </c>
      <c r="F38">
        <v>1.35835272746E-2</v>
      </c>
      <c r="G38">
        <v>1.6864633466699998E-2</v>
      </c>
      <c r="H38" t="s">
        <v>25</v>
      </c>
      <c r="I38">
        <v>40</v>
      </c>
      <c r="J38">
        <v>82.224395604400002</v>
      </c>
      <c r="K38">
        <v>-307144.186178</v>
      </c>
      <c r="L38">
        <v>286.09816849800001</v>
      </c>
      <c r="M38">
        <v>280.704884005</v>
      </c>
      <c r="N38">
        <v>2.9649403411380199E-3</v>
      </c>
      <c r="O38">
        <v>2.93088811947714E-3</v>
      </c>
      <c r="P38" s="1">
        <v>1.4281250862422401E-5</v>
      </c>
      <c r="Q38" s="1">
        <v>1.7732754896963102E-5</v>
      </c>
      <c r="R38">
        <v>0.12932705640325001</v>
      </c>
      <c r="S38">
        <v>430.753760636317</v>
      </c>
      <c r="T38">
        <v>-1.3643361469399999E-2</v>
      </c>
      <c r="U38">
        <v>-1.20895046982E-2</v>
      </c>
      <c r="V38">
        <v>-4.9954876041800001E-3</v>
      </c>
      <c r="W38">
        <v>-6.7314328183999998E-4</v>
      </c>
      <c r="X38" s="1">
        <v>5.2871574049499996E-7</v>
      </c>
      <c r="Y38" s="1">
        <v>1.68622340498E-6</v>
      </c>
      <c r="Z38">
        <v>9.0301003344500001E-4</v>
      </c>
      <c r="AB38" s="2">
        <f t="shared" si="0"/>
        <v>1.4024480358768088E-3</v>
      </c>
      <c r="AC38" s="2">
        <f t="shared" si="1"/>
        <v>1.5728550566120481E-3</v>
      </c>
      <c r="AD38">
        <f t="shared" si="2"/>
        <v>3.7354386605131102</v>
      </c>
      <c r="AE38">
        <f t="shared" si="3"/>
        <v>307.14418617799998</v>
      </c>
      <c r="AF38">
        <f t="shared" si="4"/>
        <v>-40</v>
      </c>
      <c r="AH38">
        <f t="shared" si="5"/>
        <v>280.704884005</v>
      </c>
      <c r="AI38">
        <f t="shared" si="6"/>
        <v>302.938949939</v>
      </c>
      <c r="AJ38">
        <f t="shared" si="7"/>
        <v>307.14418617799998</v>
      </c>
      <c r="AK38">
        <f t="shared" si="9"/>
        <v>94337.551102945916</v>
      </c>
      <c r="AL38">
        <f t="shared" si="10"/>
        <v>86216.873153905603</v>
      </c>
      <c r="AM38">
        <f t="shared" si="11"/>
        <v>93045.937240632033</v>
      </c>
      <c r="AO38">
        <f t="shared" si="12"/>
        <v>82.224395604400002</v>
      </c>
      <c r="AP38">
        <f>SUMPRODUCT(AH38:AM38,'test_file_00 (2)'!BB$2:BG$2)+'test_file_00 (2)'!BA$2</f>
        <v>80.602099547861854</v>
      </c>
      <c r="AQ38">
        <f t="shared" si="13"/>
        <v>1.0201272183434231</v>
      </c>
    </row>
    <row r="39" spans="1:43" x14ac:dyDescent="0.25">
      <c r="A39">
        <v>282.02869352900001</v>
      </c>
      <c r="B39">
        <v>280.42155067200002</v>
      </c>
      <c r="C39">
        <v>297.15293040300003</v>
      </c>
      <c r="D39">
        <v>298.83253968299999</v>
      </c>
      <c r="E39">
        <v>280.36611721600002</v>
      </c>
      <c r="F39">
        <v>1.3560163102899999E-2</v>
      </c>
      <c r="G39">
        <v>1.6974590666099999E-2</v>
      </c>
      <c r="H39" t="s">
        <v>25</v>
      </c>
      <c r="I39">
        <v>40</v>
      </c>
      <c r="J39">
        <v>36.4</v>
      </c>
      <c r="K39">
        <v>-91484.782827500007</v>
      </c>
      <c r="L39">
        <v>282.02869352900001</v>
      </c>
      <c r="M39">
        <v>280.42155067200002</v>
      </c>
      <c r="N39">
        <v>2.9411870739871398E-3</v>
      </c>
      <c r="O39">
        <v>2.9273855182500902E-3</v>
      </c>
      <c r="P39" s="1">
        <v>1.42624546811726E-5</v>
      </c>
      <c r="Q39" s="1">
        <v>1.7843059973142299E-5</v>
      </c>
      <c r="R39">
        <v>5.72379330478026E-2</v>
      </c>
      <c r="S39">
        <v>258.42778410090602</v>
      </c>
      <c r="T39">
        <v>-3.1066518023099999E-3</v>
      </c>
      <c r="U39">
        <v>-2.5402134097799998E-3</v>
      </c>
      <c r="V39">
        <v>2.6973509582200001E-3</v>
      </c>
      <c r="W39">
        <v>1.09783935871E-3</v>
      </c>
      <c r="X39" s="1">
        <v>-1.09842654411E-6</v>
      </c>
      <c r="Y39" s="1">
        <v>-1.1617277445099999E-6</v>
      </c>
      <c r="Z39">
        <v>9.5938843764899998E-4</v>
      </c>
      <c r="AB39" s="2">
        <f t="shared" ref="AB39:AB62" si="14">S39/-K39</f>
        <v>2.8248171566214128E-3</v>
      </c>
      <c r="AC39" s="2">
        <f t="shared" ref="AC39:AC62" si="15">R39/J39</f>
        <v>1.5724706881264452E-3</v>
      </c>
      <c r="AD39">
        <f t="shared" ref="AD39:AD62" si="16">-K39/J39/1000</f>
        <v>2.5133182095467035</v>
      </c>
      <c r="AE39">
        <f t="shared" ref="AE39:AE62" si="17">K39/-1000</f>
        <v>91.484782827500013</v>
      </c>
      <c r="AF39">
        <f t="shared" ref="AF39:AF62" si="18">IF(I39=0,0,IF(H39="UC",-I39,I39))</f>
        <v>-40</v>
      </c>
      <c r="AH39">
        <f t="shared" si="5"/>
        <v>280.42155067200002</v>
      </c>
      <c r="AI39">
        <f t="shared" si="6"/>
        <v>297.15293040300003</v>
      </c>
      <c r="AJ39">
        <f t="shared" si="7"/>
        <v>91.484782827500013</v>
      </c>
      <c r="AK39">
        <f t="shared" si="9"/>
        <v>8369.4654889948415</v>
      </c>
      <c r="AL39">
        <f t="shared" si="10"/>
        <v>25654.304663378713</v>
      </c>
      <c r="AM39">
        <f t="shared" si="11"/>
        <v>27184.971304473682</v>
      </c>
      <c r="AO39">
        <f t="shared" si="12"/>
        <v>36.4</v>
      </c>
      <c r="AP39">
        <f>SUMPRODUCT(AH39:AM39,'test_file_00 (2)'!BB$2:BG$2)+'test_file_00 (2)'!BA$2</f>
        <v>37.118518778637082</v>
      </c>
      <c r="AQ39">
        <f t="shared" si="13"/>
        <v>0.98064257943798627</v>
      </c>
    </row>
    <row r="40" spans="1:43" x14ac:dyDescent="0.25">
      <c r="A40">
        <v>282.27771672799997</v>
      </c>
      <c r="B40">
        <v>280.37148962100002</v>
      </c>
      <c r="C40">
        <v>291.66159951200001</v>
      </c>
      <c r="D40">
        <v>293.531807082</v>
      </c>
      <c r="E40">
        <v>280.372222222</v>
      </c>
      <c r="F40">
        <v>1.35578752167E-2</v>
      </c>
      <c r="G40">
        <v>1.7036571584400001E-2</v>
      </c>
      <c r="H40" t="s">
        <v>25</v>
      </c>
      <c r="I40">
        <v>40</v>
      </c>
      <c r="J40">
        <v>34.074175824199997</v>
      </c>
      <c r="K40">
        <v>-108485.762862</v>
      </c>
      <c r="L40">
        <v>282.27771672799997</v>
      </c>
      <c r="M40">
        <v>280.37148962100002</v>
      </c>
      <c r="N40">
        <v>3.0507531003378498E-3</v>
      </c>
      <c r="O40">
        <v>3.0870453501252899E-3</v>
      </c>
      <c r="P40" s="1">
        <v>1.4256128685557001E-5</v>
      </c>
      <c r="Q40" s="1">
        <v>1.7898274467434502E-5</v>
      </c>
      <c r="R40">
        <v>5.3594828146906602E-2</v>
      </c>
      <c r="S40">
        <v>267.85071502118097</v>
      </c>
      <c r="T40">
        <v>-1.9382067208200002E-2</v>
      </c>
      <c r="U40">
        <v>-2.0384349949599999E-2</v>
      </c>
      <c r="V40">
        <v>1.26984126984E-3</v>
      </c>
      <c r="W40">
        <v>4.7778308647899998E-4</v>
      </c>
      <c r="X40" s="1">
        <v>1.2497465564900001E-6</v>
      </c>
      <c r="Y40" s="1">
        <v>-2.23001085985E-6</v>
      </c>
      <c r="Z40">
        <v>8.8580984233200004E-4</v>
      </c>
      <c r="AB40" s="2">
        <f t="shared" si="14"/>
        <v>2.4689941606614516E-3</v>
      </c>
      <c r="AC40" s="2">
        <f t="shared" si="15"/>
        <v>1.5728869987470906E-3</v>
      </c>
      <c r="AD40">
        <f t="shared" si="16"/>
        <v>3.1838117940611133</v>
      </c>
      <c r="AE40">
        <f t="shared" si="17"/>
        <v>108.485762862</v>
      </c>
      <c r="AF40">
        <f t="shared" si="18"/>
        <v>-40</v>
      </c>
      <c r="AH40">
        <f t="shared" si="5"/>
        <v>280.37148962100002</v>
      </c>
      <c r="AI40">
        <f t="shared" si="6"/>
        <v>291.66159951200001</v>
      </c>
      <c r="AJ40">
        <f t="shared" si="7"/>
        <v>108.485762862</v>
      </c>
      <c r="AK40">
        <f t="shared" si="9"/>
        <v>11769.160743750099</v>
      </c>
      <c r="AL40">
        <f t="shared" si="10"/>
        <v>30416.314936289502</v>
      </c>
      <c r="AM40">
        <f t="shared" si="11"/>
        <v>31641.131120610447</v>
      </c>
      <c r="AO40">
        <f t="shared" si="12"/>
        <v>34.074175824199997</v>
      </c>
      <c r="AP40">
        <f>SUMPRODUCT(AH40:AM40,'test_file_00 (2)'!BB$2:BG$2)+'test_file_00 (2)'!BA$2</f>
        <v>34.401387546598556</v>
      </c>
      <c r="AQ40">
        <f t="shared" si="13"/>
        <v>0.99048841498165352</v>
      </c>
    </row>
    <row r="41" spans="1:43" x14ac:dyDescent="0.25">
      <c r="A41">
        <v>279.86196581199999</v>
      </c>
      <c r="B41">
        <v>277.91727716700001</v>
      </c>
      <c r="C41">
        <v>299.760500611</v>
      </c>
      <c r="D41">
        <v>301.82881562900002</v>
      </c>
      <c r="E41">
        <v>277.59444444399998</v>
      </c>
      <c r="F41">
        <v>1.3539641456600001E-2</v>
      </c>
      <c r="G41">
        <v>1.7054042715700001E-2</v>
      </c>
      <c r="H41" t="s">
        <v>25</v>
      </c>
      <c r="I41">
        <v>40</v>
      </c>
      <c r="J41">
        <v>42.571538461499998</v>
      </c>
      <c r="K41">
        <v>-110673.651195</v>
      </c>
      <c r="L41">
        <v>279.86196581199999</v>
      </c>
      <c r="M41">
        <v>277.91727716700001</v>
      </c>
      <c r="N41">
        <v>2.98318406974073E-3</v>
      </c>
      <c r="O41">
        <v>2.9843049580016998E-3</v>
      </c>
      <c r="P41" s="1">
        <v>1.4244339323722299E-5</v>
      </c>
      <c r="Q41" s="1">
        <v>1.7922826901941101E-5</v>
      </c>
      <c r="R41">
        <v>6.6949575935669095E-2</v>
      </c>
      <c r="S41">
        <v>268.48855354596799</v>
      </c>
      <c r="T41">
        <v>-2.9452672931000001E-3</v>
      </c>
      <c r="U41">
        <v>-3.6651271433900002E-3</v>
      </c>
      <c r="V41">
        <v>3.3253702818899999E-3</v>
      </c>
      <c r="W41">
        <v>1.4853745288500001E-3</v>
      </c>
      <c r="X41" s="1">
        <v>-1.28230145956E-6</v>
      </c>
      <c r="Y41" s="1">
        <v>1.3667030600900001E-6</v>
      </c>
      <c r="Z41">
        <v>4.8924988055400003E-4</v>
      </c>
      <c r="AB41" s="2">
        <f t="shared" si="14"/>
        <v>2.4259482780857032E-3</v>
      </c>
      <c r="AC41" s="2">
        <f t="shared" si="15"/>
        <v>1.5726369860045255E-3</v>
      </c>
      <c r="AD41">
        <f t="shared" si="16"/>
        <v>2.5997099281504434</v>
      </c>
      <c r="AE41">
        <f t="shared" si="17"/>
        <v>110.67365119500001</v>
      </c>
      <c r="AF41">
        <f t="shared" si="18"/>
        <v>-40</v>
      </c>
      <c r="AH41">
        <f t="shared" si="5"/>
        <v>277.91727716700001</v>
      </c>
      <c r="AI41">
        <f t="shared" si="6"/>
        <v>299.760500611</v>
      </c>
      <c r="AJ41">
        <f t="shared" si="7"/>
        <v>110.67365119500001</v>
      </c>
      <c r="AK41">
        <f t="shared" si="9"/>
        <v>12248.657068832526</v>
      </c>
      <c r="AL41">
        <f t="shared" si="10"/>
        <v>30758.1197942447</v>
      </c>
      <c r="AM41">
        <f t="shared" si="11"/>
        <v>33175.589086660402</v>
      </c>
      <c r="AO41">
        <f t="shared" si="12"/>
        <v>42.571538461499998</v>
      </c>
      <c r="AP41">
        <f>SUMPRODUCT(AH41:AM41,'test_file_00 (2)'!BB$2:BG$2)+'test_file_00 (2)'!BA$2</f>
        <v>42.977038525585044</v>
      </c>
      <c r="AQ41">
        <f t="shared" si="13"/>
        <v>0.99056472763139214</v>
      </c>
    </row>
    <row r="42" spans="1:43" x14ac:dyDescent="0.25">
      <c r="A42">
        <v>283.13052503099999</v>
      </c>
      <c r="B42">
        <v>278.00231990200001</v>
      </c>
      <c r="C42">
        <v>291.49932844900002</v>
      </c>
      <c r="D42">
        <v>296.32423687400001</v>
      </c>
      <c r="E42">
        <v>277.03888888900002</v>
      </c>
      <c r="F42">
        <v>1.35666107824E-2</v>
      </c>
      <c r="G42">
        <v>1.69318834563E-2</v>
      </c>
      <c r="H42" t="s">
        <v>25</v>
      </c>
      <c r="I42">
        <v>40</v>
      </c>
      <c r="J42">
        <v>59.534065934099999</v>
      </c>
      <c r="K42">
        <v>-292130.077078</v>
      </c>
      <c r="L42">
        <v>283.13052503099999</v>
      </c>
      <c r="M42">
        <v>278.00231990200001</v>
      </c>
      <c r="N42">
        <v>2.93052529411566E-3</v>
      </c>
      <c r="O42">
        <v>2.9344648833508299E-3</v>
      </c>
      <c r="P42" s="1">
        <v>1.4252351370968899E-5</v>
      </c>
      <c r="Q42" s="1">
        <v>1.7782559695452101E-5</v>
      </c>
      <c r="R42">
        <v>9.3659232764166406E-2</v>
      </c>
      <c r="S42">
        <v>415.87235999193803</v>
      </c>
      <c r="T42">
        <v>4.2100874369199997E-3</v>
      </c>
      <c r="U42">
        <v>3.0924266033600001E-3</v>
      </c>
      <c r="V42">
        <v>5.0355185113500002E-4</v>
      </c>
      <c r="W42">
        <v>1.33751269087E-3</v>
      </c>
      <c r="X42" s="1">
        <v>-7.0610164014799997E-7</v>
      </c>
      <c r="Y42" s="1">
        <v>-9.0428306388700003E-7</v>
      </c>
      <c r="Z42">
        <v>-8.8882883934099995E-4</v>
      </c>
      <c r="AB42" s="2">
        <f t="shared" si="14"/>
        <v>1.4235862467557501E-3</v>
      </c>
      <c r="AC42" s="2">
        <f t="shared" si="15"/>
        <v>1.573204035280247E-3</v>
      </c>
      <c r="AD42">
        <f t="shared" si="16"/>
        <v>4.9069397914358373</v>
      </c>
      <c r="AE42">
        <f t="shared" si="17"/>
        <v>292.130077078</v>
      </c>
      <c r="AF42">
        <f t="shared" si="18"/>
        <v>-40</v>
      </c>
      <c r="AH42">
        <f t="shared" si="5"/>
        <v>278.00231990200001</v>
      </c>
      <c r="AI42">
        <f t="shared" si="6"/>
        <v>291.49932844900002</v>
      </c>
      <c r="AJ42">
        <f t="shared" si="7"/>
        <v>292.130077078</v>
      </c>
      <c r="AK42">
        <f t="shared" si="9"/>
        <v>85339.981933598217</v>
      </c>
      <c r="AL42">
        <f t="shared" si="10"/>
        <v>81212.839140834083</v>
      </c>
      <c r="AM42">
        <f t="shared" si="11"/>
        <v>85155.721287991619</v>
      </c>
      <c r="AO42">
        <f t="shared" si="12"/>
        <v>59.534065934099999</v>
      </c>
      <c r="AP42">
        <f>SUMPRODUCT(AH42:AM42,'test_file_00 (2)'!BB$2:BG$2)+'test_file_00 (2)'!BA$2</f>
        <v>57.885225406438138</v>
      </c>
      <c r="AQ42">
        <f t="shared" si="13"/>
        <v>1.0284846524494742</v>
      </c>
    </row>
    <row r="43" spans="1:43" x14ac:dyDescent="0.25">
      <c r="A43">
        <v>281.624154589</v>
      </c>
      <c r="B43">
        <v>277.881400966</v>
      </c>
      <c r="C43">
        <v>291.57161835699998</v>
      </c>
      <c r="D43">
        <v>295.14565217400002</v>
      </c>
      <c r="E43">
        <v>277.59444444399998</v>
      </c>
      <c r="F43">
        <v>1.3546082353800001E-2</v>
      </c>
      <c r="G43">
        <v>1.6908995550799999E-2</v>
      </c>
      <c r="H43" t="s">
        <v>25</v>
      </c>
      <c r="I43">
        <v>40</v>
      </c>
      <c r="J43">
        <v>46.993586956500003</v>
      </c>
      <c r="K43">
        <v>-212990.64658199999</v>
      </c>
      <c r="L43">
        <v>281.624154589</v>
      </c>
      <c r="M43">
        <v>277.881400966</v>
      </c>
      <c r="N43">
        <v>2.9175980310779202E-3</v>
      </c>
      <c r="O43">
        <v>2.9336688465168999E-3</v>
      </c>
      <c r="P43" s="1">
        <v>1.4172462200823E-5</v>
      </c>
      <c r="Q43" s="1">
        <v>1.7665573084411301E-5</v>
      </c>
      <c r="R43">
        <v>7.3495292687021804E-2</v>
      </c>
      <c r="S43">
        <v>341.40868225282901</v>
      </c>
      <c r="T43">
        <v>1.1131208009599999E-3</v>
      </c>
      <c r="U43">
        <v>3.7970025396899998E-4</v>
      </c>
      <c r="V43">
        <v>-3.9944189955099999E-4</v>
      </c>
      <c r="W43">
        <v>-1.9629378224700002E-3</v>
      </c>
      <c r="X43" s="1">
        <v>-1.52470636908E-6</v>
      </c>
      <c r="Y43" s="1">
        <v>-1.1938507202700001E-6</v>
      </c>
      <c r="Z43">
        <v>-8.6317415864299997E-4</v>
      </c>
      <c r="AB43" s="2">
        <f t="shared" si="14"/>
        <v>1.6029280521545764E-3</v>
      </c>
      <c r="AC43" s="2">
        <f t="shared" si="15"/>
        <v>1.5639430281211204E-3</v>
      </c>
      <c r="AD43">
        <f t="shared" si="16"/>
        <v>4.5323343114701276</v>
      </c>
      <c r="AE43">
        <f t="shared" si="17"/>
        <v>212.99064658199998</v>
      </c>
      <c r="AF43">
        <f t="shared" si="18"/>
        <v>-40</v>
      </c>
      <c r="AH43">
        <f t="shared" si="5"/>
        <v>277.881400966</v>
      </c>
      <c r="AI43">
        <f t="shared" si="6"/>
        <v>291.57161835699998</v>
      </c>
      <c r="AJ43">
        <f t="shared" si="7"/>
        <v>212.99064658199998</v>
      </c>
      <c r="AK43">
        <f t="shared" si="9"/>
        <v>45365.015531418423</v>
      </c>
      <c r="AL43">
        <f t="shared" si="10"/>
        <v>59186.139264860336</v>
      </c>
      <c r="AM43">
        <f t="shared" si="11"/>
        <v>62102.027518817558</v>
      </c>
      <c r="AO43">
        <f t="shared" si="12"/>
        <v>46.993586956500003</v>
      </c>
      <c r="AP43">
        <f>SUMPRODUCT(AH43:AM43,'test_file_00 (2)'!BB$2:BG$2)+'test_file_00 (2)'!BA$2</f>
        <v>47.270325225717528</v>
      </c>
      <c r="AQ43">
        <f t="shared" si="13"/>
        <v>0.99414562375240512</v>
      </c>
    </row>
    <row r="44" spans="1:43" x14ac:dyDescent="0.25">
      <c r="A44">
        <v>279.68701690799998</v>
      </c>
      <c r="B44">
        <v>277.756702899</v>
      </c>
      <c r="C44">
        <v>291.29589371999998</v>
      </c>
      <c r="D44">
        <v>293.29492753599999</v>
      </c>
      <c r="E44">
        <v>277.59444444399998</v>
      </c>
      <c r="F44">
        <v>1.3525029429600001E-2</v>
      </c>
      <c r="G44">
        <v>1.6929705593499999E-2</v>
      </c>
      <c r="H44" t="s">
        <v>25</v>
      </c>
      <c r="I44">
        <v>40</v>
      </c>
      <c r="J44">
        <v>34.8418478261</v>
      </c>
      <c r="K44">
        <v>-109747.63187700001</v>
      </c>
      <c r="L44">
        <v>279.68701690799998</v>
      </c>
      <c r="M44">
        <v>277.756702899</v>
      </c>
      <c r="N44">
        <v>2.9573434604800199E-3</v>
      </c>
      <c r="O44">
        <v>2.9532122398560801E-3</v>
      </c>
      <c r="P44" s="1">
        <v>1.4140003921575099E-5</v>
      </c>
      <c r="Q44" s="1">
        <v>1.76943281184807E-5</v>
      </c>
      <c r="R44">
        <v>5.4524729469361301E-2</v>
      </c>
      <c r="S44">
        <v>266.83295164376199</v>
      </c>
      <c r="T44">
        <v>-1.96135094452E-2</v>
      </c>
      <c r="U44">
        <v>-1.8022440392700002E-2</v>
      </c>
      <c r="V44">
        <v>3.5859418748699999E-4</v>
      </c>
      <c r="W44">
        <v>-1.7806410513300001E-3</v>
      </c>
      <c r="X44" s="1">
        <v>-3.2029823981900002E-7</v>
      </c>
      <c r="Y44" s="1">
        <v>-1.9217894389100001E-6</v>
      </c>
      <c r="Z44">
        <v>-2.5569101305399999E-4</v>
      </c>
      <c r="AB44" s="2">
        <f t="shared" si="14"/>
        <v>2.4313322035305128E-3</v>
      </c>
      <c r="AC44" s="2">
        <f t="shared" si="15"/>
        <v>1.5649207166480094E-3</v>
      </c>
      <c r="AD44">
        <f t="shared" si="16"/>
        <v>3.1498797774665714</v>
      </c>
      <c r="AE44">
        <f t="shared" si="17"/>
        <v>109.747631877</v>
      </c>
      <c r="AF44">
        <f t="shared" si="18"/>
        <v>-40</v>
      </c>
      <c r="AH44">
        <f t="shared" si="5"/>
        <v>277.756702899</v>
      </c>
      <c r="AI44">
        <f t="shared" si="6"/>
        <v>291.29589371999998</v>
      </c>
      <c r="AJ44">
        <f t="shared" si="7"/>
        <v>109.747631877</v>
      </c>
      <c r="AK44">
        <f t="shared" si="9"/>
        <v>12044.542702609508</v>
      </c>
      <c r="AL44">
        <f t="shared" si="10"/>
        <v>30483.140381128713</v>
      </c>
      <c r="AM44">
        <f t="shared" si="11"/>
        <v>31969.034511264275</v>
      </c>
      <c r="AO44">
        <f t="shared" si="12"/>
        <v>34.8418478261</v>
      </c>
      <c r="AP44">
        <f>SUMPRODUCT(AH44:AM44,'test_file_00 (2)'!BB$2:BG$2)+'test_file_00 (2)'!BA$2</f>
        <v>35.337803857670536</v>
      </c>
      <c r="AQ44">
        <f t="shared" si="13"/>
        <v>0.98596528427267038</v>
      </c>
    </row>
    <row r="45" spans="1:43" x14ac:dyDescent="0.25">
      <c r="A45">
        <v>286.76843711800001</v>
      </c>
      <c r="B45">
        <v>283.28357753400002</v>
      </c>
      <c r="C45">
        <v>302.68669108699999</v>
      </c>
      <c r="D45">
        <v>306.02698412699999</v>
      </c>
      <c r="E45">
        <v>283.14999999999998</v>
      </c>
      <c r="F45">
        <v>1.35835966045E-2</v>
      </c>
      <c r="G45">
        <v>1.6910737841000001E-2</v>
      </c>
      <c r="H45" t="s">
        <v>25</v>
      </c>
      <c r="I45">
        <v>40</v>
      </c>
      <c r="J45">
        <v>56.497912087899998</v>
      </c>
      <c r="K45">
        <v>-198324.69767600001</v>
      </c>
      <c r="L45">
        <v>286.76843711800001</v>
      </c>
      <c r="M45">
        <v>283.28357753400002</v>
      </c>
      <c r="N45">
        <v>3.0883588540402802E-3</v>
      </c>
      <c r="O45">
        <v>3.46731735888621E-3</v>
      </c>
      <c r="P45" s="1">
        <v>1.42906618369387E-5</v>
      </c>
      <c r="Q45" s="1">
        <v>1.77653066351751E-5</v>
      </c>
      <c r="R45">
        <v>8.9347319717527199E-2</v>
      </c>
      <c r="S45">
        <v>332.54617871942799</v>
      </c>
      <c r="T45">
        <v>1.9989913468200001E-2</v>
      </c>
      <c r="U45">
        <v>1.9749960184699999E-2</v>
      </c>
      <c r="V45">
        <v>-7.50650315868E-4</v>
      </c>
      <c r="W45">
        <v>-6.1718957371099999E-3</v>
      </c>
      <c r="X45" s="1">
        <v>-1.9731888468000002E-6</v>
      </c>
      <c r="Y45" s="1">
        <v>9.9654175488999992E-7</v>
      </c>
      <c r="Z45">
        <v>2.6755852842800002E-4</v>
      </c>
      <c r="AB45" s="2">
        <f t="shared" si="14"/>
        <v>1.6767764308543334E-3</v>
      </c>
      <c r="AC45" s="2">
        <f t="shared" si="15"/>
        <v>1.581426930937196E-3</v>
      </c>
      <c r="AD45">
        <f t="shared" si="16"/>
        <v>3.5103013606493016</v>
      </c>
      <c r="AE45">
        <f t="shared" si="17"/>
        <v>198.324697676</v>
      </c>
      <c r="AF45">
        <f t="shared" si="18"/>
        <v>-40</v>
      </c>
      <c r="AH45">
        <f t="shared" si="5"/>
        <v>283.28357753400002</v>
      </c>
      <c r="AI45">
        <f t="shared" si="6"/>
        <v>302.68669108699999</v>
      </c>
      <c r="AJ45">
        <f t="shared" si="7"/>
        <v>198.324697676</v>
      </c>
      <c r="AK45">
        <f t="shared" si="9"/>
        <v>39332.685708276797</v>
      </c>
      <c r="AL45">
        <f t="shared" si="10"/>
        <v>56182.129871006262</v>
      </c>
      <c r="AM45">
        <f t="shared" si="11"/>
        <v>60030.246500378074</v>
      </c>
      <c r="AO45">
        <f t="shared" si="12"/>
        <v>56.497912087899998</v>
      </c>
      <c r="AP45">
        <f>SUMPRODUCT(AH45:AM45,'test_file_00 (2)'!BB$2:BG$2)+'test_file_00 (2)'!BA$2</f>
        <v>57.889971214389021</v>
      </c>
      <c r="AQ45">
        <f t="shared" si="13"/>
        <v>0.97595336295238966</v>
      </c>
    </row>
    <row r="46" spans="1:43" x14ac:dyDescent="0.25">
      <c r="A46">
        <v>289.25695970700002</v>
      </c>
      <c r="B46">
        <v>283.07881562900002</v>
      </c>
      <c r="C46">
        <v>297.33943833900003</v>
      </c>
      <c r="D46">
        <v>303.18186813199998</v>
      </c>
      <c r="E46">
        <v>282.59444444399998</v>
      </c>
      <c r="F46">
        <v>1.3609803301400001E-2</v>
      </c>
      <c r="G46">
        <v>1.6668429888900001E-2</v>
      </c>
      <c r="H46" t="s">
        <v>25</v>
      </c>
      <c r="I46">
        <v>40</v>
      </c>
      <c r="J46">
        <v>73.629450549500007</v>
      </c>
      <c r="K46">
        <v>-352030.868235</v>
      </c>
      <c r="L46">
        <v>289.25695970700002</v>
      </c>
      <c r="M46">
        <v>283.07881562900002</v>
      </c>
      <c r="N46">
        <v>3.0033120897184598E-3</v>
      </c>
      <c r="O46">
        <v>3.0827414401022701E-3</v>
      </c>
      <c r="P46" s="1">
        <v>1.4312830572111199E-5</v>
      </c>
      <c r="Q46" s="1">
        <v>1.7521813310952101E-5</v>
      </c>
      <c r="R46">
        <v>0.115879629915781</v>
      </c>
      <c r="S46">
        <v>477.29446151900601</v>
      </c>
      <c r="T46">
        <v>-1.61676487763E-2</v>
      </c>
      <c r="U46">
        <v>-1.9154323936899999E-2</v>
      </c>
      <c r="V46">
        <v>-5.3580718798099999E-3</v>
      </c>
      <c r="W46">
        <v>-1.24913733609E-3</v>
      </c>
      <c r="X46" s="1">
        <v>1.7609791083100001E-6</v>
      </c>
      <c r="Y46" s="1">
        <v>2.0069494870099999E-6</v>
      </c>
      <c r="Z46">
        <v>6.3927376970899998E-4</v>
      </c>
      <c r="AB46" s="2">
        <f t="shared" si="14"/>
        <v>1.3558312767060689E-3</v>
      </c>
      <c r="AC46" s="2">
        <f t="shared" si="15"/>
        <v>1.5738217391406014E-3</v>
      </c>
      <c r="AD46">
        <f t="shared" si="16"/>
        <v>4.7811149697271578</v>
      </c>
      <c r="AE46">
        <f t="shared" si="17"/>
        <v>352.03086823500001</v>
      </c>
      <c r="AF46">
        <f t="shared" si="18"/>
        <v>-40</v>
      </c>
      <c r="AH46">
        <f t="shared" si="5"/>
        <v>283.07881562900002</v>
      </c>
      <c r="AI46">
        <f t="shared" si="6"/>
        <v>297.33943833900003</v>
      </c>
      <c r="AJ46">
        <f t="shared" si="7"/>
        <v>352.03086823500001</v>
      </c>
      <c r="AK46">
        <f t="shared" si="9"/>
        <v>123925.73219028795</v>
      </c>
      <c r="AL46">
        <f t="shared" si="10"/>
        <v>99652.48124481237</v>
      </c>
      <c r="AM46">
        <f t="shared" si="11"/>
        <v>104672.66063898543</v>
      </c>
      <c r="AO46">
        <f t="shared" si="12"/>
        <v>73.629450549500007</v>
      </c>
      <c r="AP46">
        <f>SUMPRODUCT(AH46:AM46,'test_file_00 (2)'!BB$2:BG$2)+'test_file_00 (2)'!BA$2</f>
        <v>76.791927018749021</v>
      </c>
      <c r="AQ46">
        <f t="shared" si="13"/>
        <v>0.95881759200447092</v>
      </c>
    </row>
    <row r="47" spans="1:43" x14ac:dyDescent="0.25">
      <c r="A47">
        <v>284.806043956</v>
      </c>
      <c r="B47">
        <v>283.45390720400002</v>
      </c>
      <c r="C47">
        <v>296.57899877900002</v>
      </c>
      <c r="D47">
        <v>298.06202686199998</v>
      </c>
      <c r="E47">
        <v>283.14999999999998</v>
      </c>
      <c r="F47">
        <v>1.35742370698E-2</v>
      </c>
      <c r="G47">
        <v>1.6901100986800002E-2</v>
      </c>
      <c r="H47" t="s">
        <v>25</v>
      </c>
      <c r="I47">
        <v>40</v>
      </c>
      <c r="J47">
        <v>33.283406593400002</v>
      </c>
      <c r="K47">
        <v>-76933.056914100001</v>
      </c>
      <c r="L47">
        <v>284.806043956</v>
      </c>
      <c r="M47">
        <v>283.45390720400002</v>
      </c>
      <c r="N47">
        <v>8.4512394358423303E-3</v>
      </c>
      <c r="O47">
        <v>1.09043708080499E-2</v>
      </c>
      <c r="P47" s="1">
        <v>1.4282073404550601E-5</v>
      </c>
      <c r="Q47" s="1">
        <v>1.7776570502300499E-5</v>
      </c>
      <c r="R47">
        <v>0.143419641347803</v>
      </c>
      <c r="S47">
        <v>543.24498968195201</v>
      </c>
      <c r="T47">
        <v>1.5326219674E-3</v>
      </c>
      <c r="U47">
        <v>5.44778892605E-3</v>
      </c>
      <c r="V47">
        <v>-6.20427881297E-3</v>
      </c>
      <c r="W47">
        <v>-1.33014811276E-2</v>
      </c>
      <c r="X47" s="1">
        <v>-1.3474112656899999E-6</v>
      </c>
      <c r="Y47" s="1">
        <v>1.64161113041E-6</v>
      </c>
      <c r="Z47">
        <v>1.37601528906E-4</v>
      </c>
      <c r="AB47" s="2">
        <f t="shared" si="14"/>
        <v>7.0612687376833986E-3</v>
      </c>
      <c r="AC47" s="2">
        <f t="shared" si="15"/>
        <v>4.3090433350125483E-3</v>
      </c>
      <c r="AD47">
        <f t="shared" si="16"/>
        <v>2.3114538080172236</v>
      </c>
      <c r="AE47">
        <f t="shared" si="17"/>
        <v>76.933056914100007</v>
      </c>
      <c r="AF47">
        <f t="shared" si="18"/>
        <v>-40</v>
      </c>
      <c r="AH47">
        <f t="shared" si="5"/>
        <v>283.45390720400002</v>
      </c>
      <c r="AI47">
        <f t="shared" si="6"/>
        <v>296.57899877900002</v>
      </c>
      <c r="AJ47">
        <f t="shared" si="7"/>
        <v>76.933056914100007</v>
      </c>
      <c r="AK47">
        <f t="shared" si="9"/>
        <v>5918.6952461481505</v>
      </c>
      <c r="AL47">
        <f t="shared" si="10"/>
        <v>21806.975575449356</v>
      </c>
      <c r="AM47">
        <f t="shared" si="11"/>
        <v>22816.728992591605</v>
      </c>
      <c r="AO47">
        <f t="shared" si="12"/>
        <v>33.283406593400002</v>
      </c>
      <c r="AP47">
        <f>SUMPRODUCT(AH47:AM47,'test_file_00 (2)'!BB$2:BG$2)+'test_file_00 (2)'!BA$2</f>
        <v>33.66178074428889</v>
      </c>
      <c r="AQ47">
        <f t="shared" si="13"/>
        <v>0.98875953254632609</v>
      </c>
    </row>
    <row r="48" spans="1:43" x14ac:dyDescent="0.25">
      <c r="A48">
        <v>288.03034187999998</v>
      </c>
      <c r="B48">
        <v>282.95958486000001</v>
      </c>
      <c r="C48">
        <v>294.39383394399999</v>
      </c>
      <c r="D48">
        <v>299.12319902299998</v>
      </c>
      <c r="E48">
        <v>282.59444444399998</v>
      </c>
      <c r="F48">
        <v>1.35987105196E-2</v>
      </c>
      <c r="G48">
        <v>1.6738037094599999E-2</v>
      </c>
      <c r="H48" t="s">
        <v>25</v>
      </c>
      <c r="I48">
        <v>40</v>
      </c>
      <c r="J48">
        <v>57.905824175799999</v>
      </c>
      <c r="K48">
        <v>-288810.43605100003</v>
      </c>
      <c r="L48">
        <v>288.03034187999998</v>
      </c>
      <c r="M48">
        <v>282.95958486000001</v>
      </c>
      <c r="N48">
        <v>2.96471739835895E-3</v>
      </c>
      <c r="O48">
        <v>2.9622985031239201E-3</v>
      </c>
      <c r="P48" s="1">
        <v>1.42993334817731E-5</v>
      </c>
      <c r="Q48" s="1">
        <v>1.7598967837203799E-5</v>
      </c>
      <c r="R48">
        <v>9.1142709487535806E-2</v>
      </c>
      <c r="S48">
        <v>414.47411772316201</v>
      </c>
      <c r="T48">
        <v>-1.2847587195400001E-2</v>
      </c>
      <c r="U48">
        <v>-1.6956521739099999E-2</v>
      </c>
      <c r="V48">
        <v>-4.9689440993800002E-3</v>
      </c>
      <c r="W48">
        <v>-4.1089345437200003E-3</v>
      </c>
      <c r="X48" s="1">
        <v>8.2472421094300005E-7</v>
      </c>
      <c r="Y48" s="1">
        <v>1.2057371505E-8</v>
      </c>
      <c r="Z48">
        <v>1.3569039656E-4</v>
      </c>
      <c r="AB48" s="2">
        <f t="shared" si="14"/>
        <v>1.4351078284787861E-3</v>
      </c>
      <c r="AC48" s="2">
        <f t="shared" si="15"/>
        <v>1.5739817330089254E-3</v>
      </c>
      <c r="AD48">
        <f t="shared" si="16"/>
        <v>4.9875887298345312</v>
      </c>
      <c r="AE48">
        <f t="shared" si="17"/>
        <v>288.81043605100001</v>
      </c>
      <c r="AF48">
        <f t="shared" si="18"/>
        <v>-40</v>
      </c>
      <c r="AH48">
        <f t="shared" si="5"/>
        <v>282.95958486000001</v>
      </c>
      <c r="AI48">
        <f t="shared" si="6"/>
        <v>294.39383394399999</v>
      </c>
      <c r="AJ48">
        <f t="shared" si="7"/>
        <v>288.81043605100001</v>
      </c>
      <c r="AK48">
        <f t="shared" si="9"/>
        <v>83411.46797196877</v>
      </c>
      <c r="AL48">
        <f t="shared" si="10"/>
        <v>81721.681088226542</v>
      </c>
      <c r="AM48">
        <f t="shared" si="11"/>
        <v>85024.011552092328</v>
      </c>
      <c r="AO48">
        <f t="shared" si="12"/>
        <v>57.905824175799999</v>
      </c>
      <c r="AP48">
        <f>SUMPRODUCT(AH48:AM48,'test_file_00 (2)'!BB$2:BG$2)+'test_file_00 (2)'!BA$2</f>
        <v>60.050137827277666</v>
      </c>
      <c r="AQ48">
        <f t="shared" si="13"/>
        <v>0.96429127843727247</v>
      </c>
    </row>
    <row r="49" spans="1:43" x14ac:dyDescent="0.25">
      <c r="A49">
        <v>286.50164835200002</v>
      </c>
      <c r="B49">
        <v>283.03614163600002</v>
      </c>
      <c r="C49">
        <v>291.70073260100003</v>
      </c>
      <c r="D49">
        <v>294.901648352</v>
      </c>
      <c r="E49">
        <v>283.14999999999998</v>
      </c>
      <c r="F49">
        <v>1.35844285631E-2</v>
      </c>
      <c r="G49">
        <v>1.6864494806899999E-2</v>
      </c>
      <c r="H49" t="s">
        <v>25</v>
      </c>
      <c r="I49">
        <v>40</v>
      </c>
      <c r="J49">
        <v>42.047472527499998</v>
      </c>
      <c r="K49">
        <v>-197260.84944600001</v>
      </c>
      <c r="L49">
        <v>286.50164835200002</v>
      </c>
      <c r="M49">
        <v>283.03614163600002</v>
      </c>
      <c r="N49">
        <v>2.9506673757028201E-3</v>
      </c>
      <c r="O49">
        <v>3.2335377090534001E-3</v>
      </c>
      <c r="P49" s="1">
        <v>1.42886579427764E-5</v>
      </c>
      <c r="Q49" s="1">
        <v>1.7729383009714601E-5</v>
      </c>
      <c r="R49">
        <v>6.6589309402563204E-2</v>
      </c>
      <c r="S49">
        <v>334.97512925579201</v>
      </c>
      <c r="T49">
        <v>-3.7622763709700001E-3</v>
      </c>
      <c r="U49">
        <v>-4.3717152412800003E-3</v>
      </c>
      <c r="V49">
        <v>-2.5481764612200002E-3</v>
      </c>
      <c r="W49">
        <v>-7.8818283166100008E-3</v>
      </c>
      <c r="X49" s="1">
        <v>1.0785318811200001E-6</v>
      </c>
      <c r="Y49" s="1">
        <v>-1.48245382654E-6</v>
      </c>
      <c r="Z49">
        <v>-7.5776397515499999E-4</v>
      </c>
      <c r="AB49" s="2">
        <f t="shared" si="14"/>
        <v>1.6981328540182079E-3</v>
      </c>
      <c r="AC49" s="2">
        <f t="shared" si="15"/>
        <v>1.5836697285196463E-3</v>
      </c>
      <c r="AD49">
        <f t="shared" si="16"/>
        <v>4.6913842280766564</v>
      </c>
      <c r="AE49">
        <f t="shared" si="17"/>
        <v>197.26084944600001</v>
      </c>
      <c r="AF49">
        <f t="shared" si="18"/>
        <v>-40</v>
      </c>
      <c r="AH49">
        <f t="shared" si="5"/>
        <v>283.03614163600002</v>
      </c>
      <c r="AI49">
        <f t="shared" si="6"/>
        <v>291.70073260100003</v>
      </c>
      <c r="AJ49">
        <f t="shared" si="7"/>
        <v>197.26084944600001</v>
      </c>
      <c r="AK49">
        <f t="shared" si="9"/>
        <v>38911.842724157483</v>
      </c>
      <c r="AL49">
        <f t="shared" si="10"/>
        <v>55831.949723035737</v>
      </c>
      <c r="AM49">
        <f t="shared" si="11"/>
        <v>57541.134296893775</v>
      </c>
      <c r="AO49">
        <f t="shared" si="12"/>
        <v>42.047472527499998</v>
      </c>
      <c r="AP49">
        <f>SUMPRODUCT(AH49:AM49,'test_file_00 (2)'!BB$2:BG$2)+'test_file_00 (2)'!BA$2</f>
        <v>42.998752042860275</v>
      </c>
      <c r="AQ49">
        <f t="shared" si="13"/>
        <v>0.97787657850134668</v>
      </c>
    </row>
    <row r="50" spans="1:43" x14ac:dyDescent="0.25">
      <c r="A50">
        <v>285.08711843700002</v>
      </c>
      <c r="B50">
        <v>283.258241758</v>
      </c>
      <c r="C50">
        <v>290.07295482299998</v>
      </c>
      <c r="D50">
        <v>291.82912087900002</v>
      </c>
      <c r="E50">
        <v>283.14999999999998</v>
      </c>
      <c r="F50">
        <v>1.35824873263E-2</v>
      </c>
      <c r="G50">
        <v>1.7014594010400001E-2</v>
      </c>
      <c r="H50" t="s">
        <v>25</v>
      </c>
      <c r="I50">
        <v>40</v>
      </c>
      <c r="J50">
        <v>31.891648351600001</v>
      </c>
      <c r="K50">
        <v>-104124.74924400001</v>
      </c>
      <c r="L50">
        <v>285.08711843700002</v>
      </c>
      <c r="M50">
        <v>283.258241758</v>
      </c>
      <c r="N50">
        <v>3.5537156677078901E-3</v>
      </c>
      <c r="O50">
        <v>4.6586820162677397E-3</v>
      </c>
      <c r="P50" s="1">
        <v>1.4296292292956599E-5</v>
      </c>
      <c r="Q50" s="1">
        <v>1.7875331426317601E-5</v>
      </c>
      <c r="R50">
        <v>5.9229096024585801E-2</v>
      </c>
      <c r="S50">
        <v>322.73552621442002</v>
      </c>
      <c r="T50">
        <v>-9.7027127461899992E-3</v>
      </c>
      <c r="U50">
        <v>-1.23682114986E-2</v>
      </c>
      <c r="V50">
        <v>9.0301003344500001E-4</v>
      </c>
      <c r="W50">
        <v>-6.6146413972400001E-4</v>
      </c>
      <c r="X50" s="1">
        <v>2.1540494193699999E-6</v>
      </c>
      <c r="Y50" s="1">
        <v>1.55540092415E-7</v>
      </c>
      <c r="Z50" s="1">
        <v>5.3511705685700003E-5</v>
      </c>
      <c r="AB50" s="2">
        <f t="shared" si="14"/>
        <v>3.0995083162999025E-3</v>
      </c>
      <c r="AC50" s="2">
        <f t="shared" si="15"/>
        <v>1.8571977017805756E-3</v>
      </c>
      <c r="AD50">
        <f t="shared" si="16"/>
        <v>3.2649535105881751</v>
      </c>
      <c r="AE50">
        <f t="shared" si="17"/>
        <v>104.124749244</v>
      </c>
      <c r="AF50">
        <f t="shared" si="18"/>
        <v>-40</v>
      </c>
      <c r="AH50">
        <f t="shared" si="5"/>
        <v>283.258241758</v>
      </c>
      <c r="AI50">
        <f t="shared" si="6"/>
        <v>290.07295482299998</v>
      </c>
      <c r="AJ50">
        <f t="shared" si="7"/>
        <v>104.124749244</v>
      </c>
      <c r="AK50">
        <f t="shared" si="9"/>
        <v>10841.963405125878</v>
      </c>
      <c r="AL50">
        <f t="shared" si="10"/>
        <v>29494.19339434808</v>
      </c>
      <c r="AM50">
        <f t="shared" si="11"/>
        <v>30203.773683411015</v>
      </c>
      <c r="AO50">
        <f t="shared" si="12"/>
        <v>31.891648351600001</v>
      </c>
      <c r="AP50">
        <f>SUMPRODUCT(AH50:AM50,'test_file_00 (2)'!BB$2:BG$2)+'test_file_00 (2)'!BA$2</f>
        <v>31.346389475837896</v>
      </c>
      <c r="AQ50">
        <f t="shared" si="13"/>
        <v>1.0173946309249553</v>
      </c>
    </row>
    <row r="51" spans="1:43" x14ac:dyDescent="0.25">
      <c r="A51">
        <v>283.99633699600003</v>
      </c>
      <c r="B51">
        <v>280.61105006100001</v>
      </c>
      <c r="C51">
        <v>302.77753357799998</v>
      </c>
      <c r="D51">
        <v>306.09542124500001</v>
      </c>
      <c r="E51">
        <v>280.372222222</v>
      </c>
      <c r="F51">
        <v>1.35769409354E-2</v>
      </c>
      <c r="G51">
        <v>1.6929040930899999E-2</v>
      </c>
      <c r="H51" t="s">
        <v>25</v>
      </c>
      <c r="I51">
        <v>40</v>
      </c>
      <c r="J51">
        <v>57.972417582399999</v>
      </c>
      <c r="K51">
        <v>-192822.88218300001</v>
      </c>
      <c r="L51">
        <v>283.99633699600003</v>
      </c>
      <c r="M51">
        <v>280.61105006100001</v>
      </c>
      <c r="N51">
        <v>2.9364914127959301E-3</v>
      </c>
      <c r="O51">
        <v>2.9902514678512202E-3</v>
      </c>
      <c r="P51" s="1">
        <v>1.42748410102995E-5</v>
      </c>
      <c r="Q51" s="1">
        <v>1.7799873927870998E-5</v>
      </c>
      <c r="R51">
        <v>9.11862236915265E-2</v>
      </c>
      <c r="S51">
        <v>326.81376090309902</v>
      </c>
      <c r="T51">
        <v>-6.1681796464399998E-3</v>
      </c>
      <c r="U51">
        <v>-7.7735308170100003E-3</v>
      </c>
      <c r="V51">
        <v>5.90327546851E-4</v>
      </c>
      <c r="W51" s="1">
        <v>-3.5568296437800002E-5</v>
      </c>
      <c r="X51" s="1">
        <v>1.5554009241499999E-6</v>
      </c>
      <c r="Y51" s="1">
        <v>1.7977540914000001E-6</v>
      </c>
      <c r="Z51">
        <v>1.91113234591E-4</v>
      </c>
      <c r="AB51" s="2">
        <f t="shared" si="14"/>
        <v>1.6948909652379014E-3</v>
      </c>
      <c r="AC51" s="2">
        <f t="shared" si="15"/>
        <v>1.5729242887260575E-3</v>
      </c>
      <c r="AD51">
        <f t="shared" si="16"/>
        <v>3.326114214728551</v>
      </c>
      <c r="AE51">
        <f t="shared" si="17"/>
        <v>192.82288218300002</v>
      </c>
      <c r="AF51">
        <f t="shared" si="18"/>
        <v>-40</v>
      </c>
      <c r="AH51">
        <f t="shared" si="5"/>
        <v>280.61105006100001</v>
      </c>
      <c r="AI51">
        <f t="shared" si="6"/>
        <v>302.77753357799998</v>
      </c>
      <c r="AJ51">
        <f t="shared" si="7"/>
        <v>192.82288218300002</v>
      </c>
      <c r="AK51">
        <f t="shared" si="9"/>
        <v>37180.663893359109</v>
      </c>
      <c r="AL51">
        <f t="shared" si="10"/>
        <v>54108.231445160127</v>
      </c>
      <c r="AM51">
        <f t="shared" si="11"/>
        <v>58382.436684770022</v>
      </c>
      <c r="AO51">
        <f t="shared" si="12"/>
        <v>57.972417582399999</v>
      </c>
      <c r="AP51">
        <f>SUMPRODUCT(AH51:AM51,'test_file_00 (2)'!BB$2:BG$2)+'test_file_00 (2)'!BA$2</f>
        <v>58.317712461420996</v>
      </c>
      <c r="AQ51">
        <f t="shared" si="13"/>
        <v>0.99407907367338144</v>
      </c>
    </row>
    <row r="52" spans="1:43" x14ac:dyDescent="0.25">
      <c r="A52">
        <v>286.49304029299998</v>
      </c>
      <c r="B52">
        <v>280.45067155100003</v>
      </c>
      <c r="C52">
        <v>297.16410256400002</v>
      </c>
      <c r="D52">
        <v>302.89969474999998</v>
      </c>
      <c r="E52">
        <v>279.81666666699999</v>
      </c>
      <c r="F52">
        <v>1.36025929933E-2</v>
      </c>
      <c r="G52">
        <v>1.6829413884499999E-2</v>
      </c>
      <c r="H52" t="s">
        <v>25</v>
      </c>
      <c r="I52">
        <v>40</v>
      </c>
      <c r="J52">
        <v>75.883076923100006</v>
      </c>
      <c r="K52">
        <v>-344570.05896400003</v>
      </c>
      <c r="L52">
        <v>286.49304029299998</v>
      </c>
      <c r="M52">
        <v>280.45067155100003</v>
      </c>
      <c r="N52">
        <v>2.9679605093934501E-3</v>
      </c>
      <c r="O52">
        <v>3.00583123506706E-3</v>
      </c>
      <c r="P52" s="1">
        <v>1.42973211094143E-5</v>
      </c>
      <c r="Q52" s="1">
        <v>1.7700355630412698E-5</v>
      </c>
      <c r="R52">
        <v>0.122134895175335</v>
      </c>
      <c r="S52">
        <v>468.56564576207097</v>
      </c>
      <c r="T52">
        <v>-2.6543504804399999E-4</v>
      </c>
      <c r="U52">
        <v>-3.8052768487500002E-3</v>
      </c>
      <c r="V52">
        <v>2.74619100706E-3</v>
      </c>
      <c r="W52">
        <v>7.0165100599900001E-3</v>
      </c>
      <c r="X52" s="1">
        <v>-7.46351296161E-7</v>
      </c>
      <c r="Y52" s="1">
        <v>-1.261803928E-6</v>
      </c>
      <c r="Z52">
        <v>-5.8671763019600004E-4</v>
      </c>
      <c r="AB52" s="2">
        <f t="shared" si="14"/>
        <v>1.3598559525771965E-3</v>
      </c>
      <c r="AC52" s="2">
        <f t="shared" si="15"/>
        <v>1.6095142702121402E-3</v>
      </c>
      <c r="AD52">
        <f t="shared" si="16"/>
        <v>4.5408024151839248</v>
      </c>
      <c r="AE52">
        <f t="shared" si="17"/>
        <v>344.570058964</v>
      </c>
      <c r="AF52">
        <f t="shared" si="18"/>
        <v>-40</v>
      </c>
      <c r="AH52">
        <f t="shared" si="5"/>
        <v>280.45067155100003</v>
      </c>
      <c r="AI52">
        <f t="shared" si="6"/>
        <v>297.16410256400002</v>
      </c>
      <c r="AJ52">
        <f t="shared" si="7"/>
        <v>344.570058964</v>
      </c>
      <c r="AK52">
        <f t="shared" si="9"/>
        <v>118728.52553445444</v>
      </c>
      <c r="AL52">
        <f t="shared" si="10"/>
        <v>96634.90443282148</v>
      </c>
      <c r="AM52">
        <f t="shared" si="11"/>
        <v>102393.85234246163</v>
      </c>
      <c r="AO52">
        <f t="shared" si="12"/>
        <v>75.883076923100006</v>
      </c>
      <c r="AP52">
        <f>SUMPRODUCT(AH52:AM52,'test_file_00 (2)'!BB$2:BG$2)+'test_file_00 (2)'!BA$2</f>
        <v>76.493282825545435</v>
      </c>
      <c r="AQ52">
        <f t="shared" si="13"/>
        <v>0.99202275180374866</v>
      </c>
    </row>
    <row r="53" spans="1:43" x14ac:dyDescent="0.25">
      <c r="A53">
        <v>283.29621489599998</v>
      </c>
      <c r="B53">
        <v>279.98821733800003</v>
      </c>
      <c r="C53">
        <v>297.07918192900001</v>
      </c>
      <c r="D53">
        <v>300.34365079399998</v>
      </c>
      <c r="E53">
        <v>279.85329670300001</v>
      </c>
      <c r="F53">
        <v>1.35741677399E-2</v>
      </c>
      <c r="G53">
        <v>1.69323687655E-2</v>
      </c>
      <c r="H53" t="s">
        <v>25</v>
      </c>
      <c r="I53">
        <v>40</v>
      </c>
      <c r="J53">
        <v>49.010549450500001</v>
      </c>
      <c r="K53">
        <v>-188443.95684599999</v>
      </c>
      <c r="L53">
        <v>283.29621489599998</v>
      </c>
      <c r="M53">
        <v>279.98821733800003</v>
      </c>
      <c r="N53">
        <v>4.5796764100560902E-3</v>
      </c>
      <c r="O53">
        <v>6.3651989585785497E-3</v>
      </c>
      <c r="P53" s="1">
        <v>1.4273389768008E-5</v>
      </c>
      <c r="Q53" s="1">
        <v>1.7793993272584601E-5</v>
      </c>
      <c r="R53">
        <v>8.1772613545572304E-2</v>
      </c>
      <c r="S53">
        <v>353.93561374360598</v>
      </c>
      <c r="T53">
        <v>-1.42336890163E-2</v>
      </c>
      <c r="U53">
        <v>-8.4992302383599995E-4</v>
      </c>
      <c r="V53">
        <v>-1.3256357169400001E-2</v>
      </c>
      <c r="W53">
        <v>-2.9526994744400001E-2</v>
      </c>
      <c r="X53" s="1">
        <v>5.0761534036100001E-7</v>
      </c>
      <c r="Y53" s="1">
        <v>-1.06707737819E-7</v>
      </c>
      <c r="Z53">
        <v>-7.0711896798900001E-4</v>
      </c>
      <c r="AB53" s="2">
        <f t="shared" si="14"/>
        <v>1.8782009233272944E-3</v>
      </c>
      <c r="AC53" s="2">
        <f t="shared" si="15"/>
        <v>1.6684696348520137E-3</v>
      </c>
      <c r="AD53">
        <f t="shared" si="16"/>
        <v>3.8449672358055453</v>
      </c>
      <c r="AE53">
        <f t="shared" si="17"/>
        <v>188.44395684599999</v>
      </c>
      <c r="AF53">
        <f t="shared" si="18"/>
        <v>-40</v>
      </c>
      <c r="AH53">
        <f t="shared" si="5"/>
        <v>279.98821733800003</v>
      </c>
      <c r="AI53">
        <f t="shared" si="6"/>
        <v>297.07918192900001</v>
      </c>
      <c r="AJ53">
        <f t="shared" si="7"/>
        <v>188.44395684599999</v>
      </c>
      <c r="AK53">
        <f t="shared" si="9"/>
        <v>35511.124871777109</v>
      </c>
      <c r="AL53">
        <f t="shared" si="10"/>
        <v>52762.087545430542</v>
      </c>
      <c r="AM53">
        <f t="shared" si="11"/>
        <v>55982.776539273458</v>
      </c>
      <c r="AO53">
        <f t="shared" si="12"/>
        <v>49.010549450500001</v>
      </c>
      <c r="AP53">
        <f>SUMPRODUCT(AH53:AM53,'test_file_00 (2)'!BB$2:BG$2)+'test_file_00 (2)'!BA$2</f>
        <v>50.409452709696524</v>
      </c>
      <c r="AQ53">
        <f t="shared" si="13"/>
        <v>0.97224918772174185</v>
      </c>
    </row>
    <row r="54" spans="1:43" x14ac:dyDescent="0.25">
      <c r="A54">
        <v>282.00873015899998</v>
      </c>
      <c r="B54">
        <v>280.36514041499998</v>
      </c>
      <c r="C54">
        <v>297.07808302799998</v>
      </c>
      <c r="D54">
        <v>298.82045176999998</v>
      </c>
      <c r="E54">
        <v>280.372222222</v>
      </c>
      <c r="F54">
        <v>1.35582218661E-2</v>
      </c>
      <c r="G54">
        <v>1.69624579361E-2</v>
      </c>
      <c r="H54" t="s">
        <v>25</v>
      </c>
      <c r="I54">
        <v>40</v>
      </c>
      <c r="J54">
        <v>36.648351648400002</v>
      </c>
      <c r="K54">
        <v>-93549.173931500001</v>
      </c>
      <c r="L54">
        <v>282.00873015899998</v>
      </c>
      <c r="M54">
        <v>280.36514041499998</v>
      </c>
      <c r="N54">
        <v>3.4180736516964899E-3</v>
      </c>
      <c r="O54">
        <v>3.8540869817528002E-3</v>
      </c>
      <c r="P54" s="1">
        <v>1.42497099138526E-5</v>
      </c>
      <c r="Q54" s="1">
        <v>1.78297546381262E-5</v>
      </c>
      <c r="R54">
        <v>5.8584872346771302E-2</v>
      </c>
      <c r="S54">
        <v>263.25920256255199</v>
      </c>
      <c r="T54">
        <v>-9.7696023782999995E-3</v>
      </c>
      <c r="U54">
        <v>-6.52280087063E-3</v>
      </c>
      <c r="V54">
        <v>-6.2202049158599998E-3</v>
      </c>
      <c r="W54">
        <v>-1.02054467272E-2</v>
      </c>
      <c r="X54" s="1">
        <v>2.7490807031399999E-7</v>
      </c>
      <c r="Y54" s="1">
        <v>-2.6188610908900001E-6</v>
      </c>
      <c r="Z54" s="1">
        <v>8.5045389393199999E-5</v>
      </c>
      <c r="AB54" s="2">
        <f t="shared" si="14"/>
        <v>2.814126426763743E-3</v>
      </c>
      <c r="AC54" s="2">
        <f t="shared" si="15"/>
        <v>1.5985677311991468E-3</v>
      </c>
      <c r="AD54">
        <f t="shared" si="16"/>
        <v>2.5526161402564522</v>
      </c>
      <c r="AE54">
        <f t="shared" si="17"/>
        <v>93.549173931500007</v>
      </c>
      <c r="AF54">
        <f t="shared" si="18"/>
        <v>-40</v>
      </c>
      <c r="AH54">
        <f t="shared" si="5"/>
        <v>280.36514041499998</v>
      </c>
      <c r="AI54">
        <f t="shared" si="6"/>
        <v>297.07808302799998</v>
      </c>
      <c r="AJ54">
        <f t="shared" si="7"/>
        <v>93.549173931500007</v>
      </c>
      <c r="AK54">
        <f t="shared" si="9"/>
        <v>8751.447943266041</v>
      </c>
      <c r="AL54">
        <f t="shared" si="10"/>
        <v>26227.927285012254</v>
      </c>
      <c r="AM54">
        <f t="shared" si="11"/>
        <v>27791.40926042297</v>
      </c>
      <c r="AO54">
        <f t="shared" si="12"/>
        <v>36.648351648400002</v>
      </c>
      <c r="AP54">
        <f>SUMPRODUCT(AH54:AM54,'test_file_00 (2)'!BB$2:BG$2)+'test_file_00 (2)'!BA$2</f>
        <v>37.337891646498633</v>
      </c>
      <c r="AQ54">
        <f t="shared" si="13"/>
        <v>0.98153243346927721</v>
      </c>
    </row>
    <row r="55" spans="1:43" x14ac:dyDescent="0.25">
      <c r="A55">
        <v>286.17442002400003</v>
      </c>
      <c r="B55">
        <v>280.287423687</v>
      </c>
      <c r="C55">
        <v>294.39261294300002</v>
      </c>
      <c r="D55">
        <v>299.94194139199999</v>
      </c>
      <c r="E55">
        <v>279.81666666699999</v>
      </c>
      <c r="F55">
        <v>1.35873404183E-2</v>
      </c>
      <c r="G55">
        <v>1.6821579607400002E-2</v>
      </c>
      <c r="H55" t="s">
        <v>25</v>
      </c>
      <c r="I55">
        <v>40</v>
      </c>
      <c r="J55">
        <v>68.700879120899998</v>
      </c>
      <c r="K55">
        <v>-335375.90959499998</v>
      </c>
      <c r="L55">
        <v>286.17442002400003</v>
      </c>
      <c r="M55">
        <v>280.287423687</v>
      </c>
      <c r="N55">
        <v>3.0247327891024202E-3</v>
      </c>
      <c r="O55">
        <v>3.1463167570615E-3</v>
      </c>
      <c r="P55" s="1">
        <v>1.42818649840519E-5</v>
      </c>
      <c r="Q55" s="1">
        <v>1.7678679481039101E-5</v>
      </c>
      <c r="R55">
        <v>0.108213759717544</v>
      </c>
      <c r="S55">
        <v>459.53766424168703</v>
      </c>
      <c r="T55">
        <v>-7.8818283166100008E-3</v>
      </c>
      <c r="U55">
        <v>-8.6691086691100001E-3</v>
      </c>
      <c r="V55">
        <v>-4.8797579232400003E-3</v>
      </c>
      <c r="W55">
        <v>-6.1490683229800001E-3</v>
      </c>
      <c r="X55" s="1">
        <v>-7.4876277046200002E-7</v>
      </c>
      <c r="Y55" s="1">
        <v>2.0762793731599998E-6</v>
      </c>
      <c r="Z55">
        <v>8.7720974677500002E-4</v>
      </c>
      <c r="AB55" s="2">
        <f t="shared" si="14"/>
        <v>1.3702166765544514E-3</v>
      </c>
      <c r="AC55" s="2">
        <f t="shared" si="15"/>
        <v>1.5751437405496533E-3</v>
      </c>
      <c r="AD55">
        <f t="shared" si="16"/>
        <v>4.8816829404002897</v>
      </c>
      <c r="AE55">
        <f t="shared" si="17"/>
        <v>335.375909595</v>
      </c>
      <c r="AF55">
        <f t="shared" si="18"/>
        <v>-40</v>
      </c>
      <c r="AH55">
        <f t="shared" si="5"/>
        <v>280.287423687</v>
      </c>
      <c r="AI55">
        <f t="shared" si="6"/>
        <v>294.39261294300002</v>
      </c>
      <c r="AJ55">
        <f t="shared" si="7"/>
        <v>335.375909595</v>
      </c>
      <c r="AK55">
        <f t="shared" si="9"/>
        <v>112477.00073667361</v>
      </c>
      <c r="AL55">
        <f t="shared" si="10"/>
        <v>94001.649667066769</v>
      </c>
      <c r="AM55">
        <f t="shared" si="11"/>
        <v>98732.190343807393</v>
      </c>
      <c r="AO55">
        <f t="shared" si="12"/>
        <v>68.700879120899998</v>
      </c>
      <c r="AP55">
        <f>SUMPRODUCT(AH55:AM55,'test_file_00 (2)'!BB$2:BG$2)+'test_file_00 (2)'!BA$2</f>
        <v>69.146575912177894</v>
      </c>
      <c r="AQ55">
        <f t="shared" si="13"/>
        <v>0.99355431870055333</v>
      </c>
    </row>
    <row r="56" spans="1:43" x14ac:dyDescent="0.25">
      <c r="A56">
        <v>281.31507936499997</v>
      </c>
      <c r="B56">
        <v>277.94316239300002</v>
      </c>
      <c r="C56">
        <v>299.78663003700001</v>
      </c>
      <c r="D56">
        <v>303.132783883</v>
      </c>
      <c r="E56">
        <v>277.59444444399998</v>
      </c>
      <c r="F56">
        <v>1.35691759881E-2</v>
      </c>
      <c r="G56">
        <v>1.6998925456199999E-2</v>
      </c>
      <c r="H56" t="s">
        <v>25</v>
      </c>
      <c r="I56">
        <v>40</v>
      </c>
      <c r="J56">
        <v>56.331098901099999</v>
      </c>
      <c r="K56">
        <v>-192229.71268900001</v>
      </c>
      <c r="L56">
        <v>281.31507936499997</v>
      </c>
      <c r="M56">
        <v>277.94316239300002</v>
      </c>
      <c r="N56">
        <v>2.9220991682090401E-3</v>
      </c>
      <c r="O56">
        <v>2.9325447510021299E-3</v>
      </c>
      <c r="P56" s="1">
        <v>1.42685443660919E-5</v>
      </c>
      <c r="Q56" s="1">
        <v>1.7863668543976799E-5</v>
      </c>
      <c r="R56">
        <v>8.8881635113134697E-2</v>
      </c>
      <c r="S56">
        <v>326.058860821454</v>
      </c>
      <c r="T56">
        <v>3.6651271433900002E-3</v>
      </c>
      <c r="U56">
        <v>3.4676434676399999E-3</v>
      </c>
      <c r="V56">
        <v>1.59261028826E-3</v>
      </c>
      <c r="W56">
        <v>2.2530126878000001E-3</v>
      </c>
      <c r="X56" s="1">
        <v>-3.68955568054E-7</v>
      </c>
      <c r="Y56" s="1">
        <v>1.6560799762099999E-6</v>
      </c>
      <c r="Z56">
        <v>1.14667940755E-4</v>
      </c>
      <c r="AB56" s="2">
        <f t="shared" si="14"/>
        <v>1.6961938727389676E-3</v>
      </c>
      <c r="AC56" s="2">
        <f t="shared" si="15"/>
        <v>1.5778430892886251E-3</v>
      </c>
      <c r="AD56">
        <f t="shared" si="16"/>
        <v>3.4124971186252906</v>
      </c>
      <c r="AE56">
        <f t="shared" si="17"/>
        <v>192.229712689</v>
      </c>
      <c r="AF56">
        <f t="shared" si="18"/>
        <v>-40</v>
      </c>
      <c r="AH56">
        <f t="shared" si="5"/>
        <v>277.94316239300002</v>
      </c>
      <c r="AI56">
        <f t="shared" si="6"/>
        <v>299.78663003700001</v>
      </c>
      <c r="AJ56">
        <f t="shared" si="7"/>
        <v>192.229712689</v>
      </c>
      <c r="AK56">
        <f t="shared" si="9"/>
        <v>36952.262440495484</v>
      </c>
      <c r="AL56">
        <f t="shared" si="10"/>
        <v>53428.93425067846</v>
      </c>
      <c r="AM56">
        <f t="shared" si="11"/>
        <v>57627.897760016051</v>
      </c>
      <c r="AO56">
        <f t="shared" si="12"/>
        <v>56.331098901099999</v>
      </c>
      <c r="AP56">
        <f>SUMPRODUCT(AH56:AM56,'test_file_00 (2)'!BB$2:BG$2)+'test_file_00 (2)'!BA$2</f>
        <v>55.533488806395468</v>
      </c>
      <c r="AQ56">
        <f t="shared" si="13"/>
        <v>1.0143626865851201</v>
      </c>
    </row>
    <row r="57" spans="1:43" x14ac:dyDescent="0.25">
      <c r="A57">
        <v>279.52448107399999</v>
      </c>
      <c r="B57">
        <v>277.55054945099999</v>
      </c>
      <c r="C57">
        <v>299.76489621500002</v>
      </c>
      <c r="D57">
        <v>301.867399267</v>
      </c>
      <c r="E57">
        <v>277.65549450499998</v>
      </c>
      <c r="F57">
        <v>1.3533956406000001E-2</v>
      </c>
      <c r="G57">
        <v>1.7051546839800001E-2</v>
      </c>
      <c r="H57" t="s">
        <v>25</v>
      </c>
      <c r="I57">
        <v>40</v>
      </c>
      <c r="J57">
        <v>43.232417582399997</v>
      </c>
      <c r="K57">
        <v>-112313.67196399999</v>
      </c>
      <c r="L57">
        <v>279.52448107399999</v>
      </c>
      <c r="M57">
        <v>277.55054945099999</v>
      </c>
      <c r="N57">
        <v>2.9307508362129502E-3</v>
      </c>
      <c r="O57">
        <v>2.9311038271136701E-3</v>
      </c>
      <c r="P57" s="1">
        <v>1.4224125011414801E-5</v>
      </c>
      <c r="Q57" s="1">
        <v>1.7921363403681801E-5</v>
      </c>
      <c r="R57">
        <v>6.7981901507621498E-2</v>
      </c>
      <c r="S57">
        <v>269.31986367929301</v>
      </c>
      <c r="T57">
        <v>-1.9689971863899999E-3</v>
      </c>
      <c r="U57">
        <v>-1.5522641609599999E-3</v>
      </c>
      <c r="V57">
        <v>2.0342942082000001E-3</v>
      </c>
      <c r="W57">
        <v>1.2762117109899999E-3</v>
      </c>
      <c r="X57" s="1">
        <v>-1.2226174706100001E-6</v>
      </c>
      <c r="Y57" s="1">
        <v>-2.5501340733100002E-7</v>
      </c>
      <c r="Z57">
        <v>-8.2465360726199997E-4</v>
      </c>
      <c r="AB57" s="2">
        <f t="shared" si="14"/>
        <v>2.3979259067018872E-3</v>
      </c>
      <c r="AC57" s="2">
        <f t="shared" si="15"/>
        <v>1.572475131145501E-3</v>
      </c>
      <c r="AD57">
        <f t="shared" si="16"/>
        <v>2.5979040323140086</v>
      </c>
      <c r="AE57">
        <f t="shared" si="17"/>
        <v>112.31367196399999</v>
      </c>
      <c r="AF57">
        <f t="shared" si="18"/>
        <v>-40</v>
      </c>
      <c r="AH57">
        <f t="shared" si="5"/>
        <v>277.55054945099999</v>
      </c>
      <c r="AI57">
        <f t="shared" si="6"/>
        <v>299.76489621500002</v>
      </c>
      <c r="AJ57">
        <f t="shared" si="7"/>
        <v>112.31367196399999</v>
      </c>
      <c r="AK57">
        <f t="shared" si="9"/>
        <v>12614.360910036998</v>
      </c>
      <c r="AL57">
        <f t="shared" si="10"/>
        <v>31172.721364467572</v>
      </c>
      <c r="AM57">
        <f t="shared" si="11"/>
        <v>33667.696219814017</v>
      </c>
      <c r="AO57">
        <f t="shared" si="12"/>
        <v>43.232417582399997</v>
      </c>
      <c r="AP57">
        <f>SUMPRODUCT(AH57:AM57,'test_file_00 (2)'!BB$2:BG$2)+'test_file_00 (2)'!BA$2</f>
        <v>43.376715963260835</v>
      </c>
      <c r="AQ57">
        <f t="shared" si="13"/>
        <v>0.99667336778139093</v>
      </c>
    </row>
    <row r="58" spans="1:43" x14ac:dyDescent="0.25">
      <c r="A58">
        <v>280.89371184399999</v>
      </c>
      <c r="B58">
        <v>277.39334554300001</v>
      </c>
      <c r="C58">
        <v>293.82643467600002</v>
      </c>
      <c r="D58">
        <v>297.24346764299997</v>
      </c>
      <c r="E58">
        <v>277.03888888900002</v>
      </c>
      <c r="F58">
        <v>1.35555180006E-2</v>
      </c>
      <c r="G58">
        <v>1.7026934730200002E-2</v>
      </c>
      <c r="H58" t="s">
        <v>25</v>
      </c>
      <c r="I58">
        <v>40</v>
      </c>
      <c r="J58">
        <v>49.498131868100003</v>
      </c>
      <c r="K58">
        <v>-199407.27764499999</v>
      </c>
      <c r="L58">
        <v>280.89371184399999</v>
      </c>
      <c r="M58">
        <v>277.39334554300001</v>
      </c>
      <c r="N58">
        <v>3.0031643679490801E-3</v>
      </c>
      <c r="O58">
        <v>3.1587253301967599E-3</v>
      </c>
      <c r="P58" s="1">
        <v>1.4250011463334301E-5</v>
      </c>
      <c r="Q58" s="1">
        <v>1.7875956931672998E-5</v>
      </c>
      <c r="R58">
        <v>7.7839206985531706E-2</v>
      </c>
      <c r="S58">
        <v>332.032736786844</v>
      </c>
      <c r="T58">
        <v>-1.67117906248E-3</v>
      </c>
      <c r="U58">
        <v>-6.9862504645000002E-4</v>
      </c>
      <c r="V58">
        <v>-2.4420024419999999E-3</v>
      </c>
      <c r="W58">
        <v>-8.4716249933600007E-3</v>
      </c>
      <c r="X58" s="1">
        <v>1.5668554270799999E-6</v>
      </c>
      <c r="Y58" s="1">
        <v>-6.9088738723700004E-7</v>
      </c>
      <c r="Z58">
        <v>-8.6765408504600001E-4</v>
      </c>
      <c r="AB58" s="2">
        <f t="shared" si="14"/>
        <v>1.6650983891267697E-3</v>
      </c>
      <c r="AC58" s="2">
        <f t="shared" si="15"/>
        <v>1.5725685808295452E-3</v>
      </c>
      <c r="AD58">
        <f t="shared" si="16"/>
        <v>4.0285818902493116</v>
      </c>
      <c r="AE58">
        <f t="shared" si="17"/>
        <v>199.40727764499999</v>
      </c>
      <c r="AF58">
        <f t="shared" si="18"/>
        <v>-40</v>
      </c>
      <c r="AH58">
        <f t="shared" si="5"/>
        <v>277.39334554300001</v>
      </c>
      <c r="AI58">
        <f t="shared" si="6"/>
        <v>293.82643467600002</v>
      </c>
      <c r="AJ58">
        <f t="shared" si="7"/>
        <v>199.40727764499999</v>
      </c>
      <c r="AK58">
        <f t="shared" si="9"/>
        <v>39763.262377790117</v>
      </c>
      <c r="AL58">
        <f t="shared" si="10"/>
        <v>55314.251871568427</v>
      </c>
      <c r="AM58">
        <f t="shared" si="11"/>
        <v>58591.129438877593</v>
      </c>
      <c r="AO58">
        <f t="shared" si="12"/>
        <v>49.498131868100003</v>
      </c>
      <c r="AP58">
        <f>SUMPRODUCT(AH58:AM58,'test_file_00 (2)'!BB$2:BG$2)+'test_file_00 (2)'!BA$2</f>
        <v>48.875638424567768</v>
      </c>
      <c r="AQ58">
        <f t="shared" si="13"/>
        <v>1.0127362723761237</v>
      </c>
    </row>
    <row r="59" spans="1:43" x14ac:dyDescent="0.25">
      <c r="A59">
        <v>279.63192918200002</v>
      </c>
      <c r="B59">
        <v>278.021428571</v>
      </c>
      <c r="C59">
        <v>293.09774114800001</v>
      </c>
      <c r="D59">
        <v>294.83962149000001</v>
      </c>
      <c r="E59">
        <v>277.59444444399998</v>
      </c>
      <c r="F59">
        <v>1.35542700626E-2</v>
      </c>
      <c r="G59">
        <v>1.7079417454E-2</v>
      </c>
      <c r="H59" t="s">
        <v>25</v>
      </c>
      <c r="I59">
        <v>40</v>
      </c>
      <c r="J59">
        <v>34.747032967000003</v>
      </c>
      <c r="K59">
        <v>-91770.021581399997</v>
      </c>
      <c r="L59">
        <v>279.63192918200002</v>
      </c>
      <c r="M59">
        <v>278.021428571</v>
      </c>
      <c r="N59">
        <v>8.1943084069434798E-3</v>
      </c>
      <c r="O59">
        <v>1.05719817762187E-2</v>
      </c>
      <c r="P59" s="1">
        <v>1.4247415427673401E-5</v>
      </c>
      <c r="Q59" s="1">
        <v>1.79403381582305E-5</v>
      </c>
      <c r="R59">
        <v>0.151825450452305</v>
      </c>
      <c r="S59">
        <v>539.71788703787195</v>
      </c>
      <c r="T59">
        <v>-1.574560705E-3</v>
      </c>
      <c r="U59">
        <v>5.6734087168900001E-3</v>
      </c>
      <c r="V59">
        <v>-1.91405213144E-2</v>
      </c>
      <c r="W59">
        <v>-2.7105165366000002E-2</v>
      </c>
      <c r="X59" s="1">
        <v>-1.7718307426600001E-6</v>
      </c>
      <c r="Y59" s="1">
        <v>-1.6156877816700001E-7</v>
      </c>
      <c r="Z59">
        <v>-9.4027711419000001E-4</v>
      </c>
      <c r="AB59" s="2">
        <f t="shared" si="14"/>
        <v>5.8812003935200374E-3</v>
      </c>
      <c r="AC59" s="2">
        <f t="shared" si="15"/>
        <v>4.3694507843733557E-3</v>
      </c>
      <c r="AD59">
        <f t="shared" si="16"/>
        <v>2.6410894325439513</v>
      </c>
      <c r="AE59">
        <f t="shared" si="17"/>
        <v>91.770021581400002</v>
      </c>
      <c r="AF59">
        <f t="shared" si="18"/>
        <v>-40</v>
      </c>
      <c r="AH59">
        <f t="shared" si="5"/>
        <v>278.021428571</v>
      </c>
      <c r="AI59">
        <f t="shared" si="6"/>
        <v>293.09774114800001</v>
      </c>
      <c r="AJ59">
        <f t="shared" si="7"/>
        <v>91.770021581400002</v>
      </c>
      <c r="AK59">
        <f t="shared" si="9"/>
        <v>8421.7368610506219</v>
      </c>
      <c r="AL59">
        <f t="shared" si="10"/>
        <v>25514.03250005233</v>
      </c>
      <c r="AM59">
        <f t="shared" si="11"/>
        <v>26897.586030611554</v>
      </c>
      <c r="AO59">
        <f t="shared" si="12"/>
        <v>34.747032967000003</v>
      </c>
      <c r="AP59">
        <f>SUMPRODUCT(AH59:AM59,'test_file_00 (2)'!BB$2:BG$2)+'test_file_00 (2)'!BA$2</f>
        <v>34.923870135714651</v>
      </c>
      <c r="AQ59">
        <f t="shared" si="13"/>
        <v>0.99493649563958819</v>
      </c>
    </row>
    <row r="60" spans="1:43" x14ac:dyDescent="0.25">
      <c r="A60">
        <v>282.71507936500001</v>
      </c>
      <c r="B60">
        <v>277.78473748499999</v>
      </c>
      <c r="C60">
        <v>290.72393162399999</v>
      </c>
      <c r="D60">
        <v>295.35231990199998</v>
      </c>
      <c r="E60">
        <v>277.03888888900002</v>
      </c>
      <c r="F60">
        <v>1.3574583719299999E-2</v>
      </c>
      <c r="G60">
        <v>1.69431148978E-2</v>
      </c>
      <c r="H60" t="s">
        <v>25</v>
      </c>
      <c r="I60">
        <v>40</v>
      </c>
      <c r="J60">
        <v>57.220549450500002</v>
      </c>
      <c r="K60">
        <v>-281075.48349999997</v>
      </c>
      <c r="L60">
        <v>282.71507936500001</v>
      </c>
      <c r="M60">
        <v>277.78473748499999</v>
      </c>
      <c r="N60">
        <v>2.9848405629469901E-3</v>
      </c>
      <c r="O60">
        <v>2.9880353857724899E-3</v>
      </c>
      <c r="P60" s="1">
        <v>1.4287161744456799E-5</v>
      </c>
      <c r="Q60" s="1">
        <v>1.7801742074939899E-5</v>
      </c>
      <c r="R60">
        <v>9.0021067835570096E-2</v>
      </c>
      <c r="S60">
        <v>405.65072245369402</v>
      </c>
      <c r="T60">
        <v>8.6807878112199997E-3</v>
      </c>
      <c r="U60">
        <v>9.0194829325299999E-3</v>
      </c>
      <c r="V60">
        <v>-4.1429102298700003E-3</v>
      </c>
      <c r="W60">
        <v>-3.3593459680399998E-3</v>
      </c>
      <c r="X60" s="1">
        <v>1.65909431909E-6</v>
      </c>
      <c r="Y60" s="1">
        <v>2.2909005859499998E-6</v>
      </c>
      <c r="Z60">
        <v>5.7716196846599997E-4</v>
      </c>
      <c r="AB60" s="2">
        <f t="shared" si="14"/>
        <v>1.44320919563123E-3</v>
      </c>
      <c r="AC60" s="2">
        <f t="shared" si="15"/>
        <v>1.5732296998204284E-3</v>
      </c>
      <c r="AD60">
        <f t="shared" si="16"/>
        <v>4.9121423369614972</v>
      </c>
      <c r="AE60">
        <f t="shared" si="17"/>
        <v>281.07548349999996</v>
      </c>
      <c r="AF60">
        <f t="shared" si="18"/>
        <v>-40</v>
      </c>
      <c r="AH60">
        <f t="shared" si="5"/>
        <v>277.78473748499999</v>
      </c>
      <c r="AI60">
        <f t="shared" si="6"/>
        <v>290.72393162399999</v>
      </c>
      <c r="AJ60">
        <f t="shared" si="7"/>
        <v>281.07548349999996</v>
      </c>
      <c r="AK60">
        <f t="shared" si="9"/>
        <v>79003.427424758745</v>
      </c>
      <c r="AL60">
        <f t="shared" si="10"/>
        <v>78078.47939751693</v>
      </c>
      <c r="AM60">
        <f t="shared" si="11"/>
        <v>81715.369646236722</v>
      </c>
      <c r="AO60">
        <f t="shared" si="12"/>
        <v>57.220549450500002</v>
      </c>
      <c r="AP60">
        <f>SUMPRODUCT(AH60:AM60,'test_file_00 (2)'!BB$2:BG$2)+'test_file_00 (2)'!BA$2</f>
        <v>55.016486042301068</v>
      </c>
      <c r="AQ60">
        <f t="shared" si="13"/>
        <v>1.0400618717543006</v>
      </c>
    </row>
    <row r="61" spans="1:43" x14ac:dyDescent="0.25">
      <c r="A61">
        <v>280.91721611700001</v>
      </c>
      <c r="B61">
        <v>277.56013431000002</v>
      </c>
      <c r="C61">
        <v>289.72521367500002</v>
      </c>
      <c r="D61">
        <v>292.93351648399999</v>
      </c>
      <c r="E61">
        <v>277.59444444399998</v>
      </c>
      <c r="F61">
        <v>1.35623816593E-2</v>
      </c>
      <c r="G61">
        <v>1.6953930360100001E-2</v>
      </c>
      <c r="H61" t="s">
        <v>25</v>
      </c>
      <c r="I61">
        <v>40</v>
      </c>
      <c r="J61">
        <v>42.44</v>
      </c>
      <c r="K61">
        <v>-191331.42350800001</v>
      </c>
      <c r="L61">
        <v>280.91721611700001</v>
      </c>
      <c r="M61">
        <v>277.56013431000002</v>
      </c>
      <c r="N61">
        <v>3.0458017780619E-3</v>
      </c>
      <c r="O61">
        <v>3.12965855440938E-3</v>
      </c>
      <c r="P61" s="1">
        <v>1.4257258989874999E-5</v>
      </c>
      <c r="Q61" s="1">
        <v>1.7808098976088999E-5</v>
      </c>
      <c r="R61">
        <v>6.6772534674481396E-2</v>
      </c>
      <c r="S61">
        <v>325.83297302960602</v>
      </c>
      <c r="T61">
        <v>1.54838880926E-2</v>
      </c>
      <c r="U61">
        <v>1.34108403674E-2</v>
      </c>
      <c r="V61">
        <v>-9.2424483728900002E-4</v>
      </c>
      <c r="W61">
        <v>-2.4876572702699998E-3</v>
      </c>
      <c r="X61" s="1">
        <v>-1.1761965903100001E-6</v>
      </c>
      <c r="Y61" s="1">
        <v>-1.4975255409199999E-6</v>
      </c>
      <c r="Z61">
        <v>-9.918776875299999E-4</v>
      </c>
      <c r="AB61" s="2">
        <f t="shared" si="14"/>
        <v>1.7029767878980015E-3</v>
      </c>
      <c r="AC61" s="2">
        <f t="shared" si="15"/>
        <v>1.5733396483148304E-3</v>
      </c>
      <c r="AD61">
        <f t="shared" si="16"/>
        <v>4.508280478510839</v>
      </c>
      <c r="AE61">
        <f t="shared" si="17"/>
        <v>191.331423508</v>
      </c>
      <c r="AF61">
        <f t="shared" si="18"/>
        <v>-40</v>
      </c>
      <c r="AH61">
        <f t="shared" si="5"/>
        <v>277.56013431000002</v>
      </c>
      <c r="AI61">
        <f t="shared" si="6"/>
        <v>289.72521367500002</v>
      </c>
      <c r="AJ61">
        <f t="shared" si="7"/>
        <v>191.331423508</v>
      </c>
      <c r="AK61">
        <f t="shared" si="9"/>
        <v>36607.713621597657</v>
      </c>
      <c r="AL61">
        <f t="shared" si="10"/>
        <v>53105.975606603977</v>
      </c>
      <c r="AM61">
        <f t="shared" si="11"/>
        <v>55433.537558597222</v>
      </c>
      <c r="AO61">
        <f t="shared" si="12"/>
        <v>42.44</v>
      </c>
      <c r="AP61">
        <f>SUMPRODUCT(AH61:AM61,'test_file_00 (2)'!BB$2:BG$2)+'test_file_00 (2)'!BA$2</f>
        <v>42.304987607187883</v>
      </c>
      <c r="AQ61">
        <f t="shared" si="13"/>
        <v>1.0031914060362277</v>
      </c>
    </row>
    <row r="62" spans="1:43" x14ac:dyDescent="0.25">
      <c r="A62">
        <v>279.44609279600002</v>
      </c>
      <c r="B62">
        <v>277.82252747299998</v>
      </c>
      <c r="C62">
        <v>289.25488400500001</v>
      </c>
      <c r="D62">
        <v>290.95293040299998</v>
      </c>
      <c r="E62">
        <v>277.59444444399998</v>
      </c>
      <c r="F62">
        <v>1.35499716097E-2</v>
      </c>
      <c r="G62">
        <v>1.69754226248E-2</v>
      </c>
      <c r="H62" t="s">
        <v>25</v>
      </c>
      <c r="I62">
        <v>40</v>
      </c>
      <c r="J62">
        <v>31.487582417599999</v>
      </c>
      <c r="K62">
        <v>-92482.938901999994</v>
      </c>
      <c r="L62">
        <v>279.44609279600002</v>
      </c>
      <c r="M62">
        <v>277.82252747299998</v>
      </c>
      <c r="N62">
        <v>3.78985096005051E-3</v>
      </c>
      <c r="O62">
        <v>3.4074402127236502E-3</v>
      </c>
      <c r="P62" s="1">
        <v>1.42418151414777E-5</v>
      </c>
      <c r="Q62" s="1">
        <v>1.78311128332548E-5</v>
      </c>
      <c r="R62">
        <v>4.9560624385699303E-2</v>
      </c>
      <c r="S62">
        <v>261.29401816746002</v>
      </c>
      <c r="T62">
        <v>-7.9986197377500002E-3</v>
      </c>
      <c r="U62">
        <v>-7.3281308063900003E-3</v>
      </c>
      <c r="V62">
        <v>-1.1128629824300001E-2</v>
      </c>
      <c r="W62">
        <v>-7.9657057917899999E-3</v>
      </c>
      <c r="X62" s="1">
        <v>-9.0369999430100004E-7</v>
      </c>
      <c r="Y62" s="1">
        <v>-9.6880980042799994E-7</v>
      </c>
      <c r="Z62">
        <v>-3.7649307214499998E-4</v>
      </c>
      <c r="AB62" s="2">
        <f t="shared" si="14"/>
        <v>2.8253213108240596E-3</v>
      </c>
      <c r="AC62" s="2">
        <f t="shared" si="15"/>
        <v>1.5739736296171588E-3</v>
      </c>
      <c r="AD62">
        <f t="shared" si="16"/>
        <v>2.9371241550226674</v>
      </c>
      <c r="AE62">
        <f t="shared" si="17"/>
        <v>92.482938902000001</v>
      </c>
      <c r="AF62">
        <f t="shared" si="18"/>
        <v>-40</v>
      </c>
      <c r="AH62">
        <f t="shared" si="5"/>
        <v>277.82252747299998</v>
      </c>
      <c r="AI62">
        <f t="shared" si="6"/>
        <v>289.25488400500001</v>
      </c>
      <c r="AJ62">
        <f t="shared" si="7"/>
        <v>92.482938902000001</v>
      </c>
      <c r="AK62">
        <f t="shared" si="9"/>
        <v>8553.0939879510643</v>
      </c>
      <c r="AL62">
        <f t="shared" si="10"/>
        <v>25693.843833884675</v>
      </c>
      <c r="AM62">
        <f t="shared" si="11"/>
        <v>26751.141764539512</v>
      </c>
      <c r="AO62">
        <f t="shared" si="12"/>
        <v>31.487582417599999</v>
      </c>
      <c r="AP62">
        <f>SUMPRODUCT(AH62:AM62,'test_file_00 (2)'!BB$2:BG$2)+'test_file_00 (2)'!BA$2</f>
        <v>31.987470599536181</v>
      </c>
      <c r="AQ62">
        <f t="shared" si="13"/>
        <v>0.98437237541553435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Z1" workbookViewId="0">
      <selection activeCell="AR18" sqref="AR18"/>
    </sheetView>
  </sheetViews>
  <sheetFormatPr defaultRowHeight="15" x14ac:dyDescent="0.25"/>
  <cols>
    <col min="22" max="22" width="11.140625" customWidth="1"/>
    <col min="28" max="29" width="9.140625" style="2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B1" s="2" t="s">
        <v>27</v>
      </c>
      <c r="AC1" s="2" t="s">
        <v>28</v>
      </c>
      <c r="AD1" t="s">
        <v>26</v>
      </c>
      <c r="AE1" t="s">
        <v>29</v>
      </c>
      <c r="AF1" t="s">
        <v>60</v>
      </c>
      <c r="AH1" t="str">
        <f>B1</f>
        <v>TEO_K_mean</v>
      </c>
      <c r="AI1" t="str">
        <f>C1</f>
        <v>TCI_K_mean</v>
      </c>
      <c r="AJ1" t="str">
        <f>AE1</f>
        <v>Cooling capacity [kW]</v>
      </c>
      <c r="AK1" t="s">
        <v>71</v>
      </c>
      <c r="AL1" t="s">
        <v>72</v>
      </c>
      <c r="AM1" t="s">
        <v>73</v>
      </c>
      <c r="AO1" t="str">
        <f>J1</f>
        <v>kW_mean</v>
      </c>
      <c r="AP1" t="s">
        <v>74</v>
      </c>
      <c r="AQ1" t="s">
        <v>70</v>
      </c>
    </row>
    <row r="2" spans="1:43" x14ac:dyDescent="0.25">
      <c r="A2">
        <v>286.89163614199998</v>
      </c>
      <c r="B2">
        <v>283.42142857099998</v>
      </c>
      <c r="C2">
        <v>297.688766789</v>
      </c>
      <c r="D2">
        <v>301.00085470099998</v>
      </c>
      <c r="E2">
        <v>283.14999999999998</v>
      </c>
      <c r="F2">
        <v>1.3596491963299999E-2</v>
      </c>
      <c r="G2">
        <v>1.6886195061299999E-2</v>
      </c>
      <c r="H2" t="s">
        <v>59</v>
      </c>
      <c r="I2">
        <v>10</v>
      </c>
      <c r="J2">
        <v>50.860659340700003</v>
      </c>
      <c r="K2">
        <v>-197667.208793</v>
      </c>
      <c r="L2">
        <v>286.89163614199998</v>
      </c>
      <c r="M2">
        <v>283.42142857099998</v>
      </c>
      <c r="N2">
        <v>3.4498981098199E-3</v>
      </c>
      <c r="O2">
        <v>4.9930603941189602E-3</v>
      </c>
      <c r="P2" s="1">
        <v>1.4303625392272E-5</v>
      </c>
      <c r="Q2" s="1">
        <v>1.7742734776406702E-5</v>
      </c>
      <c r="R2">
        <v>8.4334715217175796E-2</v>
      </c>
      <c r="S2">
        <v>354.57619745546799</v>
      </c>
      <c r="T2">
        <v>7.9115570419899996E-3</v>
      </c>
      <c r="U2">
        <v>1.25752508361E-2</v>
      </c>
      <c r="V2">
        <v>4.0983171418000003E-3</v>
      </c>
      <c r="W2">
        <v>-4.3971970058899997E-3</v>
      </c>
      <c r="X2" s="1">
        <v>2.3258669633199999E-6</v>
      </c>
      <c r="Y2" s="1">
        <v>6.2577758111000004E-7</v>
      </c>
      <c r="Z2">
        <v>-9.1161012900099997E-4</v>
      </c>
      <c r="AB2" s="2">
        <f t="shared" ref="AB2:AB41" si="0">S2/-K2</f>
        <v>1.7938038363600581E-3</v>
      </c>
      <c r="AC2" s="2">
        <f t="shared" ref="AC2:AC41" si="1">R2/J2</f>
        <v>1.658152220407591E-3</v>
      </c>
      <c r="AD2">
        <f t="shared" ref="AD2:AD41" si="2">-K2/J2/1000</f>
        <v>3.8864460538918264</v>
      </c>
      <c r="AE2">
        <f t="shared" ref="AE2:AE41" si="3">K2/-1000</f>
        <v>197.66720879299999</v>
      </c>
      <c r="AF2">
        <f t="shared" ref="AF2:AF41" si="4">IF(I2=0,0,IF(H2="UC",-I2,I2))</f>
        <v>10</v>
      </c>
      <c r="AH2">
        <f t="shared" ref="AH2:AI2" si="5">B2</f>
        <v>283.42142857099998</v>
      </c>
      <c r="AI2">
        <f t="shared" si="5"/>
        <v>297.688766789</v>
      </c>
      <c r="AJ2">
        <f t="shared" ref="AJ2" si="6">AE2</f>
        <v>197.66720879299999</v>
      </c>
      <c r="AK2">
        <f>AJ2^2</f>
        <v>39072.325432015452</v>
      </c>
      <c r="AL2">
        <f>AH2*AJ2</f>
        <v>56023.122697754181</v>
      </c>
      <c r="AM2">
        <f>AI2*AJ2</f>
        <v>58843.307620211941</v>
      </c>
      <c r="AO2">
        <f t="shared" ref="AO2" si="7">J2</f>
        <v>50.860659340700003</v>
      </c>
      <c r="AP2">
        <f>SUMPRODUCT(AH2:AM2,'test_file_00 (2)'!BB$2:BG$2)+'test_file_00 (2)'!BA$2</f>
        <v>50.953292250898158</v>
      </c>
      <c r="AQ2">
        <f>AO2/AP2</f>
        <v>0.99818200343675489</v>
      </c>
    </row>
    <row r="3" spans="1:43" x14ac:dyDescent="0.25">
      <c r="A3">
        <v>284.65463980499999</v>
      </c>
      <c r="B3">
        <v>283.08369963400003</v>
      </c>
      <c r="C3">
        <v>297.64481074499997</v>
      </c>
      <c r="D3">
        <v>299.24877899900002</v>
      </c>
      <c r="E3">
        <v>283.14999999999998</v>
      </c>
      <c r="F3">
        <v>1.35992651587E-2</v>
      </c>
      <c r="G3">
        <v>1.68660893943E-2</v>
      </c>
      <c r="H3" t="s">
        <v>59</v>
      </c>
      <c r="I3">
        <v>10</v>
      </c>
      <c r="J3">
        <v>36.190439560400002</v>
      </c>
      <c r="K3">
        <v>-89564.340343400007</v>
      </c>
      <c r="L3">
        <v>284.65463980499999</v>
      </c>
      <c r="M3">
        <v>283.08369963400003</v>
      </c>
      <c r="N3">
        <v>2.9582241562440899E-3</v>
      </c>
      <c r="O3">
        <v>2.9452666894740401E-3</v>
      </c>
      <c r="P3" s="1">
        <v>1.4307418448831301E-5</v>
      </c>
      <c r="Q3" s="1">
        <v>1.77206783430021E-5</v>
      </c>
      <c r="R3">
        <v>5.6910031612213002E-2</v>
      </c>
      <c r="S3">
        <v>257.64229094521698</v>
      </c>
      <c r="T3">
        <v>-1.8049583266999999E-3</v>
      </c>
      <c r="U3">
        <v>-2.84546371503E-3</v>
      </c>
      <c r="V3">
        <v>3.9199447895099998E-3</v>
      </c>
      <c r="W3">
        <v>2.5311886181399999E-3</v>
      </c>
      <c r="X3" s="1">
        <v>-3.62203440011E-6</v>
      </c>
      <c r="Y3" s="1">
        <v>-3.19520344883E-7</v>
      </c>
      <c r="Z3">
        <v>-7.81653129479E-4</v>
      </c>
      <c r="AB3" s="2">
        <f t="shared" si="0"/>
        <v>2.8766168539553437E-3</v>
      </c>
      <c r="AC3" s="2">
        <f t="shared" si="1"/>
        <v>1.572515623006818E-3</v>
      </c>
      <c r="AD3">
        <f t="shared" si="2"/>
        <v>2.474806645935363</v>
      </c>
      <c r="AE3">
        <f t="shared" si="3"/>
        <v>89.564340343400005</v>
      </c>
      <c r="AF3">
        <f t="shared" si="4"/>
        <v>10</v>
      </c>
      <c r="AH3">
        <f t="shared" ref="AH3:AH42" si="8">B3</f>
        <v>283.08369963400003</v>
      </c>
      <c r="AI3">
        <f t="shared" ref="AI3:AI42" si="9">C3</f>
        <v>297.64481074499997</v>
      </c>
      <c r="AJ3">
        <f t="shared" ref="AJ3:AJ42" si="10">AE3</f>
        <v>89.564340343400005</v>
      </c>
      <c r="AK3">
        <f t="shared" ref="AK3:AK42" si="11">AJ3^2</f>
        <v>8021.7710611483899</v>
      </c>
      <c r="AL3">
        <f t="shared" ref="AL3:AL42" si="12">AH3*AJ3</f>
        <v>25354.204819688399</v>
      </c>
      <c r="AM3">
        <f t="shared" ref="AM3:AM42" si="13">AI3*AJ3</f>
        <v>26658.361131012061</v>
      </c>
      <c r="AO3">
        <f t="shared" ref="AO3:AO42" si="14">J3</f>
        <v>36.190439560400002</v>
      </c>
      <c r="AP3">
        <f>SUMPRODUCT(AH3:AM3,'test_file_00 (2)'!BB$2:BG$2)+'test_file_00 (2)'!BA$2</f>
        <v>36.140241232599607</v>
      </c>
      <c r="AQ3">
        <f t="shared" ref="AQ3:AQ42" si="15">AO3/AP3</f>
        <v>1.0013889870705985</v>
      </c>
    </row>
    <row r="4" spans="1:43" x14ac:dyDescent="0.25">
      <c r="A4">
        <v>287.96965812000002</v>
      </c>
      <c r="B4">
        <v>282.79743589700001</v>
      </c>
      <c r="C4">
        <v>294.85744810699998</v>
      </c>
      <c r="D4">
        <v>299.70726495700001</v>
      </c>
      <c r="E4">
        <v>282.59444444399998</v>
      </c>
      <c r="F4">
        <v>1.3618469537200001E-2</v>
      </c>
      <c r="G4">
        <v>1.6795234250700002E-2</v>
      </c>
      <c r="H4" t="s">
        <v>59</v>
      </c>
      <c r="I4">
        <v>10</v>
      </c>
      <c r="J4">
        <v>62.316703296699998</v>
      </c>
      <c r="K4">
        <v>-295030.555108</v>
      </c>
      <c r="L4">
        <v>287.96965812000002</v>
      </c>
      <c r="M4">
        <v>282.79743589700001</v>
      </c>
      <c r="N4">
        <v>3.02230903435402E-3</v>
      </c>
      <c r="O4">
        <v>3.0941123583386799E-3</v>
      </c>
      <c r="P4" s="1">
        <v>1.4315584673157001E-5</v>
      </c>
      <c r="Q4" s="1">
        <v>1.76500069711089E-5</v>
      </c>
      <c r="R4">
        <v>9.80331798092305E-2</v>
      </c>
      <c r="S4">
        <v>419.246992527955</v>
      </c>
      <c r="T4">
        <v>9.6655518394700001E-3</v>
      </c>
      <c r="U4">
        <v>8.7694431172699993E-3</v>
      </c>
      <c r="V4">
        <v>4.48054361098E-4</v>
      </c>
      <c r="W4">
        <v>-2.3910389127799999E-3</v>
      </c>
      <c r="X4" s="1">
        <v>-2.7671667603999998E-7</v>
      </c>
      <c r="Y4" s="1">
        <v>-6.6134682704999999E-7</v>
      </c>
      <c r="Z4">
        <v>-6.6316292403200002E-4</v>
      </c>
      <c r="AB4" s="2">
        <f t="shared" si="0"/>
        <v>1.4210290604459049E-3</v>
      </c>
      <c r="AC4" s="2">
        <f t="shared" si="1"/>
        <v>1.5731445121940826E-3</v>
      </c>
      <c r="AD4">
        <f t="shared" si="2"/>
        <v>4.7343736029056505</v>
      </c>
      <c r="AE4">
        <f t="shared" si="3"/>
        <v>295.03055510799999</v>
      </c>
      <c r="AF4">
        <f t="shared" si="4"/>
        <v>10</v>
      </c>
      <c r="AH4">
        <f t="shared" si="8"/>
        <v>282.79743589700001</v>
      </c>
      <c r="AI4">
        <f t="shared" si="9"/>
        <v>294.85744810699998</v>
      </c>
      <c r="AJ4">
        <f t="shared" si="10"/>
        <v>295.03055510799999</v>
      </c>
      <c r="AK4">
        <f t="shared" si="11"/>
        <v>87043.028447334611</v>
      </c>
      <c r="AL4">
        <f t="shared" si="12"/>
        <v>83433.884495810955</v>
      </c>
      <c r="AM4">
        <f t="shared" si="13"/>
        <v>86991.956592736504</v>
      </c>
      <c r="AO4">
        <f t="shared" si="14"/>
        <v>62.316703296699998</v>
      </c>
      <c r="AP4">
        <f>SUMPRODUCT(AH4:AM4,'test_file_00 (2)'!BB$2:BG$2)+'test_file_00 (2)'!BA$2</f>
        <v>61.982952648424572</v>
      </c>
      <c r="AQ4">
        <f t="shared" si="15"/>
        <v>1.0053845554949359</v>
      </c>
    </row>
    <row r="5" spans="1:43" x14ac:dyDescent="0.25">
      <c r="A5">
        <v>286.62655677700002</v>
      </c>
      <c r="B5">
        <v>283.03949938900001</v>
      </c>
      <c r="C5">
        <v>292.21025641</v>
      </c>
      <c r="D5">
        <v>295.556105006</v>
      </c>
      <c r="E5">
        <v>283.14999999999998</v>
      </c>
      <c r="F5">
        <v>1.36187468567E-2</v>
      </c>
      <c r="G5">
        <v>1.6922731911300001E-2</v>
      </c>
      <c r="H5" t="s">
        <v>59</v>
      </c>
      <c r="I5">
        <v>10</v>
      </c>
      <c r="J5">
        <v>45.139010988999999</v>
      </c>
      <c r="K5">
        <v>-204687.773908</v>
      </c>
      <c r="L5">
        <v>286.62655677700002</v>
      </c>
      <c r="M5">
        <v>283.03949938900001</v>
      </c>
      <c r="N5">
        <v>2.9478805319030298E-3</v>
      </c>
      <c r="O5">
        <v>3.11188282017648E-3</v>
      </c>
      <c r="P5" s="1">
        <v>1.43246325525509E-5</v>
      </c>
      <c r="Q5" s="1">
        <v>1.7776280786375501E-5</v>
      </c>
      <c r="R5">
        <v>7.0994840713913002E-2</v>
      </c>
      <c r="S5">
        <v>338.00782586573399</v>
      </c>
      <c r="T5">
        <v>1.1572968094700001E-3</v>
      </c>
      <c r="U5">
        <v>5.3294048946199999E-3</v>
      </c>
      <c r="V5">
        <v>-6.6040239953300004E-4</v>
      </c>
      <c r="W5">
        <v>-6.8461007591399999E-3</v>
      </c>
      <c r="X5" s="1">
        <v>-9.88704463412E-8</v>
      </c>
      <c r="Y5" s="1">
        <v>1.11771833852E-6</v>
      </c>
      <c r="Z5">
        <v>4.35738174869E-4</v>
      </c>
      <c r="AB5" s="2">
        <f t="shared" si="0"/>
        <v>1.6513337333848611E-3</v>
      </c>
      <c r="AC5" s="2">
        <f t="shared" si="1"/>
        <v>1.5728045244769286E-3</v>
      </c>
      <c r="AD5">
        <f t="shared" si="2"/>
        <v>4.5346091866718279</v>
      </c>
      <c r="AE5">
        <f t="shared" si="3"/>
        <v>204.687773908</v>
      </c>
      <c r="AF5">
        <f t="shared" si="4"/>
        <v>10</v>
      </c>
      <c r="AH5">
        <f t="shared" si="8"/>
        <v>283.03949938900001</v>
      </c>
      <c r="AI5">
        <f t="shared" si="9"/>
        <v>292.21025641</v>
      </c>
      <c r="AJ5">
        <f t="shared" si="10"/>
        <v>204.687773908</v>
      </c>
      <c r="AK5">
        <f t="shared" si="11"/>
        <v>41897.084787412525</v>
      </c>
      <c r="AL5">
        <f t="shared" si="12"/>
        <v>57934.725057969139</v>
      </c>
      <c r="AM5">
        <f t="shared" si="13"/>
        <v>59811.86689764879</v>
      </c>
      <c r="AO5">
        <f t="shared" si="14"/>
        <v>45.139010988999999</v>
      </c>
      <c r="AP5">
        <f>SUMPRODUCT(AH5:AM5,'test_file_00 (2)'!BB$2:BG$2)+'test_file_00 (2)'!BA$2</f>
        <v>44.607137934663427</v>
      </c>
      <c r="AQ5">
        <f t="shared" si="15"/>
        <v>1.0119234965290893</v>
      </c>
    </row>
    <row r="6" spans="1:43" x14ac:dyDescent="0.25">
      <c r="A6">
        <v>283.84719169700003</v>
      </c>
      <c r="B6">
        <v>280.42594627599999</v>
      </c>
      <c r="C6">
        <v>303.13040293</v>
      </c>
      <c r="D6">
        <v>306.478693529</v>
      </c>
      <c r="E6">
        <v>279.81666666699999</v>
      </c>
      <c r="F6">
        <v>1.3590182943599999E-2</v>
      </c>
      <c r="G6">
        <v>1.6974659996000001E-2</v>
      </c>
      <c r="H6" t="s">
        <v>59</v>
      </c>
      <c r="I6">
        <v>10</v>
      </c>
      <c r="J6">
        <v>61.651538461500003</v>
      </c>
      <c r="K6">
        <v>-195078.215444</v>
      </c>
      <c r="L6">
        <v>283.84719169700003</v>
      </c>
      <c r="M6">
        <v>280.42594627599999</v>
      </c>
      <c r="N6">
        <v>2.9860805267925101E-3</v>
      </c>
      <c r="O6">
        <v>3.0051732573322101E-3</v>
      </c>
      <c r="P6" s="1">
        <v>1.42891566909217E-5</v>
      </c>
      <c r="Q6" s="1">
        <v>1.78309677220886E-5</v>
      </c>
      <c r="R6">
        <v>9.7123729080602295E-2</v>
      </c>
      <c r="S6">
        <v>329.03494329639199</v>
      </c>
      <c r="T6">
        <v>-2.9196793544599999E-2</v>
      </c>
      <c r="U6">
        <v>-3.0353028613900001E-2</v>
      </c>
      <c r="V6">
        <v>-3.5562987736899999E-3</v>
      </c>
      <c r="W6">
        <v>-1.37389180867E-3</v>
      </c>
      <c r="X6" s="1">
        <v>-1.58072140431E-6</v>
      </c>
      <c r="Y6" s="1">
        <v>3.0589551508199999E-6</v>
      </c>
      <c r="Z6">
        <v>-2.9335881509800002E-4</v>
      </c>
      <c r="AB6" s="2">
        <f t="shared" si="0"/>
        <v>1.6866821471967289E-3</v>
      </c>
      <c r="AC6" s="2">
        <f t="shared" si="1"/>
        <v>1.5753658627878991E-3</v>
      </c>
      <c r="AD6">
        <f t="shared" si="2"/>
        <v>3.1642067710252184</v>
      </c>
      <c r="AE6">
        <f t="shared" si="3"/>
        <v>195.07821544399999</v>
      </c>
      <c r="AF6">
        <f t="shared" si="4"/>
        <v>10</v>
      </c>
      <c r="AH6">
        <f t="shared" si="8"/>
        <v>280.42594627599999</v>
      </c>
      <c r="AI6">
        <f t="shared" si="9"/>
        <v>303.13040293</v>
      </c>
      <c r="AJ6">
        <f t="shared" si="10"/>
        <v>195.07821544399999</v>
      </c>
      <c r="AK6">
        <f t="shared" si="11"/>
        <v>38055.510140815677</v>
      </c>
      <c r="AL6">
        <f t="shared" si="12"/>
        <v>54704.993163717096</v>
      </c>
      <c r="AM6">
        <f t="shared" si="13"/>
        <v>59134.138050405068</v>
      </c>
      <c r="AO6">
        <f t="shared" si="14"/>
        <v>61.651538461500003</v>
      </c>
      <c r="AP6">
        <f>SUMPRODUCT(AH6:AM6,'test_file_00 (2)'!BB$2:BG$2)+'test_file_00 (2)'!BA$2</f>
        <v>59.281534999093964</v>
      </c>
      <c r="AQ6">
        <f t="shared" si="15"/>
        <v>1.039978780280272</v>
      </c>
    </row>
    <row r="7" spans="1:43" x14ac:dyDescent="0.25">
      <c r="A7">
        <v>282.266117216</v>
      </c>
      <c r="B7">
        <v>280.62368742400002</v>
      </c>
      <c r="C7">
        <v>297.45677655700001</v>
      </c>
      <c r="D7">
        <v>299.13095238099999</v>
      </c>
      <c r="E7">
        <v>280.372222222</v>
      </c>
      <c r="F7">
        <v>1.35804767596E-2</v>
      </c>
      <c r="G7">
        <v>1.7011543495499999E-2</v>
      </c>
      <c r="H7" t="s">
        <v>59</v>
      </c>
      <c r="I7">
        <v>10</v>
      </c>
      <c r="J7">
        <v>37.278461538499997</v>
      </c>
      <c r="K7">
        <v>-93623.7557562</v>
      </c>
      <c r="L7">
        <v>282.266117216</v>
      </c>
      <c r="M7">
        <v>280.62368742400002</v>
      </c>
      <c r="N7">
        <v>3.12920685111976E-3</v>
      </c>
      <c r="O7">
        <v>3.0743159360257901E-3</v>
      </c>
      <c r="P7" s="1">
        <v>1.42858998870997E-5</v>
      </c>
      <c r="Q7" s="1">
        <v>1.7870433087787001E-5</v>
      </c>
      <c r="R7">
        <v>5.8647100682448397E-2</v>
      </c>
      <c r="S7">
        <v>261.416528697736</v>
      </c>
      <c r="T7">
        <v>-1.9482932526599999E-4</v>
      </c>
      <c r="U7">
        <v>-2.5603864734300001E-3</v>
      </c>
      <c r="V7">
        <v>7.2187715666000001E-3</v>
      </c>
      <c r="W7">
        <v>4.44603705473E-3</v>
      </c>
      <c r="X7" s="1">
        <v>1.31003341402E-6</v>
      </c>
      <c r="Y7" s="1">
        <v>-1.79353401137E-6</v>
      </c>
      <c r="Z7" s="1">
        <v>-5.0645007166799998E-5</v>
      </c>
      <c r="AB7" s="2">
        <f t="shared" si="0"/>
        <v>2.7922029679996506E-3</v>
      </c>
      <c r="AC7" s="2">
        <f t="shared" si="1"/>
        <v>1.5732167654472424E-3</v>
      </c>
      <c r="AD7">
        <f t="shared" si="2"/>
        <v>2.5114704816750124</v>
      </c>
      <c r="AE7">
        <f t="shared" si="3"/>
        <v>93.623755756199998</v>
      </c>
      <c r="AF7">
        <f t="shared" si="4"/>
        <v>10</v>
      </c>
      <c r="AH7">
        <f t="shared" si="8"/>
        <v>280.62368742400002</v>
      </c>
      <c r="AI7">
        <f t="shared" si="9"/>
        <v>297.45677655700001</v>
      </c>
      <c r="AJ7">
        <f t="shared" si="10"/>
        <v>93.623755756199998</v>
      </c>
      <c r="AK7">
        <f t="shared" si="11"/>
        <v>8765.4076418965924</v>
      </c>
      <c r="AL7">
        <f t="shared" si="12"/>
        <v>26273.043570788792</v>
      </c>
      <c r="AM7">
        <f t="shared" si="13"/>
        <v>27849.020596399125</v>
      </c>
      <c r="AO7">
        <f t="shared" si="14"/>
        <v>37.278461538499997</v>
      </c>
      <c r="AP7">
        <f>SUMPRODUCT(AH7:AM7,'test_file_00 (2)'!BB$2:BG$2)+'test_file_00 (2)'!BA$2</f>
        <v>37.544119994724099</v>
      </c>
      <c r="AQ7">
        <f t="shared" si="15"/>
        <v>0.99292409953245853</v>
      </c>
    </row>
    <row r="8" spans="1:43" x14ac:dyDescent="0.25">
      <c r="A8">
        <v>279.58144078100003</v>
      </c>
      <c r="B8">
        <v>277.77032967000002</v>
      </c>
      <c r="C8">
        <v>294.915018315</v>
      </c>
      <c r="D8">
        <v>296.80445665399998</v>
      </c>
      <c r="E8">
        <v>277.59444444399998</v>
      </c>
      <c r="F8">
        <v>1.35605790823E-2</v>
      </c>
      <c r="G8">
        <v>1.7044544521300001E-2</v>
      </c>
      <c r="H8" t="s">
        <v>59</v>
      </c>
      <c r="I8">
        <v>10</v>
      </c>
      <c r="J8">
        <v>37.739010989000001</v>
      </c>
      <c r="K8">
        <v>-103243.649256</v>
      </c>
      <c r="L8">
        <v>279.58144078100003</v>
      </c>
      <c r="M8">
        <v>277.77032967000002</v>
      </c>
      <c r="N8">
        <v>3.0633629000476402E-3</v>
      </c>
      <c r="O8">
        <v>3.1172967682331701E-3</v>
      </c>
      <c r="P8" s="1">
        <v>1.42601164476641E-5</v>
      </c>
      <c r="Q8" s="1">
        <v>1.79090491264628E-5</v>
      </c>
      <c r="R8">
        <v>5.9357608046036701E-2</v>
      </c>
      <c r="S8">
        <v>264.92365976886998</v>
      </c>
      <c r="T8">
        <v>-8.3941179593399994E-3</v>
      </c>
      <c r="U8">
        <v>-9.4388703084399995E-3</v>
      </c>
      <c r="V8">
        <v>5.75516271168E-3</v>
      </c>
      <c r="W8">
        <v>6.6847162499299997E-3</v>
      </c>
      <c r="X8" s="1">
        <v>-7.0535623304299995E-7</v>
      </c>
      <c r="Y8" s="1">
        <v>2.02865275572E-6</v>
      </c>
      <c r="Z8">
        <v>-2.0258002866700001E-4</v>
      </c>
      <c r="AB8" s="2">
        <f t="shared" si="0"/>
        <v>2.5660044145860519E-3</v>
      </c>
      <c r="AC8" s="2">
        <f t="shared" si="1"/>
        <v>1.5728448226514995E-3</v>
      </c>
      <c r="AD8">
        <f t="shared" si="2"/>
        <v>2.7357274753727121</v>
      </c>
      <c r="AE8">
        <f t="shared" si="3"/>
        <v>103.243649256</v>
      </c>
      <c r="AF8">
        <f t="shared" si="4"/>
        <v>10</v>
      </c>
      <c r="AH8">
        <f t="shared" si="8"/>
        <v>277.77032967000002</v>
      </c>
      <c r="AI8">
        <f t="shared" si="9"/>
        <v>294.915018315</v>
      </c>
      <c r="AJ8">
        <f t="shared" si="10"/>
        <v>103.243649256</v>
      </c>
      <c r="AK8">
        <f t="shared" si="11"/>
        <v>10659.251111695949</v>
      </c>
      <c r="AL8">
        <f t="shared" si="12"/>
        <v>28678.022490172971</v>
      </c>
      <c r="AM8">
        <f t="shared" si="13"/>
        <v>30448.102711240674</v>
      </c>
      <c r="AO8">
        <f t="shared" si="14"/>
        <v>37.739010989000001</v>
      </c>
      <c r="AP8">
        <f>SUMPRODUCT(AH8:AM8,'test_file_00 (2)'!BB$2:BG$2)+'test_file_00 (2)'!BA$2</f>
        <v>37.808111765685169</v>
      </c>
      <c r="AQ8">
        <f t="shared" si="15"/>
        <v>0.99817232933732791</v>
      </c>
    </row>
    <row r="9" spans="1:43" x14ac:dyDescent="0.25">
      <c r="A9">
        <v>279.507692308</v>
      </c>
      <c r="B9">
        <v>277.53534798499999</v>
      </c>
      <c r="C9">
        <v>291.45659340700001</v>
      </c>
      <c r="D9">
        <v>293.49670329700001</v>
      </c>
      <c r="E9">
        <v>277.59444444399998</v>
      </c>
      <c r="F9">
        <v>1.3569522637599999E-2</v>
      </c>
      <c r="G9">
        <v>1.6987832674399999E-2</v>
      </c>
      <c r="H9" t="s">
        <v>59</v>
      </c>
      <c r="I9">
        <v>10</v>
      </c>
      <c r="J9">
        <v>36.019890109899997</v>
      </c>
      <c r="K9">
        <v>-112517.272017</v>
      </c>
      <c r="L9">
        <v>279.507692308</v>
      </c>
      <c r="M9">
        <v>277.53534798499999</v>
      </c>
      <c r="N9">
        <v>6.9757348169153001E-3</v>
      </c>
      <c r="O9">
        <v>5.7501793525350101E-3</v>
      </c>
      <c r="P9" s="1">
        <v>1.4268618957507501E-5</v>
      </c>
      <c r="Q9" s="1">
        <v>1.7842372200418499E-5</v>
      </c>
      <c r="R9">
        <v>5.69628498818096E-2</v>
      </c>
      <c r="S9">
        <v>280.03325763534002</v>
      </c>
      <c r="T9">
        <v>1.0204915857100001E-2</v>
      </c>
      <c r="U9">
        <v>5.9542389977200001E-3</v>
      </c>
      <c r="V9">
        <v>-3.2011466794100003E-2</v>
      </c>
      <c r="W9">
        <v>-2.4953548866599999E-2</v>
      </c>
      <c r="X9" s="1">
        <v>-1.26361253373E-6</v>
      </c>
      <c r="Y9" s="1">
        <v>-9.9533601773899995E-7</v>
      </c>
      <c r="Z9">
        <v>7.5011944577199998E-4</v>
      </c>
      <c r="AB9" s="2">
        <f t="shared" si="0"/>
        <v>2.4888024088695502E-3</v>
      </c>
      <c r="AC9" s="2">
        <f t="shared" si="1"/>
        <v>1.5814276420058669E-3</v>
      </c>
      <c r="AD9">
        <f t="shared" si="2"/>
        <v>3.1237538946870589</v>
      </c>
      <c r="AE9">
        <f t="shared" si="3"/>
        <v>112.517272017</v>
      </c>
      <c r="AF9">
        <f t="shared" si="4"/>
        <v>10</v>
      </c>
      <c r="AH9">
        <f t="shared" si="8"/>
        <v>277.53534798499999</v>
      </c>
      <c r="AI9">
        <f t="shared" si="9"/>
        <v>291.45659340700001</v>
      </c>
      <c r="AJ9">
        <f t="shared" si="10"/>
        <v>112.517272017</v>
      </c>
      <c r="AK9">
        <f t="shared" si="11"/>
        <v>12660.13650214757</v>
      </c>
      <c r="AL9">
        <f t="shared" si="12"/>
        <v>31227.520243560994</v>
      </c>
      <c r="AM9">
        <f t="shared" si="13"/>
        <v>32793.900801523589</v>
      </c>
      <c r="AO9">
        <f t="shared" si="14"/>
        <v>36.019890109899997</v>
      </c>
      <c r="AP9">
        <f>SUMPRODUCT(AH9:AM9,'test_file_00 (2)'!BB$2:BG$2)+'test_file_00 (2)'!BA$2</f>
        <v>35.856812377184355</v>
      </c>
      <c r="AQ9">
        <f t="shared" si="15"/>
        <v>1.0045480264949431</v>
      </c>
    </row>
    <row r="10" spans="1:43" x14ac:dyDescent="0.25">
      <c r="A10">
        <v>285.22722222200002</v>
      </c>
      <c r="B10">
        <v>283.36271604900003</v>
      </c>
      <c r="C10">
        <v>302.859259259</v>
      </c>
      <c r="D10">
        <v>304.76320987700001</v>
      </c>
      <c r="E10">
        <v>283.14999999999998</v>
      </c>
      <c r="F10">
        <v>1.3575608260900001E-2</v>
      </c>
      <c r="G10">
        <v>1.6973085437300001E-2</v>
      </c>
      <c r="H10" t="s">
        <v>59</v>
      </c>
      <c r="I10">
        <v>20</v>
      </c>
      <c r="J10">
        <v>43.088111111099998</v>
      </c>
      <c r="K10">
        <v>-106093.68930899999</v>
      </c>
      <c r="L10">
        <v>285.22722222200002</v>
      </c>
      <c r="M10">
        <v>283.36271604900003</v>
      </c>
      <c r="N10">
        <v>2.9747683632600401E-3</v>
      </c>
      <c r="O10">
        <v>2.9867097548858601E-3</v>
      </c>
      <c r="P10" s="1">
        <v>1.43620954035394E-5</v>
      </c>
      <c r="Q10" s="1">
        <v>1.7930435528951001E-5</v>
      </c>
      <c r="R10">
        <v>6.8417086161179197E-2</v>
      </c>
      <c r="S10">
        <v>269.43038865126101</v>
      </c>
      <c r="T10">
        <v>-2.2217913364399999E-2</v>
      </c>
      <c r="U10">
        <v>-2.6069104747099999E-2</v>
      </c>
      <c r="V10">
        <v>-6.26737797473E-4</v>
      </c>
      <c r="W10">
        <v>-1.47843591562E-4</v>
      </c>
      <c r="X10" s="1">
        <v>-1.4691336019900001E-7</v>
      </c>
      <c r="Y10" s="1">
        <v>1.18350499277E-6</v>
      </c>
      <c r="Z10">
        <v>2.7271093699300002E-4</v>
      </c>
      <c r="AB10" s="2">
        <f t="shared" si="0"/>
        <v>2.5395515077861002E-3</v>
      </c>
      <c r="AC10" s="2">
        <f t="shared" si="1"/>
        <v>1.5878413881910494E-3</v>
      </c>
      <c r="AD10">
        <f t="shared" si="2"/>
        <v>2.4622497151347398</v>
      </c>
      <c r="AE10">
        <f t="shared" si="3"/>
        <v>106.093689309</v>
      </c>
      <c r="AF10">
        <f t="shared" si="4"/>
        <v>20</v>
      </c>
      <c r="AH10">
        <f t="shared" si="8"/>
        <v>283.36271604900003</v>
      </c>
      <c r="AI10">
        <f t="shared" si="9"/>
        <v>302.859259259</v>
      </c>
      <c r="AJ10">
        <f t="shared" si="10"/>
        <v>106.093689309</v>
      </c>
      <c r="AK10">
        <f t="shared" si="11"/>
        <v>11255.870911194621</v>
      </c>
      <c r="AL10">
        <f t="shared" si="12"/>
        <v>30062.995958256997</v>
      </c>
      <c r="AM10">
        <f t="shared" si="13"/>
        <v>32131.456156178228</v>
      </c>
      <c r="AO10">
        <f t="shared" si="14"/>
        <v>43.088111111099998</v>
      </c>
      <c r="AP10">
        <f>SUMPRODUCT(AH10:AM10,'test_file_00 (2)'!BB$2:BG$2)+'test_file_00 (2)'!BA$2</f>
        <v>42.678415235319562</v>
      </c>
      <c r="AQ10">
        <f t="shared" si="15"/>
        <v>1.0095996037697619</v>
      </c>
    </row>
    <row r="11" spans="1:43" x14ac:dyDescent="0.25">
      <c r="A11">
        <v>286.90512820499998</v>
      </c>
      <c r="B11">
        <v>283.34432234399998</v>
      </c>
      <c r="C11">
        <v>297.548107448</v>
      </c>
      <c r="D11">
        <v>300.952136752</v>
      </c>
      <c r="E11">
        <v>283.14999999999998</v>
      </c>
      <c r="F11">
        <v>1.3590876242499999E-2</v>
      </c>
      <c r="G11">
        <v>1.6753151009799998E-2</v>
      </c>
      <c r="H11" t="s">
        <v>59</v>
      </c>
      <c r="I11">
        <v>20</v>
      </c>
      <c r="J11">
        <v>51.498461538500003</v>
      </c>
      <c r="K11">
        <v>-202746.54870499999</v>
      </c>
      <c r="L11">
        <v>286.90512820499998</v>
      </c>
      <c r="M11">
        <v>283.34432234399998</v>
      </c>
      <c r="N11">
        <v>2.9699375764847798E-3</v>
      </c>
      <c r="O11">
        <v>2.9731580747174701E-3</v>
      </c>
      <c r="P11" s="1">
        <v>1.42983145284558E-5</v>
      </c>
      <c r="Q11" s="1">
        <v>1.75964120042178E-5</v>
      </c>
      <c r="R11">
        <v>8.09956192388325E-2</v>
      </c>
      <c r="S11">
        <v>335.00161250773601</v>
      </c>
      <c r="T11">
        <v>-8.5236502627799998E-3</v>
      </c>
      <c r="U11">
        <v>-8.4833041354799993E-3</v>
      </c>
      <c r="V11">
        <v>1.0999628390900001E-3</v>
      </c>
      <c r="W11">
        <v>-2.3995328343099999E-4</v>
      </c>
      <c r="X11" s="1">
        <v>-7.6624595914399997E-7</v>
      </c>
      <c r="Y11" s="1">
        <v>1.57047263853E-6</v>
      </c>
      <c r="Z11">
        <v>5.3416149068299999E-4</v>
      </c>
      <c r="AB11" s="2">
        <f t="shared" si="0"/>
        <v>1.652317214016647E-3</v>
      </c>
      <c r="AC11" s="2">
        <f t="shared" si="1"/>
        <v>1.5727774542989128E-3</v>
      </c>
      <c r="AD11">
        <f t="shared" si="2"/>
        <v>3.9369437969215384</v>
      </c>
      <c r="AE11">
        <f t="shared" si="3"/>
        <v>202.74654870499998</v>
      </c>
      <c r="AF11">
        <f t="shared" si="4"/>
        <v>20</v>
      </c>
      <c r="AH11">
        <f t="shared" si="8"/>
        <v>283.34432234399998</v>
      </c>
      <c r="AI11">
        <f t="shared" si="9"/>
        <v>297.548107448</v>
      </c>
      <c r="AJ11">
        <f t="shared" si="10"/>
        <v>202.74654870499998</v>
      </c>
      <c r="AK11">
        <f t="shared" si="11"/>
        <v>41106.163011788929</v>
      </c>
      <c r="AL11">
        <f t="shared" si="12"/>
        <v>57447.083450403006</v>
      </c>
      <c r="AM11">
        <f t="shared" si="13"/>
        <v>60326.851858786496</v>
      </c>
      <c r="AO11">
        <f t="shared" si="14"/>
        <v>51.498461538500003</v>
      </c>
      <c r="AP11">
        <f>SUMPRODUCT(AH11:AM11,'test_file_00 (2)'!BB$2:BG$2)+'test_file_00 (2)'!BA$2</f>
        <v>51.570239937345406</v>
      </c>
      <c r="AQ11">
        <f t="shared" si="15"/>
        <v>0.9986081430116942</v>
      </c>
    </row>
    <row r="12" spans="1:43" x14ac:dyDescent="0.25">
      <c r="A12">
        <v>286.65763125799998</v>
      </c>
      <c r="B12">
        <v>283.09493284500002</v>
      </c>
      <c r="C12">
        <v>292.19810744799997</v>
      </c>
      <c r="D12">
        <v>295.54383394400003</v>
      </c>
      <c r="E12">
        <v>283.14999999999998</v>
      </c>
      <c r="F12">
        <v>1.3593441448300001E-2</v>
      </c>
      <c r="G12">
        <v>1.68583244471E-2</v>
      </c>
      <c r="H12" t="s">
        <v>59</v>
      </c>
      <c r="I12">
        <v>20</v>
      </c>
      <c r="J12">
        <v>44.920329670299999</v>
      </c>
      <c r="K12">
        <v>-202917.970787</v>
      </c>
      <c r="L12">
        <v>286.65763125799998</v>
      </c>
      <c r="M12">
        <v>283.09493284500002</v>
      </c>
      <c r="N12">
        <v>3.1540454461677901E-3</v>
      </c>
      <c r="O12">
        <v>4.0342130373886903E-3</v>
      </c>
      <c r="P12" s="1">
        <v>1.43020082494358E-5</v>
      </c>
      <c r="Q12" s="1">
        <v>1.7707451118013999E-5</v>
      </c>
      <c r="R12">
        <v>7.1110209662163998E-2</v>
      </c>
      <c r="S12">
        <v>342.745207503394</v>
      </c>
      <c r="T12">
        <v>-2.0730477252200001E-3</v>
      </c>
      <c r="U12">
        <v>1.73913043478E-3</v>
      </c>
      <c r="V12">
        <v>-6.1511918033700002E-3</v>
      </c>
      <c r="W12">
        <v>-1.66210118384E-2</v>
      </c>
      <c r="X12" s="1">
        <v>-2.0877338760899998E-6</v>
      </c>
      <c r="Y12" s="1">
        <v>2.8304679607999998E-6</v>
      </c>
      <c r="Z12">
        <v>9.8041089345500001E-4</v>
      </c>
      <c r="AB12" s="2">
        <f t="shared" si="0"/>
        <v>1.6890825695431806E-3</v>
      </c>
      <c r="AC12" s="2">
        <f t="shared" si="1"/>
        <v>1.5830295588676407E-3</v>
      </c>
      <c r="AD12">
        <f t="shared" si="2"/>
        <v>4.5172858764917612</v>
      </c>
      <c r="AE12">
        <f t="shared" si="3"/>
        <v>202.917970787</v>
      </c>
      <c r="AF12">
        <f t="shared" si="4"/>
        <v>20</v>
      </c>
      <c r="AH12">
        <f t="shared" si="8"/>
        <v>283.09493284500002</v>
      </c>
      <c r="AI12">
        <f t="shared" si="9"/>
        <v>292.19810744799997</v>
      </c>
      <c r="AJ12">
        <f t="shared" si="10"/>
        <v>202.917970787</v>
      </c>
      <c r="AK12">
        <f t="shared" si="11"/>
        <v>41175.702868313783</v>
      </c>
      <c r="AL12">
        <f t="shared" si="12"/>
        <v>57445.049312989438</v>
      </c>
      <c r="AM12">
        <f t="shared" si="13"/>
        <v>59292.247031149949</v>
      </c>
      <c r="AO12">
        <f t="shared" si="14"/>
        <v>44.920329670299999</v>
      </c>
      <c r="AP12">
        <f>SUMPRODUCT(AH12:AM12,'test_file_00 (2)'!BB$2:BG$2)+'test_file_00 (2)'!BA$2</f>
        <v>44.342401919059654</v>
      </c>
      <c r="AQ12">
        <f t="shared" si="15"/>
        <v>1.0130332982930259</v>
      </c>
    </row>
    <row r="13" spans="1:43" x14ac:dyDescent="0.25">
      <c r="A13">
        <v>285.16343101299998</v>
      </c>
      <c r="B13">
        <v>282.98247863199998</v>
      </c>
      <c r="C13">
        <v>291.09725274700003</v>
      </c>
      <c r="D13">
        <v>293.15537240499998</v>
      </c>
      <c r="E13">
        <v>283.04010989</v>
      </c>
      <c r="F13">
        <v>1.3597046602399999E-2</v>
      </c>
      <c r="G13">
        <v>1.7028251998E-2</v>
      </c>
      <c r="H13" t="s">
        <v>59</v>
      </c>
      <c r="I13">
        <v>20</v>
      </c>
      <c r="J13">
        <v>35.241098901100003</v>
      </c>
      <c r="K13">
        <v>-124305.737825</v>
      </c>
      <c r="L13">
        <v>285.16343101299998</v>
      </c>
      <c r="M13">
        <v>282.98247863199998</v>
      </c>
      <c r="N13">
        <v>3.2477549193690798E-3</v>
      </c>
      <c r="O13">
        <v>3.5427633542876101E-3</v>
      </c>
      <c r="P13" s="1">
        <v>1.42972899607157E-5</v>
      </c>
      <c r="Q13" s="1">
        <v>1.7944204347246301E-5</v>
      </c>
      <c r="R13">
        <v>5.6180370212798203E-2</v>
      </c>
      <c r="S13">
        <v>279.670294135745</v>
      </c>
      <c r="T13">
        <v>-3.3381111641999999E-3</v>
      </c>
      <c r="U13">
        <v>1.92334235812E-3</v>
      </c>
      <c r="V13">
        <v>-1.27886606147E-2</v>
      </c>
      <c r="W13">
        <v>-1.7273982056599999E-2</v>
      </c>
      <c r="X13" s="1">
        <v>2.0606047902099998E-6</v>
      </c>
      <c r="Y13" s="1">
        <v>4.8898670138600002E-6</v>
      </c>
      <c r="Z13">
        <v>-6.07740086001E-4</v>
      </c>
      <c r="AB13" s="2">
        <f t="shared" si="0"/>
        <v>2.2498582851378122E-3</v>
      </c>
      <c r="AC13" s="2">
        <f t="shared" si="1"/>
        <v>1.594171917580147E-3</v>
      </c>
      <c r="AD13">
        <f t="shared" si="2"/>
        <v>3.5272945992362335</v>
      </c>
      <c r="AE13">
        <f t="shared" si="3"/>
        <v>124.30573782500001</v>
      </c>
      <c r="AF13">
        <f t="shared" si="4"/>
        <v>20</v>
      </c>
      <c r="AH13">
        <f t="shared" si="8"/>
        <v>282.98247863199998</v>
      </c>
      <c r="AI13">
        <f t="shared" si="9"/>
        <v>291.09725274700003</v>
      </c>
      <c r="AJ13">
        <f t="shared" si="10"/>
        <v>124.30573782500001</v>
      </c>
      <c r="AK13">
        <f t="shared" si="11"/>
        <v>15451.916456217637</v>
      </c>
      <c r="AL13">
        <f t="shared" si="12"/>
        <v>35176.345797898059</v>
      </c>
      <c r="AM13">
        <f t="shared" si="13"/>
        <v>36185.058781546351</v>
      </c>
      <c r="AO13">
        <f t="shared" si="14"/>
        <v>35.241098901100003</v>
      </c>
      <c r="AP13">
        <f>SUMPRODUCT(AH13:AM13,'test_file_00 (2)'!BB$2:BG$2)+'test_file_00 (2)'!BA$2</f>
        <v>34.30358234920962</v>
      </c>
      <c r="AQ13">
        <f t="shared" si="15"/>
        <v>1.0273299896887296</v>
      </c>
    </row>
    <row r="14" spans="1:43" x14ac:dyDescent="0.25">
      <c r="A14">
        <v>282.61336996300003</v>
      </c>
      <c r="B14">
        <v>280.69102564100001</v>
      </c>
      <c r="C14">
        <v>302.819291819</v>
      </c>
      <c r="D14">
        <v>304.819352869</v>
      </c>
      <c r="E14">
        <v>280.372222222</v>
      </c>
      <c r="F14">
        <v>1.3577079595199999E-2</v>
      </c>
      <c r="G14">
        <v>1.7000104064200001E-2</v>
      </c>
      <c r="H14" t="s">
        <v>59</v>
      </c>
      <c r="I14">
        <v>20</v>
      </c>
      <c r="J14">
        <v>45.014945054899997</v>
      </c>
      <c r="K14">
        <v>-109535.762344</v>
      </c>
      <c r="L14">
        <v>282.61336996300003</v>
      </c>
      <c r="M14">
        <v>280.69102564100001</v>
      </c>
      <c r="N14">
        <v>4.6420924116558097E-3</v>
      </c>
      <c r="O14">
        <v>6.1541607521054696E-3</v>
      </c>
      <c r="P14" s="1">
        <v>1.42846767273405E-5</v>
      </c>
      <c r="Q14" s="1">
        <v>1.7862137925401199E-5</v>
      </c>
      <c r="R14">
        <v>7.7470295664999897E-2</v>
      </c>
      <c r="S14">
        <v>290.27114474923798</v>
      </c>
      <c r="T14">
        <v>1.2259913999E-2</v>
      </c>
      <c r="U14">
        <v>1.5965387269699999E-2</v>
      </c>
      <c r="V14">
        <v>-1.0586611456200001E-2</v>
      </c>
      <c r="W14">
        <v>-1.41731698253E-2</v>
      </c>
      <c r="X14" s="1">
        <v>2.1624895794200001E-6</v>
      </c>
      <c r="Y14" s="1">
        <v>2.21252767117E-7</v>
      </c>
      <c r="Z14" s="1">
        <v>-4.0133779264199999E-5</v>
      </c>
      <c r="AB14" s="2">
        <f t="shared" si="0"/>
        <v>2.6500125487567581E-3</v>
      </c>
      <c r="AC14" s="2">
        <f t="shared" si="1"/>
        <v>1.7209905637009559E-3</v>
      </c>
      <c r="AD14">
        <f t="shared" si="2"/>
        <v>2.4333199165390682</v>
      </c>
      <c r="AE14">
        <f t="shared" si="3"/>
        <v>109.53576234400001</v>
      </c>
      <c r="AF14">
        <f t="shared" si="4"/>
        <v>20</v>
      </c>
      <c r="AH14">
        <f t="shared" si="8"/>
        <v>280.69102564100001</v>
      </c>
      <c r="AI14">
        <f t="shared" si="9"/>
        <v>302.819291819</v>
      </c>
      <c r="AJ14">
        <f t="shared" si="10"/>
        <v>109.53576234400001</v>
      </c>
      <c r="AK14">
        <f t="shared" si="11"/>
        <v>11998.083232281249</v>
      </c>
      <c r="AL14">
        <f t="shared" si="12"/>
        <v>30745.705476706189</v>
      </c>
      <c r="AM14">
        <f t="shared" si="13"/>
        <v>33169.541981864371</v>
      </c>
      <c r="AO14">
        <f t="shared" si="14"/>
        <v>45.014945054899997</v>
      </c>
      <c r="AP14">
        <f>SUMPRODUCT(AH14:AM14,'test_file_00 (2)'!BB$2:BG$2)+'test_file_00 (2)'!BA$2</f>
        <v>44.341662158272356</v>
      </c>
      <c r="AQ14">
        <f t="shared" si="15"/>
        <v>1.0151839796673485</v>
      </c>
    </row>
    <row r="15" spans="1:43" x14ac:dyDescent="0.25">
      <c r="A15">
        <v>283.46709401700002</v>
      </c>
      <c r="B15">
        <v>279.79713064700002</v>
      </c>
      <c r="C15">
        <v>291.91196581200001</v>
      </c>
      <c r="D15">
        <v>295.33449328400002</v>
      </c>
      <c r="E15">
        <v>279.81666666699999</v>
      </c>
      <c r="F15">
        <v>1.3587271088400001E-2</v>
      </c>
      <c r="G15">
        <v>1.7225703513800001E-2</v>
      </c>
      <c r="H15" t="s">
        <v>59</v>
      </c>
      <c r="I15">
        <v>20</v>
      </c>
      <c r="J15">
        <v>46.764285714300001</v>
      </c>
      <c r="K15">
        <v>-209267.242768</v>
      </c>
      <c r="L15">
        <v>283.46709401700002</v>
      </c>
      <c r="M15">
        <v>279.79713064700002</v>
      </c>
      <c r="N15">
        <v>4.0850428904689803E-3</v>
      </c>
      <c r="O15">
        <v>5.9487545331497497E-3</v>
      </c>
      <c r="P15" s="1">
        <v>1.4281764866873501E-5</v>
      </c>
      <c r="Q15" s="1">
        <v>1.8093783086978401E-5</v>
      </c>
      <c r="R15">
        <v>7.3650324354660707E-2</v>
      </c>
      <c r="S15">
        <v>351.82690367845902</v>
      </c>
      <c r="T15">
        <v>-1.60641291076E-3</v>
      </c>
      <c r="U15">
        <v>4.5814089292400004E-3</v>
      </c>
      <c r="V15">
        <v>-1.52179221744E-2</v>
      </c>
      <c r="W15">
        <v>-3.1801242235999998E-2</v>
      </c>
      <c r="X15" s="1">
        <v>-9.3143194876300002E-7</v>
      </c>
      <c r="Y15" s="1">
        <v>-9.9171880628800009E-7</v>
      </c>
      <c r="Z15">
        <v>5.1027233635899999E-4</v>
      </c>
      <c r="AB15" s="2">
        <f t="shared" si="0"/>
        <v>1.6812325666683771E-3</v>
      </c>
      <c r="AC15" s="2">
        <f t="shared" si="1"/>
        <v>1.5749267465479378E-3</v>
      </c>
      <c r="AD15">
        <f t="shared" si="2"/>
        <v>4.4749372212480605</v>
      </c>
      <c r="AE15">
        <f t="shared" si="3"/>
        <v>209.26724276799999</v>
      </c>
      <c r="AF15">
        <f t="shared" si="4"/>
        <v>20</v>
      </c>
      <c r="AH15">
        <f t="shared" si="8"/>
        <v>279.79713064700002</v>
      </c>
      <c r="AI15">
        <f t="shared" si="9"/>
        <v>291.91196581200001</v>
      </c>
      <c r="AJ15">
        <f t="shared" si="10"/>
        <v>209.26724276799999</v>
      </c>
      <c r="AK15">
        <f t="shared" si="11"/>
        <v>43792.778895721043</v>
      </c>
      <c r="AL15">
        <f t="shared" si="12"/>
        <v>58552.374064895565</v>
      </c>
      <c r="AM15">
        <f t="shared" si="13"/>
        <v>61087.612216463916</v>
      </c>
      <c r="AO15">
        <f t="shared" si="14"/>
        <v>46.764285714300001</v>
      </c>
      <c r="AP15">
        <f>SUMPRODUCT(AH15:AM15,'test_file_00 (2)'!BB$2:BG$2)+'test_file_00 (2)'!BA$2</f>
        <v>46.345245316281336</v>
      </c>
      <c r="AQ15">
        <f t="shared" si="15"/>
        <v>1.0090417128048184</v>
      </c>
    </row>
    <row r="16" spans="1:43" x14ac:dyDescent="0.25">
      <c r="A16">
        <v>282.228876679</v>
      </c>
      <c r="B16">
        <v>280.36550671600003</v>
      </c>
      <c r="C16">
        <v>291.81733821699999</v>
      </c>
      <c r="D16">
        <v>293.67655677699997</v>
      </c>
      <c r="E16">
        <v>280.372222222</v>
      </c>
      <c r="F16">
        <v>1.35691066583E-2</v>
      </c>
      <c r="G16">
        <v>1.69768092225E-2</v>
      </c>
      <c r="H16" t="s">
        <v>59</v>
      </c>
      <c r="I16">
        <v>20</v>
      </c>
      <c r="J16">
        <v>34.568571428600002</v>
      </c>
      <c r="K16">
        <v>-106136.134198</v>
      </c>
      <c r="L16">
        <v>282.228876679</v>
      </c>
      <c r="M16">
        <v>280.36550671600003</v>
      </c>
      <c r="N16">
        <v>3.0528518831385901E-3</v>
      </c>
      <c r="O16">
        <v>3.1760749209182198E-3</v>
      </c>
      <c r="P16" s="1">
        <v>1.42648326987964E-5</v>
      </c>
      <c r="Q16" s="1">
        <v>1.7832452260667299E-5</v>
      </c>
      <c r="R16">
        <v>5.4831570616304198E-2</v>
      </c>
      <c r="S16">
        <v>268.801484570789</v>
      </c>
      <c r="T16">
        <v>1.86813186813E-3</v>
      </c>
      <c r="U16">
        <v>3.6640654032000001E-3</v>
      </c>
      <c r="V16">
        <v>-3.25954238999E-4</v>
      </c>
      <c r="W16">
        <v>-3.0259595476899998E-4</v>
      </c>
      <c r="X16" s="1">
        <v>1.20211993905E-6</v>
      </c>
      <c r="Y16" s="1">
        <v>9.3987210881600002E-7</v>
      </c>
      <c r="Z16">
        <v>2.3793597706600001E-4</v>
      </c>
      <c r="AB16" s="2">
        <f t="shared" si="0"/>
        <v>2.5326104686395692E-3</v>
      </c>
      <c r="AC16" s="2">
        <f t="shared" si="1"/>
        <v>1.5861682548715271E-3</v>
      </c>
      <c r="AD16">
        <f t="shared" si="2"/>
        <v>3.0703072129324154</v>
      </c>
      <c r="AE16">
        <f t="shared" si="3"/>
        <v>106.13613419799999</v>
      </c>
      <c r="AF16">
        <f t="shared" si="4"/>
        <v>20</v>
      </c>
      <c r="AH16">
        <f t="shared" si="8"/>
        <v>280.36550671600003</v>
      </c>
      <c r="AI16">
        <f t="shared" si="9"/>
        <v>291.81733821699999</v>
      </c>
      <c r="AJ16">
        <f t="shared" si="10"/>
        <v>106.13613419799999</v>
      </c>
      <c r="AK16">
        <f t="shared" si="11"/>
        <v>11264.878982495864</v>
      </c>
      <c r="AL16">
        <f t="shared" si="12"/>
        <v>29756.911045299647</v>
      </c>
      <c r="AM16">
        <f t="shared" si="13"/>
        <v>30972.364170302662</v>
      </c>
      <c r="AO16">
        <f t="shared" si="14"/>
        <v>34.568571428600002</v>
      </c>
      <c r="AP16">
        <f>SUMPRODUCT(AH16:AM16,'test_file_00 (2)'!BB$2:BG$2)+'test_file_00 (2)'!BA$2</f>
        <v>34.307217848901786</v>
      </c>
      <c r="AQ16">
        <f t="shared" si="15"/>
        <v>1.0076180348068238</v>
      </c>
    </row>
    <row r="17" spans="1:43" x14ac:dyDescent="0.25">
      <c r="A17">
        <v>281.523992674</v>
      </c>
      <c r="B17">
        <v>278.17045177</v>
      </c>
      <c r="C17">
        <v>300.12741147700001</v>
      </c>
      <c r="D17">
        <v>303.45018314999999</v>
      </c>
      <c r="E17">
        <v>277.65549450499998</v>
      </c>
      <c r="F17">
        <v>1.35586378454E-2</v>
      </c>
      <c r="G17">
        <v>1.6982632932900001E-2</v>
      </c>
      <c r="H17" t="s">
        <v>59</v>
      </c>
      <c r="I17">
        <v>20</v>
      </c>
      <c r="J17">
        <v>57.439780219799999</v>
      </c>
      <c r="K17">
        <v>-191010.05366100001</v>
      </c>
      <c r="L17">
        <v>281.523992674</v>
      </c>
      <c r="M17">
        <v>278.17045177</v>
      </c>
      <c r="N17">
        <v>2.9310253862150099E-3</v>
      </c>
      <c r="O17">
        <v>2.9403594748670398E-3</v>
      </c>
      <c r="P17" s="1">
        <v>1.42712068655402E-5</v>
      </c>
      <c r="Q17" s="1">
        <v>1.78405271917959E-5</v>
      </c>
      <c r="R17">
        <v>9.0375345323309805E-2</v>
      </c>
      <c r="S17">
        <v>325.18195754048401</v>
      </c>
      <c r="T17">
        <v>-1.24664224664E-2</v>
      </c>
      <c r="U17">
        <v>-1.27472527473E-2</v>
      </c>
      <c r="V17" s="1">
        <v>-3.3975686148500003E-5</v>
      </c>
      <c r="W17">
        <v>7.24106811064E-4</v>
      </c>
      <c r="X17" s="1">
        <v>-4.4353041081199998E-6</v>
      </c>
      <c r="Y17" s="1">
        <v>-3.3157771638799997E-8</v>
      </c>
      <c r="Z17">
        <v>-5.0740563784000005E-4</v>
      </c>
      <c r="AB17" s="2">
        <f t="shared" si="0"/>
        <v>1.7024337269576869E-3</v>
      </c>
      <c r="AC17" s="2">
        <f t="shared" si="1"/>
        <v>1.5733929513218545E-3</v>
      </c>
      <c r="AD17">
        <f t="shared" si="2"/>
        <v>3.3253966663883086</v>
      </c>
      <c r="AE17">
        <f t="shared" si="3"/>
        <v>191.010053661</v>
      </c>
      <c r="AF17">
        <f t="shared" si="4"/>
        <v>20</v>
      </c>
      <c r="AH17">
        <f t="shared" si="8"/>
        <v>278.17045177</v>
      </c>
      <c r="AI17">
        <f t="shared" si="9"/>
        <v>300.12741147700001</v>
      </c>
      <c r="AJ17">
        <f t="shared" si="10"/>
        <v>191.010053661</v>
      </c>
      <c r="AK17">
        <f t="shared" si="11"/>
        <v>36484.840599578099</v>
      </c>
      <c r="AL17">
        <f t="shared" si="12"/>
        <v>53133.35291949231</v>
      </c>
      <c r="AM17">
        <f t="shared" si="13"/>
        <v>57327.3529713588</v>
      </c>
      <c r="AO17">
        <f t="shared" si="14"/>
        <v>57.439780219799999</v>
      </c>
      <c r="AP17">
        <f>SUMPRODUCT(AH17:AM17,'test_file_00 (2)'!BB$2:BG$2)+'test_file_00 (2)'!BA$2</f>
        <v>55.673512122248411</v>
      </c>
      <c r="AQ17">
        <f t="shared" si="15"/>
        <v>1.0317254656698001</v>
      </c>
    </row>
    <row r="18" spans="1:43" x14ac:dyDescent="0.25">
      <c r="A18">
        <v>280.70506715499999</v>
      </c>
      <c r="B18">
        <v>277.19487179499998</v>
      </c>
      <c r="C18">
        <v>294.08449328400002</v>
      </c>
      <c r="D18">
        <v>297.515873016</v>
      </c>
      <c r="E18">
        <v>277.03888888900002</v>
      </c>
      <c r="F18">
        <v>1.35466437751E-2</v>
      </c>
      <c r="G18">
        <v>1.6995874941200001E-2</v>
      </c>
      <c r="H18" t="s">
        <v>59</v>
      </c>
      <c r="I18">
        <v>20</v>
      </c>
      <c r="J18">
        <v>50.4240659341</v>
      </c>
      <c r="K18">
        <v>-199859.220573</v>
      </c>
      <c r="L18">
        <v>280.70506715499999</v>
      </c>
      <c r="M18">
        <v>277.19487179499998</v>
      </c>
      <c r="N18">
        <v>2.96284597416002E-3</v>
      </c>
      <c r="O18">
        <v>2.9848887043419899E-3</v>
      </c>
      <c r="P18" s="1">
        <v>1.4238478669303399E-5</v>
      </c>
      <c r="Q18" s="1">
        <v>1.7849844548289201E-5</v>
      </c>
      <c r="R18">
        <v>7.9320540827617803E-2</v>
      </c>
      <c r="S18">
        <v>332.529704073804</v>
      </c>
      <c r="T18">
        <v>8.1557572861900001E-3</v>
      </c>
      <c r="U18">
        <v>9.9378881987600004E-3</v>
      </c>
      <c r="V18">
        <v>-4.7353612571099997E-4</v>
      </c>
      <c r="W18">
        <v>-3.4336677814899999E-3</v>
      </c>
      <c r="X18" s="1">
        <v>-7.8674349070199997E-7</v>
      </c>
      <c r="Y18" s="1">
        <v>1.7061180679600001E-6</v>
      </c>
      <c r="Z18">
        <v>-6.3258480649799995E-4</v>
      </c>
      <c r="AB18" s="2">
        <f t="shared" si="0"/>
        <v>1.6638196782737134E-3</v>
      </c>
      <c r="AC18" s="2">
        <f t="shared" si="1"/>
        <v>1.5730691160701531E-3</v>
      </c>
      <c r="AD18">
        <f t="shared" si="2"/>
        <v>3.963568127056615</v>
      </c>
      <c r="AE18">
        <f t="shared" si="3"/>
        <v>199.85922057299999</v>
      </c>
      <c r="AF18">
        <f t="shared" si="4"/>
        <v>20</v>
      </c>
      <c r="AH18">
        <f t="shared" si="8"/>
        <v>277.19487179499998</v>
      </c>
      <c r="AI18">
        <f t="shared" si="9"/>
        <v>294.08449328400002</v>
      </c>
      <c r="AJ18">
        <f t="shared" si="10"/>
        <v>199.85922057299999</v>
      </c>
      <c r="AK18">
        <f t="shared" si="11"/>
        <v>39943.708048047061</v>
      </c>
      <c r="AL18">
        <f t="shared" si="12"/>
        <v>55399.951023781352</v>
      </c>
      <c r="AM18">
        <f t="shared" si="13"/>
        <v>58775.49761034589</v>
      </c>
      <c r="AO18">
        <f t="shared" si="14"/>
        <v>50.4240659341</v>
      </c>
      <c r="AP18">
        <f>SUMPRODUCT(AH18:AM18,'test_file_00 (2)'!BB$2:BG$2)+'test_file_00 (2)'!BA$2</f>
        <v>49.384336614167381</v>
      </c>
      <c r="AQ18">
        <f t="shared" si="15"/>
        <v>1.0210538278170236</v>
      </c>
    </row>
    <row r="19" spans="1:43" x14ac:dyDescent="0.25">
      <c r="A19">
        <v>279.41984127000001</v>
      </c>
      <c r="B19">
        <v>277.65934065900001</v>
      </c>
      <c r="C19">
        <v>294.09938949899998</v>
      </c>
      <c r="D19">
        <v>295.967948718</v>
      </c>
      <c r="E19">
        <v>277.59444444399998</v>
      </c>
      <c r="F19">
        <v>1.3542761301500001E-2</v>
      </c>
      <c r="G19">
        <v>1.7046624417799999E-2</v>
      </c>
      <c r="H19" t="s">
        <v>59</v>
      </c>
      <c r="I19">
        <v>20</v>
      </c>
      <c r="J19">
        <v>36.669780219800003</v>
      </c>
      <c r="K19">
        <v>-100235.131599</v>
      </c>
      <c r="L19">
        <v>279.41984127000001</v>
      </c>
      <c r="M19">
        <v>277.65934065900001</v>
      </c>
      <c r="N19">
        <v>3.0258347197390902E-3</v>
      </c>
      <c r="O19">
        <v>3.0398806185978999E-3</v>
      </c>
      <c r="P19" s="1">
        <v>1.4242524537085899E-5</v>
      </c>
      <c r="Q19" s="1">
        <v>1.7915890006061E-5</v>
      </c>
      <c r="R19">
        <v>5.7736154929856898E-2</v>
      </c>
      <c r="S19">
        <v>262.98516056998199</v>
      </c>
      <c r="T19">
        <v>5.8140892923499998E-3</v>
      </c>
      <c r="U19">
        <v>5.7068535329399999E-3</v>
      </c>
      <c r="V19" s="1">
        <v>8.9186176142300001E-5</v>
      </c>
      <c r="W19">
        <v>-2.94579816319E-3</v>
      </c>
      <c r="X19" s="1">
        <v>1.23105763066E-6</v>
      </c>
      <c r="Y19" s="1">
        <v>1.64281686756E-6</v>
      </c>
      <c r="Z19">
        <v>9.6894409937900005E-4</v>
      </c>
      <c r="AB19" s="2">
        <f t="shared" si="0"/>
        <v>2.6236824990870334E-3</v>
      </c>
      <c r="AC19" s="2">
        <f t="shared" si="1"/>
        <v>1.5744887093346149E-3</v>
      </c>
      <c r="AD19">
        <f t="shared" si="2"/>
        <v>2.7334532958252535</v>
      </c>
      <c r="AE19">
        <f t="shared" si="3"/>
        <v>100.235131599</v>
      </c>
      <c r="AF19">
        <f t="shared" si="4"/>
        <v>20</v>
      </c>
      <c r="AH19">
        <f t="shared" si="8"/>
        <v>277.65934065900001</v>
      </c>
      <c r="AI19">
        <f t="shared" si="9"/>
        <v>294.09938949899998</v>
      </c>
      <c r="AJ19">
        <f t="shared" si="10"/>
        <v>100.235131599</v>
      </c>
      <c r="AK19">
        <f t="shared" si="11"/>
        <v>10047.081606668848</v>
      </c>
      <c r="AL19">
        <f t="shared" si="12"/>
        <v>27831.220550646438</v>
      </c>
      <c r="AM19">
        <f t="shared" si="13"/>
        <v>29479.091009617823</v>
      </c>
      <c r="AO19">
        <f t="shared" si="14"/>
        <v>36.669780219800003</v>
      </c>
      <c r="AP19">
        <f>SUMPRODUCT(AH19:AM19,'test_file_00 (2)'!BB$2:BG$2)+'test_file_00 (2)'!BA$2</f>
        <v>36.816663863916176</v>
      </c>
      <c r="AQ19">
        <f t="shared" si="15"/>
        <v>0.9960104032060294</v>
      </c>
    </row>
    <row r="20" spans="1:43" x14ac:dyDescent="0.25">
      <c r="A20">
        <v>281.55995116000003</v>
      </c>
      <c r="B20">
        <v>277.92411477399997</v>
      </c>
      <c r="C20">
        <v>291.37264957299999</v>
      </c>
      <c r="D20">
        <v>294.877655678</v>
      </c>
      <c r="E20">
        <v>277.59444444399998</v>
      </c>
      <c r="F20">
        <v>1.3570215936399999E-2</v>
      </c>
      <c r="G20">
        <v>1.69099058824E-2</v>
      </c>
      <c r="H20" t="s">
        <v>59</v>
      </c>
      <c r="I20">
        <v>20</v>
      </c>
      <c r="J20">
        <v>47.450109890100002</v>
      </c>
      <c r="K20">
        <v>-207277.775283</v>
      </c>
      <c r="L20">
        <v>281.55995116000003</v>
      </c>
      <c r="M20">
        <v>277.92411477399997</v>
      </c>
      <c r="N20">
        <v>3.0800041182144E-3</v>
      </c>
      <c r="O20">
        <v>3.16148652906703E-3</v>
      </c>
      <c r="P20" s="1">
        <v>1.42620173749386E-5</v>
      </c>
      <c r="Q20" s="1">
        <v>1.7784976564966599E-5</v>
      </c>
      <c r="R20">
        <v>7.4729299559478102E-2</v>
      </c>
      <c r="S20">
        <v>339.918307801477</v>
      </c>
      <c r="T20">
        <v>-6.9204225726000003E-3</v>
      </c>
      <c r="U20">
        <v>-9.7796889101200001E-3</v>
      </c>
      <c r="V20">
        <v>-1.0171471041E-3</v>
      </c>
      <c r="W20">
        <v>-3.1162074640299998E-4</v>
      </c>
      <c r="X20" s="1">
        <v>1.35766003146E-6</v>
      </c>
      <c r="Y20" s="1">
        <v>1.0013647034899999E-6</v>
      </c>
      <c r="Z20">
        <v>-5.5327281414199996E-4</v>
      </c>
      <c r="AB20" s="2">
        <f t="shared" si="0"/>
        <v>1.6399168089168293E-3</v>
      </c>
      <c r="AC20" s="2">
        <f t="shared" si="1"/>
        <v>1.574902560448435E-3</v>
      </c>
      <c r="AD20">
        <f t="shared" si="2"/>
        <v>4.3683307744298068</v>
      </c>
      <c r="AE20">
        <f t="shared" si="3"/>
        <v>207.27777528299998</v>
      </c>
      <c r="AF20">
        <f t="shared" si="4"/>
        <v>20</v>
      </c>
      <c r="AH20">
        <f t="shared" si="8"/>
        <v>277.92411477399997</v>
      </c>
      <c r="AI20">
        <f t="shared" si="9"/>
        <v>291.37264957299999</v>
      </c>
      <c r="AJ20">
        <f t="shared" si="10"/>
        <v>207.27777528299998</v>
      </c>
      <c r="AK20">
        <f t="shared" si="11"/>
        <v>42964.076126269836</v>
      </c>
      <c r="AL20">
        <f t="shared" si="12"/>
        <v>57607.492207851865</v>
      </c>
      <c r="AM20">
        <f t="shared" si="13"/>
        <v>60395.074581804591</v>
      </c>
      <c r="AO20">
        <f t="shared" si="14"/>
        <v>47.450109890100002</v>
      </c>
      <c r="AP20">
        <f>SUMPRODUCT(AH20:AM20,'test_file_00 (2)'!BB$2:BG$2)+'test_file_00 (2)'!BA$2</f>
        <v>46.251115596507276</v>
      </c>
      <c r="AQ20">
        <f t="shared" si="15"/>
        <v>1.0259235756398333</v>
      </c>
    </row>
    <row r="21" spans="1:43" x14ac:dyDescent="0.25">
      <c r="A21">
        <v>279.77844932800002</v>
      </c>
      <c r="B21">
        <v>277.82612942600002</v>
      </c>
      <c r="C21">
        <v>291.74621489600003</v>
      </c>
      <c r="D21">
        <v>293.773870574</v>
      </c>
      <c r="E21">
        <v>277.59444444399998</v>
      </c>
      <c r="F21">
        <v>1.3536521611800001E-2</v>
      </c>
      <c r="G21">
        <v>1.6942629588599999E-2</v>
      </c>
      <c r="H21" t="s">
        <v>59</v>
      </c>
      <c r="I21">
        <v>20</v>
      </c>
      <c r="J21">
        <v>36.291648351600003</v>
      </c>
      <c r="K21">
        <v>-111088.342128</v>
      </c>
      <c r="L21">
        <v>279.77844932800002</v>
      </c>
      <c r="M21">
        <v>277.82612942600002</v>
      </c>
      <c r="N21">
        <v>3.0524794339107601E-3</v>
      </c>
      <c r="O21">
        <v>3.0946829421187498E-3</v>
      </c>
      <c r="P21" s="1">
        <v>1.4236181578117101E-5</v>
      </c>
      <c r="Q21" s="1">
        <v>1.7792271617199501E-5</v>
      </c>
      <c r="R21">
        <v>5.7116513082793197E-2</v>
      </c>
      <c r="S21">
        <v>270.31662955204303</v>
      </c>
      <c r="T21">
        <v>-2.6472368211500001E-2</v>
      </c>
      <c r="U21">
        <v>-2.7370069544000002E-2</v>
      </c>
      <c r="V21">
        <v>3.9995753039200003E-3</v>
      </c>
      <c r="W21">
        <v>2.2296544035700001E-3</v>
      </c>
      <c r="X21" s="1">
        <v>-1.6886348792800001E-6</v>
      </c>
      <c r="Y21" s="1">
        <v>-1.73023281097E-7</v>
      </c>
      <c r="Z21">
        <v>-5.81939799331E-4</v>
      </c>
      <c r="AB21" s="2">
        <f t="shared" si="0"/>
        <v>2.4333483097675039E-3</v>
      </c>
      <c r="AC21" s="2">
        <f t="shared" si="1"/>
        <v>1.5738197540502478E-3</v>
      </c>
      <c r="AD21">
        <f t="shared" si="2"/>
        <v>3.0609891579394852</v>
      </c>
      <c r="AE21">
        <f t="shared" si="3"/>
        <v>111.08834212800001</v>
      </c>
      <c r="AF21">
        <f t="shared" si="4"/>
        <v>20</v>
      </c>
      <c r="AH21">
        <f t="shared" si="8"/>
        <v>277.82612942600002</v>
      </c>
      <c r="AI21">
        <f t="shared" si="9"/>
        <v>291.74621489600003</v>
      </c>
      <c r="AJ21">
        <f t="shared" si="10"/>
        <v>111.08834212800001</v>
      </c>
      <c r="AK21">
        <f t="shared" si="11"/>
        <v>12340.619756747581</v>
      </c>
      <c r="AL21">
        <f t="shared" si="12"/>
        <v>30863.244117773502</v>
      </c>
      <c r="AM21">
        <f t="shared" si="13"/>
        <v>32409.603334915864</v>
      </c>
      <c r="AO21">
        <f t="shared" si="14"/>
        <v>36.291648351600003</v>
      </c>
      <c r="AP21">
        <f>SUMPRODUCT(AH21:AM21,'test_file_00 (2)'!BB$2:BG$2)+'test_file_00 (2)'!BA$2</f>
        <v>35.847203823098653</v>
      </c>
      <c r="AQ21">
        <f t="shared" si="15"/>
        <v>1.0123983039428857</v>
      </c>
    </row>
    <row r="22" spans="1:43" x14ac:dyDescent="0.25">
      <c r="A22">
        <v>287.00634920599998</v>
      </c>
      <c r="B22">
        <v>283.56758241799997</v>
      </c>
      <c r="C22">
        <v>302.77631257600001</v>
      </c>
      <c r="D22">
        <v>306.358791209</v>
      </c>
      <c r="E22">
        <v>282.59444444399998</v>
      </c>
      <c r="F22">
        <v>1.35935801081E-2</v>
      </c>
      <c r="G22">
        <v>1.6992685766399999E-2</v>
      </c>
      <c r="H22" t="s">
        <v>59</v>
      </c>
      <c r="I22">
        <v>30</v>
      </c>
      <c r="J22">
        <v>61.959780219800002</v>
      </c>
      <c r="K22">
        <v>-195822.68617</v>
      </c>
      <c r="L22">
        <v>287.00634920599998</v>
      </c>
      <c r="M22">
        <v>283.56758241799997</v>
      </c>
      <c r="N22">
        <v>2.93765579461795E-3</v>
      </c>
      <c r="O22">
        <v>3.0431044192846301E-3</v>
      </c>
      <c r="P22" s="1">
        <v>1.4304852688439101E-5</v>
      </c>
      <c r="Q22" s="1">
        <v>1.78526012097505E-5</v>
      </c>
      <c r="R22">
        <v>9.74808509717799E-2</v>
      </c>
      <c r="S22">
        <v>329.308269037532</v>
      </c>
      <c r="T22">
        <v>4.6066865123300001E-3</v>
      </c>
      <c r="U22">
        <v>4.4801388566400001E-3</v>
      </c>
      <c r="V22">
        <v>2.4162627386699999E-3</v>
      </c>
      <c r="W22">
        <v>2.1858215528699999E-3</v>
      </c>
      <c r="X22" s="1">
        <v>-4.1547351468100003E-7</v>
      </c>
      <c r="Y22" s="1">
        <v>-1.25522525621E-6</v>
      </c>
      <c r="Z22">
        <v>-4.4083255468900002E-4</v>
      </c>
      <c r="AB22" s="2">
        <f t="shared" si="0"/>
        <v>1.6816655693898963E-3</v>
      </c>
      <c r="AC22" s="2">
        <f t="shared" si="1"/>
        <v>1.5732923942914296E-3</v>
      </c>
      <c r="AD22">
        <f t="shared" si="2"/>
        <v>3.1604806452722451</v>
      </c>
      <c r="AE22">
        <f t="shared" si="3"/>
        <v>195.82268617</v>
      </c>
      <c r="AF22">
        <f t="shared" si="4"/>
        <v>30</v>
      </c>
      <c r="AH22">
        <f t="shared" si="8"/>
        <v>283.56758241799997</v>
      </c>
      <c r="AI22">
        <f t="shared" si="9"/>
        <v>302.77631257600001</v>
      </c>
      <c r="AJ22">
        <f t="shared" si="10"/>
        <v>195.82268617</v>
      </c>
      <c r="AK22">
        <f t="shared" si="11"/>
        <v>38346.524418834306</v>
      </c>
      <c r="AL22">
        <f t="shared" si="12"/>
        <v>55528.965699825618</v>
      </c>
      <c r="AM22">
        <f t="shared" si="13"/>
        <v>59290.47083727987</v>
      </c>
      <c r="AO22">
        <f t="shared" si="14"/>
        <v>61.959780219800002</v>
      </c>
      <c r="AP22">
        <f>SUMPRODUCT(AH22:AM22,'test_file_00 (2)'!BB$2:BG$2)+'test_file_00 (2)'!BA$2</f>
        <v>57.429535326422041</v>
      </c>
      <c r="AQ22">
        <f t="shared" si="15"/>
        <v>1.0788835373232368</v>
      </c>
    </row>
    <row r="23" spans="1:43" x14ac:dyDescent="0.25">
      <c r="A23">
        <v>286.81407407400002</v>
      </c>
      <c r="B23">
        <v>283.40493827199998</v>
      </c>
      <c r="C23">
        <v>297.39814814800002</v>
      </c>
      <c r="D23">
        <v>300.86265432099998</v>
      </c>
      <c r="E23">
        <v>283.14999999999998</v>
      </c>
      <c r="F23">
        <v>1.3591521010500001E-2</v>
      </c>
      <c r="G23">
        <v>1.6820967963700001E-2</v>
      </c>
      <c r="H23" t="s">
        <v>59</v>
      </c>
      <c r="I23">
        <v>30</v>
      </c>
      <c r="J23">
        <v>52.038333333300002</v>
      </c>
      <c r="K23">
        <v>-194122.659051</v>
      </c>
      <c r="L23">
        <v>286.81407407400002</v>
      </c>
      <c r="M23">
        <v>283.40493827199998</v>
      </c>
      <c r="N23">
        <v>2.98146577064466E-3</v>
      </c>
      <c r="O23">
        <v>3.0346815743266301E-3</v>
      </c>
      <c r="P23" s="1">
        <v>1.43896327991421E-5</v>
      </c>
      <c r="Q23" s="1">
        <v>1.7782160638569998E-5</v>
      </c>
      <c r="R23">
        <v>8.22863200398668E-2</v>
      </c>
      <c r="S23">
        <v>329.73833178776198</v>
      </c>
      <c r="T23">
        <v>-1.1535529437199999E-2</v>
      </c>
      <c r="U23">
        <v>-1.0582496346299999E-2</v>
      </c>
      <c r="V23" s="1">
        <v>-7.6507874571700004E-5</v>
      </c>
      <c r="W23">
        <v>1.7278028341100001E-3</v>
      </c>
      <c r="X23" s="1">
        <v>-3.2854618071899997E-7</v>
      </c>
      <c r="Y23" s="1">
        <v>-8.0063944635300004E-6</v>
      </c>
      <c r="Z23">
        <v>7.0824432461800003E-4</v>
      </c>
      <c r="AB23" s="2">
        <f t="shared" si="0"/>
        <v>1.6986081552753352E-3</v>
      </c>
      <c r="AC23" s="2">
        <f t="shared" si="1"/>
        <v>1.5812635564792525E-3</v>
      </c>
      <c r="AD23">
        <f t="shared" si="2"/>
        <v>3.7303781004603849</v>
      </c>
      <c r="AE23">
        <f t="shared" si="3"/>
        <v>194.122659051</v>
      </c>
      <c r="AF23">
        <f t="shared" si="4"/>
        <v>30</v>
      </c>
      <c r="AH23">
        <f t="shared" si="8"/>
        <v>283.40493827199998</v>
      </c>
      <c r="AI23">
        <f t="shared" si="9"/>
        <v>297.39814814800002</v>
      </c>
      <c r="AJ23">
        <f t="shared" si="10"/>
        <v>194.122659051</v>
      </c>
      <c r="AK23">
        <f t="shared" si="11"/>
        <v>37683.606757030793</v>
      </c>
      <c r="AL23">
        <f t="shared" si="12"/>
        <v>55015.320205545155</v>
      </c>
      <c r="AM23">
        <f t="shared" si="13"/>
        <v>57731.719315332994</v>
      </c>
      <c r="AO23">
        <f t="shared" si="14"/>
        <v>52.038333333300002</v>
      </c>
      <c r="AP23">
        <f>SUMPRODUCT(AH23:AM23,'test_file_00 (2)'!BB$2:BG$2)+'test_file_00 (2)'!BA$2</f>
        <v>50.03804098236921</v>
      </c>
      <c r="AQ23">
        <f t="shared" si="15"/>
        <v>1.0399754329238347</v>
      </c>
    </row>
    <row r="24" spans="1:43" x14ac:dyDescent="0.25">
      <c r="A24">
        <v>284.65396825400001</v>
      </c>
      <c r="B24">
        <v>283.10604395600001</v>
      </c>
      <c r="C24">
        <v>297.35622710600001</v>
      </c>
      <c r="D24">
        <v>299.04841269799999</v>
      </c>
      <c r="E24">
        <v>283.14999999999998</v>
      </c>
      <c r="F24">
        <v>1.3584705882600001E-2</v>
      </c>
      <c r="G24">
        <v>1.68458450675E-2</v>
      </c>
      <c r="H24" t="s">
        <v>59</v>
      </c>
      <c r="I24">
        <v>30</v>
      </c>
      <c r="J24">
        <v>36.338241758199999</v>
      </c>
      <c r="K24">
        <v>-88157.345916200007</v>
      </c>
      <c r="L24">
        <v>284.65396825400001</v>
      </c>
      <c r="M24">
        <v>283.10604395600001</v>
      </c>
      <c r="N24">
        <v>3.2700967581678498E-3</v>
      </c>
      <c r="O24">
        <v>3.1329384612409201E-3</v>
      </c>
      <c r="P24" s="1">
        <v>1.42932527369043E-5</v>
      </c>
      <c r="Q24" s="1">
        <v>1.7690165242701099E-5</v>
      </c>
      <c r="R24">
        <v>5.7156068974147399E-2</v>
      </c>
      <c r="S24">
        <v>258.62584942329403</v>
      </c>
      <c r="T24">
        <v>-1.78043212826E-2</v>
      </c>
      <c r="U24">
        <v>-2.0605191909500001E-2</v>
      </c>
      <c r="V24">
        <v>1.2462706375699999E-2</v>
      </c>
      <c r="W24">
        <v>8.5125019907600005E-3</v>
      </c>
      <c r="X24" s="1">
        <v>-2.8648314695900002E-6</v>
      </c>
      <c r="Y24" s="1">
        <v>1.47763087794E-6</v>
      </c>
      <c r="Z24">
        <v>-3.2775919732400003E-4</v>
      </c>
      <c r="AB24" s="2">
        <f t="shared" si="0"/>
        <v>2.9336846151100872E-3</v>
      </c>
      <c r="AC24" s="2">
        <f t="shared" si="1"/>
        <v>1.5728903273436365E-3</v>
      </c>
      <c r="AD24">
        <f t="shared" si="2"/>
        <v>2.4260212286222305</v>
      </c>
      <c r="AE24">
        <f t="shared" si="3"/>
        <v>88.157345916200001</v>
      </c>
      <c r="AF24">
        <f t="shared" si="4"/>
        <v>30</v>
      </c>
      <c r="AH24">
        <f t="shared" si="8"/>
        <v>283.10604395600001</v>
      </c>
      <c r="AI24">
        <f t="shared" si="9"/>
        <v>297.35622710600001</v>
      </c>
      <c r="AJ24">
        <f t="shared" si="10"/>
        <v>88.157345916200001</v>
      </c>
      <c r="AK24">
        <f t="shared" si="11"/>
        <v>7771.7176389885453</v>
      </c>
      <c r="AL24">
        <f t="shared" si="12"/>
        <v>24957.877447996016</v>
      </c>
      <c r="AM24">
        <f t="shared" si="13"/>
        <v>26214.135773319769</v>
      </c>
      <c r="AO24">
        <f t="shared" si="14"/>
        <v>36.338241758199999</v>
      </c>
      <c r="AP24">
        <f>SUMPRODUCT(AH24:AM24,'test_file_00 (2)'!BB$2:BG$2)+'test_file_00 (2)'!BA$2</f>
        <v>35.730014632135408</v>
      </c>
      <c r="AQ24">
        <f t="shared" si="15"/>
        <v>1.0170228624960471</v>
      </c>
    </row>
    <row r="25" spans="1:43" x14ac:dyDescent="0.25">
      <c r="A25">
        <v>286.59932844899998</v>
      </c>
      <c r="B25">
        <v>283.17722832700002</v>
      </c>
      <c r="C25">
        <v>291.89462759499997</v>
      </c>
      <c r="D25">
        <v>295.26019536000001</v>
      </c>
      <c r="E25">
        <v>283.14999999999998</v>
      </c>
      <c r="F25">
        <v>1.3587201758500001E-2</v>
      </c>
      <c r="G25">
        <v>1.69042901616E-2</v>
      </c>
      <c r="H25" t="s">
        <v>59</v>
      </c>
      <c r="I25">
        <v>30</v>
      </c>
      <c r="J25">
        <v>44.620219780200003</v>
      </c>
      <c r="K25">
        <v>-194822.531323</v>
      </c>
      <c r="L25">
        <v>286.59932844899998</v>
      </c>
      <c r="M25">
        <v>283.17722832700002</v>
      </c>
      <c r="N25">
        <v>3.3668139298375101E-3</v>
      </c>
      <c r="O25">
        <v>4.5045633226705696E-3</v>
      </c>
      <c r="P25" s="1">
        <v>1.42928143110645E-5</v>
      </c>
      <c r="Q25" s="1">
        <v>1.7767373030467499E-5</v>
      </c>
      <c r="R25">
        <v>7.0894928339080607E-2</v>
      </c>
      <c r="S25">
        <v>340.60421690372698</v>
      </c>
      <c r="T25">
        <v>5.6967670011200001E-3</v>
      </c>
      <c r="U25">
        <v>1.20910973085E-2</v>
      </c>
      <c r="V25">
        <v>-3.8482773265400001E-3</v>
      </c>
      <c r="W25">
        <v>-1.7778308647900001E-2</v>
      </c>
      <c r="X25" s="1">
        <v>-1.5234488896599999E-6</v>
      </c>
      <c r="Y25" s="1">
        <v>3.1319022484299998E-6</v>
      </c>
      <c r="Z25" s="1">
        <v>-3.9178213091200003E-5</v>
      </c>
      <c r="AB25" s="2">
        <f t="shared" si="0"/>
        <v>1.7482793935113836E-3</v>
      </c>
      <c r="AC25" s="2">
        <f t="shared" si="1"/>
        <v>1.5888520650124604E-3</v>
      </c>
      <c r="AD25">
        <f t="shared" si="2"/>
        <v>4.3662387205329614</v>
      </c>
      <c r="AE25">
        <f t="shared" si="3"/>
        <v>194.82253132299999</v>
      </c>
      <c r="AF25">
        <f t="shared" si="4"/>
        <v>30</v>
      </c>
      <c r="AH25">
        <f t="shared" si="8"/>
        <v>283.17722832700002</v>
      </c>
      <c r="AI25">
        <f t="shared" si="9"/>
        <v>291.89462759499997</v>
      </c>
      <c r="AJ25">
        <f t="shared" si="10"/>
        <v>194.82253132299999</v>
      </c>
      <c r="AK25">
        <f t="shared" si="11"/>
        <v>37955.81871110131</v>
      </c>
      <c r="AL25">
        <f t="shared" si="12"/>
        <v>55169.304435697282</v>
      </c>
      <c r="AM25">
        <f t="shared" si="13"/>
        <v>56867.650227642298</v>
      </c>
      <c r="AO25">
        <f t="shared" si="14"/>
        <v>44.620219780200003</v>
      </c>
      <c r="AP25">
        <f>SUMPRODUCT(AH25:AM25,'test_file_00 (2)'!BB$2:BG$2)+'test_file_00 (2)'!BA$2</f>
        <v>42.896649709350442</v>
      </c>
      <c r="AQ25">
        <f t="shared" si="15"/>
        <v>1.0401795963677289</v>
      </c>
    </row>
    <row r="26" spans="1:43" x14ac:dyDescent="0.25">
      <c r="A26">
        <v>285.11135531100001</v>
      </c>
      <c r="B26">
        <v>280.56715506699999</v>
      </c>
      <c r="C26">
        <v>300.52075702100001</v>
      </c>
      <c r="D26">
        <v>305.03998779</v>
      </c>
      <c r="E26">
        <v>279.81666666699999</v>
      </c>
      <c r="F26">
        <v>1.35824179964E-2</v>
      </c>
      <c r="G26">
        <v>1.6984088860499999E-2</v>
      </c>
      <c r="H26" t="s">
        <v>59</v>
      </c>
      <c r="I26">
        <v>30</v>
      </c>
      <c r="J26">
        <v>70.364395604400002</v>
      </c>
      <c r="K26">
        <v>-258854.26818499999</v>
      </c>
      <c r="L26">
        <v>285.11135531100001</v>
      </c>
      <c r="M26">
        <v>280.56715506699999</v>
      </c>
      <c r="N26">
        <v>2.9644629362958301E-3</v>
      </c>
      <c r="O26">
        <v>3.1870903268698099E-3</v>
      </c>
      <c r="P26" s="1">
        <v>1.42861430239237E-5</v>
      </c>
      <c r="Q26" s="1">
        <v>1.7845900890084001E-5</v>
      </c>
      <c r="R26">
        <v>0.110696845252992</v>
      </c>
      <c r="S26">
        <v>384.87490019152898</v>
      </c>
      <c r="T26">
        <v>-2.4182725487100001E-2</v>
      </c>
      <c r="U26">
        <v>-2.6261612783400001E-2</v>
      </c>
      <c r="V26">
        <v>-2.4138663269100001E-3</v>
      </c>
      <c r="W26">
        <v>7.0934862239200001E-3</v>
      </c>
      <c r="X26" s="1">
        <v>8.5064755967900003E-7</v>
      </c>
      <c r="Y26" s="1">
        <v>-1.30822480829E-6</v>
      </c>
      <c r="Z26">
        <v>-8.1509794553299997E-4</v>
      </c>
      <c r="AB26" s="2">
        <f t="shared" si="0"/>
        <v>1.4868400775855223E-3</v>
      </c>
      <c r="AC26" s="2">
        <f t="shared" si="1"/>
        <v>1.5731940039014553E-3</v>
      </c>
      <c r="AD26">
        <f t="shared" si="2"/>
        <v>3.6787677341864842</v>
      </c>
      <c r="AE26">
        <f t="shared" si="3"/>
        <v>258.85426818499997</v>
      </c>
      <c r="AF26">
        <f t="shared" si="4"/>
        <v>30</v>
      </c>
      <c r="AH26">
        <f t="shared" si="8"/>
        <v>280.56715506699999</v>
      </c>
      <c r="AI26">
        <f t="shared" si="9"/>
        <v>300.52075702100001</v>
      </c>
      <c r="AJ26">
        <f t="shared" si="10"/>
        <v>258.85426818499997</v>
      </c>
      <c r="AK26">
        <f t="shared" si="11"/>
        <v>67005.532157591879</v>
      </c>
      <c r="AL26">
        <f t="shared" si="12"/>
        <v>72626.005601615689</v>
      </c>
      <c r="AM26">
        <f t="shared" si="13"/>
        <v>77791.080633073143</v>
      </c>
      <c r="AO26">
        <f t="shared" si="14"/>
        <v>70.364395604400002</v>
      </c>
      <c r="AP26">
        <f>SUMPRODUCT(AH26:AM26,'test_file_00 (2)'!BB$2:BG$2)+'test_file_00 (2)'!BA$2</f>
        <v>66.895532710160268</v>
      </c>
      <c r="AQ26">
        <f t="shared" si="15"/>
        <v>1.0518549259375711</v>
      </c>
    </row>
    <row r="27" spans="1:43" x14ac:dyDescent="0.25">
      <c r="A27">
        <v>282.29737484700001</v>
      </c>
      <c r="B27">
        <v>280.35463980499998</v>
      </c>
      <c r="C27">
        <v>292.41263736299999</v>
      </c>
      <c r="D27">
        <v>294.43479853500003</v>
      </c>
      <c r="E27">
        <v>280.372222222</v>
      </c>
      <c r="F27">
        <v>1.35617576903E-2</v>
      </c>
      <c r="G27">
        <v>1.69562182463E-2</v>
      </c>
      <c r="H27" t="s">
        <v>59</v>
      </c>
      <c r="I27">
        <v>30</v>
      </c>
      <c r="J27">
        <v>35.7657142857</v>
      </c>
      <c r="K27">
        <v>-110593.611489</v>
      </c>
      <c r="L27">
        <v>282.29737484700001</v>
      </c>
      <c r="M27">
        <v>280.35463980499998</v>
      </c>
      <c r="N27">
        <v>3.4132262914057299E-3</v>
      </c>
      <c r="O27">
        <v>3.8313715795039302E-3</v>
      </c>
      <c r="P27" s="1">
        <v>1.4263839435078599E-5</v>
      </c>
      <c r="Q27" s="1">
        <v>1.7826299926315698E-5</v>
      </c>
      <c r="R27">
        <v>5.8408622061612701E-2</v>
      </c>
      <c r="S27">
        <v>278.19710903524202</v>
      </c>
      <c r="T27">
        <v>-1.1514572384100001E-2</v>
      </c>
      <c r="U27">
        <v>-1.34543717152E-2</v>
      </c>
      <c r="V27">
        <v>1.3022243456999999E-3</v>
      </c>
      <c r="W27">
        <v>2.6862026861799998E-4</v>
      </c>
      <c r="X27" s="1">
        <v>-3.1325051169999999E-6</v>
      </c>
      <c r="Y27" s="1">
        <v>1.1038523612800001E-6</v>
      </c>
      <c r="Z27">
        <v>-1.4237935977100001E-4</v>
      </c>
      <c r="AB27" s="2">
        <f t="shared" si="0"/>
        <v>2.5154898668166958E-3</v>
      </c>
      <c r="AC27" s="2">
        <f t="shared" si="1"/>
        <v>1.6330897684592276E-3</v>
      </c>
      <c r="AD27">
        <f t="shared" si="2"/>
        <v>3.0921683991983913</v>
      </c>
      <c r="AE27">
        <f t="shared" si="3"/>
        <v>110.593611489</v>
      </c>
      <c r="AF27">
        <f t="shared" si="4"/>
        <v>30</v>
      </c>
      <c r="AH27">
        <f t="shared" si="8"/>
        <v>280.35463980499998</v>
      </c>
      <c r="AI27">
        <f t="shared" si="9"/>
        <v>292.41263736299999</v>
      </c>
      <c r="AJ27">
        <f t="shared" si="10"/>
        <v>110.593611489</v>
      </c>
      <c r="AK27">
        <f t="shared" si="11"/>
        <v>12230.946902179872</v>
      </c>
      <c r="AL27">
        <f t="shared" si="12"/>
        <v>31005.432113732702</v>
      </c>
      <c r="AM27">
        <f t="shared" si="13"/>
        <v>32338.969610997465</v>
      </c>
      <c r="AO27">
        <f t="shared" si="14"/>
        <v>35.7657142857</v>
      </c>
      <c r="AP27">
        <f>SUMPRODUCT(AH27:AM27,'test_file_00 (2)'!BB$2:BG$2)+'test_file_00 (2)'!BA$2</f>
        <v>35.294673484209227</v>
      </c>
      <c r="AQ27">
        <f t="shared" si="15"/>
        <v>1.0133459458606839</v>
      </c>
    </row>
    <row r="28" spans="1:43" x14ac:dyDescent="0.25">
      <c r="A28">
        <v>279.63888888899999</v>
      </c>
      <c r="B28">
        <v>277.66123321100002</v>
      </c>
      <c r="C28">
        <v>300.32838827799998</v>
      </c>
      <c r="D28">
        <v>302.45054945099997</v>
      </c>
      <c r="E28">
        <v>277.59444444399998</v>
      </c>
      <c r="F28">
        <v>1.3541860013E-2</v>
      </c>
      <c r="G28">
        <v>1.7007314372399999E-2</v>
      </c>
      <c r="H28" t="s">
        <v>59</v>
      </c>
      <c r="I28">
        <v>30</v>
      </c>
      <c r="J28">
        <v>44.872527472500003</v>
      </c>
      <c r="K28">
        <v>-112582.738983</v>
      </c>
      <c r="L28">
        <v>279.63888888899999</v>
      </c>
      <c r="M28">
        <v>277.66123321100002</v>
      </c>
      <c r="N28">
        <v>3.22082290656741E-3</v>
      </c>
      <c r="O28">
        <v>3.2087530101298002E-3</v>
      </c>
      <c r="P28" s="1">
        <v>1.4243911651322799E-5</v>
      </c>
      <c r="Q28" s="1">
        <v>1.7854978727518198E-5</v>
      </c>
      <c r="R28">
        <v>7.0610688145500297E-2</v>
      </c>
      <c r="S28">
        <v>270.66538762700202</v>
      </c>
      <c r="T28">
        <v>-1.43058873494E-2</v>
      </c>
      <c r="U28">
        <v>-1.84556988905E-2</v>
      </c>
      <c r="V28">
        <v>5.8724850029200004E-3</v>
      </c>
      <c r="W28">
        <v>4.9928332536999997E-3</v>
      </c>
      <c r="X28" s="1">
        <v>-3.9343203220900002E-6</v>
      </c>
      <c r="Y28" s="1">
        <v>2.1034084590499999E-6</v>
      </c>
      <c r="Z28">
        <v>-1.6340181557599999E-4</v>
      </c>
      <c r="AB28" s="2">
        <f t="shared" si="0"/>
        <v>2.404146408872434E-3</v>
      </c>
      <c r="AC28" s="2">
        <f t="shared" si="1"/>
        <v>1.5735839303630456E-3</v>
      </c>
      <c r="AD28">
        <f t="shared" si="2"/>
        <v>2.5089457920995422</v>
      </c>
      <c r="AE28">
        <f t="shared" si="3"/>
        <v>112.582738983</v>
      </c>
      <c r="AF28">
        <f t="shared" si="4"/>
        <v>30</v>
      </c>
      <c r="AH28">
        <f t="shared" si="8"/>
        <v>277.66123321100002</v>
      </c>
      <c r="AI28">
        <f t="shared" si="9"/>
        <v>300.32838827799998</v>
      </c>
      <c r="AJ28">
        <f t="shared" si="10"/>
        <v>112.582738983</v>
      </c>
      <c r="AK28">
        <f t="shared" si="11"/>
        <v>12674.873116914308</v>
      </c>
      <c r="AL28">
        <f t="shared" si="12"/>
        <v>31259.862144291907</v>
      </c>
      <c r="AM28">
        <f t="shared" si="13"/>
        <v>33811.792546687146</v>
      </c>
      <c r="AO28">
        <f t="shared" si="14"/>
        <v>44.872527472500003</v>
      </c>
      <c r="AP28">
        <f>SUMPRODUCT(AH28:AM28,'test_file_00 (2)'!BB$2:BG$2)+'test_file_00 (2)'!BA$2</f>
        <v>43.879807356765269</v>
      </c>
      <c r="AQ28">
        <f t="shared" si="15"/>
        <v>1.0226236206477255</v>
      </c>
    </row>
    <row r="29" spans="1:43" x14ac:dyDescent="0.25">
      <c r="A29">
        <v>279.385592186</v>
      </c>
      <c r="B29">
        <v>277.643528694</v>
      </c>
      <c r="C29">
        <v>294.23956043999999</v>
      </c>
      <c r="D29">
        <v>296.11367521400001</v>
      </c>
      <c r="E29">
        <v>277.59444444399998</v>
      </c>
      <c r="F29">
        <v>1.35454651671E-2</v>
      </c>
      <c r="G29">
        <v>1.70464857581E-2</v>
      </c>
      <c r="H29" t="s">
        <v>59</v>
      </c>
      <c r="I29">
        <v>30</v>
      </c>
      <c r="J29">
        <v>36.780659340699998</v>
      </c>
      <c r="K29">
        <v>-99206.771191000007</v>
      </c>
      <c r="L29">
        <v>279.385592186</v>
      </c>
      <c r="M29">
        <v>277.643528694</v>
      </c>
      <c r="N29">
        <v>3.5932176821753502E-3</v>
      </c>
      <c r="O29">
        <v>3.8076844405672602E-3</v>
      </c>
      <c r="P29" s="1">
        <v>1.42397405254043E-5</v>
      </c>
      <c r="Q29" s="1">
        <v>1.79083008506658E-5</v>
      </c>
      <c r="R29">
        <v>5.79063592898722E-2</v>
      </c>
      <c r="S29">
        <v>263.17220600526099</v>
      </c>
      <c r="T29">
        <v>-1.5682433508500002E-2</v>
      </c>
      <c r="U29">
        <v>-1.6799384190700001E-2</v>
      </c>
      <c r="V29">
        <v>-1.6770186335399999E-2</v>
      </c>
      <c r="W29">
        <v>-2.07299463821E-2</v>
      </c>
      <c r="X29" s="1">
        <v>-1.31666496835E-6</v>
      </c>
      <c r="Y29" s="1">
        <v>2.80575034922E-6</v>
      </c>
      <c r="Z29">
        <v>-5.7333970377399998E-4</v>
      </c>
      <c r="AB29" s="2">
        <f t="shared" si="0"/>
        <v>2.6527645527197226E-3</v>
      </c>
      <c r="AC29" s="2">
        <f t="shared" si="1"/>
        <v>1.5743697999941876E-3</v>
      </c>
      <c r="AD29">
        <f t="shared" si="2"/>
        <v>2.6972537461073132</v>
      </c>
      <c r="AE29">
        <f t="shared" si="3"/>
        <v>99.206771191000001</v>
      </c>
      <c r="AF29">
        <f t="shared" si="4"/>
        <v>30</v>
      </c>
      <c r="AH29">
        <f t="shared" si="8"/>
        <v>277.643528694</v>
      </c>
      <c r="AI29">
        <f t="shared" si="9"/>
        <v>294.23956043999999</v>
      </c>
      <c r="AJ29">
        <f t="shared" si="10"/>
        <v>99.206771191000001</v>
      </c>
      <c r="AK29">
        <f t="shared" si="11"/>
        <v>9841.983450143427</v>
      </c>
      <c r="AL29">
        <f t="shared" si="12"/>
        <v>27544.118023807499</v>
      </c>
      <c r="AM29">
        <f t="shared" si="13"/>
        <v>29190.556747911494</v>
      </c>
      <c r="AO29">
        <f t="shared" si="14"/>
        <v>36.780659340699998</v>
      </c>
      <c r="AP29">
        <f>SUMPRODUCT(AH29:AM29,'test_file_00 (2)'!BB$2:BG$2)+'test_file_00 (2)'!BA$2</f>
        <v>36.826634767710289</v>
      </c>
      <c r="AQ29">
        <f t="shared" si="15"/>
        <v>0.99875157132058667</v>
      </c>
    </row>
    <row r="30" spans="1:43" x14ac:dyDescent="0.25">
      <c r="A30">
        <v>282.81153846199999</v>
      </c>
      <c r="B30">
        <v>277.93015873000002</v>
      </c>
      <c r="C30">
        <v>291.07564102600003</v>
      </c>
      <c r="D30">
        <v>295.80195360200003</v>
      </c>
      <c r="E30">
        <v>277.03888888900002</v>
      </c>
      <c r="F30">
        <v>1.3567858720300001E-2</v>
      </c>
      <c r="G30">
        <v>1.6900754337400001E-2</v>
      </c>
      <c r="H30" t="s">
        <v>59</v>
      </c>
      <c r="I30">
        <v>30</v>
      </c>
      <c r="J30">
        <v>58.782417582400001</v>
      </c>
      <c r="K30">
        <v>-278127.19919100002</v>
      </c>
      <c r="L30">
        <v>282.81153846199999</v>
      </c>
      <c r="M30">
        <v>277.93015873000002</v>
      </c>
      <c r="N30">
        <v>3.2061905032952898E-3</v>
      </c>
      <c r="O30">
        <v>3.1152592798626001E-3</v>
      </c>
      <c r="P30" s="1">
        <v>1.42648415486718E-5</v>
      </c>
      <c r="Q30" s="1">
        <v>1.7767301302339199E-5</v>
      </c>
      <c r="R30">
        <v>9.2635433263492897E-2</v>
      </c>
      <c r="S30">
        <v>412.46617725517598</v>
      </c>
      <c r="T30">
        <v>1.8821468386699999E-2</v>
      </c>
      <c r="U30">
        <v>1.6783458087800001E-2</v>
      </c>
      <c r="V30">
        <v>-1.26118808727E-2</v>
      </c>
      <c r="W30">
        <v>-5.3718745023099996E-3</v>
      </c>
      <c r="X30" s="1">
        <v>2.24930265426E-6</v>
      </c>
      <c r="Y30" s="1">
        <v>1.5572095298700001E-6</v>
      </c>
      <c r="Z30">
        <v>-4.3287147635000001E-4</v>
      </c>
      <c r="AB30" s="2">
        <f t="shared" si="0"/>
        <v>1.4830127310631008E-3</v>
      </c>
      <c r="AC30" s="2">
        <f t="shared" si="1"/>
        <v>1.5759037663539174E-3</v>
      </c>
      <c r="AD30">
        <f t="shared" si="2"/>
        <v>4.7314692152823916</v>
      </c>
      <c r="AE30">
        <f t="shared" si="3"/>
        <v>278.12719919100005</v>
      </c>
      <c r="AF30">
        <f t="shared" si="4"/>
        <v>30</v>
      </c>
      <c r="AH30">
        <f t="shared" si="8"/>
        <v>277.93015873000002</v>
      </c>
      <c r="AI30">
        <f t="shared" si="9"/>
        <v>291.07564102600003</v>
      </c>
      <c r="AJ30">
        <f t="shared" si="10"/>
        <v>278.12719919100005</v>
      </c>
      <c r="AK30">
        <f t="shared" si="11"/>
        <v>77354.738929830215</v>
      </c>
      <c r="AL30">
        <f t="shared" si="12"/>
        <v>77299.936618284977</v>
      </c>
      <c r="AM30">
        <f t="shared" si="13"/>
        <v>80956.052791286333</v>
      </c>
      <c r="AO30">
        <f t="shared" si="14"/>
        <v>58.782417582400001</v>
      </c>
      <c r="AP30">
        <f>SUMPRODUCT(AH30:AM30,'test_file_00 (2)'!BB$2:BG$2)+'test_file_00 (2)'!BA$2</f>
        <v>55.15216943448732</v>
      </c>
      <c r="AQ30">
        <f t="shared" si="15"/>
        <v>1.0658223998282585</v>
      </c>
    </row>
    <row r="31" spans="1:43" x14ac:dyDescent="0.25">
      <c r="A31">
        <v>279.53431013400001</v>
      </c>
      <c r="B31">
        <v>277.61098901100002</v>
      </c>
      <c r="C31">
        <v>291.26666666699998</v>
      </c>
      <c r="D31">
        <v>293.27997557999998</v>
      </c>
      <c r="E31">
        <v>277.59444444399998</v>
      </c>
      <c r="F31">
        <v>1.35506649085E-2</v>
      </c>
      <c r="G31">
        <v>1.6950949175E-2</v>
      </c>
      <c r="H31" t="s">
        <v>59</v>
      </c>
      <c r="I31">
        <v>30</v>
      </c>
      <c r="J31">
        <v>35.544285714300003</v>
      </c>
      <c r="K31">
        <v>-109568.754954</v>
      </c>
      <c r="L31">
        <v>279.53431013400001</v>
      </c>
      <c r="M31">
        <v>277.61098901100002</v>
      </c>
      <c r="N31">
        <v>3.1723776333270402E-3</v>
      </c>
      <c r="O31">
        <v>3.4694053898589E-3</v>
      </c>
      <c r="P31" s="1">
        <v>1.4255281134013701E-5</v>
      </c>
      <c r="Q31" s="1">
        <v>1.7806477599064699E-5</v>
      </c>
      <c r="R31">
        <v>5.6429767746192197E-2</v>
      </c>
      <c r="S31">
        <v>271.152458575259</v>
      </c>
      <c r="T31">
        <v>-7.9418166374699995E-3</v>
      </c>
      <c r="U31">
        <v>-8.3474013908799993E-3</v>
      </c>
      <c r="V31">
        <v>6.0391782130899997E-3</v>
      </c>
      <c r="W31">
        <v>6.0312151616500002E-3</v>
      </c>
      <c r="X31" s="1">
        <v>-1.9967007212300002E-6</v>
      </c>
      <c r="Y31" s="1">
        <v>1.33655963133E-6</v>
      </c>
      <c r="Z31">
        <v>-6.2780697563300002E-4</v>
      </c>
      <c r="AB31" s="2">
        <f t="shared" si="0"/>
        <v>2.4747242832967877E-3</v>
      </c>
      <c r="AC31" s="2">
        <f t="shared" si="1"/>
        <v>1.587590427326822E-3</v>
      </c>
      <c r="AD31">
        <f t="shared" si="2"/>
        <v>3.0825983066504228</v>
      </c>
      <c r="AE31">
        <f t="shared" si="3"/>
        <v>109.568754954</v>
      </c>
      <c r="AF31">
        <f t="shared" si="4"/>
        <v>30</v>
      </c>
      <c r="AH31">
        <f t="shared" si="8"/>
        <v>277.61098901100002</v>
      </c>
      <c r="AI31">
        <f t="shared" si="9"/>
        <v>291.26666666699998</v>
      </c>
      <c r="AJ31">
        <f t="shared" si="10"/>
        <v>109.568754954</v>
      </c>
      <c r="AK31">
        <f t="shared" si="11"/>
        <v>12005.3120621697</v>
      </c>
      <c r="AL31">
        <f t="shared" si="12"/>
        <v>30417.490427483848</v>
      </c>
      <c r="AM31">
        <f t="shared" si="13"/>
        <v>31913.726026304921</v>
      </c>
      <c r="AO31">
        <f t="shared" si="14"/>
        <v>35.544285714300003</v>
      </c>
      <c r="AP31">
        <f>SUMPRODUCT(AH31:AM31,'test_file_00 (2)'!BB$2:BG$2)+'test_file_00 (2)'!BA$2</f>
        <v>35.357296847111229</v>
      </c>
      <c r="AQ31">
        <f t="shared" si="15"/>
        <v>1.0052885509884235</v>
      </c>
    </row>
    <row r="32" spans="1:43" x14ac:dyDescent="0.25">
      <c r="A32">
        <v>289.52765567799997</v>
      </c>
      <c r="B32">
        <v>284.81416361399999</v>
      </c>
      <c r="C32">
        <v>302.75946275899997</v>
      </c>
      <c r="D32">
        <v>307.60433455399999</v>
      </c>
      <c r="E32">
        <v>282.60054945100001</v>
      </c>
      <c r="F32">
        <v>1.35982945403E-2</v>
      </c>
      <c r="G32">
        <v>1.6853124705599999E-2</v>
      </c>
      <c r="H32" t="s">
        <v>59</v>
      </c>
      <c r="I32">
        <v>40</v>
      </c>
      <c r="J32">
        <v>78.020219780199994</v>
      </c>
      <c r="K32">
        <v>-268251.28966100002</v>
      </c>
      <c r="L32">
        <v>289.52765567799997</v>
      </c>
      <c r="M32">
        <v>284.81416361399999</v>
      </c>
      <c r="N32">
        <v>2.93479784253342E-3</v>
      </c>
      <c r="O32">
        <v>2.98982556445051E-3</v>
      </c>
      <c r="P32" s="1">
        <v>1.4300500904573299E-5</v>
      </c>
      <c r="Q32" s="1">
        <v>1.7727986392152499E-5</v>
      </c>
      <c r="R32">
        <v>0.122770133512396</v>
      </c>
      <c r="S32">
        <v>393.34087015498</v>
      </c>
      <c r="T32">
        <v>-5.8586823804199998E-3</v>
      </c>
      <c r="U32">
        <v>-4.8330413547800002E-3</v>
      </c>
      <c r="V32">
        <v>-1.92812018899E-3</v>
      </c>
      <c r="W32">
        <v>-3.1905292774900003E-4</v>
      </c>
      <c r="X32" s="1">
        <v>-1.9430454180299999E-6</v>
      </c>
      <c r="Y32" s="1">
        <v>-2.92813266999E-6</v>
      </c>
      <c r="Z32">
        <v>-6.5074056378399997E-4</v>
      </c>
      <c r="AB32" s="2">
        <f t="shared" si="0"/>
        <v>1.4663149267690782E-3</v>
      </c>
      <c r="AC32" s="2">
        <f t="shared" si="1"/>
        <v>1.5735681578219888E-3</v>
      </c>
      <c r="AD32">
        <f t="shared" si="2"/>
        <v>3.4382278134658235</v>
      </c>
      <c r="AE32">
        <f t="shared" si="3"/>
        <v>268.25128966100004</v>
      </c>
      <c r="AF32">
        <f t="shared" si="4"/>
        <v>40</v>
      </c>
      <c r="AH32">
        <f t="shared" si="8"/>
        <v>284.81416361399999</v>
      </c>
      <c r="AI32">
        <f t="shared" si="9"/>
        <v>302.75946275899997</v>
      </c>
      <c r="AJ32">
        <f t="shared" si="10"/>
        <v>268.25128966100004</v>
      </c>
      <c r="AK32">
        <f t="shared" si="11"/>
        <v>71958.754404789754</v>
      </c>
      <c r="AL32">
        <f t="shared" si="12"/>
        <v>76401.766703174566</v>
      </c>
      <c r="AM32">
        <f t="shared" si="13"/>
        <v>81215.616342173264</v>
      </c>
      <c r="AO32">
        <f t="shared" si="14"/>
        <v>78.020219780199994</v>
      </c>
      <c r="AP32">
        <f>SUMPRODUCT(AH32:AM32,'test_file_00 (2)'!BB$2:BG$2)+'test_file_00 (2)'!BA$2</f>
        <v>70.265386094410047</v>
      </c>
      <c r="AQ32">
        <f t="shared" si="15"/>
        <v>1.11036491958317</v>
      </c>
    </row>
    <row r="33" spans="1:43" x14ac:dyDescent="0.25">
      <c r="A33">
        <v>286.27094017100001</v>
      </c>
      <c r="B33">
        <v>282.66257631299999</v>
      </c>
      <c r="C33">
        <v>303.12643467599997</v>
      </c>
      <c r="D33">
        <v>306.98235653199998</v>
      </c>
      <c r="E33">
        <v>282.59444444399998</v>
      </c>
      <c r="F33">
        <v>1.35686213491E-2</v>
      </c>
      <c r="G33">
        <v>1.69228705711E-2</v>
      </c>
      <c r="H33" t="s">
        <v>59</v>
      </c>
      <c r="I33">
        <v>40</v>
      </c>
      <c r="J33">
        <v>66.248681318699994</v>
      </c>
      <c r="K33">
        <v>-205180.52654600001</v>
      </c>
      <c r="L33">
        <v>286.27094017100001</v>
      </c>
      <c r="M33">
        <v>282.66257631299999</v>
      </c>
      <c r="N33">
        <v>2.9291030025207399E-3</v>
      </c>
      <c r="O33">
        <v>3.0159409843686399E-3</v>
      </c>
      <c r="P33" s="1">
        <v>1.4275806288152201E-5</v>
      </c>
      <c r="Q33" s="1">
        <v>1.7789795672707898E-5</v>
      </c>
      <c r="R33">
        <v>0.104235938771953</v>
      </c>
      <c r="S33">
        <v>336.65600551904799</v>
      </c>
      <c r="T33">
        <v>1.10044062218E-2</v>
      </c>
      <c r="U33">
        <v>9.2159048680800007E-3</v>
      </c>
      <c r="V33">
        <v>-4.7353612571099997E-4</v>
      </c>
      <c r="W33">
        <v>2.1234803843499998E-3</v>
      </c>
      <c r="X33" s="1">
        <v>-2.10581993335E-6</v>
      </c>
      <c r="Y33" s="1">
        <v>9.2419752585900004E-7</v>
      </c>
      <c r="Z33">
        <v>8.2083134256999998E-4</v>
      </c>
      <c r="AB33" s="2">
        <f t="shared" si="0"/>
        <v>1.6407795183407531E-3</v>
      </c>
      <c r="AC33" s="2">
        <f t="shared" si="1"/>
        <v>1.5734039787223713E-3</v>
      </c>
      <c r="AD33">
        <f t="shared" si="2"/>
        <v>3.0971261987683332</v>
      </c>
      <c r="AE33">
        <f t="shared" si="3"/>
        <v>205.18052654600001</v>
      </c>
      <c r="AF33">
        <f t="shared" si="4"/>
        <v>40</v>
      </c>
      <c r="AH33">
        <f t="shared" si="8"/>
        <v>282.66257631299999</v>
      </c>
      <c r="AI33">
        <f t="shared" si="9"/>
        <v>303.12643467599997</v>
      </c>
      <c r="AJ33">
        <f t="shared" si="10"/>
        <v>205.18052654600001</v>
      </c>
      <c r="AK33">
        <f t="shared" si="11"/>
        <v>42099.048473693816</v>
      </c>
      <c r="AL33">
        <f t="shared" si="12"/>
        <v>57996.856242750247</v>
      </c>
      <c r="AM33">
        <f t="shared" si="13"/>
        <v>62195.641476833349</v>
      </c>
      <c r="AO33">
        <f t="shared" si="14"/>
        <v>66.248681318699994</v>
      </c>
      <c r="AP33">
        <f>SUMPRODUCT(AH33:AM33,'test_file_00 (2)'!BB$2:BG$2)+'test_file_00 (2)'!BA$2</f>
        <v>60.027965486858676</v>
      </c>
      <c r="AQ33">
        <f t="shared" si="15"/>
        <v>1.1036302960026716</v>
      </c>
    </row>
    <row r="34" spans="1:43" x14ac:dyDescent="0.25">
      <c r="A34">
        <v>285.40061728400002</v>
      </c>
      <c r="B34">
        <v>283.52382716</v>
      </c>
      <c r="C34">
        <v>303.13179012299997</v>
      </c>
      <c r="D34">
        <v>305.22444444400003</v>
      </c>
      <c r="E34">
        <v>283.14999999999998</v>
      </c>
      <c r="F34">
        <v>1.3574346457E-2</v>
      </c>
      <c r="G34">
        <v>1.6974837942700001E-2</v>
      </c>
      <c r="H34" t="s">
        <v>59</v>
      </c>
      <c r="I34">
        <v>40</v>
      </c>
      <c r="J34">
        <v>45.088000000000001</v>
      </c>
      <c r="K34">
        <v>-106773.54752199999</v>
      </c>
      <c r="L34">
        <v>285.40061728400002</v>
      </c>
      <c r="M34">
        <v>283.52382716</v>
      </c>
      <c r="N34">
        <v>3.3679577973945701E-3</v>
      </c>
      <c r="O34">
        <v>3.6186876238085098E-3</v>
      </c>
      <c r="P34" s="1">
        <v>1.43526772401385E-5</v>
      </c>
      <c r="Q34" s="1">
        <v>1.79386838798034E-5</v>
      </c>
      <c r="R34">
        <v>7.2948245143910503E-2</v>
      </c>
      <c r="S34">
        <v>272.11945338145199</v>
      </c>
      <c r="T34">
        <v>-2.3207059189500001E-2</v>
      </c>
      <c r="U34">
        <v>-2.4732237898100001E-2</v>
      </c>
      <c r="V34">
        <v>4.52521992522E-3</v>
      </c>
      <c r="W34">
        <v>5.8862675919699996E-3</v>
      </c>
      <c r="X34" s="1">
        <v>-2.1951465050100001E-6</v>
      </c>
      <c r="Y34" s="1">
        <v>1.9206822352900001E-6</v>
      </c>
      <c r="Z34">
        <v>-8.8373644863299998E-4</v>
      </c>
      <c r="AB34" s="2">
        <f t="shared" si="0"/>
        <v>2.5485661916907231E-3</v>
      </c>
      <c r="AC34" s="2">
        <f t="shared" si="1"/>
        <v>1.6179082049305913E-3</v>
      </c>
      <c r="AD34">
        <f t="shared" si="2"/>
        <v>2.3681145209811922</v>
      </c>
      <c r="AE34">
        <f t="shared" si="3"/>
        <v>106.77354752199999</v>
      </c>
      <c r="AF34">
        <f t="shared" si="4"/>
        <v>40</v>
      </c>
      <c r="AH34">
        <f t="shared" si="8"/>
        <v>283.52382716</v>
      </c>
      <c r="AI34">
        <f t="shared" si="9"/>
        <v>303.13179012299997</v>
      </c>
      <c r="AJ34">
        <f t="shared" si="10"/>
        <v>106.77354752199999</v>
      </c>
      <c r="AK34">
        <f t="shared" si="11"/>
        <v>11400.59045043279</v>
      </c>
      <c r="AL34">
        <f t="shared" si="12"/>
        <v>30272.844832887571</v>
      </c>
      <c r="AM34">
        <f t="shared" si="13"/>
        <v>32366.456598127064</v>
      </c>
      <c r="AO34">
        <f t="shared" si="14"/>
        <v>45.088000000000001</v>
      </c>
      <c r="AP34">
        <f>SUMPRODUCT(AH34:AM34,'test_file_00 (2)'!BB$2:BG$2)+'test_file_00 (2)'!BA$2</f>
        <v>42.954036669467627</v>
      </c>
      <c r="AQ34">
        <f t="shared" si="15"/>
        <v>1.0496801580478519</v>
      </c>
    </row>
    <row r="35" spans="1:43" x14ac:dyDescent="0.25">
      <c r="A35">
        <v>286.981440781</v>
      </c>
      <c r="B35">
        <v>283.45799755799999</v>
      </c>
      <c r="C35">
        <v>297.68772893800002</v>
      </c>
      <c r="D35">
        <v>301.40470085499999</v>
      </c>
      <c r="E35">
        <v>283.14999999999998</v>
      </c>
      <c r="F35">
        <v>1.3586023150500001E-2</v>
      </c>
      <c r="G35">
        <v>1.6832395069599999E-2</v>
      </c>
      <c r="H35" t="s">
        <v>59</v>
      </c>
      <c r="I35">
        <v>40</v>
      </c>
      <c r="J35">
        <v>54.613736263699998</v>
      </c>
      <c r="K35">
        <v>-200538.24705199999</v>
      </c>
      <c r="L35">
        <v>286.981440781</v>
      </c>
      <c r="M35">
        <v>283.45799755799999</v>
      </c>
      <c r="N35">
        <v>2.9654927721061999E-3</v>
      </c>
      <c r="O35">
        <v>3.1929674422818801E-3</v>
      </c>
      <c r="P35" s="1">
        <v>1.42980916124726E-5</v>
      </c>
      <c r="Q35" s="1">
        <v>1.76778194192224E-5</v>
      </c>
      <c r="R35">
        <v>8.5884003003596596E-2</v>
      </c>
      <c r="S35">
        <v>333.41499432510602</v>
      </c>
      <c r="T35">
        <v>-3.4162552423400001E-2</v>
      </c>
      <c r="U35">
        <v>-3.2515793385399998E-2</v>
      </c>
      <c r="V35">
        <v>-3.01109518501E-3</v>
      </c>
      <c r="W35">
        <v>-9.5429208472700006E-3</v>
      </c>
      <c r="X35" s="1">
        <v>3.4363508789299999E-7</v>
      </c>
      <c r="Y35" s="1">
        <v>-9.3384342306400004E-7</v>
      </c>
      <c r="Z35">
        <v>4.5771619684700001E-4</v>
      </c>
      <c r="AB35" s="2">
        <f t="shared" si="0"/>
        <v>1.662600522476148E-3</v>
      </c>
      <c r="AC35" s="2">
        <f t="shared" si="1"/>
        <v>1.5725714605737558E-3</v>
      </c>
      <c r="AD35">
        <f t="shared" si="2"/>
        <v>3.6719378817759325</v>
      </c>
      <c r="AE35">
        <f t="shared" si="3"/>
        <v>200.538247052</v>
      </c>
      <c r="AF35">
        <f t="shared" si="4"/>
        <v>40</v>
      </c>
      <c r="AH35">
        <f t="shared" si="8"/>
        <v>283.45799755799999</v>
      </c>
      <c r="AI35">
        <f t="shared" si="9"/>
        <v>297.68772893800002</v>
      </c>
      <c r="AJ35">
        <f t="shared" si="10"/>
        <v>200.538247052</v>
      </c>
      <c r="AK35">
        <f t="shared" si="11"/>
        <v>40215.58853068899</v>
      </c>
      <c r="AL35">
        <f t="shared" si="12"/>
        <v>56844.169943151413</v>
      </c>
      <c r="AM35">
        <f t="shared" si="13"/>
        <v>59697.77533011746</v>
      </c>
      <c r="AO35">
        <f t="shared" si="14"/>
        <v>54.613736263699998</v>
      </c>
      <c r="AP35">
        <f>SUMPRODUCT(AH35:AM35,'test_file_00 (2)'!BB$2:BG$2)+'test_file_00 (2)'!BA$2</f>
        <v>51.370508833857485</v>
      </c>
      <c r="AQ35">
        <f t="shared" si="15"/>
        <v>1.0631340335820259</v>
      </c>
    </row>
    <row r="36" spans="1:43" x14ac:dyDescent="0.25">
      <c r="A36">
        <v>284.69102564100001</v>
      </c>
      <c r="B36">
        <v>283.14566544600001</v>
      </c>
      <c r="C36">
        <v>297.47411477399999</v>
      </c>
      <c r="D36">
        <v>299.22142857099999</v>
      </c>
      <c r="E36">
        <v>283.14999999999998</v>
      </c>
      <c r="F36">
        <v>1.35549633615E-2</v>
      </c>
      <c r="G36">
        <v>1.6877251506000002E-2</v>
      </c>
      <c r="H36" t="s">
        <v>59</v>
      </c>
      <c r="I36">
        <v>40</v>
      </c>
      <c r="J36">
        <v>36.539450549500003</v>
      </c>
      <c r="K36">
        <v>-87817.255932900007</v>
      </c>
      <c r="L36">
        <v>284.69102564100001</v>
      </c>
      <c r="M36">
        <v>283.14566544600001</v>
      </c>
      <c r="N36">
        <v>3.4952834359555599E-3</v>
      </c>
      <c r="O36">
        <v>4.0555941301186303E-3</v>
      </c>
      <c r="P36" s="1">
        <v>1.42675294087804E-5</v>
      </c>
      <c r="Q36" s="1">
        <v>1.77289330975616E-5</v>
      </c>
      <c r="R36">
        <v>6.0163564336948597E-2</v>
      </c>
      <c r="S36">
        <v>270.02801636666402</v>
      </c>
      <c r="T36">
        <v>-5.7716196846600001E-3</v>
      </c>
      <c r="U36">
        <v>-6.6772840685900003E-3</v>
      </c>
      <c r="V36">
        <v>7.7199129373000004E-3</v>
      </c>
      <c r="W36">
        <v>7.6933694324999996E-3</v>
      </c>
      <c r="X36" s="1">
        <v>-1.0875749097499999E-6</v>
      </c>
      <c r="Y36" s="1">
        <v>-2.5573684962100001E-6</v>
      </c>
      <c r="Z36">
        <v>-5.4371715241299996E-4</v>
      </c>
      <c r="AB36" s="2">
        <f t="shared" si="0"/>
        <v>3.0748856075961746E-3</v>
      </c>
      <c r="AC36" s="2">
        <f t="shared" si="1"/>
        <v>1.6465371928744523E-3</v>
      </c>
      <c r="AD36">
        <f t="shared" si="2"/>
        <v>2.4033545828483094</v>
      </c>
      <c r="AE36">
        <f t="shared" si="3"/>
        <v>87.817255932900011</v>
      </c>
      <c r="AF36">
        <f t="shared" si="4"/>
        <v>40</v>
      </c>
      <c r="AH36">
        <f t="shared" si="8"/>
        <v>283.14566544600001</v>
      </c>
      <c r="AI36">
        <f t="shared" si="9"/>
        <v>297.47411477399999</v>
      </c>
      <c r="AJ36">
        <f t="shared" si="10"/>
        <v>87.817255932900011</v>
      </c>
      <c r="AK36">
        <f t="shared" si="11"/>
        <v>7711.8704395844625</v>
      </c>
      <c r="AL36">
        <f t="shared" si="12"/>
        <v>24865.075368762667</v>
      </c>
      <c r="AM36">
        <f t="shared" si="13"/>
        <v>26123.360470521227</v>
      </c>
      <c r="AO36">
        <f t="shared" si="14"/>
        <v>36.539450549500003</v>
      </c>
      <c r="AP36">
        <f>SUMPRODUCT(AH36:AM36,'test_file_00 (2)'!BB$2:BG$2)+'test_file_00 (2)'!BA$2</f>
        <v>35.763679172319797</v>
      </c>
      <c r="AQ36">
        <f t="shared" si="15"/>
        <v>1.0216915987150628</v>
      </c>
    </row>
    <row r="37" spans="1:43" x14ac:dyDescent="0.25">
      <c r="A37">
        <v>286.61214896199999</v>
      </c>
      <c r="B37">
        <v>283.13620268599999</v>
      </c>
      <c r="C37">
        <v>291.98492063499998</v>
      </c>
      <c r="D37">
        <v>295.54841269799999</v>
      </c>
      <c r="E37">
        <v>283.14999999999998</v>
      </c>
      <c r="F37">
        <v>1.3581447377999999E-2</v>
      </c>
      <c r="G37">
        <v>1.6876280887600001E-2</v>
      </c>
      <c r="H37" t="s">
        <v>59</v>
      </c>
      <c r="I37">
        <v>40</v>
      </c>
      <c r="J37">
        <v>46.751538461499997</v>
      </c>
      <c r="K37">
        <v>-197800.53224100001</v>
      </c>
      <c r="L37">
        <v>286.61214896199999</v>
      </c>
      <c r="M37">
        <v>283.13620268599999</v>
      </c>
      <c r="N37">
        <v>2.9441834109839001E-3</v>
      </c>
      <c r="O37">
        <v>3.0339715844016398E-3</v>
      </c>
      <c r="P37" s="1">
        <v>1.42709967383786E-5</v>
      </c>
      <c r="Q37" s="1">
        <v>1.7730781347066201E-5</v>
      </c>
      <c r="R37">
        <v>7.3519134436132103E-2</v>
      </c>
      <c r="S37">
        <v>330.455006613394</v>
      </c>
      <c r="T37">
        <v>-2.6946966077400001E-3</v>
      </c>
      <c r="U37">
        <v>-3.7755481233799999E-3</v>
      </c>
      <c r="V37">
        <v>-2.9856134204000002E-3</v>
      </c>
      <c r="W37">
        <v>-6.5589000371600002E-3</v>
      </c>
      <c r="X37" s="1">
        <v>7.6262874769199998E-7</v>
      </c>
      <c r="Y37" s="1">
        <v>1.5059657009799999E-6</v>
      </c>
      <c r="Z37">
        <v>-9.6703296703299995E-4</v>
      </c>
      <c r="AB37" s="2">
        <f t="shared" si="0"/>
        <v>1.6706477119625134E-3</v>
      </c>
      <c r="AC37" s="2">
        <f t="shared" si="1"/>
        <v>1.5725500562227548E-3</v>
      </c>
      <c r="AD37">
        <f t="shared" si="2"/>
        <v>4.2308881964149521</v>
      </c>
      <c r="AE37">
        <f t="shared" si="3"/>
        <v>197.80053224100001</v>
      </c>
      <c r="AF37">
        <f t="shared" si="4"/>
        <v>40</v>
      </c>
      <c r="AH37">
        <f t="shared" si="8"/>
        <v>283.13620268599999</v>
      </c>
      <c r="AI37">
        <f t="shared" si="9"/>
        <v>291.98492063499998</v>
      </c>
      <c r="AJ37">
        <f t="shared" si="10"/>
        <v>197.80053224100001</v>
      </c>
      <c r="AK37">
        <f t="shared" si="11"/>
        <v>39125.050554822883</v>
      </c>
      <c r="AL37">
        <f t="shared" si="12"/>
        <v>56004.491587986457</v>
      </c>
      <c r="AM37">
        <f t="shared" si="13"/>
        <v>57754.772707949145</v>
      </c>
      <c r="AO37">
        <f t="shared" si="14"/>
        <v>46.751538461499997</v>
      </c>
      <c r="AP37">
        <f>SUMPRODUCT(AH37:AM37,'test_file_00 (2)'!BB$2:BG$2)+'test_file_00 (2)'!BA$2</f>
        <v>43.399852049874738</v>
      </c>
      <c r="AQ37">
        <f t="shared" si="15"/>
        <v>1.0772280607725007</v>
      </c>
    </row>
    <row r="38" spans="1:43" x14ac:dyDescent="0.25">
      <c r="A38">
        <v>284.093223443</v>
      </c>
      <c r="B38">
        <v>280.73791208799997</v>
      </c>
      <c r="C38">
        <v>302.87832722799999</v>
      </c>
      <c r="D38">
        <v>306.52881562900001</v>
      </c>
      <c r="E38">
        <v>279.81666666699999</v>
      </c>
      <c r="F38">
        <v>1.3563352277699999E-2</v>
      </c>
      <c r="G38">
        <v>1.69741746868E-2</v>
      </c>
      <c r="H38" t="s">
        <v>59</v>
      </c>
      <c r="I38">
        <v>40</v>
      </c>
      <c r="J38">
        <v>65.646373626400006</v>
      </c>
      <c r="K38">
        <v>-190914.03938999999</v>
      </c>
      <c r="L38">
        <v>284.093223443</v>
      </c>
      <c r="M38">
        <v>280.73791208799997</v>
      </c>
      <c r="N38">
        <v>2.9822856193299999E-3</v>
      </c>
      <c r="O38">
        <v>3.0647721220403799E-3</v>
      </c>
      <c r="P38" s="1">
        <v>1.4253996426211501E-5</v>
      </c>
      <c r="Q38" s="1">
        <v>1.78319292314676E-5</v>
      </c>
      <c r="R38">
        <v>0.103246073584274</v>
      </c>
      <c r="S38">
        <v>325.42262555333201</v>
      </c>
      <c r="T38">
        <v>-2.4174762435599999E-2</v>
      </c>
      <c r="U38">
        <v>-2.3220788873000001E-2</v>
      </c>
      <c r="V38">
        <v>6.8429155385599997E-4</v>
      </c>
      <c r="W38">
        <v>2.4457185326700001E-3</v>
      </c>
      <c r="X38" s="1">
        <v>-1.91832780645E-6</v>
      </c>
      <c r="Y38" s="1">
        <v>-1.6452283418599999E-6</v>
      </c>
      <c r="Z38">
        <v>5.2842809364500001E-4</v>
      </c>
      <c r="AB38" s="2">
        <f t="shared" si="0"/>
        <v>1.7045505222827396E-3</v>
      </c>
      <c r="AC38" s="2">
        <f t="shared" si="1"/>
        <v>1.5727612643442819E-3</v>
      </c>
      <c r="AD38">
        <f t="shared" si="2"/>
        <v>2.9082191268707489</v>
      </c>
      <c r="AE38">
        <f t="shared" si="3"/>
        <v>190.91403939</v>
      </c>
      <c r="AF38">
        <f t="shared" si="4"/>
        <v>40</v>
      </c>
      <c r="AH38">
        <f t="shared" si="8"/>
        <v>280.73791208799997</v>
      </c>
      <c r="AI38">
        <f t="shared" si="9"/>
        <v>302.87832722799999</v>
      </c>
      <c r="AJ38">
        <f t="shared" si="10"/>
        <v>190.91403939</v>
      </c>
      <c r="AK38">
        <f t="shared" si="11"/>
        <v>36448.17043620647</v>
      </c>
      <c r="AL38">
        <f t="shared" si="12"/>
        <v>53596.808806634785</v>
      </c>
      <c r="AM38">
        <f t="shared" si="13"/>
        <v>57823.7248947837</v>
      </c>
      <c r="AO38">
        <f t="shared" si="14"/>
        <v>65.646373626400006</v>
      </c>
      <c r="AP38">
        <f>SUMPRODUCT(AH38:AM38,'test_file_00 (2)'!BB$2:BG$2)+'test_file_00 (2)'!BA$2</f>
        <v>58.049782104231127</v>
      </c>
      <c r="AQ38">
        <f t="shared" si="15"/>
        <v>1.1308633942592383</v>
      </c>
    </row>
    <row r="39" spans="1:43" x14ac:dyDescent="0.25">
      <c r="A39">
        <v>284.49139194100002</v>
      </c>
      <c r="B39">
        <v>280.797924298</v>
      </c>
      <c r="C39">
        <v>297.51153846199998</v>
      </c>
      <c r="D39">
        <v>301.44114774100001</v>
      </c>
      <c r="E39">
        <v>279.81666666699999</v>
      </c>
      <c r="F39">
        <v>1.35866471195E-2</v>
      </c>
      <c r="G39">
        <v>1.6942906908199998E-2</v>
      </c>
      <c r="H39" t="s">
        <v>59</v>
      </c>
      <c r="I39">
        <v>40</v>
      </c>
      <c r="J39">
        <v>58.162747252700001</v>
      </c>
      <c r="K39">
        <v>-210487.671787</v>
      </c>
      <c r="L39">
        <v>284.49139194100002</v>
      </c>
      <c r="M39">
        <v>280.797924298</v>
      </c>
      <c r="N39">
        <v>3.1364291223414599E-3</v>
      </c>
      <c r="O39">
        <v>3.8695818508283899E-3</v>
      </c>
      <c r="P39" s="1">
        <v>1.42761512010501E-5</v>
      </c>
      <c r="Q39" s="1">
        <v>1.7807897390236499E-5</v>
      </c>
      <c r="R39">
        <v>9.1508631245220198E-2</v>
      </c>
      <c r="S39">
        <v>342.96925795371197</v>
      </c>
      <c r="T39">
        <v>-4.1171630302099999E-2</v>
      </c>
      <c r="U39">
        <v>-3.6510590858399999E-2</v>
      </c>
      <c r="V39">
        <v>-6.4166268514099997E-3</v>
      </c>
      <c r="W39">
        <v>-1.6687901470500002E-2</v>
      </c>
      <c r="X39" s="1">
        <v>-5.0640960321100003E-8</v>
      </c>
      <c r="Y39" s="1">
        <v>-2.6447844396299999E-6</v>
      </c>
      <c r="Z39">
        <v>9.2785475394199996E-4</v>
      </c>
      <c r="AB39" s="2">
        <f t="shared" si="0"/>
        <v>1.629403066896834E-3</v>
      </c>
      <c r="AC39" s="2">
        <f t="shared" si="1"/>
        <v>1.5733203049650003E-3</v>
      </c>
      <c r="AD39">
        <f t="shared" si="2"/>
        <v>3.6189430817717927</v>
      </c>
      <c r="AE39">
        <f t="shared" si="3"/>
        <v>210.48767178700001</v>
      </c>
      <c r="AF39">
        <f t="shared" si="4"/>
        <v>40</v>
      </c>
      <c r="AH39">
        <f t="shared" si="8"/>
        <v>280.797924298</v>
      </c>
      <c r="AI39">
        <f t="shared" si="9"/>
        <v>297.51153846199998</v>
      </c>
      <c r="AJ39">
        <f t="shared" si="10"/>
        <v>210.48767178700001</v>
      </c>
      <c r="AK39">
        <f t="shared" si="11"/>
        <v>44305.059974311844</v>
      </c>
      <c r="AL39">
        <f t="shared" si="12"/>
        <v>59104.501328108301</v>
      </c>
      <c r="AM39">
        <f t="shared" si="13"/>
        <v>62622.511060634883</v>
      </c>
      <c r="AO39">
        <f t="shared" si="14"/>
        <v>58.162747252700001</v>
      </c>
      <c r="AP39">
        <f>SUMPRODUCT(AH39:AM39,'test_file_00 (2)'!BB$2:BG$2)+'test_file_00 (2)'!BA$2</f>
        <v>53.949262752214366</v>
      </c>
      <c r="AQ39">
        <f t="shared" si="15"/>
        <v>1.0781008726632264</v>
      </c>
    </row>
    <row r="40" spans="1:43" x14ac:dyDescent="0.25">
      <c r="A40">
        <v>282.08067632900003</v>
      </c>
      <c r="B40">
        <v>280.44722222199999</v>
      </c>
      <c r="C40">
        <v>297.48140096600002</v>
      </c>
      <c r="D40">
        <v>299.34553140100002</v>
      </c>
      <c r="E40">
        <v>280.372222222</v>
      </c>
      <c r="F40">
        <v>1.35624720896E-2</v>
      </c>
      <c r="G40">
        <v>1.69707827975E-2</v>
      </c>
      <c r="H40" t="s">
        <v>59</v>
      </c>
      <c r="I40">
        <v>40</v>
      </c>
      <c r="J40">
        <v>38.491304347800003</v>
      </c>
      <c r="K40">
        <v>-92996.562752500002</v>
      </c>
      <c r="L40">
        <v>282.08067632900003</v>
      </c>
      <c r="M40">
        <v>280.44722222199999</v>
      </c>
      <c r="N40">
        <v>2.9854158477945602E-3</v>
      </c>
      <c r="O40">
        <v>3.1357880411049398E-3</v>
      </c>
      <c r="P40" s="1">
        <v>1.41919911829039E-5</v>
      </c>
      <c r="Q40" s="1">
        <v>1.7741023872077199E-5</v>
      </c>
      <c r="R40">
        <v>6.0471564170697503E-2</v>
      </c>
      <c r="S40">
        <v>258.05688204204898</v>
      </c>
      <c r="T40">
        <v>-1.00283073635E-3</v>
      </c>
      <c r="U40">
        <v>-1.3454988209499999E-3</v>
      </c>
      <c r="V40">
        <v>3.7708901663999999E-3</v>
      </c>
      <c r="W40">
        <v>3.8253471633600002E-3</v>
      </c>
      <c r="X40" s="1">
        <v>-4.5915248586000002E-6</v>
      </c>
      <c r="Y40" s="1">
        <v>4.4777577242399999E-7</v>
      </c>
      <c r="Z40" s="1">
        <v>-1.2021638950199999E-5</v>
      </c>
      <c r="AB40" s="2">
        <f t="shared" si="0"/>
        <v>2.7749077428682891E-3</v>
      </c>
      <c r="AC40" s="2">
        <f t="shared" si="1"/>
        <v>1.5710448163639276E-3</v>
      </c>
      <c r="AD40">
        <f t="shared" si="2"/>
        <v>2.4160408260577766</v>
      </c>
      <c r="AE40">
        <f t="shared" si="3"/>
        <v>92.996562752499997</v>
      </c>
      <c r="AF40">
        <f t="shared" si="4"/>
        <v>40</v>
      </c>
      <c r="AH40">
        <f t="shared" si="8"/>
        <v>280.44722222199999</v>
      </c>
      <c r="AI40">
        <f t="shared" si="9"/>
        <v>297.48140096600002</v>
      </c>
      <c r="AJ40">
        <f t="shared" si="10"/>
        <v>92.996562752499997</v>
      </c>
      <c r="AK40">
        <f t="shared" si="11"/>
        <v>8648.3606837796706</v>
      </c>
      <c r="AL40">
        <f t="shared" si="12"/>
        <v>26080.627700132532</v>
      </c>
      <c r="AM40">
        <f t="shared" si="13"/>
        <v>27664.747772636234</v>
      </c>
      <c r="AO40">
        <f t="shared" si="14"/>
        <v>38.491304347800003</v>
      </c>
      <c r="AP40">
        <f>SUMPRODUCT(AH40:AM40,'test_file_00 (2)'!BB$2:BG$2)+'test_file_00 (2)'!BA$2</f>
        <v>37.560409406009342</v>
      </c>
      <c r="AQ40">
        <f t="shared" si="15"/>
        <v>1.0247839402315388</v>
      </c>
    </row>
    <row r="41" spans="1:43" x14ac:dyDescent="0.25">
      <c r="A41">
        <v>279.558756039</v>
      </c>
      <c r="B41">
        <v>277.58357487900003</v>
      </c>
      <c r="C41">
        <v>300.33828502400002</v>
      </c>
      <c r="D41">
        <v>302.46509661800002</v>
      </c>
      <c r="E41">
        <v>277.59444444399998</v>
      </c>
      <c r="F41">
        <v>1.35370988584E-2</v>
      </c>
      <c r="G41">
        <v>1.7017620410699999E-2</v>
      </c>
      <c r="H41" t="s">
        <v>59</v>
      </c>
      <c r="I41">
        <v>40</v>
      </c>
      <c r="J41">
        <v>44.7597826087</v>
      </c>
      <c r="K41">
        <v>-112408.47300100001</v>
      </c>
      <c r="L41">
        <v>279.558756039</v>
      </c>
      <c r="M41">
        <v>277.58357487900003</v>
      </c>
      <c r="N41">
        <v>2.9836157836446498E-3</v>
      </c>
      <c r="O41">
        <v>3.0668652862302801E-3</v>
      </c>
      <c r="P41" s="1">
        <v>1.4156706947427499E-5</v>
      </c>
      <c r="Q41" s="1">
        <v>1.7778625369349999E-5</v>
      </c>
      <c r="R41">
        <v>7.0176571018997005E-2</v>
      </c>
      <c r="S41">
        <v>268.40504264271101</v>
      </c>
      <c r="T41">
        <v>6.3338713688399998E-3</v>
      </c>
      <c r="U41">
        <v>6.72962290256E-3</v>
      </c>
      <c r="V41">
        <v>1.9141074828999999E-3</v>
      </c>
      <c r="W41">
        <v>-1.68998832703E-3</v>
      </c>
      <c r="X41" s="1">
        <v>2.9535853552199999E-7</v>
      </c>
      <c r="Y41" s="1">
        <v>-1.1499302454400001E-6</v>
      </c>
      <c r="Z41">
        <v>6.8556759788699999E-4</v>
      </c>
      <c r="AB41" s="2">
        <f t="shared" si="0"/>
        <v>2.3877652233593033E-3</v>
      </c>
      <c r="AC41" s="2">
        <f t="shared" si="1"/>
        <v>1.5678487903414598E-3</v>
      </c>
      <c r="AD41">
        <f t="shared" si="2"/>
        <v>2.5113721839022305</v>
      </c>
      <c r="AE41">
        <f t="shared" si="3"/>
        <v>112.408473001</v>
      </c>
      <c r="AF41">
        <f t="shared" si="4"/>
        <v>40</v>
      </c>
      <c r="AH41">
        <f t="shared" si="8"/>
        <v>277.58357487900003</v>
      </c>
      <c r="AI41">
        <f t="shared" si="9"/>
        <v>300.33828502400002</v>
      </c>
      <c r="AJ41">
        <f t="shared" si="10"/>
        <v>112.408473001</v>
      </c>
      <c r="AK41">
        <f t="shared" si="11"/>
        <v>12635.664802416546</v>
      </c>
      <c r="AL41">
        <f t="shared" si="12"/>
        <v>31202.745782307138</v>
      </c>
      <c r="AM41">
        <f t="shared" si="13"/>
        <v>33760.56800328695</v>
      </c>
      <c r="AO41">
        <f t="shared" si="14"/>
        <v>44.7597826087</v>
      </c>
      <c r="AP41">
        <f>SUMPRODUCT(AH41:AM41,'test_file_00 (2)'!BB$2:BG$2)+'test_file_00 (2)'!BA$2</f>
        <v>43.897093873271785</v>
      </c>
      <c r="AQ41">
        <f t="shared" si="15"/>
        <v>1.0196525250149531</v>
      </c>
    </row>
    <row r="42" spans="1:43" x14ac:dyDescent="0.25">
      <c r="A42">
        <v>281.31092995199998</v>
      </c>
      <c r="B42">
        <v>277.715338164</v>
      </c>
      <c r="C42">
        <v>294.92946859900002</v>
      </c>
      <c r="D42">
        <v>298.64861111099998</v>
      </c>
      <c r="E42">
        <v>277.03888888900002</v>
      </c>
      <c r="F42">
        <v>1.3562746394800001E-2</v>
      </c>
      <c r="G42">
        <v>1.6994853078899998E-2</v>
      </c>
      <c r="H42" t="s">
        <v>59</v>
      </c>
      <c r="I42">
        <v>40</v>
      </c>
      <c r="J42">
        <v>53.576956521699998</v>
      </c>
      <c r="K42">
        <v>-204896.57947200001</v>
      </c>
      <c r="L42">
        <v>281.31092995199998</v>
      </c>
      <c r="M42">
        <v>277.715338164</v>
      </c>
      <c r="N42">
        <v>2.93528057534848E-3</v>
      </c>
      <c r="O42">
        <v>3.1045418325751899E-3</v>
      </c>
      <c r="P42" s="1">
        <v>1.4189167138069101E-5</v>
      </c>
      <c r="Q42" s="1">
        <v>1.77596384748057E-5</v>
      </c>
      <c r="R42">
        <v>8.3815034342499095E-2</v>
      </c>
      <c r="S42">
        <v>334.861408339886</v>
      </c>
      <c r="T42">
        <v>-9.5600285642299995E-3</v>
      </c>
      <c r="U42">
        <v>-1.10383305334E-2</v>
      </c>
      <c r="V42">
        <v>1.51143853809E-3</v>
      </c>
      <c r="W42">
        <v>-2.5104161850300001E-3</v>
      </c>
      <c r="X42" s="1">
        <v>-2.3710237643399999E-6</v>
      </c>
      <c r="Y42" s="1">
        <v>-1.4591364258400001E-6</v>
      </c>
      <c r="Z42">
        <v>-1.47033891774E-4</v>
      </c>
      <c r="AB42" s="2">
        <f t="shared" ref="AB42" si="16">S42/-K42</f>
        <v>1.6342947705754464E-3</v>
      </c>
      <c r="AC42" s="2">
        <f t="shared" ref="AC42" si="17">R42/J42</f>
        <v>1.5643858812426556E-3</v>
      </c>
      <c r="AD42">
        <f t="shared" ref="AD42:AD83" si="18">-K42/J42/1000</f>
        <v>3.8243415224418693</v>
      </c>
      <c r="AE42">
        <f t="shared" ref="AE42:AE83" si="19">K42/-1000</f>
        <v>204.89657947200001</v>
      </c>
      <c r="AF42">
        <f t="shared" ref="AF42" si="20">IF(I42=0,0,IF(H42="UC",-I42,I42))</f>
        <v>40</v>
      </c>
      <c r="AH42">
        <f t="shared" si="8"/>
        <v>277.715338164</v>
      </c>
      <c r="AI42">
        <f t="shared" si="9"/>
        <v>294.92946859900002</v>
      </c>
      <c r="AJ42">
        <f t="shared" si="10"/>
        <v>204.89657947200001</v>
      </c>
      <c r="AK42">
        <f t="shared" si="11"/>
        <v>41982.608279325614</v>
      </c>
      <c r="AL42">
        <f t="shared" si="12"/>
        <v>56902.922856713383</v>
      </c>
      <c r="AM42">
        <f t="shared" si="13"/>
        <v>60430.039301429737</v>
      </c>
      <c r="AO42">
        <f t="shared" si="14"/>
        <v>53.576956521699998</v>
      </c>
      <c r="AP42">
        <f>SUMPRODUCT(AH42:AM42,'test_file_00 (2)'!BB$2:BG$2)+'test_file_00 (2)'!BA$2</f>
        <v>50.997086635220768</v>
      </c>
      <c r="AQ42">
        <f t="shared" si="15"/>
        <v>1.0505885739107588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test_file</vt:lpstr>
      <vt:lpstr>test_file (graph)</vt:lpstr>
      <vt:lpstr>test_file_00</vt:lpstr>
      <vt:lpstr>test_file_00 (2)</vt:lpstr>
      <vt:lpstr>test_file_UC</vt:lpstr>
      <vt:lpstr>test_file_OC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Cheung, Howard</dc:creator>
  <cp:lastModifiedBy>hcheung</cp:lastModifiedBy>
  <dcterms:created xsi:type="dcterms:W3CDTF">2015-03-09T22:17:51Z</dcterms:created>
  <dcterms:modified xsi:type="dcterms:W3CDTF">2015-03-10T20:19:16Z</dcterms:modified>
</cp:coreProperties>
</file>