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NSYS18\Studio\Proformas\MyComponents\HVACModels\Type2910\"/>
    </mc:Choice>
  </mc:AlternateContent>
  <bookViews>
    <workbookView xWindow="0" yWindow="0" windowWidth="17970" windowHeight="48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21" i="1" s="1"/>
  <c r="C21" i="1" s="1"/>
  <c r="B23" i="1"/>
  <c r="B17" i="1"/>
  <c r="B14" i="1"/>
  <c r="C14" i="1" s="1"/>
  <c r="H20" i="1"/>
  <c r="H19" i="1"/>
  <c r="H9" i="1"/>
  <c r="H8" i="1"/>
  <c r="C22" i="1"/>
  <c r="C16" i="1"/>
  <c r="E6" i="1"/>
  <c r="F7" i="1"/>
  <c r="B16" i="1" l="1"/>
  <c r="B22" i="1"/>
  <c r="D15" i="1"/>
  <c r="C3" i="1"/>
  <c r="C2" i="1"/>
  <c r="D4" i="1"/>
</calcChain>
</file>

<file path=xl/sharedStrings.xml><?xml version="1.0" encoding="utf-8"?>
<sst xmlns="http://schemas.openxmlformats.org/spreadsheetml/2006/main" count="29" uniqueCount="26">
  <si>
    <t>Temp</t>
  </si>
  <si>
    <t>WB</t>
  </si>
  <si>
    <t>C</t>
  </si>
  <si>
    <t>K</t>
  </si>
  <si>
    <t>H</t>
  </si>
  <si>
    <t>w</t>
  </si>
  <si>
    <t>rho</t>
  </si>
  <si>
    <t>J/kg</t>
  </si>
  <si>
    <t>kg/kg</t>
  </si>
  <si>
    <t>kg/m3</t>
  </si>
  <si>
    <t>kJ/hr</t>
  </si>
  <si>
    <t>Airflow</t>
  </si>
  <si>
    <t>TotalQc</t>
  </si>
  <si>
    <t>SensQc</t>
  </si>
  <si>
    <t>TotalQh</t>
  </si>
  <si>
    <t>Powerh</t>
  </si>
  <si>
    <t>Powerc</t>
  </si>
  <si>
    <t>m3/hr</t>
  </si>
  <si>
    <t>Waterflow</t>
  </si>
  <si>
    <t>WaterTemp</t>
  </si>
  <si>
    <t>LeavingTemp</t>
  </si>
  <si>
    <t>LeavingWB</t>
  </si>
  <si>
    <t>LeabingWaterTemp</t>
  </si>
  <si>
    <t>LeavingEnth</t>
  </si>
  <si>
    <t>cp</t>
  </si>
  <si>
    <t>J/kg-K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</si>
</sst>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HA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25</v>
      </c>
      <c r="H1" t="s">
        <v>10</v>
      </c>
      <c r="I1" t="s">
        <v>17</v>
      </c>
    </row>
    <row r="2" spans="1:9" x14ac:dyDescent="0.25">
      <c r="A2" t="s">
        <v>0</v>
      </c>
      <c r="B2">
        <v>22</v>
      </c>
      <c r="C2">
        <f>B2+273.15</f>
        <v>295.14999999999998</v>
      </c>
    </row>
    <row r="3" spans="1:9" x14ac:dyDescent="0.25">
      <c r="A3" t="s">
        <v>1</v>
      </c>
      <c r="B3">
        <v>19</v>
      </c>
      <c r="C3">
        <f>B3+273.15</f>
        <v>292.14999999999998</v>
      </c>
    </row>
    <row r="4" spans="1:9" x14ac:dyDescent="0.25">
      <c r="A4" t="s">
        <v>4</v>
      </c>
      <c r="D4">
        <f>[1]!HAPropsSI("H","T",C2,"P",101325,"B",C3)</f>
        <v>54119.016057679612</v>
      </c>
    </row>
    <row r="5" spans="1:9" x14ac:dyDescent="0.25">
      <c r="A5" t="s">
        <v>24</v>
      </c>
      <c r="G5">
        <f>(3.985*E6 + 1.005)*1000</f>
        <v>1055.1768056550623</v>
      </c>
    </row>
    <row r="6" spans="1:9" x14ac:dyDescent="0.25">
      <c r="A6" t="s">
        <v>5</v>
      </c>
      <c r="E6">
        <f>[1]!HAPropsSI("W","T",C2,"P",101325,"B",C3)</f>
        <v>1.2591419235900217E-2</v>
      </c>
    </row>
    <row r="7" spans="1:9" x14ac:dyDescent="0.25">
      <c r="A7" t="s">
        <v>6</v>
      </c>
      <c r="F7">
        <f>1/[1]!HAPropsSI("V","T",C2,"P",101325,"B",C3)</f>
        <v>1.1727435966857171</v>
      </c>
    </row>
    <row r="8" spans="1:9" x14ac:dyDescent="0.25">
      <c r="A8" t="s">
        <v>12</v>
      </c>
      <c r="H8">
        <f>9666.67577731984</f>
        <v>9666.6757773198406</v>
      </c>
    </row>
    <row r="9" spans="1:9" x14ac:dyDescent="0.25">
      <c r="A9" t="s">
        <v>13</v>
      </c>
      <c r="H9">
        <f>4624.89801294507</f>
        <v>4624.8980129450701</v>
      </c>
    </row>
    <row r="10" spans="1:9" x14ac:dyDescent="0.25">
      <c r="A10" t="s">
        <v>16</v>
      </c>
      <c r="H10" s="1">
        <v>2967.3426531285299</v>
      </c>
    </row>
    <row r="11" spans="1:9" x14ac:dyDescent="0.25">
      <c r="A11" t="s">
        <v>11</v>
      </c>
      <c r="I11">
        <v>700</v>
      </c>
    </row>
    <row r="12" spans="1:9" x14ac:dyDescent="0.25">
      <c r="A12" t="s">
        <v>19</v>
      </c>
      <c r="B12">
        <v>29</v>
      </c>
    </row>
    <row r="13" spans="1:9" x14ac:dyDescent="0.25">
      <c r="A13" t="s">
        <v>18</v>
      </c>
      <c r="I13">
        <v>0.7</v>
      </c>
    </row>
    <row r="14" spans="1:9" x14ac:dyDescent="0.25">
      <c r="A14" t="s">
        <v>20</v>
      </c>
      <c r="B14">
        <f>B2-H9*1000/(F7*G5*I11)</f>
        <v>16.660804617991076</v>
      </c>
      <c r="C14">
        <f>B14+273.15</f>
        <v>289.81080461799104</v>
      </c>
    </row>
    <row r="15" spans="1:9" x14ac:dyDescent="0.25">
      <c r="A15" t="s">
        <v>23</v>
      </c>
      <c r="D15">
        <f>D4-H8*1000/(F7*I11)</f>
        <v>42343.605930717786</v>
      </c>
    </row>
    <row r="16" spans="1:9" x14ac:dyDescent="0.25">
      <c r="A16" t="s">
        <v>21</v>
      </c>
      <c r="B16">
        <f>C16-273.15</f>
        <v>15.096197475992881</v>
      </c>
      <c r="C16">
        <f>[1]!HAPropsSI("B", "T",C14, "H", D15, "P", 101325)</f>
        <v>288.24619747599286</v>
      </c>
    </row>
    <row r="17" spans="1:8" x14ac:dyDescent="0.25">
      <c r="A17" t="s">
        <v>22</v>
      </c>
      <c r="B17">
        <f>B12+(H10+H8)/(1000*I13*4.18)</f>
        <v>33.317846353536694</v>
      </c>
    </row>
    <row r="19" spans="1:8" x14ac:dyDescent="0.25">
      <c r="A19" t="s">
        <v>14</v>
      </c>
      <c r="H19">
        <f>17142.2087953078</f>
        <v>17142.208795307801</v>
      </c>
    </row>
    <row r="20" spans="1:8" x14ac:dyDescent="0.25">
      <c r="A20" t="s">
        <v>15</v>
      </c>
      <c r="H20">
        <f>4115.84324082441</f>
        <v>4115.8432408244098</v>
      </c>
    </row>
    <row r="21" spans="1:8" x14ac:dyDescent="0.25">
      <c r="A21" t="s">
        <v>20</v>
      </c>
      <c r="B21">
        <f>B2+H19*1000/(F7*G5*I11)</f>
        <v>41.789755748377672</v>
      </c>
      <c r="C21">
        <f>B21+273.15</f>
        <v>314.93975574837765</v>
      </c>
    </row>
    <row r="22" spans="1:8" x14ac:dyDescent="0.25">
      <c r="A22" t="s">
        <v>21</v>
      </c>
      <c r="B22">
        <f>C22-273.15</f>
        <v>24.701378642568898</v>
      </c>
      <c r="C22">
        <f>[1]!HAPropsSI("B", "T", C21, "W", E6, "P", 101325)</f>
        <v>297.85137864256887</v>
      </c>
    </row>
    <row r="23" spans="1:8" x14ac:dyDescent="0.25">
      <c r="A23" t="s">
        <v>22</v>
      </c>
      <c r="B23">
        <f>B12-(H19-H20)/(1000*I13*4.2)</f>
        <v>24.569263416842382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Cheung</dc:creator>
  <cp:lastModifiedBy>Howard Cheung</cp:lastModifiedBy>
  <dcterms:created xsi:type="dcterms:W3CDTF">2017-07-26T07:27:08Z</dcterms:created>
  <dcterms:modified xsi:type="dcterms:W3CDTF">2017-07-26T07:51:13Z</dcterms:modified>
</cp:coreProperties>
</file>