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1JBs5sDLpuJ63HZGpAK8FuqT2tQ=="/>
    </ext>
  </extLst>
</workbook>
</file>

<file path=xl/sharedStrings.xml><?xml version="1.0" encoding="utf-8"?>
<sst xmlns="http://schemas.openxmlformats.org/spreadsheetml/2006/main" count="142" uniqueCount="121">
  <si>
    <t>Population</t>
  </si>
  <si>
    <t>Population change percentage</t>
  </si>
  <si>
    <t>Male</t>
  </si>
  <si>
    <t>Female</t>
  </si>
  <si>
    <t>Under 5 years old</t>
  </si>
  <si>
    <t>5 to 9 years old</t>
  </si>
  <si>
    <t>10 to 14 years old</t>
  </si>
  <si>
    <t>15 to 19 years old</t>
  </si>
  <si>
    <t>20 to 24 years old</t>
  </si>
  <si>
    <t>25 to 34 years old</t>
  </si>
  <si>
    <t>35 to 44 years old</t>
  </si>
  <si>
    <t>45 to 54 years old</t>
  </si>
  <si>
    <t xml:space="preserve">55 to 59 years old </t>
  </si>
  <si>
    <t>60 to 64 years old</t>
  </si>
  <si>
    <t>65 to 74 years old</t>
  </si>
  <si>
    <t>75 to 84 years old</t>
  </si>
  <si>
    <t>85 yeas old and over</t>
  </si>
  <si>
    <t>Household</t>
  </si>
  <si>
    <t>Married-couple family household</t>
  </si>
  <si>
    <t>Male householder, no wife present,household</t>
  </si>
  <si>
    <t>Femal householder, no husband present,household</t>
  </si>
  <si>
    <t>Nonfamily household</t>
  </si>
  <si>
    <t>Average household size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</si>
  <si>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</si>
  <si>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</si>
  <si>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</si>
  <si>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</si>
  <si>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</si>
  <si>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</si>
  <si>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Hispanic or Latino (of any race)</t>
  </si>
  <si>
    <t>Not Hispanic or Latino</t>
  </si>
  <si>
    <t>Household income less than $10,000</t>
  </si>
  <si>
    <t>Household income $10,000 to $14,999</t>
  </si>
  <si>
    <t>Household income $15,000 to $24,999</t>
  </si>
  <si>
    <t>Household income below $24,999, California Poverty line</t>
  </si>
  <si>
    <t>Household income $25,000 to $34,999</t>
  </si>
  <si>
    <t>Household income $35,000 to $49,999</t>
  </si>
  <si>
    <t>Household income $50,000 to $74,999</t>
  </si>
  <si>
    <t>Household income $75,000 to $99,999</t>
  </si>
  <si>
    <t>Household income $100,000 to $149,999</t>
  </si>
  <si>
    <t>Household income $150,000 to $199,999</t>
  </si>
  <si>
    <t>Household income  $200,000 or more</t>
  </si>
  <si>
    <t>Household income Median income (dollars)</t>
  </si>
  <si>
    <t>Household income Mean income (dollars)</t>
  </si>
  <si>
    <t>labor force characteristics E-9</t>
  </si>
  <si>
    <t>Total All Jobs</t>
  </si>
  <si>
    <t>Age 29 or younger</t>
  </si>
  <si>
    <t>Age 30 to 54</t>
  </si>
  <si>
    <t>Age 55 or older</t>
  </si>
  <si>
    <t>$1,250 per month or less</t>
  </si>
  <si>
    <t>$1,251 to $3,333 per month</t>
  </si>
  <si>
    <t>More than $3,333 per month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</si>
  <si>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</si>
  <si>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</si>
  <si>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</si>
  <si>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</si>
  <si>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</si>
  <si>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</si>
  <si>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</si>
  <si>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</si>
  <si>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</si>
  <si>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</si>
  <si>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</si>
  <si>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</si>
  <si>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</si>
  <si>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Administration &amp; Support, Waste Management and Remediation</t>
  </si>
  <si>
    <t>Educational Services</t>
  </si>
  <si>
    <t>Health Care and Social Assistance</t>
  </si>
  <si>
    <t>Arts, Entertainment, and Recreation</t>
  </si>
  <si>
    <t>Accommodation and Food Services</t>
  </si>
  <si>
    <t>Other Services (excluding Public Administration)</t>
  </si>
  <si>
    <t>Public Administration</t>
  </si>
  <si>
    <t>White Alone</t>
  </si>
  <si>
    <t>Black or African American Alone</t>
  </si>
  <si>
    <t>American Indian or Alaska Native Alone</t>
  </si>
  <si>
    <t>Asian Alone</t>
  </si>
  <si>
    <t>Native Hawaiian or Other Pacific Islander Alone</t>
  </si>
  <si>
    <t>Two or More Race Groups</t>
  </si>
  <si>
    <t>Hispanic or Latino</t>
  </si>
  <si>
    <t>Less than high school</t>
  </si>
  <si>
    <t>High school or equivalent, no college</t>
  </si>
  <si>
    <t>Some college or Associate degree</t>
  </si>
  <si>
    <t>Bachelor's degree or advanced degree</t>
  </si>
  <si>
    <t>Educational attainment not available (workers aged 29 or younger)</t>
  </si>
  <si>
    <t>Job over Population, age between 20 to 65 of Tract 4403.8</t>
  </si>
  <si>
    <r>
      <t>Union</t>
    </r>
    <r>
      <rPr>
        <rFont val="Arial"/>
        <color theme="1"/>
        <sz val="11.0"/>
      </rPr>
      <t xml:space="preserve"> City</t>
    </r>
  </si>
  <si>
    <t>Total population</t>
  </si>
  <si>
    <t>Under 5 years</t>
  </si>
  <si>
    <t>5 to 9 years</t>
  </si>
  <si>
    <t>10 to 14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</si>
  <si>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</si>
  <si>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</si>
  <si>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</si>
  <si>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</si>
  <si>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</si>
  <si>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</si>
  <si>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</si>
  <si>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</si>
  <si>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</si>
  <si>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</si>
  <si>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r>
      <t>T</t>
    </r>
    <r>
      <rPr>
        <rFont val="Arial"/>
        <color theme="1"/>
        <sz val="11.0"/>
      </rPr>
      <t>otal Job</t>
    </r>
  </si>
  <si>
    <t>Age between 20 to 65</t>
  </si>
  <si>
    <r>
      <t xml:space="preserve">Job over Population, age between 20 to 65 of </t>
    </r>
    <r>
      <rPr>
        <rFont val="Arial"/>
        <color theme="1"/>
        <sz val="11.0"/>
      </rPr>
      <t>Union City</t>
    </r>
  </si>
  <si>
    <t>Moved in 2017 or later</t>
  </si>
  <si>
    <t>Moved in 2015 to 2016</t>
  </si>
  <si>
    <t>Moved in 2010 to 2014</t>
  </si>
  <si>
    <t>Total</t>
  </si>
  <si>
    <t>Less than $10,000</t>
  </si>
  <si>
    <t>$10,000 to $14,999</t>
  </si>
  <si>
    <t>$15,000 to $24,999</t>
  </si>
  <si>
    <t>$25,000 to $34,999</t>
  </si>
  <si>
    <t>$35,000 to $49,999</t>
  </si>
  <si>
    <t>$50,000 to $74,999</t>
  </si>
  <si>
    <t>$75,000 to $99,999</t>
  </si>
  <si>
    <t>$100,000 to $149,999</t>
  </si>
  <si>
    <t>$150,000 to $199,999</t>
  </si>
  <si>
    <t>$200,000 or more</t>
  </si>
  <si>
    <t>Median income (dollars)</t>
  </si>
  <si>
    <r>
      <t>Household income below $24,999, California Poverty line</t>
    </r>
    <r>
      <rPr>
        <rFont val="Arial"/>
        <color theme="1"/>
        <sz val="11.0"/>
      </rPr>
      <t xml:space="preserve"> of Union City</t>
    </r>
  </si>
  <si>
    <t>Household income below $24,999, California Poverty line of Tract 4403.8</t>
  </si>
  <si>
    <t>Census Tract 4408.3,Alameda,CA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</si>
</sst>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"/>
    <numFmt numFmtId="165" formatCode="0.0000%"/>
    <numFmt numFmtId="166" formatCode="0.0%"/>
  </numFmts>
  <fonts count="9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0.0"/>
      <color theme="1"/>
      <name val="Arial"/>
    </font>
    <font>
      <sz val="11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CCFFFF"/>
        <bgColor rgb="FFCCFFFF"/>
      </patternFill>
    </fill>
  </fills>
  <borders count="3">
    <border/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3" xfId="0" applyAlignment="1" applyBorder="1" applyFont="1" applyNumberFormat="1">
      <alignment horizontal="right"/>
    </xf>
    <xf borderId="0" fillId="0" fontId="1" numFmtId="3" xfId="0" applyFont="1" applyNumberFormat="1"/>
    <xf borderId="0" fillId="0" fontId="1" numFmtId="3" xfId="0" applyAlignment="1" applyFont="1" applyNumberFormat="1">
      <alignment horizontal="right"/>
    </xf>
    <xf borderId="0" fillId="0" fontId="1" numFmtId="9" xfId="0" applyAlignment="1" applyFont="1" applyNumberFormat="1">
      <alignment horizontal="right"/>
    </xf>
    <xf borderId="0" fillId="0" fontId="0" numFmtId="9" xfId="0" applyFont="1" applyNumberFormat="1"/>
    <xf borderId="0" fillId="0" fontId="1" numFmtId="164" xfId="0" applyAlignment="1" applyFont="1" applyNumberFormat="1">
      <alignment horizontal="right"/>
    </xf>
    <xf borderId="0" fillId="0" fontId="2" numFmtId="0" xfId="0" applyFont="1"/>
    <xf borderId="1" fillId="0" fontId="1" numFmtId="3" xfId="0" applyBorder="1" applyFont="1" applyNumberFormat="1"/>
    <xf borderId="0" fillId="0" fontId="1" numFmtId="0" xfId="0" applyAlignment="1" applyFont="1">
      <alignment horizontal="right"/>
    </xf>
    <xf borderId="0" fillId="0" fontId="3" numFmtId="3" xfId="0" applyFont="1" applyNumberFormat="1"/>
    <xf borderId="0" fillId="0" fontId="0" numFmtId="0" xfId="0" applyFont="1"/>
    <xf borderId="0" fillId="0" fontId="1" numFmtId="10" xfId="0" applyFont="1" applyNumberFormat="1"/>
    <xf borderId="2" fillId="2" fontId="4" numFmtId="0" xfId="0" applyBorder="1" applyFill="1" applyFont="1"/>
    <xf borderId="0" fillId="0" fontId="5" numFmtId="0" xfId="0" applyFont="1"/>
    <xf borderId="0" fillId="0" fontId="4" numFmtId="0" xfId="0" applyFont="1"/>
    <xf borderId="2" fillId="3" fontId="0" numFmtId="3" xfId="0" applyAlignment="1" applyBorder="1" applyFill="1" applyFont="1" applyNumberFormat="1">
      <alignment horizontal="right" vertical="top"/>
    </xf>
    <xf borderId="2" fillId="3" fontId="0" numFmtId="0" xfId="0" applyAlignment="1" applyBorder="1" applyFont="1">
      <alignment horizontal="right" vertical="top"/>
    </xf>
    <xf borderId="0" fillId="0" fontId="0" numFmtId="3" xfId="0" applyAlignment="1" applyFont="1" applyNumberFormat="1">
      <alignment horizontal="right" vertical="top"/>
    </xf>
    <xf borderId="0" fillId="0" fontId="0" numFmtId="0" xfId="0" applyAlignment="1" applyFont="1">
      <alignment horizontal="right" vertical="top"/>
    </xf>
    <xf borderId="0" fillId="0" fontId="0" numFmtId="3" xfId="0" applyFont="1" applyNumberFormat="1"/>
    <xf borderId="2" fillId="3" fontId="6" numFmtId="3" xfId="0" applyAlignment="1" applyBorder="1" applyFont="1" applyNumberFormat="1">
      <alignment horizontal="right" vertical="top"/>
    </xf>
    <xf borderId="2" fillId="3" fontId="6" numFmtId="165" xfId="0" applyAlignment="1" applyBorder="1" applyFont="1" applyNumberFormat="1">
      <alignment horizontal="right" vertical="top"/>
    </xf>
    <xf borderId="0" fillId="0" fontId="0" numFmtId="165" xfId="0" applyFont="1" applyNumberFormat="1"/>
    <xf borderId="0" fillId="0" fontId="2" numFmtId="0" xfId="0" applyAlignment="1" applyFont="1">
      <alignment readingOrder="0"/>
    </xf>
    <xf borderId="0" fillId="0" fontId="0" numFmtId="10" xfId="0" applyFont="1" applyNumberFormat="1"/>
    <xf borderId="2" fillId="3" fontId="6" numFmtId="166" xfId="0" applyAlignment="1" applyBorder="1" applyFont="1" applyNumberFormat="1">
      <alignment horizontal="right" vertical="top"/>
    </xf>
    <xf borderId="0" fillId="0" fontId="7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Sheet1!$A$36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Sheet1!$B$36:$J$36</c:f>
            </c:numRef>
          </c:val>
          <c:smooth val="0"/>
        </c:ser>
        <c:axId val="835170704"/>
        <c:axId val="39645377"/>
      </c:lineChart>
      <c:catAx>
        <c:axId val="83517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9645377"/>
      </c:catAx>
      <c:valAx>
        <c:axId val="39645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35170704"/>
      </c:valAx>
    </c:plotArea>
    <c:plotVisOnly val="1"/>
  </c:chart>
  <c:spPr>
    <a:solidFill>
      <a:schemeClr val="dk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Households number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Sheet1!$A$19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Sheet1!$B$1:$I$1</c:f>
            </c:strRef>
          </c:cat>
          <c:val>
            <c:numRef>
              <c:f>Sheet1!$B$19:$J$19</c:f>
            </c:numRef>
          </c:val>
          <c:smooth val="0"/>
        </c:ser>
        <c:axId val="956377163"/>
        <c:axId val="434601944"/>
      </c:lineChart>
      <c:catAx>
        <c:axId val="95637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34601944"/>
      </c:catAx>
      <c:valAx>
        <c:axId val="434601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56377163"/>
      </c:valAx>
    </c:plotArea>
    <c:plotVisOnly val="1"/>
  </c:chart>
  <c:spPr>
    <a:solidFill>
      <a:schemeClr val="dk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Sheet1!$A$24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Sheet1!$B$24:$J$24</c:f>
            </c:numRef>
          </c:val>
          <c:smooth val="0"/>
        </c:ser>
        <c:axId val="567070386"/>
        <c:axId val="62851673"/>
      </c:lineChart>
      <c:catAx>
        <c:axId val="567070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2851673"/>
      </c:catAx>
      <c:valAx>
        <c:axId val="62851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67070386"/>
      </c:valAx>
    </c:plotArea>
    <c:plotVisOnly val="1"/>
  </c:chart>
  <c:spPr>
    <a:solidFill>
      <a:schemeClr val="dk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Job over Population, age between 20 to 65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Sheet1!$A$89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Sheet1!$B$1:$I$1</c:f>
            </c:strRef>
          </c:cat>
          <c:val>
            <c:numRef>
              <c:f>Sheet1!$B$89:$I$89</c:f>
            </c:numRef>
          </c:val>
          <c:smooth val="0"/>
        </c:ser>
        <c:ser>
          <c:idx val="1"/>
          <c:order val="1"/>
          <c:tx>
            <c:strRef>
              <c:f>Sheet1!$A$117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Sheet1!$B$1:$I$1</c:f>
            </c:strRef>
          </c:cat>
          <c:val>
            <c:numRef>
              <c:f>Sheet1!$B$117:$I$117</c:f>
            </c:numRef>
          </c:val>
          <c:smooth val="0"/>
        </c:ser>
        <c:axId val="8896928"/>
        <c:axId val="1030909627"/>
      </c:lineChart>
      <c:catAx>
        <c:axId val="889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30909627"/>
      </c:catAx>
      <c:valAx>
        <c:axId val="1030909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8969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Household income below $24,999, California Poverty 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Sheet2!$A$14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Sheet2!$B$16:$J$16</c:f>
            </c:strRef>
          </c:cat>
          <c:val>
            <c:numRef>
              <c:f>Sheet2!$B$14:$J$14</c:f>
            </c:numRef>
          </c:val>
          <c:smooth val="0"/>
        </c:ser>
        <c:ser>
          <c:idx val="1"/>
          <c:order val="1"/>
          <c:tx>
            <c:strRef>
              <c:f>Sheet2!$A$15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Sheet2!$B$16:$J$16</c:f>
            </c:strRef>
          </c:cat>
          <c:val>
            <c:numRef>
              <c:f>Sheet2!$B$15:$J$15</c:f>
            </c:numRef>
          </c:val>
          <c:smooth val="0"/>
        </c:ser>
        <c:axId val="1389001094"/>
        <c:axId val="1280986103"/>
      </c:lineChart>
      <c:catAx>
        <c:axId val="1389001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80986103"/>
      </c:catAx>
      <c:valAx>
        <c:axId val="1280986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890010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Sheet1!$A$2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Sheet1!$B$2:$J$2</c:f>
            </c:numRef>
          </c:val>
          <c:smooth val="0"/>
        </c:ser>
        <c:axId val="232326967"/>
        <c:axId val="1886119415"/>
      </c:lineChart>
      <c:catAx>
        <c:axId val="232326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86119415"/>
      </c:catAx>
      <c:valAx>
        <c:axId val="1886119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32326967"/>
      </c:valAx>
    </c:plotArea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Ethnicity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Sheet1!$A$25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Sheet1!$B$25:$J$25</c:f>
            </c:numRef>
          </c:val>
          <c:smooth val="0"/>
        </c:ser>
        <c:ser>
          <c:idx val="1"/>
          <c:order val="1"/>
          <c:tx>
            <c:strRef>
              <c:f>Sheet1!$A$26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Sheet1!$B$26:$J$26</c:f>
            </c:numRef>
          </c:val>
          <c:smooth val="0"/>
        </c:ser>
        <c:ser>
          <c:idx val="2"/>
          <c:order val="2"/>
          <c:tx>
            <c:strRef>
              <c:f>Sheet1!$A$27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Sheet1!$B$27:$J$27</c:f>
            </c:numRef>
          </c:val>
          <c:smooth val="0"/>
        </c:ser>
        <c:ser>
          <c:idx val="3"/>
          <c:order val="3"/>
          <c:tx>
            <c:strRef>
              <c:f>Sheet1!$A$28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Sheet1!$B$28:$J$28</c:f>
            </c:numRef>
          </c:val>
          <c:smooth val="0"/>
        </c:ser>
        <c:ser>
          <c:idx val="4"/>
          <c:order val="4"/>
          <c:tx>
            <c:strRef>
              <c:f>Sheet1!$A$29</c:f>
            </c:strRef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Sheet1!$B$29:$J$29</c:f>
            </c:numRef>
          </c:val>
          <c:smooth val="0"/>
        </c:ser>
        <c:ser>
          <c:idx val="5"/>
          <c:order val="5"/>
          <c:tx>
            <c:strRef>
              <c:f>Sheet1!$A$30</c:f>
            </c:strRef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Sheet1!$B$30:$J$30</c:f>
            </c:numRef>
          </c:val>
          <c:smooth val="0"/>
        </c:ser>
        <c:axId val="670722638"/>
        <c:axId val="803956166"/>
      </c:lineChart>
      <c:catAx>
        <c:axId val="67072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03956166"/>
      </c:catAx>
      <c:valAx>
        <c:axId val="803956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707226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Individual's Salary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Sheet1!$A$51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Sheet1!$B$51:$I$51</c:f>
            </c:numRef>
          </c:val>
          <c:smooth val="0"/>
        </c:ser>
        <c:ser>
          <c:idx val="1"/>
          <c:order val="1"/>
          <c:tx>
            <c:strRef>
              <c:f>Sheet1!$A$52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Sheet1!$B$52:$I$52</c:f>
            </c:numRef>
          </c:val>
          <c:smooth val="0"/>
        </c:ser>
        <c:ser>
          <c:idx val="2"/>
          <c:order val="2"/>
          <c:tx>
            <c:strRef>
              <c:f>Sheet1!$A$53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Sheet1!$B$53:$I$53</c:f>
            </c:numRef>
          </c:val>
          <c:smooth val="0"/>
        </c:ser>
        <c:axId val="926630339"/>
        <c:axId val="1052847315"/>
      </c:lineChart>
      <c:catAx>
        <c:axId val="926630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52847315"/>
      </c:catAx>
      <c:valAx>
        <c:axId val="1052847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266303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Total job and more than $3,333 per month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Sheet1!$A$47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Sheet1!$B$47:$I$47</c:f>
            </c:numRef>
          </c:val>
          <c:smooth val="0"/>
        </c:ser>
        <c:ser>
          <c:idx val="1"/>
          <c:order val="1"/>
          <c:tx>
            <c:strRef>
              <c:f>Sheet1!$A$53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Sheet1!$B$1:$J$1</c:f>
            </c:strRef>
          </c:cat>
          <c:val>
            <c:numRef>
              <c:f>Sheet1!$B$53:$I$53</c:f>
            </c:numRef>
          </c:val>
          <c:smooth val="0"/>
        </c:ser>
        <c:axId val="390834666"/>
        <c:axId val="1997783271"/>
      </c:lineChart>
      <c:catAx>
        <c:axId val="3908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97783271"/>
      </c:catAx>
      <c:valAx>
        <c:axId val="1997783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908346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Sheet1!$A$89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Sheet1!$B$1:$I$1</c:f>
            </c:strRef>
          </c:cat>
          <c:val>
            <c:numRef>
              <c:f>Sheet1!$B$89:$I$89</c:f>
            </c:numRef>
          </c:val>
          <c:smooth val="0"/>
        </c:ser>
        <c:axId val="1491356169"/>
        <c:axId val="1271721199"/>
      </c:lineChart>
      <c:catAx>
        <c:axId val="1491356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71721199"/>
      </c:catAx>
      <c:valAx>
        <c:axId val="1271721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91356169"/>
      </c:valAx>
    </c:plotArea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 Ratio of Men and Women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Sheet1!$A$4</c:f>
            </c:strRef>
          </c:tx>
          <c:spPr>
            <a:solidFill>
              <a:schemeClr val="accent1"/>
            </a:solidFill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1"/>
          <c:order val="1"/>
          <c:tx>
            <c:strRef>
              <c:f>Sheet1!$A$5</c:f>
            </c:strRef>
          </c:tx>
          <c:spPr>
            <a:solidFill>
              <a:schemeClr val="accent2"/>
            </a:solidFill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overlap val="100"/>
        <c:axId val="401695509"/>
        <c:axId val="282219359"/>
      </c:barChart>
      <c:catAx>
        <c:axId val="40169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82219359"/>
      </c:catAx>
      <c:valAx>
        <c:axId val="282219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016955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Ethnicity</a:t>
            </a:r>
          </a:p>
        </c:rich>
      </c:tx>
      <c:overlay val="0"/>
    </c:title>
    <c:plotArea>
      <c:layout>
        <c:manualLayout>
          <c:xMode val="edge"/>
          <c:yMode val="edge"/>
          <c:x val="0.07948661860242316"/>
          <c:y val="0.1537010510103861"/>
          <c:w val="0.8318518218849594"/>
          <c:h val="0.47199763759230184"/>
        </c:manualLayout>
      </c:layout>
      <c:barChart>
        <c:barDir val="col"/>
        <c:grouping val="percentStacked"/>
        <c:ser>
          <c:idx val="0"/>
          <c:order val="0"/>
          <c:tx>
            <c:strRef>
              <c:f>Sheet1!$A$25</c:f>
            </c:strRef>
          </c:tx>
          <c:spPr>
            <a:solidFill>
              <a:schemeClr val="accent1"/>
            </a:solidFill>
          </c:spPr>
          <c:cat>
            <c:strRef>
              <c:f>Sheet1!$B$1:$J$1</c:f>
            </c:strRef>
          </c:cat>
          <c:val>
            <c:numRef>
              <c:f>Sheet1!$B$25:$J$25</c:f>
            </c:numRef>
          </c:val>
        </c:ser>
        <c:ser>
          <c:idx val="1"/>
          <c:order val="1"/>
          <c:tx>
            <c:strRef>
              <c:f>Sheet1!$A$26</c:f>
            </c:strRef>
          </c:tx>
          <c:spPr>
            <a:solidFill>
              <a:schemeClr val="accent2"/>
            </a:solidFill>
          </c:spPr>
          <c:cat>
            <c:strRef>
              <c:f>Sheet1!$B$1:$J$1</c:f>
            </c:strRef>
          </c:cat>
          <c:val>
            <c:numRef>
              <c:f>Sheet1!$B$26:$J$26</c:f>
            </c:numRef>
          </c:val>
        </c:ser>
        <c:ser>
          <c:idx val="2"/>
          <c:order val="2"/>
          <c:tx>
            <c:strRef>
              <c:f>Sheet1!$A$27</c:f>
            </c:strRef>
          </c:tx>
          <c:spPr>
            <a:solidFill>
              <a:schemeClr val="accent3"/>
            </a:solidFill>
          </c:spPr>
          <c:cat>
            <c:strRef>
              <c:f>Sheet1!$B$1:$J$1</c:f>
            </c:strRef>
          </c:cat>
          <c:val>
            <c:numRef>
              <c:f>Sheet1!$B$27:$J$27</c:f>
            </c:numRef>
          </c:val>
        </c:ser>
        <c:ser>
          <c:idx val="3"/>
          <c:order val="3"/>
          <c:tx>
            <c:strRef>
              <c:f>Sheet1!$A$28</c:f>
            </c:strRef>
          </c:tx>
          <c:spPr>
            <a:solidFill>
              <a:schemeClr val="accent4"/>
            </a:solidFill>
          </c:spPr>
          <c:cat>
            <c:strRef>
              <c:f>Sheet1!$B$1:$J$1</c:f>
            </c:strRef>
          </c:cat>
          <c:val>
            <c:numRef>
              <c:f>Sheet1!$B$28:$J$28</c:f>
            </c:numRef>
          </c:val>
        </c:ser>
        <c:ser>
          <c:idx val="4"/>
          <c:order val="4"/>
          <c:tx>
            <c:strRef>
              <c:f>Sheet1!$A$29</c:f>
            </c:strRef>
          </c:tx>
          <c:spPr>
            <a:solidFill>
              <a:schemeClr val="accent5"/>
            </a:solidFill>
          </c:spPr>
          <c:cat>
            <c:strRef>
              <c:f>Sheet1!$B$1:$J$1</c:f>
            </c:strRef>
          </c:cat>
          <c:val>
            <c:numRef>
              <c:f>Sheet1!$B$29:$J$29</c:f>
            </c:numRef>
          </c:val>
        </c:ser>
        <c:ser>
          <c:idx val="5"/>
          <c:order val="5"/>
          <c:tx>
            <c:strRef>
              <c:f>Sheet1!$A$30</c:f>
            </c:strRef>
          </c:tx>
          <c:spPr>
            <a:solidFill>
              <a:schemeClr val="accent6"/>
            </a:solidFill>
          </c:spPr>
          <c:cat>
            <c:strRef>
              <c:f>Sheet1!$B$1:$J$1</c:f>
            </c:strRef>
          </c:cat>
          <c:val>
            <c:numRef>
              <c:f>Sheet1!$B$30:$J$30</c:f>
            </c:numRef>
          </c:val>
        </c:ser>
        <c:overlap val="100"/>
        <c:axId val="188883528"/>
        <c:axId val="877522146"/>
      </c:barChart>
      <c:catAx>
        <c:axId val="18888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77522146"/>
      </c:catAx>
      <c:valAx>
        <c:axId val="877522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88835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Hispanic Ratio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Sheet1!$A$31</c:f>
            </c:strRef>
          </c:tx>
          <c:spPr>
            <a:solidFill>
              <a:schemeClr val="accent1"/>
            </a:solidFill>
          </c:spPr>
          <c:cat>
            <c:strRef>
              <c:f>Sheet1!$B$1:$J$1</c:f>
            </c:strRef>
          </c:cat>
          <c:val>
            <c:numRef>
              <c:f>Sheet1!$B$31:$J$31</c:f>
            </c:numRef>
          </c:val>
        </c:ser>
        <c:ser>
          <c:idx val="1"/>
          <c:order val="1"/>
          <c:tx>
            <c:strRef>
              <c:f>Sheet1!$A$32</c:f>
            </c:strRef>
          </c:tx>
          <c:spPr>
            <a:solidFill>
              <a:schemeClr val="accent2"/>
            </a:solidFill>
          </c:spPr>
          <c:cat>
            <c:strRef>
              <c:f>Sheet1!$B$1:$J$1</c:f>
            </c:strRef>
          </c:cat>
          <c:val>
            <c:numRef>
              <c:f>Sheet1!$B$32:$J$32</c:f>
            </c:numRef>
          </c:val>
        </c:ser>
        <c:overlap val="100"/>
        <c:axId val="489436825"/>
        <c:axId val="1760919607"/>
      </c:barChart>
      <c:catAx>
        <c:axId val="489436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60919607"/>
      </c:catAx>
      <c:valAx>
        <c:axId val="1760919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894368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2800350</xdr:colOff>
      <xdr:row>145</xdr:row>
      <xdr:rowOff>133350</xdr:rowOff>
    </xdr:from>
    <xdr:ext cx="4572000" cy="2743200"/>
    <xdr:graphicFrame>
      <xdr:nvGraphicFramePr>
        <xdr:cNvPr id="45319806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3095625</xdr:colOff>
      <xdr:row>151</xdr:row>
      <xdr:rowOff>142875</xdr:rowOff>
    </xdr:from>
    <xdr:ext cx="4572000" cy="2743200"/>
    <xdr:graphicFrame>
      <xdr:nvGraphicFramePr>
        <xdr:cNvPr id="139367561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762000</xdr:colOff>
      <xdr:row>145</xdr:row>
      <xdr:rowOff>104775</xdr:rowOff>
    </xdr:from>
    <xdr:ext cx="5248275" cy="3152775"/>
    <xdr:graphicFrame>
      <xdr:nvGraphicFramePr>
        <xdr:cNvPr id="98782672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1152525</xdr:colOff>
      <xdr:row>155</xdr:row>
      <xdr:rowOff>28575</xdr:rowOff>
    </xdr:from>
    <xdr:ext cx="4572000" cy="2743200"/>
    <xdr:graphicFrame>
      <xdr:nvGraphicFramePr>
        <xdr:cNvPr id="64523165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419100</xdr:colOff>
      <xdr:row>142</xdr:row>
      <xdr:rowOff>133350</xdr:rowOff>
    </xdr:from>
    <xdr:ext cx="4572000" cy="2743200"/>
    <xdr:graphicFrame>
      <xdr:nvGraphicFramePr>
        <xdr:cNvPr id="213036252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514350</xdr:colOff>
      <xdr:row>148</xdr:row>
      <xdr:rowOff>57150</xdr:rowOff>
    </xdr:from>
    <xdr:ext cx="4572000" cy="2743200"/>
    <xdr:graphicFrame>
      <xdr:nvGraphicFramePr>
        <xdr:cNvPr id="110167710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1295400</xdr:colOff>
      <xdr:row>152</xdr:row>
      <xdr:rowOff>190500</xdr:rowOff>
    </xdr:from>
    <xdr:ext cx="4572000" cy="2743200"/>
    <xdr:graphicFrame>
      <xdr:nvGraphicFramePr>
        <xdr:cNvPr id="157668932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733425</xdr:colOff>
      <xdr:row>145</xdr:row>
      <xdr:rowOff>190500</xdr:rowOff>
    </xdr:from>
    <xdr:ext cx="5591175" cy="3067050"/>
    <xdr:graphicFrame>
      <xdr:nvGraphicFramePr>
        <xdr:cNvPr id="201118517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1400175</xdr:colOff>
      <xdr:row>149</xdr:row>
      <xdr:rowOff>152400</xdr:rowOff>
    </xdr:from>
    <xdr:ext cx="4572000" cy="2743200"/>
    <xdr:graphicFrame>
      <xdr:nvGraphicFramePr>
        <xdr:cNvPr id="23246074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981075</xdr:colOff>
      <xdr:row>149</xdr:row>
      <xdr:rowOff>123825</xdr:rowOff>
    </xdr:from>
    <xdr:ext cx="4572000" cy="2743200"/>
    <xdr:graphicFrame>
      <xdr:nvGraphicFramePr>
        <xdr:cNvPr id="93156415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314325</xdr:colOff>
      <xdr:row>143</xdr:row>
      <xdr:rowOff>66675</xdr:rowOff>
    </xdr:from>
    <xdr:ext cx="4572000" cy="2743200"/>
    <xdr:graphicFrame>
      <xdr:nvGraphicFramePr>
        <xdr:cNvPr id="228339880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962025</xdr:colOff>
      <xdr:row>147</xdr:row>
      <xdr:rowOff>38100</xdr:rowOff>
    </xdr:from>
    <xdr:ext cx="4572000" cy="2743200"/>
    <xdr:graphicFrame>
      <xdr:nvGraphicFramePr>
        <xdr:cNvPr id="198186389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41</xdr:row>
      <xdr:rowOff>85725</xdr:rowOff>
    </xdr:from>
    <xdr:ext cx="4629150" cy="2943225"/>
    <xdr:graphicFrame>
      <xdr:nvGraphicFramePr>
        <xdr:cNvPr id="81891499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88"/>
    <col customWidth="1" min="2" max="2" width="10.25"/>
    <col customWidth="1" min="3" max="3" width="16.38"/>
    <col customWidth="1" min="4" max="4" width="13.38"/>
    <col customWidth="1" min="5" max="5" width="14.63"/>
    <col customWidth="1" min="6" max="6" width="16.38"/>
    <col customWidth="1" min="7" max="7" width="15.38"/>
    <col customWidth="1" min="8" max="8" width="16.5"/>
    <col customWidth="1" min="9" max="9" width="15.5"/>
    <col customWidth="1" min="10" max="10" width="16.63"/>
    <col customWidth="1" min="11" max="11" width="18.0"/>
    <col customWidth="1" min="12" max="12" width="17.38"/>
    <col customWidth="1" min="13" max="13" width="16.75"/>
    <col customWidth="1" min="14" max="14" width="18.38"/>
    <col customWidth="1" min="15" max="15" width="16.75"/>
    <col customWidth="1" min="16" max="16" width="10.5"/>
    <col customWidth="1" min="17" max="17" width="10.75"/>
    <col customWidth="1" min="18" max="18" width="8.75"/>
    <col customWidth="1" min="19" max="19" width="41.25"/>
    <col customWidth="1" min="20" max="20" width="18.63"/>
    <col customWidth="1" min="21" max="21" width="20.38"/>
    <col customWidth="1" min="22" max="22" width="8.63"/>
    <col customWidth="1" min="23" max="23" width="22.13"/>
    <col customWidth="1" min="24" max="26" width="8.63"/>
  </cols>
  <sheetData>
    <row r="1"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</row>
    <row r="2">
      <c r="A2" s="1" t="s">
        <v>0</v>
      </c>
      <c r="B2" s="2">
        <v>6422.0</v>
      </c>
      <c r="C2" s="2">
        <v>5951.0</v>
      </c>
      <c r="D2" s="2">
        <v>5748.0</v>
      </c>
      <c r="E2" s="2">
        <v>5927.0</v>
      </c>
      <c r="F2" s="2">
        <v>5562.0</v>
      </c>
      <c r="G2" s="2">
        <v>5569.0</v>
      </c>
      <c r="H2" s="2">
        <v>5988.0</v>
      </c>
      <c r="I2" s="2">
        <v>6217.0</v>
      </c>
      <c r="J2" s="2">
        <v>5856.0</v>
      </c>
      <c r="W2" s="3"/>
    </row>
    <row r="3">
      <c r="A3" s="1" t="s">
        <v>1</v>
      </c>
      <c r="B3" s="4"/>
      <c r="C3" s="5">
        <f t="shared" ref="C3:J3" si="1">(C2-B2)/B2</f>
        <v>-0.07334163812</v>
      </c>
      <c r="D3" s="5">
        <f t="shared" si="1"/>
        <v>-0.03411191396</v>
      </c>
      <c r="E3" s="5">
        <f t="shared" si="1"/>
        <v>0.03114126653</v>
      </c>
      <c r="F3" s="5">
        <f t="shared" si="1"/>
        <v>-0.06158258816</v>
      </c>
      <c r="G3" s="5">
        <f t="shared" si="1"/>
        <v>0.001258540093</v>
      </c>
      <c r="H3" s="5">
        <f t="shared" si="1"/>
        <v>0.07523792422</v>
      </c>
      <c r="I3" s="5">
        <f t="shared" si="1"/>
        <v>0.03824315297</v>
      </c>
      <c r="J3" s="5">
        <f t="shared" si="1"/>
        <v>-0.0580665916</v>
      </c>
      <c r="K3" s="6">
        <f>AVERAGE(C3:J3)</f>
        <v>-0.010152731</v>
      </c>
    </row>
    <row r="4">
      <c r="A4" s="1" t="s">
        <v>2</v>
      </c>
      <c r="B4" s="4">
        <v>2953.0</v>
      </c>
      <c r="C4" s="7">
        <v>2625.0</v>
      </c>
      <c r="D4" s="7">
        <v>2452.0</v>
      </c>
      <c r="E4" s="7">
        <v>2603.0</v>
      </c>
      <c r="F4" s="7">
        <v>2496.0</v>
      </c>
      <c r="G4" s="7">
        <v>2735.0</v>
      </c>
      <c r="H4" s="7">
        <v>3033.0</v>
      </c>
      <c r="I4" s="7">
        <v>3229.0</v>
      </c>
      <c r="J4" s="7">
        <v>3165.0</v>
      </c>
      <c r="K4" s="8">
        <f t="shared" ref="K4:O4" si="2">D5/D2</f>
        <v>0.5734168406</v>
      </c>
      <c r="L4" s="8">
        <f t="shared" si="2"/>
        <v>0.5608233508</v>
      </c>
      <c r="M4" s="8">
        <f t="shared" si="2"/>
        <v>0.5512405609</v>
      </c>
      <c r="N4" s="8">
        <f t="shared" si="2"/>
        <v>0.5088884899</v>
      </c>
      <c r="O4" s="8">
        <f t="shared" si="2"/>
        <v>0.4934869739</v>
      </c>
    </row>
    <row r="5">
      <c r="A5" s="1" t="s">
        <v>3</v>
      </c>
      <c r="B5" s="4">
        <v>3469.0</v>
      </c>
      <c r="C5" s="7">
        <v>3326.0</v>
      </c>
      <c r="D5" s="7">
        <v>3296.0</v>
      </c>
      <c r="E5" s="7">
        <v>3324.0</v>
      </c>
      <c r="F5" s="7">
        <v>3066.0</v>
      </c>
      <c r="G5" s="7">
        <v>2834.0</v>
      </c>
      <c r="H5" s="7">
        <v>2955.0</v>
      </c>
      <c r="I5" s="7">
        <v>2988.0</v>
      </c>
      <c r="J5" s="7">
        <v>2691.0</v>
      </c>
      <c r="W5" s="3"/>
    </row>
    <row r="6">
      <c r="A6" s="1" t="s">
        <v>4</v>
      </c>
      <c r="B6" s="1">
        <v>526.0</v>
      </c>
      <c r="C6" s="1">
        <v>458.0</v>
      </c>
      <c r="D6" s="1">
        <v>323.0</v>
      </c>
      <c r="E6" s="1">
        <v>320.0</v>
      </c>
      <c r="F6" s="1">
        <v>306.0</v>
      </c>
      <c r="G6" s="1">
        <v>304.0</v>
      </c>
      <c r="H6" s="1">
        <v>353.0</v>
      </c>
      <c r="I6" s="1">
        <v>407.0</v>
      </c>
      <c r="J6" s="1">
        <v>282.0</v>
      </c>
      <c r="K6" s="9"/>
      <c r="L6" s="9"/>
      <c r="M6" s="10"/>
    </row>
    <row r="7">
      <c r="A7" s="1" t="s">
        <v>5</v>
      </c>
      <c r="B7" s="1">
        <v>314.0</v>
      </c>
      <c r="C7" s="1">
        <v>358.0</v>
      </c>
      <c r="D7" s="1">
        <v>404.0</v>
      </c>
      <c r="E7" s="1">
        <v>365.0</v>
      </c>
      <c r="F7" s="1">
        <v>313.0</v>
      </c>
      <c r="G7" s="1">
        <v>290.0</v>
      </c>
      <c r="H7" s="1">
        <v>298.0</v>
      </c>
      <c r="I7" s="1">
        <v>193.0</v>
      </c>
      <c r="J7" s="1">
        <v>154.0</v>
      </c>
      <c r="W7" s="3"/>
    </row>
    <row r="8">
      <c r="A8" s="1" t="s">
        <v>6</v>
      </c>
      <c r="B8" s="1">
        <v>415.0</v>
      </c>
      <c r="C8" s="1">
        <v>323.0</v>
      </c>
      <c r="D8" s="1">
        <v>359.0</v>
      </c>
      <c r="E8" s="1">
        <v>356.0</v>
      </c>
      <c r="F8" s="1">
        <v>339.0</v>
      </c>
      <c r="G8" s="1">
        <v>319.0</v>
      </c>
      <c r="H8" s="1">
        <v>350.0</v>
      </c>
      <c r="I8" s="1">
        <v>361.0</v>
      </c>
      <c r="J8" s="1">
        <v>309.0</v>
      </c>
    </row>
    <row r="9">
      <c r="A9" s="1" t="s">
        <v>7</v>
      </c>
      <c r="B9" s="1">
        <v>435.0</v>
      </c>
      <c r="C9" s="1">
        <v>218.0</v>
      </c>
      <c r="D9" s="1">
        <v>256.0</v>
      </c>
      <c r="E9" s="1">
        <v>269.0</v>
      </c>
      <c r="F9" s="1">
        <v>292.0</v>
      </c>
      <c r="G9" s="1">
        <v>267.0</v>
      </c>
      <c r="H9" s="1">
        <v>277.0</v>
      </c>
      <c r="I9" s="1">
        <v>298.0</v>
      </c>
      <c r="J9" s="1">
        <v>306.0</v>
      </c>
      <c r="K9" s="9"/>
      <c r="L9" s="9"/>
      <c r="M9" s="9"/>
      <c r="N9" s="9"/>
      <c r="O9" s="9"/>
      <c r="P9" s="9"/>
      <c r="Q9" s="9"/>
    </row>
    <row r="10">
      <c r="A10" s="1" t="s">
        <v>8</v>
      </c>
      <c r="B10" s="1">
        <v>489.0</v>
      </c>
      <c r="C10" s="1">
        <v>439.0</v>
      </c>
      <c r="D10" s="1">
        <v>343.0</v>
      </c>
      <c r="E10" s="1">
        <v>456.0</v>
      </c>
      <c r="F10" s="1">
        <v>369.0</v>
      </c>
      <c r="G10" s="1">
        <v>321.0</v>
      </c>
      <c r="H10" s="1">
        <v>353.0</v>
      </c>
      <c r="I10" s="1">
        <v>344.0</v>
      </c>
      <c r="J10" s="1">
        <v>325.0</v>
      </c>
    </row>
    <row r="11">
      <c r="A11" s="1" t="s">
        <v>9</v>
      </c>
      <c r="B11" s="1">
        <v>895.0</v>
      </c>
      <c r="C11" s="1">
        <v>801.0</v>
      </c>
      <c r="D11" s="1">
        <v>765.0</v>
      </c>
      <c r="E11" s="1">
        <v>1094.0</v>
      </c>
      <c r="F11" s="1">
        <v>1046.0</v>
      </c>
      <c r="G11" s="1">
        <v>1119.0</v>
      </c>
      <c r="H11" s="1">
        <v>1230.0</v>
      </c>
      <c r="I11" s="1">
        <v>1365.0</v>
      </c>
      <c r="J11" s="1">
        <v>1134.0</v>
      </c>
    </row>
    <row r="12">
      <c r="A12" s="1" t="s">
        <v>10</v>
      </c>
      <c r="B12" s="1">
        <v>642.0</v>
      </c>
      <c r="C12" s="1">
        <v>557.0</v>
      </c>
      <c r="D12" s="1">
        <v>427.0</v>
      </c>
      <c r="E12" s="1">
        <v>446.0</v>
      </c>
      <c r="F12" s="1">
        <v>496.0</v>
      </c>
      <c r="G12" s="1">
        <v>595.0</v>
      </c>
      <c r="H12" s="1">
        <v>714.0</v>
      </c>
      <c r="I12" s="1">
        <v>823.0</v>
      </c>
      <c r="J12" s="1">
        <v>960.0</v>
      </c>
    </row>
    <row r="13">
      <c r="A13" s="1" t="s">
        <v>11</v>
      </c>
      <c r="B13" s="1">
        <v>819.0</v>
      </c>
      <c r="C13" s="1">
        <v>871.0</v>
      </c>
      <c r="D13" s="1">
        <v>1022.0</v>
      </c>
      <c r="E13" s="1">
        <v>927.0</v>
      </c>
      <c r="F13" s="1">
        <v>712.0</v>
      </c>
      <c r="G13" s="1">
        <v>685.0</v>
      </c>
      <c r="H13" s="1">
        <v>759.0</v>
      </c>
      <c r="I13" s="1">
        <v>686.0</v>
      </c>
      <c r="J13" s="1">
        <v>610.0</v>
      </c>
    </row>
    <row r="14">
      <c r="A14" s="1" t="s">
        <v>12</v>
      </c>
      <c r="B14" s="1">
        <v>462.0</v>
      </c>
      <c r="C14" s="1">
        <v>462.0</v>
      </c>
      <c r="D14" s="1">
        <v>379.0</v>
      </c>
      <c r="E14" s="1">
        <v>359.0</v>
      </c>
      <c r="F14" s="1">
        <v>290.0</v>
      </c>
      <c r="G14" s="1">
        <v>293.0</v>
      </c>
      <c r="H14" s="1">
        <v>253.0</v>
      </c>
      <c r="I14" s="1">
        <v>303.0</v>
      </c>
      <c r="J14" s="1">
        <v>335.0</v>
      </c>
    </row>
    <row r="15">
      <c r="A15" s="1" t="s">
        <v>13</v>
      </c>
      <c r="B15" s="1">
        <v>369.0</v>
      </c>
      <c r="C15" s="1">
        <v>374.0</v>
      </c>
      <c r="D15" s="1">
        <v>343.0</v>
      </c>
      <c r="E15" s="1">
        <v>347.0</v>
      </c>
      <c r="F15" s="1">
        <v>314.0</v>
      </c>
      <c r="G15" s="1">
        <v>304.0</v>
      </c>
      <c r="H15" s="1">
        <v>288.0</v>
      </c>
      <c r="I15" s="1">
        <v>301.0</v>
      </c>
      <c r="J15" s="1">
        <v>305.0</v>
      </c>
    </row>
    <row r="16">
      <c r="A16" s="1" t="s">
        <v>14</v>
      </c>
      <c r="B16" s="1">
        <v>548.0</v>
      </c>
      <c r="C16" s="1">
        <v>604.0</v>
      </c>
      <c r="D16" s="1">
        <v>546.0</v>
      </c>
      <c r="E16" s="1">
        <v>450.0</v>
      </c>
      <c r="F16" s="1">
        <v>529.0</v>
      </c>
      <c r="G16" s="1">
        <v>627.0</v>
      </c>
      <c r="H16" s="1">
        <v>605.0</v>
      </c>
      <c r="I16" s="1">
        <v>636.0</v>
      </c>
      <c r="J16" s="1">
        <v>677.0</v>
      </c>
    </row>
    <row r="17">
      <c r="A17" s="1" t="s">
        <v>15</v>
      </c>
      <c r="B17" s="1">
        <v>407.0</v>
      </c>
      <c r="C17" s="1">
        <v>373.0</v>
      </c>
      <c r="D17" s="1">
        <v>464.0</v>
      </c>
      <c r="E17" s="1">
        <v>413.0</v>
      </c>
      <c r="F17" s="1">
        <v>415.0</v>
      </c>
      <c r="G17" s="1">
        <v>313.0</v>
      </c>
      <c r="H17" s="1">
        <v>376.0</v>
      </c>
      <c r="I17" s="1">
        <v>323.0</v>
      </c>
      <c r="J17" s="1">
        <v>300.0</v>
      </c>
    </row>
    <row r="18">
      <c r="A18" s="1" t="s">
        <v>16</v>
      </c>
      <c r="B18" s="1">
        <v>101.0</v>
      </c>
      <c r="C18" s="1">
        <v>113.0</v>
      </c>
      <c r="D18" s="1">
        <v>117.0</v>
      </c>
      <c r="E18" s="1">
        <v>125.0</v>
      </c>
      <c r="F18" s="1">
        <v>141.0</v>
      </c>
      <c r="G18" s="1">
        <v>132.0</v>
      </c>
      <c r="H18" s="1">
        <v>132.0</v>
      </c>
      <c r="I18" s="1">
        <v>177.0</v>
      </c>
      <c r="J18" s="1">
        <v>159.0</v>
      </c>
    </row>
    <row r="19">
      <c r="A19" s="1" t="s">
        <v>17</v>
      </c>
      <c r="B19" s="11">
        <v>1981.0</v>
      </c>
      <c r="C19" s="1">
        <v>1960.0</v>
      </c>
      <c r="D19" s="1">
        <v>1908.0</v>
      </c>
      <c r="E19" s="1">
        <v>1955.0</v>
      </c>
      <c r="F19" s="1">
        <v>1880.0</v>
      </c>
      <c r="G19" s="1">
        <v>1859.0</v>
      </c>
      <c r="H19" s="1">
        <v>1917.0</v>
      </c>
      <c r="I19" s="1">
        <v>1961.0</v>
      </c>
      <c r="J19" s="1">
        <v>1943.0</v>
      </c>
    </row>
    <row r="20">
      <c r="A20" s="1" t="s">
        <v>18</v>
      </c>
      <c r="B20" s="11">
        <v>1334.0</v>
      </c>
      <c r="C20" s="1">
        <v>1243.0</v>
      </c>
      <c r="D20" s="1">
        <v>1136.0</v>
      </c>
      <c r="E20" s="1">
        <v>1079.0</v>
      </c>
      <c r="F20" s="1">
        <v>1068.0</v>
      </c>
      <c r="G20" s="1">
        <v>1057.0</v>
      </c>
      <c r="H20" s="1">
        <v>1105.0</v>
      </c>
      <c r="I20" s="11">
        <v>1175.0</v>
      </c>
      <c r="J20" s="1">
        <v>1156.0</v>
      </c>
    </row>
    <row r="21" ht="15.75" customHeight="1">
      <c r="A21" s="1" t="s">
        <v>19</v>
      </c>
      <c r="B21" s="1">
        <v>92.0</v>
      </c>
      <c r="C21" s="1">
        <v>62.0</v>
      </c>
      <c r="D21" s="1">
        <v>25.0</v>
      </c>
      <c r="E21" s="1">
        <v>30.0</v>
      </c>
      <c r="F21" s="1">
        <v>8.0</v>
      </c>
      <c r="G21" s="1">
        <v>34.0</v>
      </c>
      <c r="H21" s="1">
        <v>69.0</v>
      </c>
      <c r="I21" s="1">
        <v>77.0</v>
      </c>
      <c r="J21" s="1">
        <v>104.0</v>
      </c>
    </row>
    <row r="22" ht="15.75" customHeight="1">
      <c r="A22" s="1" t="s">
        <v>20</v>
      </c>
      <c r="B22" s="1">
        <v>215.0</v>
      </c>
      <c r="C22" s="1">
        <v>227.0</v>
      </c>
      <c r="D22" s="1">
        <v>215.0</v>
      </c>
      <c r="E22" s="1">
        <v>198.0</v>
      </c>
      <c r="F22" s="1">
        <v>143.0</v>
      </c>
      <c r="G22" s="1">
        <v>140.0</v>
      </c>
      <c r="H22" s="1">
        <v>157.0</v>
      </c>
      <c r="I22" s="1">
        <v>167.0</v>
      </c>
      <c r="J22" s="1">
        <v>194.0</v>
      </c>
    </row>
    <row r="23" ht="15.75" customHeight="1">
      <c r="A23" s="1" t="s">
        <v>21</v>
      </c>
      <c r="B23" s="1">
        <v>340.0</v>
      </c>
      <c r="C23" s="1">
        <v>428.0</v>
      </c>
      <c r="D23" s="1">
        <v>532.0</v>
      </c>
      <c r="E23" s="1">
        <v>648.0</v>
      </c>
      <c r="F23" s="1">
        <v>661.0</v>
      </c>
      <c r="G23" s="1">
        <v>628.0</v>
      </c>
      <c r="H23" s="1">
        <v>586.0</v>
      </c>
      <c r="I23" s="1">
        <v>542.0</v>
      </c>
      <c r="J23" s="1">
        <v>520.0</v>
      </c>
    </row>
    <row r="24" ht="15.75" customHeight="1">
      <c r="A24" s="1" t="s">
        <v>22</v>
      </c>
      <c r="B24" s="1">
        <v>3.24</v>
      </c>
      <c r="C24" s="1">
        <v>3.02</v>
      </c>
      <c r="D24" s="1">
        <v>2.99</v>
      </c>
      <c r="E24" s="1">
        <v>3.01</v>
      </c>
      <c r="F24" s="1">
        <v>2.93</v>
      </c>
      <c r="G24" s="1">
        <v>2.96</v>
      </c>
      <c r="H24" s="1">
        <v>3.09</v>
      </c>
      <c r="I24" s="1">
        <v>3.14</v>
      </c>
      <c r="J24" s="1">
        <v>2.93</v>
      </c>
      <c r="L24" s="8">
        <f>CORREL(B2:J2,B19:J19)</f>
        <v>0.8771447531</v>
      </c>
    </row>
    <row r="25" ht="15.75" customHeight="1">
      <c r="A25" s="1" t="s">
        <v>23</v>
      </c>
      <c r="B25" s="1">
        <v>1810.0</v>
      </c>
      <c r="C25" s="1">
        <v>1775.0</v>
      </c>
      <c r="D25" s="1">
        <v>1773.0</v>
      </c>
      <c r="E25" s="1">
        <v>1842.0</v>
      </c>
      <c r="F25" s="1">
        <v>1596.0</v>
      </c>
      <c r="G25" s="1">
        <v>1512.0</v>
      </c>
      <c r="H25" s="1">
        <v>1714.0</v>
      </c>
      <c r="I25" s="1">
        <v>1703.0</v>
      </c>
      <c r="J25" s="1">
        <v>1563.0</v>
      </c>
      <c r="L25" s="8">
        <f> CORREL(B2:J2,B24:J24)</f>
        <v>0.9221733709</v>
      </c>
    </row>
    <row r="26" ht="15.75" customHeight="1">
      <c r="A26" s="1" t="s">
        <v>24</v>
      </c>
      <c r="B26" s="1">
        <v>330.0</v>
      </c>
      <c r="C26" s="1">
        <v>347.0</v>
      </c>
      <c r="D26" s="1">
        <v>330.0</v>
      </c>
      <c r="E26" s="1">
        <v>380.0</v>
      </c>
      <c r="F26" s="1">
        <v>311.0</v>
      </c>
      <c r="G26" s="1">
        <v>307.0</v>
      </c>
      <c r="H26" s="1">
        <v>343.0</v>
      </c>
      <c r="I26" s="1">
        <v>331.0</v>
      </c>
      <c r="J26" s="1">
        <v>286.0</v>
      </c>
    </row>
    <row r="27" ht="15.75" customHeight="1">
      <c r="A27" s="1" t="s">
        <v>25</v>
      </c>
      <c r="B27" s="1">
        <v>41.0</v>
      </c>
      <c r="C27" s="1">
        <v>98.0</v>
      </c>
      <c r="D27" s="1">
        <v>68.0</v>
      </c>
      <c r="E27" s="1">
        <v>72.0</v>
      </c>
      <c r="F27" s="1">
        <v>50.0</v>
      </c>
      <c r="G27" s="1">
        <v>46.0</v>
      </c>
      <c r="H27" s="1">
        <v>34.0</v>
      </c>
      <c r="I27" s="1">
        <v>11.0</v>
      </c>
      <c r="J27" s="1">
        <v>20.0</v>
      </c>
    </row>
    <row r="28" ht="15.75" customHeight="1">
      <c r="A28" s="1" t="s">
        <v>26</v>
      </c>
      <c r="B28" s="1">
        <v>3200.0</v>
      </c>
      <c r="C28" s="1">
        <v>2841.0</v>
      </c>
      <c r="D28" s="1">
        <v>2730.0</v>
      </c>
      <c r="E28" s="1">
        <v>2640.0</v>
      </c>
      <c r="F28" s="1">
        <v>2666.0</v>
      </c>
      <c r="G28" s="1">
        <v>2620.0</v>
      </c>
      <c r="H28" s="1">
        <v>3016.0</v>
      </c>
      <c r="I28" s="1">
        <v>3248.0</v>
      </c>
      <c r="J28" s="1">
        <v>3136.0</v>
      </c>
    </row>
    <row r="29" ht="15.75" customHeight="1">
      <c r="A29" s="1" t="s">
        <v>27</v>
      </c>
      <c r="B29" s="1">
        <v>0.0</v>
      </c>
      <c r="C29" s="1">
        <v>0.0</v>
      </c>
      <c r="D29" s="1">
        <v>37.0</v>
      </c>
      <c r="E29" s="1">
        <v>29.0</v>
      </c>
      <c r="F29" s="1">
        <v>23.0</v>
      </c>
      <c r="G29" s="1">
        <v>20.0</v>
      </c>
      <c r="H29" s="1">
        <v>21.0</v>
      </c>
      <c r="I29" s="1">
        <v>1.0</v>
      </c>
      <c r="J29" s="1">
        <v>48.0</v>
      </c>
    </row>
    <row r="30" ht="15.75" customHeight="1">
      <c r="A30" s="1" t="s">
        <v>28</v>
      </c>
      <c r="B30" s="1">
        <v>1324.0</v>
      </c>
      <c r="C30" s="1">
        <v>1169.0</v>
      </c>
      <c r="D30" s="1">
        <v>1032.0</v>
      </c>
      <c r="E30" s="1">
        <v>1222.0</v>
      </c>
      <c r="F30" s="1">
        <v>1264.0</v>
      </c>
      <c r="G30" s="1">
        <v>1374.0</v>
      </c>
      <c r="H30" s="1">
        <v>1214.0</v>
      </c>
      <c r="I30" s="1">
        <v>1290.0</v>
      </c>
      <c r="J30" s="1">
        <v>1238.0</v>
      </c>
    </row>
    <row r="31" ht="15.75" customHeight="1">
      <c r="A31" s="1" t="s">
        <v>29</v>
      </c>
      <c r="B31" s="3">
        <v>2040.0</v>
      </c>
      <c r="C31" s="3">
        <v>1962.0</v>
      </c>
      <c r="D31" s="3">
        <v>1922.0</v>
      </c>
      <c r="E31" s="3">
        <v>2054.0</v>
      </c>
      <c r="F31" s="3">
        <v>1775.0</v>
      </c>
      <c r="G31" s="3">
        <v>1821.0</v>
      </c>
      <c r="H31" s="3">
        <v>1729.0</v>
      </c>
      <c r="I31" s="3">
        <v>1692.0</v>
      </c>
      <c r="J31" s="3">
        <v>1598.0</v>
      </c>
    </row>
    <row r="32" ht="15.75" customHeight="1">
      <c r="A32" s="1" t="s">
        <v>30</v>
      </c>
      <c r="B32" s="3">
        <f t="shared" ref="B32:J32" si="3">B2-B31</f>
        <v>4382</v>
      </c>
      <c r="C32" s="3">
        <f t="shared" si="3"/>
        <v>3989</v>
      </c>
      <c r="D32" s="3">
        <f t="shared" si="3"/>
        <v>3826</v>
      </c>
      <c r="E32" s="3">
        <f t="shared" si="3"/>
        <v>3873</v>
      </c>
      <c r="F32" s="3">
        <f t="shared" si="3"/>
        <v>3787</v>
      </c>
      <c r="G32" s="3">
        <f t="shared" si="3"/>
        <v>3748</v>
      </c>
      <c r="H32" s="3">
        <f t="shared" si="3"/>
        <v>4259</v>
      </c>
      <c r="I32" s="3">
        <f t="shared" si="3"/>
        <v>4525</v>
      </c>
      <c r="J32" s="3">
        <f t="shared" si="3"/>
        <v>4258</v>
      </c>
    </row>
    <row r="33" ht="15.75" customHeight="1">
      <c r="A33" s="12" t="s">
        <v>31</v>
      </c>
      <c r="B33" s="13">
        <v>0.054</v>
      </c>
      <c r="C33" s="13">
        <v>0.047</v>
      </c>
      <c r="D33" s="13">
        <v>0.023</v>
      </c>
      <c r="E33" s="13">
        <v>0.052</v>
      </c>
      <c r="F33" s="13">
        <v>0.055</v>
      </c>
      <c r="G33" s="13">
        <v>0.065</v>
      </c>
      <c r="H33" s="13">
        <v>0.057</v>
      </c>
      <c r="I33" s="13">
        <v>0.049</v>
      </c>
      <c r="J33" s="13">
        <v>0.025</v>
      </c>
    </row>
    <row r="34" ht="15.75" customHeight="1">
      <c r="A34" s="12" t="s">
        <v>32</v>
      </c>
      <c r="B34" s="13">
        <v>0.066</v>
      </c>
      <c r="C34" s="13">
        <v>0.073</v>
      </c>
      <c r="D34" s="13">
        <v>0.096</v>
      </c>
      <c r="E34" s="13">
        <v>0.12</v>
      </c>
      <c r="F34" s="13">
        <v>0.112</v>
      </c>
      <c r="G34" s="13">
        <v>0.081</v>
      </c>
      <c r="H34" s="13">
        <v>0.062</v>
      </c>
      <c r="I34" s="13">
        <v>0.048</v>
      </c>
      <c r="J34" s="13">
        <v>0.026</v>
      </c>
    </row>
    <row r="35" ht="15.75" customHeight="1">
      <c r="A35" s="12" t="s">
        <v>33</v>
      </c>
      <c r="B35" s="13">
        <v>0.118</v>
      </c>
      <c r="C35" s="13">
        <v>0.091</v>
      </c>
      <c r="D35" s="13">
        <v>0.074</v>
      </c>
      <c r="E35" s="13">
        <v>0.063</v>
      </c>
      <c r="F35" s="13">
        <v>0.076</v>
      </c>
      <c r="G35" s="13">
        <v>0.075</v>
      </c>
      <c r="H35" s="13">
        <v>0.074</v>
      </c>
      <c r="I35" s="13">
        <v>0.068</v>
      </c>
      <c r="J35" s="13">
        <v>0.061</v>
      </c>
    </row>
    <row r="36" ht="15.75" customHeight="1">
      <c r="A36" s="12" t="s">
        <v>34</v>
      </c>
      <c r="B36" s="13">
        <f t="shared" ref="B36:J36" si="4"> SUM(B33:B35)</f>
        <v>0.238</v>
      </c>
      <c r="C36" s="13">
        <f t="shared" si="4"/>
        <v>0.211</v>
      </c>
      <c r="D36" s="13">
        <f t="shared" si="4"/>
        <v>0.193</v>
      </c>
      <c r="E36" s="13">
        <f t="shared" si="4"/>
        <v>0.235</v>
      </c>
      <c r="F36" s="13">
        <f t="shared" si="4"/>
        <v>0.243</v>
      </c>
      <c r="G36" s="13">
        <f t="shared" si="4"/>
        <v>0.221</v>
      </c>
      <c r="H36" s="13">
        <f t="shared" si="4"/>
        <v>0.193</v>
      </c>
      <c r="I36" s="13">
        <f t="shared" si="4"/>
        <v>0.165</v>
      </c>
      <c r="J36" s="13">
        <f t="shared" si="4"/>
        <v>0.112</v>
      </c>
    </row>
    <row r="37" ht="15.75" customHeight="1">
      <c r="A37" s="12" t="s">
        <v>35</v>
      </c>
      <c r="B37" s="13">
        <v>0.018</v>
      </c>
      <c r="C37" s="13">
        <v>0.036</v>
      </c>
      <c r="D37" s="13">
        <v>0.065</v>
      </c>
      <c r="E37" s="13">
        <v>0.068</v>
      </c>
      <c r="F37" s="13">
        <v>0.077</v>
      </c>
      <c r="G37" s="13">
        <v>0.051</v>
      </c>
      <c r="H37" s="13">
        <v>0.055</v>
      </c>
      <c r="I37" s="13">
        <v>0.067</v>
      </c>
      <c r="J37" s="13">
        <v>0.053</v>
      </c>
    </row>
    <row r="38" ht="15.75" customHeight="1">
      <c r="A38" s="12" t="s">
        <v>36</v>
      </c>
      <c r="B38" s="13">
        <v>0.118</v>
      </c>
      <c r="C38" s="13">
        <v>0.139</v>
      </c>
      <c r="D38" s="13">
        <v>0.138</v>
      </c>
      <c r="E38" s="13">
        <v>0.11</v>
      </c>
      <c r="F38" s="13">
        <v>0.128</v>
      </c>
      <c r="G38" s="13">
        <v>0.129</v>
      </c>
      <c r="H38" s="13">
        <v>0.11</v>
      </c>
      <c r="I38" s="13">
        <v>0.099</v>
      </c>
      <c r="J38" s="13">
        <v>0.098</v>
      </c>
    </row>
    <row r="39" ht="15.75" customHeight="1">
      <c r="A39" s="12" t="s">
        <v>37</v>
      </c>
      <c r="B39" s="13">
        <v>0.139</v>
      </c>
      <c r="C39" s="13">
        <v>0.157</v>
      </c>
      <c r="D39" s="13">
        <v>0.155</v>
      </c>
      <c r="E39" s="13">
        <v>0.145</v>
      </c>
      <c r="F39" s="13">
        <v>0.142</v>
      </c>
      <c r="G39" s="13">
        <v>0.137</v>
      </c>
      <c r="H39" s="13">
        <v>0.128</v>
      </c>
      <c r="I39" s="13">
        <v>0.11</v>
      </c>
      <c r="J39" s="13">
        <v>0.122</v>
      </c>
    </row>
    <row r="40" ht="15.75" customHeight="1">
      <c r="A40" s="12" t="s">
        <v>38</v>
      </c>
      <c r="B40" s="13">
        <v>0.152</v>
      </c>
      <c r="C40" s="13">
        <v>0.153</v>
      </c>
      <c r="D40" s="13">
        <v>0.15</v>
      </c>
      <c r="E40" s="13">
        <v>0.146</v>
      </c>
      <c r="F40" s="13">
        <v>0.113</v>
      </c>
      <c r="G40" s="13">
        <v>0.132</v>
      </c>
      <c r="H40" s="13">
        <v>0.104</v>
      </c>
      <c r="I40" s="13">
        <v>0.115</v>
      </c>
      <c r="J40" s="13">
        <v>0.127</v>
      </c>
    </row>
    <row r="41" ht="15.75" customHeight="1">
      <c r="A41" s="12" t="s">
        <v>39</v>
      </c>
      <c r="B41" s="13">
        <v>0.177</v>
      </c>
      <c r="C41" s="13">
        <v>0.176</v>
      </c>
      <c r="D41" s="13">
        <v>0.131</v>
      </c>
      <c r="E41" s="13">
        <v>0.126</v>
      </c>
      <c r="F41" s="13">
        <v>0.135</v>
      </c>
      <c r="G41" s="13">
        <v>0.125</v>
      </c>
      <c r="H41" s="13">
        <v>0.13</v>
      </c>
      <c r="I41" s="13">
        <v>0.181</v>
      </c>
      <c r="J41" s="13">
        <v>0.19</v>
      </c>
    </row>
    <row r="42" ht="15.75" customHeight="1">
      <c r="A42" s="12" t="s">
        <v>40</v>
      </c>
      <c r="B42" s="13">
        <v>0.105</v>
      </c>
      <c r="C42" s="13">
        <v>0.086</v>
      </c>
      <c r="D42" s="13">
        <v>0.116</v>
      </c>
      <c r="E42" s="13">
        <v>0.11</v>
      </c>
      <c r="F42" s="13">
        <v>0.099</v>
      </c>
      <c r="G42" s="13">
        <v>0.112</v>
      </c>
      <c r="H42" s="13">
        <v>0.151</v>
      </c>
      <c r="I42" s="13">
        <v>0.139</v>
      </c>
      <c r="J42" s="13">
        <v>0.131</v>
      </c>
    </row>
    <row r="43" ht="15.75" customHeight="1">
      <c r="A43" s="12" t="s">
        <v>41</v>
      </c>
      <c r="B43" s="13">
        <v>0.052</v>
      </c>
      <c r="C43" s="13">
        <v>0.042</v>
      </c>
      <c r="D43" s="13">
        <v>0.051</v>
      </c>
      <c r="E43" s="13">
        <v>0.06</v>
      </c>
      <c r="F43" s="13">
        <v>0.063</v>
      </c>
      <c r="G43" s="13">
        <v>0.093</v>
      </c>
      <c r="H43" s="13">
        <v>0.129</v>
      </c>
      <c r="I43" s="13">
        <v>0.124</v>
      </c>
      <c r="J43" s="13">
        <v>0.168</v>
      </c>
    </row>
    <row r="44" ht="15.75" customHeight="1">
      <c r="A44" s="12" t="s">
        <v>42</v>
      </c>
      <c r="B44" s="3">
        <v>73445.0</v>
      </c>
      <c r="C44" s="3">
        <v>68377.0</v>
      </c>
      <c r="D44" s="3">
        <v>68051.0</v>
      </c>
      <c r="E44" s="3">
        <v>61830.0</v>
      </c>
      <c r="F44" s="3">
        <v>55625.0</v>
      </c>
      <c r="G44" s="3">
        <v>71130.0</v>
      </c>
      <c r="H44" s="3">
        <v>79191.0</v>
      </c>
      <c r="I44" s="3">
        <v>85625.0</v>
      </c>
      <c r="J44" s="3">
        <v>96923.0</v>
      </c>
    </row>
    <row r="45" ht="15.75" customHeight="1">
      <c r="A45" s="12" t="s">
        <v>43</v>
      </c>
      <c r="B45" s="3">
        <v>86114.0</v>
      </c>
      <c r="C45" s="3">
        <v>80952.0</v>
      </c>
      <c r="D45" s="3">
        <v>83003.0</v>
      </c>
      <c r="E45" s="3">
        <v>81512.0</v>
      </c>
      <c r="F45" s="3">
        <v>81694.0</v>
      </c>
      <c r="G45" s="3">
        <v>90957.0</v>
      </c>
      <c r="H45" s="3">
        <v>106106.0</v>
      </c>
      <c r="I45" s="3">
        <v>110707.0</v>
      </c>
      <c r="J45" s="3">
        <v>119887.0</v>
      </c>
    </row>
    <row r="46" ht="15.75" customHeight="1">
      <c r="A46" s="14" t="s">
        <v>44</v>
      </c>
      <c r="B46" s="15"/>
      <c r="C46" s="15"/>
      <c r="D46" s="16"/>
      <c r="E46" s="15"/>
      <c r="F46" s="15"/>
      <c r="G46" s="15"/>
      <c r="H46" s="15"/>
      <c r="I46" s="15"/>
    </row>
    <row r="47" ht="15.75" customHeight="1">
      <c r="A47" s="12" t="s">
        <v>45</v>
      </c>
      <c r="B47" s="17">
        <v>2519.0</v>
      </c>
      <c r="C47" s="17">
        <v>2783.0</v>
      </c>
      <c r="D47" s="17">
        <v>2798.0</v>
      </c>
      <c r="E47" s="17">
        <v>2929.0</v>
      </c>
      <c r="F47" s="17">
        <v>2726.0</v>
      </c>
      <c r="G47" s="17">
        <v>2981.0</v>
      </c>
      <c r="H47" s="17">
        <v>3036.0</v>
      </c>
      <c r="I47" s="12">
        <v>3025.0</v>
      </c>
    </row>
    <row r="48" ht="15.75" customHeight="1">
      <c r="A48" s="12" t="s">
        <v>46</v>
      </c>
      <c r="B48" s="18">
        <v>565.0</v>
      </c>
      <c r="C48" s="18">
        <v>651.0</v>
      </c>
      <c r="D48" s="18">
        <v>602.0</v>
      </c>
      <c r="E48" s="18">
        <v>628.0</v>
      </c>
      <c r="F48" s="18">
        <v>565.0</v>
      </c>
      <c r="G48" s="18">
        <v>610.0</v>
      </c>
      <c r="H48" s="18">
        <v>695.0</v>
      </c>
      <c r="I48" s="12">
        <v>618.0</v>
      </c>
    </row>
    <row r="49" ht="15.75" customHeight="1">
      <c r="A49" s="12" t="s">
        <v>47</v>
      </c>
      <c r="B49" s="19">
        <v>1485.0</v>
      </c>
      <c r="C49" s="19">
        <v>1611.0</v>
      </c>
      <c r="D49" s="19">
        <v>1659.0</v>
      </c>
      <c r="E49" s="19">
        <v>1681.0</v>
      </c>
      <c r="F49" s="19">
        <v>1555.0</v>
      </c>
      <c r="G49" s="19">
        <v>1699.0</v>
      </c>
      <c r="H49" s="19">
        <v>1697.0</v>
      </c>
      <c r="I49" s="12">
        <v>1733.0</v>
      </c>
    </row>
    <row r="50" ht="15.75" customHeight="1">
      <c r="A50" s="12" t="s">
        <v>48</v>
      </c>
      <c r="B50" s="18">
        <v>469.0</v>
      </c>
      <c r="C50" s="18">
        <v>521.0</v>
      </c>
      <c r="D50" s="18">
        <v>537.0</v>
      </c>
      <c r="E50" s="18">
        <v>620.0</v>
      </c>
      <c r="F50" s="18">
        <v>606.0</v>
      </c>
      <c r="G50" s="18">
        <v>672.0</v>
      </c>
      <c r="H50" s="18">
        <v>644.0</v>
      </c>
      <c r="I50" s="12">
        <v>674.0</v>
      </c>
    </row>
    <row r="51" ht="15.75" customHeight="1">
      <c r="A51" s="12" t="s">
        <v>49</v>
      </c>
      <c r="B51" s="18">
        <v>492.0</v>
      </c>
      <c r="C51" s="18">
        <v>591.0</v>
      </c>
      <c r="D51" s="18">
        <v>580.0</v>
      </c>
      <c r="E51" s="18">
        <v>579.0</v>
      </c>
      <c r="F51" s="18">
        <v>496.0</v>
      </c>
      <c r="G51" s="18">
        <v>541.0</v>
      </c>
      <c r="H51" s="18">
        <v>539.0</v>
      </c>
      <c r="I51" s="12">
        <v>500.0</v>
      </c>
    </row>
    <row r="52" ht="15.75" customHeight="1">
      <c r="A52" s="12" t="s">
        <v>50</v>
      </c>
      <c r="B52" s="20">
        <v>747.0</v>
      </c>
      <c r="C52" s="20">
        <v>866.0</v>
      </c>
      <c r="D52" s="20">
        <v>848.0</v>
      </c>
      <c r="E52" s="20">
        <v>847.0</v>
      </c>
      <c r="F52" s="20">
        <v>800.0</v>
      </c>
      <c r="G52" s="20">
        <v>831.0</v>
      </c>
      <c r="H52" s="20">
        <v>823.0</v>
      </c>
      <c r="I52" s="12">
        <v>766.0</v>
      </c>
    </row>
    <row r="53" ht="15.75" customHeight="1">
      <c r="A53" s="12" t="s">
        <v>51</v>
      </c>
      <c r="B53" s="17">
        <v>1280.0</v>
      </c>
      <c r="C53" s="17">
        <v>1326.0</v>
      </c>
      <c r="D53" s="17">
        <v>1370.0</v>
      </c>
      <c r="E53" s="17">
        <v>1503.0</v>
      </c>
      <c r="F53" s="17">
        <v>1430.0</v>
      </c>
      <c r="G53" s="17">
        <v>1609.0</v>
      </c>
      <c r="H53" s="17">
        <v>1674.0</v>
      </c>
      <c r="I53" s="12">
        <v>1759.0</v>
      </c>
    </row>
    <row r="54" ht="15.75" customHeight="1">
      <c r="A54" s="12" t="s">
        <v>52</v>
      </c>
      <c r="B54" s="18">
        <v>23.0</v>
      </c>
      <c r="C54" s="18">
        <v>40.0</v>
      </c>
      <c r="D54" s="18">
        <v>33.0</v>
      </c>
      <c r="E54" s="18">
        <v>38.0</v>
      </c>
      <c r="F54" s="18">
        <v>14.0</v>
      </c>
      <c r="G54" s="18">
        <v>22.0</v>
      </c>
      <c r="H54" s="18">
        <v>17.0</v>
      </c>
      <c r="I54" s="18">
        <v>15.0</v>
      </c>
    </row>
    <row r="55" ht="15.75" customHeight="1">
      <c r="A55" s="12" t="s">
        <v>53</v>
      </c>
      <c r="B55" s="20">
        <v>2.0</v>
      </c>
      <c r="C55" s="20">
        <v>1.0</v>
      </c>
      <c r="D55" s="20">
        <v>2.0</v>
      </c>
      <c r="E55" s="20">
        <v>1.0</v>
      </c>
      <c r="F55" s="20">
        <v>0.0</v>
      </c>
      <c r="G55" s="20">
        <v>0.0</v>
      </c>
      <c r="H55" s="20">
        <v>1.0</v>
      </c>
      <c r="I55" s="20">
        <v>2.0</v>
      </c>
    </row>
    <row r="56" ht="15.75" customHeight="1">
      <c r="A56" s="12" t="s">
        <v>54</v>
      </c>
      <c r="B56" s="18">
        <v>16.0</v>
      </c>
      <c r="C56" s="18">
        <v>17.0</v>
      </c>
      <c r="D56" s="18">
        <v>10.0</v>
      </c>
      <c r="E56" s="18">
        <v>14.0</v>
      </c>
      <c r="F56" s="18">
        <v>15.0</v>
      </c>
      <c r="G56" s="18">
        <v>21.0</v>
      </c>
      <c r="H56" s="18">
        <v>16.0</v>
      </c>
      <c r="I56" s="18">
        <v>17.0</v>
      </c>
    </row>
    <row r="57" ht="15.75" customHeight="1">
      <c r="A57" s="12" t="s">
        <v>55</v>
      </c>
      <c r="B57" s="20">
        <v>116.0</v>
      </c>
      <c r="C57" s="20">
        <v>106.0</v>
      </c>
      <c r="D57" s="20">
        <v>92.0</v>
      </c>
      <c r="E57" s="20">
        <v>103.0</v>
      </c>
      <c r="F57" s="20">
        <v>93.0</v>
      </c>
      <c r="G57" s="20">
        <v>118.0</v>
      </c>
      <c r="H57" s="20">
        <v>127.0</v>
      </c>
      <c r="I57" s="20">
        <v>130.0</v>
      </c>
    </row>
    <row r="58" ht="15.75" customHeight="1">
      <c r="A58" s="12" t="s">
        <v>56</v>
      </c>
      <c r="B58" s="18">
        <v>362.0</v>
      </c>
      <c r="C58" s="18">
        <v>359.0</v>
      </c>
      <c r="D58" s="18">
        <v>330.0</v>
      </c>
      <c r="E58" s="18">
        <v>312.0</v>
      </c>
      <c r="F58" s="18">
        <v>297.0</v>
      </c>
      <c r="G58" s="18">
        <v>324.0</v>
      </c>
      <c r="H58" s="18">
        <v>361.0</v>
      </c>
      <c r="I58" s="18">
        <v>367.0</v>
      </c>
    </row>
    <row r="59" ht="15.75" customHeight="1">
      <c r="A59" s="12" t="s">
        <v>57</v>
      </c>
      <c r="B59" s="20">
        <v>111.0</v>
      </c>
      <c r="C59" s="20">
        <v>143.0</v>
      </c>
      <c r="D59" s="20">
        <v>140.0</v>
      </c>
      <c r="E59" s="20">
        <v>163.0</v>
      </c>
      <c r="F59" s="20">
        <v>112.0</v>
      </c>
      <c r="G59" s="20">
        <v>140.0</v>
      </c>
      <c r="H59" s="20">
        <v>190.0</v>
      </c>
      <c r="I59" s="20">
        <v>132.0</v>
      </c>
    </row>
    <row r="60" ht="15.75" customHeight="1">
      <c r="A60" s="12" t="s">
        <v>58</v>
      </c>
      <c r="B60" s="18">
        <v>236.0</v>
      </c>
      <c r="C60" s="18">
        <v>262.0</v>
      </c>
      <c r="D60" s="18">
        <v>281.0</v>
      </c>
      <c r="E60" s="18">
        <v>275.0</v>
      </c>
      <c r="F60" s="18">
        <v>221.0</v>
      </c>
      <c r="G60" s="18">
        <v>253.0</v>
      </c>
      <c r="H60" s="18">
        <v>252.0</v>
      </c>
      <c r="I60" s="18">
        <v>272.0</v>
      </c>
    </row>
    <row r="61" ht="15.75" customHeight="1">
      <c r="A61" s="12" t="s">
        <v>59</v>
      </c>
      <c r="B61" s="20">
        <v>95.0</v>
      </c>
      <c r="C61" s="20">
        <v>88.0</v>
      </c>
      <c r="D61" s="20">
        <v>93.0</v>
      </c>
      <c r="E61" s="20">
        <v>92.0</v>
      </c>
      <c r="F61" s="20">
        <v>86.0</v>
      </c>
      <c r="G61" s="20">
        <v>95.0</v>
      </c>
      <c r="H61" s="20">
        <v>101.0</v>
      </c>
      <c r="I61" s="20">
        <v>111.0</v>
      </c>
    </row>
    <row r="62" ht="15.75" customHeight="1">
      <c r="A62" s="12" t="s">
        <v>60</v>
      </c>
      <c r="B62" s="18">
        <v>79.0</v>
      </c>
      <c r="C62" s="18">
        <v>85.0</v>
      </c>
      <c r="D62" s="18">
        <v>71.0</v>
      </c>
      <c r="E62" s="18">
        <v>119.0</v>
      </c>
      <c r="F62" s="18">
        <v>109.0</v>
      </c>
      <c r="G62" s="18">
        <v>119.0</v>
      </c>
      <c r="H62" s="18">
        <v>135.0</v>
      </c>
      <c r="I62" s="18">
        <v>126.0</v>
      </c>
    </row>
    <row r="63" ht="15.75" customHeight="1">
      <c r="A63" s="12" t="s">
        <v>61</v>
      </c>
      <c r="B63" s="20">
        <v>91.0</v>
      </c>
      <c r="C63" s="20">
        <v>93.0</v>
      </c>
      <c r="D63" s="20">
        <v>102.0</v>
      </c>
      <c r="E63" s="20">
        <v>93.0</v>
      </c>
      <c r="F63" s="20">
        <v>91.0</v>
      </c>
      <c r="G63" s="20">
        <v>88.0</v>
      </c>
      <c r="H63" s="20">
        <v>102.0</v>
      </c>
      <c r="I63" s="20">
        <v>88.0</v>
      </c>
    </row>
    <row r="64" ht="15.75" customHeight="1">
      <c r="A64" s="12" t="s">
        <v>62</v>
      </c>
      <c r="B64" s="18">
        <v>38.0</v>
      </c>
      <c r="C64" s="18">
        <v>39.0</v>
      </c>
      <c r="D64" s="18">
        <v>70.0</v>
      </c>
      <c r="E64" s="18">
        <v>47.0</v>
      </c>
      <c r="F64" s="18">
        <v>30.0</v>
      </c>
      <c r="G64" s="18">
        <v>43.0</v>
      </c>
      <c r="H64" s="18">
        <v>45.0</v>
      </c>
      <c r="I64" s="18">
        <v>45.0</v>
      </c>
    </row>
    <row r="65" ht="15.75" customHeight="1">
      <c r="A65" s="12" t="s">
        <v>63</v>
      </c>
      <c r="B65" s="20">
        <v>238.0</v>
      </c>
      <c r="C65" s="20">
        <v>296.0</v>
      </c>
      <c r="D65" s="20">
        <v>300.0</v>
      </c>
      <c r="E65" s="20">
        <v>341.0</v>
      </c>
      <c r="F65" s="20">
        <v>328.0</v>
      </c>
      <c r="G65" s="20">
        <v>370.0</v>
      </c>
      <c r="H65" s="20">
        <v>352.0</v>
      </c>
      <c r="I65" s="20">
        <v>389.0</v>
      </c>
    </row>
    <row r="66" ht="15.75" customHeight="1">
      <c r="A66" s="12" t="s">
        <v>64</v>
      </c>
      <c r="B66" s="18">
        <v>43.0</v>
      </c>
      <c r="C66" s="18">
        <v>48.0</v>
      </c>
      <c r="D66" s="18">
        <v>62.0</v>
      </c>
      <c r="E66" s="18">
        <v>54.0</v>
      </c>
      <c r="F66" s="18">
        <v>56.0</v>
      </c>
      <c r="G66" s="18">
        <v>60.0</v>
      </c>
      <c r="H66" s="18">
        <v>55.0</v>
      </c>
      <c r="I66" s="18">
        <v>43.0</v>
      </c>
    </row>
    <row r="67" ht="15.75" customHeight="1">
      <c r="A67" s="12" t="s">
        <v>65</v>
      </c>
      <c r="B67" s="20">
        <v>138.0</v>
      </c>
      <c r="C67" s="20">
        <v>166.0</v>
      </c>
      <c r="D67" s="20">
        <v>190.0</v>
      </c>
      <c r="E67" s="20">
        <v>194.0</v>
      </c>
      <c r="F67" s="20">
        <v>174.0</v>
      </c>
      <c r="G67" s="20">
        <v>249.0</v>
      </c>
      <c r="H67" s="20">
        <v>211.0</v>
      </c>
      <c r="I67" s="20">
        <v>215.0</v>
      </c>
    </row>
    <row r="68" ht="15.75" customHeight="1">
      <c r="A68" s="12" t="s">
        <v>66</v>
      </c>
      <c r="B68" s="18">
        <v>174.0</v>
      </c>
      <c r="C68" s="18">
        <v>181.0</v>
      </c>
      <c r="D68" s="18">
        <v>187.0</v>
      </c>
      <c r="E68" s="18">
        <v>186.0</v>
      </c>
      <c r="F68" s="18">
        <v>186.0</v>
      </c>
      <c r="G68" s="18">
        <v>201.0</v>
      </c>
      <c r="H68" s="18">
        <v>189.0</v>
      </c>
      <c r="I68" s="18">
        <v>206.0</v>
      </c>
    </row>
    <row r="69" ht="15.75" customHeight="1">
      <c r="A69" s="12" t="s">
        <v>67</v>
      </c>
      <c r="B69" s="20">
        <v>301.0</v>
      </c>
      <c r="C69" s="20">
        <v>382.0</v>
      </c>
      <c r="D69" s="20">
        <v>325.0</v>
      </c>
      <c r="E69" s="20">
        <v>407.0</v>
      </c>
      <c r="F69" s="20">
        <v>455.0</v>
      </c>
      <c r="G69" s="20">
        <v>460.0</v>
      </c>
      <c r="H69" s="20">
        <v>403.0</v>
      </c>
      <c r="I69" s="20">
        <v>431.0</v>
      </c>
    </row>
    <row r="70" ht="15.75" customHeight="1">
      <c r="A70" s="12" t="s">
        <v>68</v>
      </c>
      <c r="B70" s="18">
        <v>37.0</v>
      </c>
      <c r="C70" s="18">
        <v>37.0</v>
      </c>
      <c r="D70" s="18">
        <v>32.0</v>
      </c>
      <c r="E70" s="18">
        <v>49.0</v>
      </c>
      <c r="F70" s="18">
        <v>37.0</v>
      </c>
      <c r="G70" s="18">
        <v>41.0</v>
      </c>
      <c r="H70" s="18">
        <v>50.0</v>
      </c>
      <c r="I70" s="18">
        <v>29.0</v>
      </c>
    </row>
    <row r="71" ht="15.75" customHeight="1">
      <c r="A71" s="12" t="s">
        <v>69</v>
      </c>
      <c r="B71" s="20">
        <v>214.0</v>
      </c>
      <c r="C71" s="20">
        <v>218.0</v>
      </c>
      <c r="D71" s="20">
        <v>241.0</v>
      </c>
      <c r="E71" s="20">
        <v>248.0</v>
      </c>
      <c r="F71" s="20">
        <v>246.0</v>
      </c>
      <c r="G71" s="20">
        <v>232.0</v>
      </c>
      <c r="H71" s="20">
        <v>264.0</v>
      </c>
      <c r="I71" s="20">
        <v>226.0</v>
      </c>
    </row>
    <row r="72" ht="15.75" customHeight="1">
      <c r="A72" s="12" t="s">
        <v>70</v>
      </c>
      <c r="B72" s="18">
        <v>129.0</v>
      </c>
      <c r="C72" s="18">
        <v>147.0</v>
      </c>
      <c r="D72" s="18">
        <v>171.0</v>
      </c>
      <c r="E72" s="18">
        <v>95.0</v>
      </c>
      <c r="F72" s="18">
        <v>91.0</v>
      </c>
      <c r="G72" s="18">
        <v>77.0</v>
      </c>
      <c r="H72" s="18">
        <v>96.0</v>
      </c>
      <c r="I72" s="18">
        <v>104.0</v>
      </c>
    </row>
    <row r="73" ht="15.75" customHeight="1">
      <c r="A73" s="12" t="s">
        <v>71</v>
      </c>
      <c r="B73" s="20">
        <v>76.0</v>
      </c>
      <c r="C73" s="20">
        <v>75.0</v>
      </c>
      <c r="D73" s="20">
        <v>66.0</v>
      </c>
      <c r="E73" s="20">
        <v>98.0</v>
      </c>
      <c r="F73" s="20">
        <v>85.0</v>
      </c>
      <c r="G73" s="20">
        <v>68.0</v>
      </c>
      <c r="H73" s="20">
        <v>69.0</v>
      </c>
      <c r="I73" s="20">
        <v>77.0</v>
      </c>
    </row>
    <row r="74" ht="15.75" customHeight="1">
      <c r="A74" s="12" t="s">
        <v>72</v>
      </c>
      <c r="B74" s="17">
        <v>1161.0</v>
      </c>
      <c r="C74" s="17">
        <v>1194.0</v>
      </c>
      <c r="D74" s="17">
        <v>1250.0</v>
      </c>
      <c r="E74" s="17">
        <v>1281.0</v>
      </c>
      <c r="F74" s="17">
        <v>1250.0</v>
      </c>
      <c r="G74" s="17">
        <v>1194.0</v>
      </c>
      <c r="H74" s="17">
        <v>1161.0</v>
      </c>
      <c r="I74" s="17">
        <v>1235.0</v>
      </c>
    </row>
    <row r="75" ht="15.75" customHeight="1">
      <c r="A75" s="12" t="s">
        <v>73</v>
      </c>
      <c r="B75" s="20">
        <v>153.0</v>
      </c>
      <c r="C75" s="20">
        <v>166.0</v>
      </c>
      <c r="D75" s="20">
        <v>177.0</v>
      </c>
      <c r="E75" s="20">
        <v>203.0</v>
      </c>
      <c r="F75" s="20">
        <v>177.0</v>
      </c>
      <c r="G75" s="20">
        <v>166.0</v>
      </c>
      <c r="H75" s="20">
        <v>153.0</v>
      </c>
      <c r="I75" s="20">
        <v>153.0</v>
      </c>
    </row>
    <row r="76" ht="15.75" customHeight="1">
      <c r="A76" s="12" t="s">
        <v>74</v>
      </c>
      <c r="B76" s="18">
        <v>23.0</v>
      </c>
      <c r="C76" s="18">
        <v>11.0</v>
      </c>
      <c r="D76" s="18">
        <v>16.0</v>
      </c>
      <c r="E76" s="18">
        <v>13.0</v>
      </c>
      <c r="F76" s="18">
        <v>16.0</v>
      </c>
      <c r="G76" s="18">
        <v>11.0</v>
      </c>
      <c r="H76" s="18">
        <v>23.0</v>
      </c>
      <c r="I76" s="18">
        <v>34.0</v>
      </c>
    </row>
    <row r="77" ht="15.75" customHeight="1">
      <c r="A77" s="12" t="s">
        <v>75</v>
      </c>
      <c r="B77" s="19">
        <v>1051.0</v>
      </c>
      <c r="C77" s="19">
        <v>1294.0</v>
      </c>
      <c r="D77" s="19">
        <v>1221.0</v>
      </c>
      <c r="E77" s="19">
        <v>1287.0</v>
      </c>
      <c r="F77" s="19">
        <v>1221.0</v>
      </c>
      <c r="G77" s="19">
        <v>1294.0</v>
      </c>
      <c r="H77" s="19">
        <v>1051.0</v>
      </c>
      <c r="I77" s="19">
        <v>1449.0</v>
      </c>
    </row>
    <row r="78" ht="15.75" customHeight="1">
      <c r="A78" s="12" t="s">
        <v>76</v>
      </c>
      <c r="B78" s="18">
        <v>43.0</v>
      </c>
      <c r="C78" s="18">
        <v>31.0</v>
      </c>
      <c r="D78" s="18">
        <v>24.0</v>
      </c>
      <c r="E78" s="18">
        <v>37.0</v>
      </c>
      <c r="F78" s="18">
        <v>24.0</v>
      </c>
      <c r="G78" s="18">
        <v>31.0</v>
      </c>
      <c r="H78" s="18">
        <v>43.0</v>
      </c>
      <c r="I78" s="18">
        <v>46.0</v>
      </c>
    </row>
    <row r="79" ht="15.75" customHeight="1">
      <c r="A79" s="12" t="s">
        <v>77</v>
      </c>
      <c r="B79" s="20">
        <v>88.0</v>
      </c>
      <c r="C79" s="20">
        <v>87.0</v>
      </c>
      <c r="D79" s="20">
        <v>110.0</v>
      </c>
      <c r="E79" s="20">
        <v>108.0</v>
      </c>
      <c r="F79" s="20">
        <v>110.0</v>
      </c>
      <c r="G79" s="20">
        <v>87.0</v>
      </c>
      <c r="H79" s="20">
        <v>88.0</v>
      </c>
      <c r="I79" s="20">
        <v>108.0</v>
      </c>
    </row>
    <row r="80" ht="15.75" customHeight="1">
      <c r="A80" s="12" t="s">
        <v>30</v>
      </c>
      <c r="B80" s="17">
        <v>1859.0</v>
      </c>
      <c r="C80" s="17">
        <v>2036.0</v>
      </c>
      <c r="D80" s="17">
        <v>1955.0</v>
      </c>
      <c r="E80" s="17">
        <v>2127.0</v>
      </c>
      <c r="F80" s="17">
        <v>2007.0</v>
      </c>
      <c r="G80" s="17">
        <v>2202.0</v>
      </c>
      <c r="H80" s="17">
        <v>2227.0</v>
      </c>
      <c r="I80" s="17">
        <v>2210.0</v>
      </c>
    </row>
    <row r="81" ht="15.75" customHeight="1">
      <c r="A81" s="12" t="s">
        <v>78</v>
      </c>
      <c r="B81" s="20">
        <v>660.0</v>
      </c>
      <c r="C81" s="20">
        <v>747.0</v>
      </c>
      <c r="D81" s="20">
        <v>843.0</v>
      </c>
      <c r="E81" s="20">
        <v>802.0</v>
      </c>
      <c r="F81" s="20">
        <v>719.0</v>
      </c>
      <c r="G81" s="20">
        <v>779.0</v>
      </c>
      <c r="H81" s="20">
        <v>809.0</v>
      </c>
      <c r="I81" s="20">
        <v>815.0</v>
      </c>
    </row>
    <row r="82" ht="15.75" customHeight="1">
      <c r="A82" s="12" t="s">
        <v>79</v>
      </c>
      <c r="B82" s="18">
        <v>271.0</v>
      </c>
      <c r="C82" s="18">
        <v>330.0</v>
      </c>
      <c r="D82" s="18">
        <v>358.0</v>
      </c>
      <c r="E82" s="18">
        <v>380.0</v>
      </c>
      <c r="F82" s="18">
        <v>315.0</v>
      </c>
      <c r="G82" s="18">
        <v>371.0</v>
      </c>
      <c r="H82" s="18">
        <v>371.0</v>
      </c>
      <c r="I82" s="18">
        <v>360.0</v>
      </c>
    </row>
    <row r="83" ht="15.75" customHeight="1">
      <c r="A83" s="12" t="s">
        <v>80</v>
      </c>
      <c r="B83" s="20">
        <v>370.0</v>
      </c>
      <c r="C83" s="20">
        <v>365.0</v>
      </c>
      <c r="D83" s="20">
        <v>384.0</v>
      </c>
      <c r="E83" s="20">
        <v>415.0</v>
      </c>
      <c r="F83" s="20">
        <v>382.0</v>
      </c>
      <c r="G83" s="20">
        <v>430.0</v>
      </c>
      <c r="H83" s="20">
        <v>372.0</v>
      </c>
      <c r="I83" s="20">
        <v>410.0</v>
      </c>
    </row>
    <row r="84" ht="15.75" customHeight="1">
      <c r="A84" s="12" t="s">
        <v>81</v>
      </c>
      <c r="B84" s="18">
        <v>538.0</v>
      </c>
      <c r="C84" s="18">
        <v>598.0</v>
      </c>
      <c r="D84" s="18">
        <v>628.0</v>
      </c>
      <c r="E84" s="18">
        <v>608.0</v>
      </c>
      <c r="F84" s="18">
        <v>613.0</v>
      </c>
      <c r="G84" s="18">
        <v>633.0</v>
      </c>
      <c r="H84" s="18">
        <v>673.0</v>
      </c>
      <c r="I84" s="18">
        <v>682.0</v>
      </c>
    </row>
    <row r="85" ht="15.75" customHeight="1">
      <c r="A85" s="12" t="s">
        <v>82</v>
      </c>
      <c r="B85" s="20">
        <v>775.0</v>
      </c>
      <c r="C85" s="20">
        <v>839.0</v>
      </c>
      <c r="D85" s="20">
        <v>826.0</v>
      </c>
      <c r="E85" s="20">
        <v>898.0</v>
      </c>
      <c r="F85" s="20">
        <v>851.0</v>
      </c>
      <c r="G85" s="20">
        <v>937.0</v>
      </c>
      <c r="H85" s="20">
        <v>925.0</v>
      </c>
      <c r="I85" s="20">
        <v>955.0</v>
      </c>
    </row>
    <row r="86" ht="15.75" customHeight="1">
      <c r="A86" s="12" t="s">
        <v>83</v>
      </c>
      <c r="B86" s="18">
        <v>565.0</v>
      </c>
      <c r="C86" s="18">
        <v>651.0</v>
      </c>
      <c r="D86" s="18">
        <v>602.0</v>
      </c>
      <c r="E86" s="18">
        <v>628.0</v>
      </c>
      <c r="F86" s="18">
        <v>565.0</v>
      </c>
      <c r="G86" s="18">
        <v>610.0</v>
      </c>
      <c r="H86" s="18">
        <v>695.0</v>
      </c>
      <c r="I86" s="18">
        <v>618.0</v>
      </c>
    </row>
    <row r="87" ht="15.75" customHeight="1">
      <c r="A87" s="12" t="s">
        <v>2</v>
      </c>
      <c r="B87" s="17">
        <v>1713.0</v>
      </c>
      <c r="C87" s="17">
        <v>1557.0</v>
      </c>
      <c r="D87" s="17">
        <v>1369.0</v>
      </c>
      <c r="E87" s="17">
        <v>1546.0</v>
      </c>
      <c r="F87" s="17">
        <v>1412.0</v>
      </c>
      <c r="G87" s="17">
        <v>1425.0</v>
      </c>
      <c r="H87" s="17">
        <v>1353.0</v>
      </c>
      <c r="I87" s="17">
        <v>1599.0</v>
      </c>
    </row>
    <row r="88" ht="15.75" customHeight="1">
      <c r="A88" s="12" t="s">
        <v>3</v>
      </c>
      <c r="B88" s="19">
        <v>1323.0</v>
      </c>
      <c r="C88" s="19">
        <v>1424.0</v>
      </c>
      <c r="D88" s="19">
        <v>1357.0</v>
      </c>
      <c r="E88" s="19">
        <v>1383.0</v>
      </c>
      <c r="F88" s="19">
        <v>1386.0</v>
      </c>
      <c r="G88" s="19">
        <v>1358.0</v>
      </c>
      <c r="H88" s="19">
        <v>1166.0</v>
      </c>
      <c r="I88" s="19">
        <v>1426.0</v>
      </c>
    </row>
    <row r="89" ht="15.75" customHeight="1">
      <c r="A89" s="12" t="s">
        <v>84</v>
      </c>
      <c r="B89" s="8">
        <f t="shared" ref="B89:I89" si="5">B47/SUM(B10:B15)</f>
        <v>0.6852557127</v>
      </c>
      <c r="C89" s="8">
        <f t="shared" si="5"/>
        <v>0.7942351598</v>
      </c>
      <c r="D89" s="8">
        <f t="shared" si="5"/>
        <v>0.8533089357</v>
      </c>
      <c r="E89" s="8">
        <f t="shared" si="5"/>
        <v>0.8071093965</v>
      </c>
      <c r="F89" s="8">
        <f t="shared" si="5"/>
        <v>0.8447474434</v>
      </c>
      <c r="G89" s="8">
        <f t="shared" si="5"/>
        <v>0.8987036479</v>
      </c>
      <c r="H89" s="8">
        <f t="shared" si="5"/>
        <v>0.8440366972</v>
      </c>
      <c r="I89" s="8">
        <f t="shared" si="5"/>
        <v>0.7914704343</v>
      </c>
      <c r="K89" s="12">
        <f> AVERAGE(B89:I89)</f>
        <v>0.8148584285</v>
      </c>
      <c r="L89" s="8">
        <f> STDEV(B89:I89)/SQRT(COUNT(B89:I89))</f>
        <v>0.02239356405</v>
      </c>
    </row>
    <row r="90" ht="15.75" customHeight="1"/>
    <row r="91" ht="15.75" customHeight="1">
      <c r="B91" s="21"/>
    </row>
    <row r="92" ht="15.75" customHeight="1">
      <c r="B92" s="21"/>
    </row>
    <row r="93" ht="15.75" customHeight="1">
      <c r="B93" s="21"/>
    </row>
    <row r="94" ht="15.75" customHeight="1">
      <c r="B94" s="21"/>
    </row>
    <row r="95" ht="15.75" customHeight="1">
      <c r="B95" s="21"/>
    </row>
    <row r="96" ht="15.75" customHeight="1">
      <c r="B96" s="21"/>
    </row>
    <row r="97" ht="15.75" customHeight="1">
      <c r="B97" s="21"/>
    </row>
    <row r="98" ht="15.75" customHeight="1">
      <c r="A98" s="12" t="s">
        <v>85</v>
      </c>
      <c r="B98" s="21"/>
    </row>
    <row r="99" ht="15.75" customHeight="1">
      <c r="A99" s="8" t="s">
        <v>86</v>
      </c>
      <c r="B99" s="21">
        <v>68081.0</v>
      </c>
      <c r="C99" s="21">
        <v>68830.0</v>
      </c>
      <c r="D99" s="21">
        <v>69820.0</v>
      </c>
      <c r="E99" s="21">
        <v>70687.0</v>
      </c>
      <c r="F99" s="21">
        <v>71675.0</v>
      </c>
      <c r="G99" s="21">
        <v>72690.0</v>
      </c>
      <c r="H99" s="21">
        <v>73500.0</v>
      </c>
      <c r="I99" s="21">
        <v>74354.0</v>
      </c>
      <c r="J99" s="21">
        <v>74601.0</v>
      </c>
    </row>
    <row r="100" ht="15.75" customHeight="1">
      <c r="A100" s="8" t="s">
        <v>2</v>
      </c>
      <c r="B100" s="21">
        <v>33545.0</v>
      </c>
      <c r="C100" s="21">
        <v>34002.0</v>
      </c>
      <c r="D100" s="21">
        <v>34243.0</v>
      </c>
      <c r="E100" s="21">
        <v>34393.0</v>
      </c>
      <c r="F100" s="21">
        <v>35399.0</v>
      </c>
      <c r="G100" s="21">
        <v>36057.0</v>
      </c>
      <c r="H100" s="21">
        <v>36758.0</v>
      </c>
      <c r="I100" s="21">
        <v>37552.0</v>
      </c>
      <c r="J100" s="21">
        <v>38120.0</v>
      </c>
    </row>
    <row r="101" ht="15.75" customHeight="1">
      <c r="A101" s="8" t="s">
        <v>3</v>
      </c>
      <c r="B101" s="21">
        <v>34536.0</v>
      </c>
      <c r="C101" s="21">
        <v>34828.0</v>
      </c>
      <c r="D101" s="21">
        <v>35577.0</v>
      </c>
      <c r="E101" s="21">
        <v>36294.0</v>
      </c>
      <c r="F101" s="21">
        <v>36276.0</v>
      </c>
      <c r="G101" s="21">
        <v>36633.0</v>
      </c>
      <c r="H101" s="21">
        <v>36742.0</v>
      </c>
      <c r="I101" s="21">
        <v>36802.0</v>
      </c>
      <c r="J101" s="21">
        <v>36481.0</v>
      </c>
    </row>
    <row r="102" ht="15.75" customHeight="1">
      <c r="A102" s="8" t="s">
        <v>87</v>
      </c>
      <c r="B102" s="21">
        <v>4954.0</v>
      </c>
      <c r="C102" s="21">
        <v>4903.0</v>
      </c>
      <c r="D102" s="21">
        <v>5056.0</v>
      </c>
      <c r="E102" s="21">
        <v>5175.0</v>
      </c>
      <c r="F102" s="21">
        <v>4811.0</v>
      </c>
      <c r="G102" s="21">
        <v>5084.0</v>
      </c>
      <c r="H102" s="21">
        <v>4873.0</v>
      </c>
      <c r="I102" s="8">
        <v>102.0</v>
      </c>
      <c r="J102" s="8">
        <v>104.5</v>
      </c>
    </row>
    <row r="103" ht="15.75" customHeight="1">
      <c r="A103" s="8" t="s">
        <v>88</v>
      </c>
      <c r="B103" s="21">
        <v>4497.0</v>
      </c>
      <c r="C103" s="21">
        <v>4644.0</v>
      </c>
      <c r="D103" s="21">
        <v>4556.0</v>
      </c>
      <c r="E103" s="21">
        <v>4525.0</v>
      </c>
      <c r="F103" s="21">
        <v>4516.0</v>
      </c>
      <c r="G103" s="21">
        <v>4188.0</v>
      </c>
      <c r="H103" s="21">
        <v>4106.0</v>
      </c>
      <c r="I103" s="21">
        <v>4420.0</v>
      </c>
      <c r="J103" s="21">
        <v>4264.0</v>
      </c>
    </row>
    <row r="104" ht="15.75" customHeight="1">
      <c r="A104" s="8" t="s">
        <v>89</v>
      </c>
      <c r="B104" s="21">
        <v>4691.0</v>
      </c>
      <c r="C104" s="21">
        <v>4556.0</v>
      </c>
      <c r="D104" s="21">
        <v>4547.0</v>
      </c>
      <c r="E104" s="21">
        <v>4427.0</v>
      </c>
      <c r="F104" s="21">
        <v>4419.0</v>
      </c>
      <c r="G104" s="21">
        <v>3840.0</v>
      </c>
      <c r="H104" s="21">
        <v>3733.0</v>
      </c>
      <c r="I104" s="21">
        <v>4027.0</v>
      </c>
      <c r="J104" s="21">
        <v>3783.0</v>
      </c>
    </row>
    <row r="105" ht="15.75" customHeight="1">
      <c r="A105" s="8" t="s">
        <v>90</v>
      </c>
      <c r="B105" s="21">
        <v>3981.0</v>
      </c>
      <c r="C105" s="21">
        <v>4137.0</v>
      </c>
      <c r="D105" s="21">
        <v>4348.0</v>
      </c>
      <c r="E105" s="21">
        <v>4103.0</v>
      </c>
      <c r="F105" s="21">
        <v>3776.0</v>
      </c>
      <c r="G105" s="21">
        <v>4004.0</v>
      </c>
      <c r="H105" s="21">
        <v>3849.0</v>
      </c>
      <c r="I105" s="21">
        <v>3671.0</v>
      </c>
      <c r="J105" s="21">
        <v>3610.0</v>
      </c>
    </row>
    <row r="106" ht="15.75" customHeight="1">
      <c r="A106" s="8" t="s">
        <v>91</v>
      </c>
      <c r="B106" s="21">
        <v>4536.0</v>
      </c>
      <c r="C106" s="21">
        <v>5049.0</v>
      </c>
      <c r="D106" s="21">
        <v>4968.0</v>
      </c>
      <c r="E106" s="21">
        <v>4989.0</v>
      </c>
      <c r="F106" s="21">
        <v>4815.0</v>
      </c>
      <c r="G106" s="21">
        <v>4811.0</v>
      </c>
      <c r="H106" s="21">
        <v>4832.0</v>
      </c>
      <c r="I106" s="21">
        <v>3904.0</v>
      </c>
      <c r="J106" s="21">
        <v>3889.0</v>
      </c>
    </row>
    <row r="107" ht="15.75" customHeight="1">
      <c r="A107" s="8" t="s">
        <v>92</v>
      </c>
      <c r="B107" s="21">
        <v>9891.0</v>
      </c>
      <c r="C107" s="21">
        <v>9676.0</v>
      </c>
      <c r="D107" s="21">
        <v>9828.0</v>
      </c>
      <c r="E107" s="21">
        <v>10342.0</v>
      </c>
      <c r="F107" s="21">
        <v>11116.0</v>
      </c>
      <c r="G107" s="21">
        <v>11494.0</v>
      </c>
      <c r="H107" s="21">
        <v>12572.0</v>
      </c>
      <c r="I107" s="21">
        <v>4701.0</v>
      </c>
      <c r="J107" s="21">
        <v>4617.0</v>
      </c>
    </row>
    <row r="108" ht="15.75" customHeight="1">
      <c r="A108" s="8" t="s">
        <v>93</v>
      </c>
      <c r="B108" s="21">
        <v>10225.0</v>
      </c>
      <c r="C108" s="21">
        <v>10128.0</v>
      </c>
      <c r="D108" s="21">
        <v>10153.0</v>
      </c>
      <c r="E108" s="21">
        <v>10280.0</v>
      </c>
      <c r="F108" s="21">
        <v>10438.0</v>
      </c>
      <c r="G108" s="21">
        <v>10297.0</v>
      </c>
      <c r="H108" s="21">
        <v>10096.0</v>
      </c>
      <c r="I108" s="21">
        <v>13059.0</v>
      </c>
      <c r="J108" s="21">
        <v>13251.0</v>
      </c>
    </row>
    <row r="109" ht="15.75" customHeight="1">
      <c r="A109" s="8" t="s">
        <v>94</v>
      </c>
      <c r="B109" s="21">
        <v>9687.0</v>
      </c>
      <c r="C109" s="21">
        <v>9639.0</v>
      </c>
      <c r="D109" s="21">
        <v>9863.0</v>
      </c>
      <c r="E109" s="21">
        <v>9504.0</v>
      </c>
      <c r="F109" s="21">
        <v>9662.0</v>
      </c>
      <c r="G109" s="21">
        <v>9889.0</v>
      </c>
      <c r="H109" s="21">
        <v>9727.0</v>
      </c>
      <c r="I109" s="21">
        <v>10149.0</v>
      </c>
      <c r="J109" s="21">
        <v>10506.0</v>
      </c>
    </row>
    <row r="110" ht="15.75" customHeight="1">
      <c r="A110" s="8" t="s">
        <v>95</v>
      </c>
      <c r="B110" s="21">
        <v>3958.0</v>
      </c>
      <c r="C110" s="21">
        <v>4269.0</v>
      </c>
      <c r="D110" s="21">
        <v>4318.0</v>
      </c>
      <c r="E110" s="21">
        <v>4621.0</v>
      </c>
      <c r="F110" s="21">
        <v>4852.0</v>
      </c>
      <c r="G110" s="21">
        <v>4882.0</v>
      </c>
      <c r="H110" s="21">
        <v>5061.0</v>
      </c>
      <c r="I110" s="21">
        <v>9975.0</v>
      </c>
      <c r="J110" s="21">
        <v>9941.0</v>
      </c>
    </row>
    <row r="111" ht="15.75" customHeight="1">
      <c r="A111" s="8" t="s">
        <v>96</v>
      </c>
      <c r="B111" s="21">
        <v>3822.0</v>
      </c>
      <c r="C111" s="21">
        <v>4111.0</v>
      </c>
      <c r="D111" s="21">
        <v>4029.0</v>
      </c>
      <c r="E111" s="21">
        <v>4107.0</v>
      </c>
      <c r="F111" s="21">
        <v>3950.0</v>
      </c>
      <c r="G111" s="21">
        <v>4056.0</v>
      </c>
      <c r="H111" s="21">
        <v>4042.0</v>
      </c>
      <c r="I111" s="21">
        <v>5134.0</v>
      </c>
      <c r="J111" s="21">
        <v>5110.0</v>
      </c>
    </row>
    <row r="112" ht="15.75" customHeight="1">
      <c r="A112" s="8" t="s">
        <v>97</v>
      </c>
      <c r="B112" s="21">
        <v>4569.0</v>
      </c>
      <c r="C112" s="21">
        <v>4812.0</v>
      </c>
      <c r="D112" s="21">
        <v>4921.0</v>
      </c>
      <c r="E112" s="21">
        <v>5035.0</v>
      </c>
      <c r="F112" s="21">
        <v>5435.0</v>
      </c>
      <c r="G112" s="21">
        <v>6024.0</v>
      </c>
      <c r="H112" s="21">
        <v>6349.0</v>
      </c>
      <c r="I112" s="21">
        <v>4076.0</v>
      </c>
      <c r="J112" s="21">
        <v>4157.0</v>
      </c>
    </row>
    <row r="113" ht="15.75" customHeight="1">
      <c r="A113" s="8" t="s">
        <v>98</v>
      </c>
      <c r="B113" s="21">
        <v>2137.0</v>
      </c>
      <c r="C113" s="21">
        <v>2081.0</v>
      </c>
      <c r="D113" s="21">
        <v>2286.0</v>
      </c>
      <c r="E113" s="21">
        <v>2668.0</v>
      </c>
      <c r="F113" s="21">
        <v>2877.0</v>
      </c>
      <c r="G113" s="21">
        <v>2918.0</v>
      </c>
      <c r="H113" s="21">
        <v>3001.0</v>
      </c>
      <c r="I113" s="21">
        <v>6871.0</v>
      </c>
      <c r="J113" s="21">
        <v>6902.0</v>
      </c>
    </row>
    <row r="114" ht="15.75" customHeight="1">
      <c r="A114" s="8" t="s">
        <v>99</v>
      </c>
      <c r="B114" s="21">
        <v>1133.0</v>
      </c>
      <c r="C114" s="8">
        <v>825.0</v>
      </c>
      <c r="D114" s="8">
        <v>947.0</v>
      </c>
      <c r="E114" s="8">
        <v>911.0</v>
      </c>
      <c r="F114" s="21">
        <v>1008.0</v>
      </c>
      <c r="G114" s="21">
        <v>1203.0</v>
      </c>
      <c r="H114" s="21">
        <v>1259.0</v>
      </c>
      <c r="I114" s="21">
        <v>3068.0</v>
      </c>
      <c r="J114" s="21">
        <v>2978.0</v>
      </c>
    </row>
    <row r="115" ht="15.75" customHeight="1">
      <c r="A115" s="12" t="s">
        <v>100</v>
      </c>
      <c r="B115" s="22">
        <v>31680.0</v>
      </c>
      <c r="C115" s="22">
        <v>34020.0</v>
      </c>
      <c r="D115" s="22">
        <v>34861.0</v>
      </c>
      <c r="E115" s="22">
        <v>36235.0</v>
      </c>
      <c r="F115" s="22">
        <v>34360.0</v>
      </c>
      <c r="G115" s="22">
        <v>36690.0</v>
      </c>
      <c r="H115" s="22">
        <v>37603.0</v>
      </c>
      <c r="I115" s="22">
        <v>37350.0</v>
      </c>
      <c r="J115" s="21"/>
    </row>
    <row r="116" ht="15.75" customHeight="1">
      <c r="A116" s="12" t="s">
        <v>101</v>
      </c>
      <c r="B116" s="21">
        <f t="shared" ref="B116:I116" si="6"> SUM(B106:B111)</f>
        <v>42119</v>
      </c>
      <c r="C116" s="21">
        <f t="shared" si="6"/>
        <v>42872</v>
      </c>
      <c r="D116" s="21">
        <f t="shared" si="6"/>
        <v>43159</v>
      </c>
      <c r="E116" s="21">
        <f t="shared" si="6"/>
        <v>43843</v>
      </c>
      <c r="F116" s="21">
        <f t="shared" si="6"/>
        <v>44833</v>
      </c>
      <c r="G116" s="21">
        <f t="shared" si="6"/>
        <v>45429</v>
      </c>
      <c r="H116" s="21">
        <f t="shared" si="6"/>
        <v>46330</v>
      </c>
      <c r="I116" s="21">
        <f t="shared" si="6"/>
        <v>46922</v>
      </c>
    </row>
    <row r="117" ht="15.75" customHeight="1">
      <c r="A117" s="12" t="s">
        <v>102</v>
      </c>
      <c r="B117" s="23">
        <f t="shared" ref="B117:I117" si="7">B115/B116</f>
        <v>0.7521546096</v>
      </c>
      <c r="C117" s="23">
        <f t="shared" si="7"/>
        <v>0.7935249114</v>
      </c>
      <c r="D117" s="23">
        <f t="shared" si="7"/>
        <v>0.8077341922</v>
      </c>
      <c r="E117" s="23">
        <f t="shared" si="7"/>
        <v>0.8264717287</v>
      </c>
      <c r="F117" s="23">
        <f t="shared" si="7"/>
        <v>0.7663997502</v>
      </c>
      <c r="G117" s="23">
        <f t="shared" si="7"/>
        <v>0.8076338902</v>
      </c>
      <c r="H117" s="23">
        <f t="shared" si="7"/>
        <v>0.8116339305</v>
      </c>
      <c r="I117" s="23">
        <f t="shared" si="7"/>
        <v>0.7960018755</v>
      </c>
      <c r="K117" s="24">
        <f> AVERAGE(B117:I117)</f>
        <v>0.795194361</v>
      </c>
      <c r="L117" s="12">
        <f> STDEV(B117:I117)/SQRT(COUNT(B117:I117))</f>
        <v>0.008707049058</v>
      </c>
    </row>
    <row r="118" ht="15.75" customHeight="1"/>
    <row r="119" ht="15.75" customHeight="1"/>
    <row r="120" ht="15.75" customHeight="1"/>
    <row r="121" ht="15.75" customHeight="1"/>
    <row r="122" ht="15.75" customHeight="1">
      <c r="A122" s="25" t="s">
        <v>103</v>
      </c>
      <c r="B122" s="25">
        <v>88.0</v>
      </c>
    </row>
    <row r="123" ht="15.75" customHeight="1">
      <c r="A123" s="25" t="s">
        <v>104</v>
      </c>
      <c r="B123" s="25">
        <v>223.0</v>
      </c>
    </row>
    <row r="124" ht="15.75" customHeight="1">
      <c r="A124" s="25" t="s">
        <v>105</v>
      </c>
      <c r="B124" s="25">
        <v>694.0</v>
      </c>
    </row>
    <row r="125" ht="15.75" customHeight="1"/>
    <row r="126" ht="15.75" customHeight="1">
      <c r="B126" s="8">
        <f> sum(B122:B124)</f>
        <v>1005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88"/>
    <col customWidth="1" min="2" max="26" width="8.63"/>
  </cols>
  <sheetData>
    <row r="1" ht="13.5" customHeight="1">
      <c r="A1" s="8" t="s">
        <v>106</v>
      </c>
      <c r="B1" s="21">
        <v>19805.0</v>
      </c>
      <c r="C1" s="21">
        <v>20161.0</v>
      </c>
      <c r="D1" s="21">
        <v>20291.0</v>
      </c>
      <c r="E1" s="21">
        <v>20441.0</v>
      </c>
      <c r="F1" s="21">
        <v>20529.0</v>
      </c>
      <c r="G1" s="21">
        <v>20461.0</v>
      </c>
      <c r="H1" s="21">
        <v>20698.0</v>
      </c>
      <c r="I1" s="21">
        <v>21106.0</v>
      </c>
      <c r="J1" s="21">
        <v>21484.0</v>
      </c>
    </row>
    <row r="2" ht="13.5" customHeight="1">
      <c r="A2" s="8" t="s">
        <v>107</v>
      </c>
      <c r="B2" s="26">
        <v>0.026</v>
      </c>
      <c r="C2" s="26">
        <v>0.027</v>
      </c>
      <c r="D2" s="26">
        <v>0.024</v>
      </c>
      <c r="E2" s="26">
        <v>0.03</v>
      </c>
      <c r="F2" s="26">
        <v>0.029</v>
      </c>
      <c r="G2" s="26">
        <v>0.031</v>
      </c>
      <c r="H2" s="26">
        <v>0.03</v>
      </c>
      <c r="I2" s="26">
        <v>0.026</v>
      </c>
      <c r="J2" s="26">
        <v>0.022</v>
      </c>
    </row>
    <row r="3" ht="13.5" customHeight="1">
      <c r="A3" s="8" t="s">
        <v>108</v>
      </c>
      <c r="B3" s="26">
        <v>0.04</v>
      </c>
      <c r="C3" s="26">
        <v>0.037</v>
      </c>
      <c r="D3" s="26">
        <v>0.04</v>
      </c>
      <c r="E3" s="26">
        <v>0.042</v>
      </c>
      <c r="F3" s="26">
        <v>0.036</v>
      </c>
      <c r="G3" s="26">
        <v>0.032</v>
      </c>
      <c r="H3" s="26">
        <v>0.027</v>
      </c>
      <c r="I3" s="26">
        <v>0.024</v>
      </c>
      <c r="J3" s="26">
        <v>0.017</v>
      </c>
    </row>
    <row r="4" ht="13.5" customHeight="1">
      <c r="A4" s="8" t="s">
        <v>109</v>
      </c>
      <c r="B4" s="26">
        <v>0.061</v>
      </c>
      <c r="C4" s="26">
        <v>0.059</v>
      </c>
      <c r="D4" s="26">
        <v>0.069</v>
      </c>
      <c r="E4" s="26">
        <v>0.064</v>
      </c>
      <c r="F4" s="26">
        <v>0.061</v>
      </c>
      <c r="G4" s="26">
        <v>0.062</v>
      </c>
      <c r="H4" s="26">
        <v>0.053</v>
      </c>
      <c r="I4" s="26">
        <v>0.045</v>
      </c>
      <c r="J4" s="26">
        <v>0.038</v>
      </c>
    </row>
    <row r="5" ht="13.5" customHeight="1">
      <c r="A5" s="8" t="s">
        <v>110</v>
      </c>
      <c r="B5" s="26">
        <v>0.059</v>
      </c>
      <c r="C5" s="26">
        <v>0.067</v>
      </c>
      <c r="D5" s="26">
        <v>0.062</v>
      </c>
      <c r="E5" s="26">
        <v>0.066</v>
      </c>
      <c r="F5" s="26">
        <v>0.057</v>
      </c>
      <c r="G5" s="26">
        <v>0.052</v>
      </c>
      <c r="H5" s="26">
        <v>0.049</v>
      </c>
      <c r="I5" s="26">
        <v>0.048</v>
      </c>
      <c r="J5" s="26">
        <v>0.037</v>
      </c>
    </row>
    <row r="6" ht="13.5" customHeight="1">
      <c r="A6" s="8" t="s">
        <v>111</v>
      </c>
      <c r="B6" s="26">
        <v>0.102</v>
      </c>
      <c r="C6" s="26">
        <v>0.105</v>
      </c>
      <c r="D6" s="26">
        <v>0.111</v>
      </c>
      <c r="E6" s="26">
        <v>0.116</v>
      </c>
      <c r="F6" s="26">
        <v>0.112</v>
      </c>
      <c r="G6" s="26">
        <v>0.105</v>
      </c>
      <c r="H6" s="26">
        <v>0.097</v>
      </c>
      <c r="I6" s="26">
        <v>0.094</v>
      </c>
      <c r="J6" s="26">
        <v>0.079</v>
      </c>
    </row>
    <row r="7" ht="13.5" customHeight="1">
      <c r="A7" s="8" t="s">
        <v>112</v>
      </c>
      <c r="B7" s="26">
        <v>0.146</v>
      </c>
      <c r="C7" s="26">
        <v>0.152</v>
      </c>
      <c r="D7" s="26">
        <v>0.141</v>
      </c>
      <c r="E7" s="26">
        <v>0.141</v>
      </c>
      <c r="F7" s="26">
        <v>0.16</v>
      </c>
      <c r="G7" s="26">
        <v>0.156</v>
      </c>
      <c r="H7" s="26">
        <v>0.162</v>
      </c>
      <c r="I7" s="26">
        <v>0.15</v>
      </c>
      <c r="J7" s="26">
        <v>0.14</v>
      </c>
    </row>
    <row r="8" ht="13.5" customHeight="1">
      <c r="A8" s="8" t="s">
        <v>113</v>
      </c>
      <c r="B8" s="26">
        <v>0.149</v>
      </c>
      <c r="C8" s="26">
        <v>0.141</v>
      </c>
      <c r="D8" s="26">
        <v>0.129</v>
      </c>
      <c r="E8" s="26">
        <v>0.127</v>
      </c>
      <c r="F8" s="26">
        <v>0.129</v>
      </c>
      <c r="G8" s="26">
        <v>0.132</v>
      </c>
      <c r="H8" s="26">
        <v>0.128</v>
      </c>
      <c r="I8" s="26">
        <v>0.137</v>
      </c>
      <c r="J8" s="26">
        <v>0.143</v>
      </c>
    </row>
    <row r="9" ht="13.5" customHeight="1">
      <c r="A9" s="8" t="s">
        <v>114</v>
      </c>
      <c r="B9" s="26">
        <v>0.22</v>
      </c>
      <c r="C9" s="26">
        <v>0.212</v>
      </c>
      <c r="D9" s="26">
        <v>0.213</v>
      </c>
      <c r="E9" s="26">
        <v>0.203</v>
      </c>
      <c r="F9" s="26">
        <v>0.203</v>
      </c>
      <c r="G9" s="26">
        <v>0.207</v>
      </c>
      <c r="H9" s="26">
        <v>0.204</v>
      </c>
      <c r="I9" s="26">
        <v>0.196</v>
      </c>
      <c r="J9" s="26">
        <v>0.186</v>
      </c>
    </row>
    <row r="10" ht="13.5" customHeight="1">
      <c r="A10" s="8" t="s">
        <v>115</v>
      </c>
      <c r="B10" s="26">
        <v>0.122</v>
      </c>
      <c r="C10" s="26">
        <v>0.121</v>
      </c>
      <c r="D10" s="26">
        <v>0.123</v>
      </c>
      <c r="E10" s="26">
        <v>0.122</v>
      </c>
      <c r="F10" s="26">
        <v>0.121</v>
      </c>
      <c r="G10" s="26">
        <v>0.121</v>
      </c>
      <c r="H10" s="26">
        <v>0.127</v>
      </c>
      <c r="I10" s="26">
        <v>0.134</v>
      </c>
      <c r="J10" s="26">
        <v>0.154</v>
      </c>
    </row>
    <row r="11" ht="13.5" customHeight="1">
      <c r="A11" s="8" t="s">
        <v>116</v>
      </c>
      <c r="B11" s="26">
        <v>0.075</v>
      </c>
      <c r="C11" s="26">
        <v>0.079</v>
      </c>
      <c r="D11" s="26">
        <v>0.088</v>
      </c>
      <c r="E11" s="26">
        <v>0.089</v>
      </c>
      <c r="F11" s="26">
        <v>0.092</v>
      </c>
      <c r="G11" s="26">
        <v>0.101</v>
      </c>
      <c r="H11" s="26">
        <v>0.123</v>
      </c>
      <c r="I11" s="26">
        <v>0.145</v>
      </c>
      <c r="J11" s="26">
        <v>0.185</v>
      </c>
    </row>
    <row r="12" ht="13.5" customHeight="1">
      <c r="A12" s="8" t="s">
        <v>117</v>
      </c>
      <c r="B12" s="21">
        <v>83629.0</v>
      </c>
      <c r="C12" s="21">
        <v>82634.0</v>
      </c>
      <c r="D12" s="21">
        <v>83066.0</v>
      </c>
      <c r="E12" s="21">
        <v>82083.0</v>
      </c>
      <c r="F12" s="21">
        <v>82564.0</v>
      </c>
      <c r="G12" s="21">
        <v>85521.0</v>
      </c>
      <c r="H12" s="21">
        <v>91629.0</v>
      </c>
      <c r="I12" s="21">
        <v>95625.0</v>
      </c>
      <c r="J12" s="21">
        <v>105448.0</v>
      </c>
    </row>
    <row r="13" ht="13.5" customHeight="1">
      <c r="F13" s="21">
        <v>99892.0</v>
      </c>
      <c r="G13" s="21">
        <v>102353.0</v>
      </c>
      <c r="H13" s="21">
        <v>109345.0</v>
      </c>
      <c r="I13" s="21">
        <v>115659.0</v>
      </c>
      <c r="J13" s="21">
        <v>126295.0</v>
      </c>
    </row>
    <row r="14" ht="13.5" customHeight="1">
      <c r="A14" s="12" t="s">
        <v>118</v>
      </c>
      <c r="B14" s="26">
        <f t="shared" ref="B14:J14" si="1"> SUM(B2:B4)</f>
        <v>0.127</v>
      </c>
      <c r="C14" s="26">
        <f t="shared" si="1"/>
        <v>0.123</v>
      </c>
      <c r="D14" s="26">
        <f t="shared" si="1"/>
        <v>0.133</v>
      </c>
      <c r="E14" s="26">
        <f t="shared" si="1"/>
        <v>0.136</v>
      </c>
      <c r="F14" s="26">
        <f t="shared" si="1"/>
        <v>0.126</v>
      </c>
      <c r="G14" s="26">
        <f t="shared" si="1"/>
        <v>0.125</v>
      </c>
      <c r="H14" s="26">
        <f t="shared" si="1"/>
        <v>0.11</v>
      </c>
      <c r="I14" s="26">
        <f t="shared" si="1"/>
        <v>0.095</v>
      </c>
      <c r="J14" s="26">
        <f t="shared" si="1"/>
        <v>0.077</v>
      </c>
    </row>
    <row r="15" ht="13.5" customHeight="1">
      <c r="A15" s="12" t="s">
        <v>119</v>
      </c>
      <c r="B15" s="13">
        <v>0.238</v>
      </c>
      <c r="C15" s="13">
        <v>0.211</v>
      </c>
      <c r="D15" s="13">
        <v>0.193</v>
      </c>
      <c r="E15" s="13">
        <v>0.235</v>
      </c>
      <c r="F15" s="13">
        <v>0.243</v>
      </c>
      <c r="G15" s="13">
        <v>0.221</v>
      </c>
      <c r="H15" s="13">
        <v>0.193</v>
      </c>
      <c r="I15" s="13">
        <v>0.165</v>
      </c>
      <c r="J15" s="13">
        <v>0.112</v>
      </c>
    </row>
    <row r="16" ht="13.5" customHeight="1">
      <c r="B16" s="8">
        <v>2010.0</v>
      </c>
      <c r="C16" s="8">
        <v>2011.0</v>
      </c>
      <c r="D16" s="8">
        <v>2012.0</v>
      </c>
      <c r="E16" s="8">
        <v>2013.0</v>
      </c>
      <c r="F16" s="8">
        <v>2014.0</v>
      </c>
      <c r="G16" s="8">
        <v>2015.0</v>
      </c>
      <c r="H16" s="8">
        <v>2016.0</v>
      </c>
      <c r="I16" s="8">
        <v>2017.0</v>
      </c>
      <c r="J16" s="8">
        <v>2018.0</v>
      </c>
    </row>
    <row r="17" ht="13.5" customHeight="1">
      <c r="B17" s="22">
        <v>37350.0</v>
      </c>
      <c r="C17" s="22">
        <v>37603.0</v>
      </c>
      <c r="D17" s="22">
        <v>36690.0</v>
      </c>
      <c r="E17" s="22">
        <v>34360.0</v>
      </c>
      <c r="F17" s="22">
        <v>36235.0</v>
      </c>
      <c r="G17" s="22">
        <v>34861.0</v>
      </c>
      <c r="H17" s="22">
        <v>34020.0</v>
      </c>
      <c r="I17" s="22">
        <v>31680.0</v>
      </c>
      <c r="J17" s="22"/>
      <c r="K17" s="27"/>
      <c r="L17" s="22"/>
      <c r="M17" s="27"/>
      <c r="N17" s="22"/>
      <c r="O17" s="27"/>
      <c r="P17" s="22"/>
      <c r="Q17" s="27"/>
    </row>
    <row r="18" ht="13.5" customHeight="1">
      <c r="B18" s="21">
        <v>68081.0</v>
      </c>
      <c r="C18" s="21">
        <v>68830.0</v>
      </c>
      <c r="D18" s="21">
        <v>69820.0</v>
      </c>
      <c r="E18" s="21">
        <v>72540.0</v>
      </c>
      <c r="F18" s="21">
        <v>73608.0</v>
      </c>
      <c r="G18" s="21">
        <v>72690.0</v>
      </c>
      <c r="H18" s="21">
        <v>73500.0</v>
      </c>
      <c r="I18" s="21">
        <v>74354.0</v>
      </c>
      <c r="J18" s="21">
        <v>74568.0</v>
      </c>
    </row>
    <row r="19" ht="13.5" customHeight="1"/>
    <row r="20" ht="13.5" customHeight="1"/>
    <row r="21" ht="13.5" customHeight="1">
      <c r="B21" s="25">
        <v>2010.0</v>
      </c>
      <c r="C21" s="25">
        <v>2011.0</v>
      </c>
      <c r="D21" s="25">
        <v>2012.0</v>
      </c>
      <c r="E21" s="25">
        <v>2013.0</v>
      </c>
      <c r="F21" s="25">
        <v>2014.0</v>
      </c>
      <c r="G21" s="25">
        <v>2015.0</v>
      </c>
      <c r="H21" s="25">
        <v>2016.0</v>
      </c>
      <c r="I21" s="25">
        <v>2017.0</v>
      </c>
      <c r="J21" s="25">
        <v>2018.0</v>
      </c>
    </row>
    <row r="22" ht="13.5" customHeight="1">
      <c r="A22" s="1" t="s">
        <v>17</v>
      </c>
      <c r="B22" s="11">
        <v>1981.0</v>
      </c>
      <c r="C22" s="1">
        <v>1960.0</v>
      </c>
      <c r="D22" s="1">
        <v>1908.0</v>
      </c>
      <c r="E22" s="1">
        <v>1955.0</v>
      </c>
      <c r="F22" s="1">
        <v>1880.0</v>
      </c>
      <c r="G22" s="1">
        <v>1859.0</v>
      </c>
      <c r="H22" s="1">
        <v>1917.0</v>
      </c>
      <c r="I22" s="1">
        <v>1961.0</v>
      </c>
      <c r="J22" s="1">
        <v>1943.0</v>
      </c>
    </row>
    <row r="23" ht="13.5" customHeight="1">
      <c r="A23" s="1" t="s">
        <v>18</v>
      </c>
      <c r="B23" s="11">
        <v>1334.0</v>
      </c>
      <c r="C23" s="1">
        <v>1243.0</v>
      </c>
      <c r="D23" s="1">
        <v>1136.0</v>
      </c>
      <c r="E23" s="1">
        <v>1079.0</v>
      </c>
      <c r="F23" s="1">
        <v>1068.0</v>
      </c>
      <c r="G23" s="1">
        <v>1057.0</v>
      </c>
      <c r="H23" s="1">
        <v>1105.0</v>
      </c>
      <c r="I23" s="11">
        <v>1175.0</v>
      </c>
      <c r="J23" s="1">
        <v>1156.0</v>
      </c>
    </row>
    <row r="24" ht="13.5" customHeight="1">
      <c r="A24" s="1" t="s">
        <v>19</v>
      </c>
      <c r="B24" s="1">
        <v>92.0</v>
      </c>
      <c r="C24" s="1">
        <v>62.0</v>
      </c>
      <c r="D24" s="1">
        <v>25.0</v>
      </c>
      <c r="E24" s="1">
        <v>30.0</v>
      </c>
      <c r="F24" s="1">
        <v>8.0</v>
      </c>
      <c r="G24" s="1">
        <v>34.0</v>
      </c>
      <c r="H24" s="1">
        <v>69.0</v>
      </c>
      <c r="I24" s="1">
        <v>77.0</v>
      </c>
      <c r="J24" s="1">
        <v>104.0</v>
      </c>
    </row>
    <row r="25" ht="13.5" customHeight="1">
      <c r="A25" s="1" t="s">
        <v>20</v>
      </c>
      <c r="B25" s="1">
        <v>215.0</v>
      </c>
      <c r="C25" s="1">
        <v>227.0</v>
      </c>
      <c r="D25" s="1">
        <v>215.0</v>
      </c>
      <c r="E25" s="1">
        <v>198.0</v>
      </c>
      <c r="F25" s="1">
        <v>143.0</v>
      </c>
      <c r="G25" s="1">
        <v>140.0</v>
      </c>
      <c r="H25" s="1">
        <v>157.0</v>
      </c>
      <c r="I25" s="1">
        <v>167.0</v>
      </c>
      <c r="J25" s="1">
        <v>194.0</v>
      </c>
    </row>
    <row r="26" ht="13.5" customHeight="1">
      <c r="A26" s="1" t="s">
        <v>21</v>
      </c>
      <c r="B26" s="1">
        <v>340.0</v>
      </c>
      <c r="C26" s="1">
        <v>428.0</v>
      </c>
      <c r="D26" s="1">
        <v>532.0</v>
      </c>
      <c r="E26" s="1">
        <v>648.0</v>
      </c>
      <c r="F26" s="1">
        <v>661.0</v>
      </c>
      <c r="G26" s="1">
        <v>628.0</v>
      </c>
      <c r="H26" s="1">
        <v>586.0</v>
      </c>
      <c r="I26" s="1">
        <v>542.0</v>
      </c>
      <c r="J26" s="1">
        <v>520.0</v>
      </c>
    </row>
    <row r="27" ht="13.5" customHeight="1">
      <c r="A27" s="25" t="s">
        <v>120</v>
      </c>
    </row>
    <row r="28" ht="13.5" customHeight="1"/>
    <row r="29" ht="13.5" customHeight="1">
      <c r="B29" s="25">
        <v>2010.0</v>
      </c>
      <c r="C29" s="25">
        <v>2011.0</v>
      </c>
      <c r="D29" s="25">
        <v>2012.0</v>
      </c>
      <c r="E29" s="25">
        <v>2013.0</v>
      </c>
      <c r="F29" s="25">
        <v>2014.0</v>
      </c>
      <c r="G29" s="25">
        <v>2015.0</v>
      </c>
      <c r="H29" s="25">
        <v>2016.0</v>
      </c>
      <c r="I29" s="25">
        <v>2014.0</v>
      </c>
      <c r="J29" s="25">
        <v>2018.0</v>
      </c>
    </row>
    <row r="30" ht="13.5" customHeight="1">
      <c r="A30" s="12" t="s">
        <v>31</v>
      </c>
      <c r="B30" s="13">
        <v>0.054</v>
      </c>
      <c r="C30" s="13">
        <v>0.047</v>
      </c>
      <c r="D30" s="13">
        <v>0.023</v>
      </c>
      <c r="E30" s="13">
        <v>0.052</v>
      </c>
      <c r="F30" s="13">
        <v>0.055</v>
      </c>
      <c r="G30" s="13">
        <v>0.065</v>
      </c>
      <c r="H30" s="13">
        <v>0.057</v>
      </c>
      <c r="I30" s="13">
        <v>0.049</v>
      </c>
      <c r="J30" s="13">
        <v>0.025</v>
      </c>
    </row>
    <row r="31" ht="13.5" customHeight="1">
      <c r="A31" s="12" t="s">
        <v>32</v>
      </c>
      <c r="B31" s="13">
        <v>0.066</v>
      </c>
      <c r="C31" s="13">
        <v>0.073</v>
      </c>
      <c r="D31" s="13">
        <v>0.096</v>
      </c>
      <c r="E31" s="13">
        <v>0.12</v>
      </c>
      <c r="F31" s="13">
        <v>0.112</v>
      </c>
      <c r="G31" s="13">
        <v>0.081</v>
      </c>
      <c r="H31" s="13">
        <v>0.062</v>
      </c>
      <c r="I31" s="13">
        <v>0.048</v>
      </c>
      <c r="J31" s="13">
        <v>0.026</v>
      </c>
    </row>
    <row r="32" ht="13.5" customHeight="1">
      <c r="A32" s="12" t="s">
        <v>33</v>
      </c>
      <c r="B32" s="13">
        <v>0.118</v>
      </c>
      <c r="C32" s="13">
        <v>0.091</v>
      </c>
      <c r="D32" s="13">
        <v>0.074</v>
      </c>
      <c r="E32" s="13">
        <v>0.063</v>
      </c>
      <c r="F32" s="13">
        <v>0.076</v>
      </c>
      <c r="G32" s="13">
        <v>0.075</v>
      </c>
      <c r="H32" s="13">
        <v>0.074</v>
      </c>
      <c r="I32" s="13">
        <v>0.068</v>
      </c>
      <c r="J32" s="13">
        <v>0.061</v>
      </c>
    </row>
    <row r="33" ht="13.5" customHeight="1">
      <c r="A33" s="28" t="s">
        <v>35</v>
      </c>
      <c r="B33" s="13">
        <v>0.018</v>
      </c>
      <c r="C33" s="13">
        <v>0.036</v>
      </c>
      <c r="D33" s="13">
        <v>0.065</v>
      </c>
      <c r="E33" s="13">
        <v>0.068</v>
      </c>
      <c r="F33" s="13">
        <v>0.077</v>
      </c>
      <c r="G33" s="13">
        <v>0.051</v>
      </c>
      <c r="H33" s="13">
        <v>0.055</v>
      </c>
      <c r="I33" s="13">
        <v>0.067</v>
      </c>
      <c r="J33" s="13">
        <v>0.053</v>
      </c>
    </row>
    <row r="34" ht="13.5" customHeight="1">
      <c r="A34" s="28" t="s">
        <v>36</v>
      </c>
      <c r="B34" s="13">
        <v>0.118</v>
      </c>
      <c r="C34" s="13">
        <v>0.139</v>
      </c>
      <c r="D34" s="13">
        <v>0.138</v>
      </c>
      <c r="E34" s="13">
        <v>0.11</v>
      </c>
      <c r="F34" s="13">
        <v>0.128</v>
      </c>
      <c r="G34" s="13">
        <v>0.129</v>
      </c>
      <c r="H34" s="13">
        <v>0.11</v>
      </c>
      <c r="I34" s="13">
        <v>0.099</v>
      </c>
      <c r="J34" s="13">
        <v>0.098</v>
      </c>
    </row>
    <row r="35" ht="13.5" customHeight="1">
      <c r="A35" s="28" t="s">
        <v>37</v>
      </c>
      <c r="B35" s="13">
        <v>0.139</v>
      </c>
      <c r="C35" s="13">
        <v>0.157</v>
      </c>
      <c r="D35" s="13">
        <v>0.155</v>
      </c>
      <c r="E35" s="13">
        <v>0.145</v>
      </c>
      <c r="F35" s="13">
        <v>0.142</v>
      </c>
      <c r="G35" s="13">
        <v>0.137</v>
      </c>
      <c r="H35" s="13">
        <v>0.128</v>
      </c>
      <c r="I35" s="13">
        <v>0.11</v>
      </c>
      <c r="J35" s="13">
        <v>0.122</v>
      </c>
    </row>
    <row r="36" ht="13.5" customHeight="1">
      <c r="A36" s="28" t="s">
        <v>38</v>
      </c>
      <c r="B36" s="13">
        <v>0.152</v>
      </c>
      <c r="C36" s="13">
        <v>0.153</v>
      </c>
      <c r="D36" s="13">
        <v>0.15</v>
      </c>
      <c r="E36" s="13">
        <v>0.146</v>
      </c>
      <c r="F36" s="13">
        <v>0.113</v>
      </c>
      <c r="G36" s="13">
        <v>0.132</v>
      </c>
      <c r="H36" s="13">
        <v>0.104</v>
      </c>
      <c r="I36" s="13">
        <v>0.115</v>
      </c>
      <c r="J36" s="13">
        <v>0.127</v>
      </c>
    </row>
    <row r="37" ht="13.5" customHeight="1">
      <c r="A37" s="28" t="s">
        <v>39</v>
      </c>
      <c r="B37" s="13">
        <v>0.177</v>
      </c>
      <c r="C37" s="13">
        <v>0.176</v>
      </c>
      <c r="D37" s="13">
        <v>0.131</v>
      </c>
      <c r="E37" s="13">
        <v>0.126</v>
      </c>
      <c r="F37" s="13">
        <v>0.135</v>
      </c>
      <c r="G37" s="13">
        <v>0.125</v>
      </c>
      <c r="H37" s="13">
        <v>0.13</v>
      </c>
      <c r="I37" s="13">
        <v>0.181</v>
      </c>
      <c r="J37" s="13">
        <v>0.19</v>
      </c>
    </row>
    <row r="38" ht="13.5" customHeight="1">
      <c r="A38" s="28" t="s">
        <v>40</v>
      </c>
      <c r="B38" s="13">
        <v>0.105</v>
      </c>
      <c r="C38" s="13">
        <v>0.086</v>
      </c>
      <c r="D38" s="13">
        <v>0.116</v>
      </c>
      <c r="E38" s="13">
        <v>0.11</v>
      </c>
      <c r="F38" s="13">
        <v>0.099</v>
      </c>
      <c r="G38" s="13">
        <v>0.112</v>
      </c>
      <c r="H38" s="13">
        <v>0.151</v>
      </c>
      <c r="I38" s="13">
        <v>0.139</v>
      </c>
      <c r="J38" s="13">
        <v>0.131</v>
      </c>
    </row>
    <row r="39" ht="13.5" customHeight="1">
      <c r="A39" s="28" t="s">
        <v>41</v>
      </c>
      <c r="B39" s="13">
        <v>0.052</v>
      </c>
      <c r="C39" s="13">
        <v>0.042</v>
      </c>
      <c r="D39" s="13">
        <v>0.051</v>
      </c>
      <c r="E39" s="13">
        <v>0.06</v>
      </c>
      <c r="F39" s="13">
        <v>0.063</v>
      </c>
      <c r="G39" s="13">
        <v>0.093</v>
      </c>
      <c r="H39" s="13">
        <v>0.129</v>
      </c>
      <c r="I39" s="13">
        <v>0.124</v>
      </c>
      <c r="J39" s="13">
        <v>0.168</v>
      </c>
    </row>
    <row r="40" ht="13.5" customHeight="1">
      <c r="A40" s="29" t="s">
        <v>120</v>
      </c>
      <c r="B40" s="13"/>
      <c r="C40" s="13"/>
      <c r="D40" s="13"/>
      <c r="E40" s="13"/>
      <c r="F40" s="13"/>
      <c r="G40" s="13"/>
      <c r="H40" s="13"/>
      <c r="I40" s="13"/>
      <c r="J40" s="13"/>
    </row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frank</dc:creator>
</cp:coreProperties>
</file>