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nuelsantana/Downloads/"/>
    </mc:Choice>
  </mc:AlternateContent>
  <xr:revisionPtr revIDLastSave="0" documentId="13_ncr:1_{D1B56352-CF82-F04D-A92C-572597AC28AB}" xr6:coauthVersionLast="45" xr6:coauthVersionMax="45" xr10:uidLastSave="{00000000-0000-0000-0000-000000000000}"/>
  <bookViews>
    <workbookView xWindow="-33920" yWindow="-2040" windowWidth="30180" windowHeight="17520" tabRatio="500" activeTab="1" xr2:uid="{00000000-000D-0000-FFFF-FFFF00000000}"/>
  </bookViews>
  <sheets>
    <sheet name="Ages" sheetId="1" r:id="rId1"/>
    <sheet name="Ages - by group" sheetId="3" r:id="rId2"/>
    <sheet name="+ error bar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3" i="1"/>
  <c r="G9" i="1"/>
  <c r="F7" i="1"/>
  <c r="G7" i="1"/>
  <c r="F5" i="1"/>
  <c r="G5" i="1"/>
  <c r="H6" i="1"/>
  <c r="H7" i="1"/>
  <c r="H8" i="1"/>
  <c r="H9" i="1"/>
  <c r="H10" i="1"/>
  <c r="H5" i="1"/>
  <c r="I9" i="1"/>
  <c r="J9" i="1"/>
  <c r="I7" i="1"/>
  <c r="J7" i="1"/>
  <c r="I5" i="1"/>
  <c r="J5" i="1"/>
</calcChain>
</file>

<file path=xl/sharedStrings.xml><?xml version="1.0" encoding="utf-8"?>
<sst xmlns="http://schemas.openxmlformats.org/spreadsheetml/2006/main" count="47" uniqueCount="25">
  <si>
    <t>Estimate</t>
  </si>
  <si>
    <t>AGE</t>
  </si>
  <si>
    <t>Age</t>
  </si>
  <si>
    <t>Child</t>
  </si>
  <si>
    <t>Working Age Adult</t>
  </si>
  <si>
    <t>Senior Adult</t>
  </si>
  <si>
    <t>Source: 2017 ACS 5-Year Estimates, Table S1810.</t>
  </si>
  <si>
    <t>Note: Age summarized from Census table into three categories: "Child" (aged 17 and under), "Working Age Adult" (aged 18-64), and "Senior Adult" (aged 75 years and over).</t>
  </si>
  <si>
    <t>MoE</t>
  </si>
  <si>
    <t xml:space="preserve">Table 1 - Population Demographics: Age
Census Tract 4004 </t>
  </si>
  <si>
    <t>Percentage</t>
  </si>
  <si>
    <t>MoE2</t>
  </si>
  <si>
    <t>MoEa + MoEb</t>
  </si>
  <si>
    <t>Under 5 years</t>
  </si>
  <si>
    <t>Children</t>
  </si>
  <si>
    <t>5 to 17 years</t>
  </si>
  <si>
    <t>18 to 34 years</t>
  </si>
  <si>
    <t>35 to 64 years</t>
  </si>
  <si>
    <t>65 to 74 years</t>
  </si>
  <si>
    <t>Seniors</t>
  </si>
  <si>
    <t>75 years and over</t>
  </si>
  <si>
    <t>AGE GROUP</t>
  </si>
  <si>
    <t>Total population</t>
  </si>
  <si>
    <t>Working age adult</t>
  </si>
  <si>
    <t>Figure 1 - Population Demographics: Age (Census Tract 4004)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</si>
</sst>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12"/>
      <color rgb="FF000000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5" fontId="5" fillId="0" borderId="0" xfId="34" applyNumberFormat="1" applyFont="1" applyAlignment="1">
      <alignment horizontal="right" indent="2"/>
    </xf>
    <xf numFmtId="1" fontId="5" fillId="0" borderId="0" xfId="0" applyNumberFormat="1" applyFont="1"/>
    <xf numFmtId="0" fontId="5" fillId="0" borderId="0" xfId="0" applyFont="1"/>
    <xf numFmtId="0" fontId="5" fillId="0" borderId="1" xfId="0" applyFont="1" applyBorder="1" applyAlignment="1">
      <alignment wrapText="1"/>
    </xf>
    <xf numFmtId="165" fontId="5" fillId="0" borderId="1" xfId="34" applyNumberFormat="1" applyFont="1" applyBorder="1" applyAlignment="1">
      <alignment horizontal="right" indent="2"/>
    </xf>
    <xf numFmtId="1" fontId="5" fillId="0" borderId="1" xfId="0" applyNumberFormat="1" applyFont="1" applyBorder="1"/>
    <xf numFmtId="0" fontId="6" fillId="0" borderId="1" xfId="0" applyFont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8" fillId="2" borderId="0" xfId="0" applyFont="1" applyFill="1" applyBorder="1"/>
    <xf numFmtId="0" fontId="5" fillId="0" borderId="0" xfId="0" applyFont="1" applyBorder="1"/>
    <xf numFmtId="166" fontId="5" fillId="0" borderId="0" xfId="34" applyNumberFormat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quotePrefix="1" applyFont="1" applyBorder="1" applyAlignment="1">
      <alignment horizontal="left" vertical="center"/>
    </xf>
    <xf numFmtId="166" fontId="5" fillId="0" borderId="0" xfId="0" quotePrefix="1" applyNumberFormat="1" applyFont="1" applyBorder="1" applyAlignment="1">
      <alignment horizontal="left" vertical="center"/>
    </xf>
    <xf numFmtId="166" fontId="5" fillId="0" borderId="0" xfId="34" applyNumberFormat="1" applyFont="1" applyBorder="1" applyAlignment="1">
      <alignment vertical="center"/>
    </xf>
    <xf numFmtId="167" fontId="5" fillId="0" borderId="0" xfId="34" applyNumberFormat="1" applyFont="1" applyBorder="1" applyAlignment="1">
      <alignment vertical="center"/>
    </xf>
    <xf numFmtId="0" fontId="5" fillId="0" borderId="0" xfId="0" applyFont="1" applyBorder="1" applyAlignment="1">
      <alignment horizontal="left" indent="1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indent="1"/>
    </xf>
    <xf numFmtId="166" fontId="5" fillId="0" borderId="1" xfId="34" applyNumberFormat="1" applyFont="1" applyBorder="1"/>
    <xf numFmtId="0" fontId="5" fillId="0" borderId="1" xfId="0" quotePrefix="1" applyFont="1" applyBorder="1" applyAlignment="1">
      <alignment horizontal="right"/>
    </xf>
    <xf numFmtId="0" fontId="0" fillId="0" borderId="1" xfId="0" applyBorder="1"/>
    <xf numFmtId="166" fontId="5" fillId="0" borderId="1" xfId="34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9" fontId="5" fillId="0" borderId="0" xfId="0" applyNumberFormat="1" applyFont="1"/>
    <xf numFmtId="169" fontId="5" fillId="0" borderId="1" xfId="0" applyNumberFormat="1" applyFont="1" applyBorder="1"/>
    <xf numFmtId="0" fontId="9" fillId="0" borderId="0" xfId="0" applyFont="1" applyFill="1" applyBorder="1" applyAlignment="1">
      <alignment vertical="top" wrapText="1"/>
    </xf>
    <xf numFmtId="0" fontId="10" fillId="0" borderId="0" xfId="0" applyFont="1" applyAlignment="1"/>
    <xf numFmtId="0" fontId="5" fillId="0" borderId="0" xfId="0" applyFont="1" applyAlignment="1"/>
    <xf numFmtId="0" fontId="12" fillId="0" borderId="0" xfId="0" applyFont="1"/>
    <xf numFmtId="0" fontId="5" fillId="0" borderId="0" xfId="0" quotePrefix="1" applyFont="1" applyBorder="1" applyAlignment="1">
      <alignment horizontal="left" vertical="center" indent="1"/>
    </xf>
    <xf numFmtId="166" fontId="5" fillId="0" borderId="0" xfId="34" applyNumberFormat="1" applyFont="1" applyBorder="1" applyAlignment="1">
      <alignment horizontal="center" vertical="center"/>
    </xf>
    <xf numFmtId="168" fontId="5" fillId="0" borderId="0" xfId="35" applyNumberFormat="1" applyFont="1" applyBorder="1" applyAlignment="1">
      <alignment horizontal="right" vertical="center"/>
    </xf>
    <xf numFmtId="167" fontId="5" fillId="0" borderId="0" xfId="34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center" indent="1"/>
    </xf>
    <xf numFmtId="166" fontId="5" fillId="0" borderId="1" xfId="34" applyNumberFormat="1" applyFont="1" applyBorder="1" applyAlignment="1">
      <alignment horizontal="center" vertical="center"/>
    </xf>
    <xf numFmtId="168" fontId="5" fillId="0" borderId="1" xfId="35" applyNumberFormat="1" applyFont="1" applyBorder="1" applyAlignment="1">
      <alignment horizontal="right" vertical="center"/>
    </xf>
    <xf numFmtId="167" fontId="5" fillId="0" borderId="1" xfId="34" applyNumberFormat="1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</cellXfs>
  <cellStyles count="36">
    <cellStyle name="Comma" xfId="3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7" xr:uid="{00000000-0005-0000-0000-000022000000}"/>
    <cellStyle name="Percent" xfId="3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'Ages - by group'!$C$4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'Ages - by group'!$B$5:$B$7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'Ages - by group'!$C$5:$C$7</c:f>
              <c:numCache>
                <c:formatCode>_-* #,##0_-;\-* #,##0_-;_-* "-"??_-;_-@_-</c:formatCode>
                <c:ptCount val="3"/>
                <c:pt idx="0">
                  <c:v>678</c:v>
                </c:pt>
                <c:pt idx="1">
                  <c:v>2810</c:v>
                </c:pt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B843-8E08-F17AAFF1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830512"/>
        <c:axId val="917812288"/>
      </c:barChart>
      <c:catAx>
        <c:axId val="917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12288"/>
        <c:crosses val="autoZero"/>
        <c:auto val="1"/>
        <c:lblAlgn val="ctr"/>
        <c:lblOffset val="100"/>
        <c:noMultiLvlLbl val="0"/>
      </c:catAx>
      <c:valAx>
        <c:axId val="917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 error bars'!$C$4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bg1">
                <a:lumMod val="75000"/>
                <a:alpha val="6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'+ error bars'!$D$5:$D$7</c:f>
                <c:numCache>
                  <c:formatCode>General</c:formatCode>
                  <c:ptCount val="3"/>
                  <c:pt idx="0">
                    <c:v>160.70469812671936</c:v>
                  </c:pt>
                  <c:pt idx="1">
                    <c:v>247.41867350707383</c:v>
                  </c:pt>
                  <c:pt idx="2">
                    <c:v>97.005154502222197</c:v>
                  </c:pt>
                </c:numCache>
              </c:numRef>
            </c:plus>
            <c:minus>
              <c:numRef>
                <c:f>'+ error bars'!$D$5:$D$7</c:f>
                <c:numCache>
                  <c:formatCode>General</c:formatCode>
                  <c:ptCount val="3"/>
                  <c:pt idx="0">
                    <c:v>160.70469812671936</c:v>
                  </c:pt>
                  <c:pt idx="1">
                    <c:v>247.41867350707383</c:v>
                  </c:pt>
                  <c:pt idx="2">
                    <c:v>97.005154502222197</c:v>
                  </c:pt>
                </c:numCache>
              </c:numRef>
            </c:minus>
            <c:spPr>
              <a:noFill/>
              <a:ln w="952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'+ error bars'!$B$5:$B$7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'+ error bars'!$C$5:$C$7</c:f>
              <c:numCache>
                <c:formatCode>_-* #,##0_-;\-* #,##0_-;_-* "-"??_-;_-@_-</c:formatCode>
                <c:ptCount val="3"/>
                <c:pt idx="0">
                  <c:v>678</c:v>
                </c:pt>
                <c:pt idx="1">
                  <c:v>2810</c:v>
                </c:pt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A344-9ECD-46E98584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830512"/>
        <c:axId val="917812288"/>
      </c:barChart>
      <c:catAx>
        <c:axId val="917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12288"/>
        <c:crosses val="autoZero"/>
        <c:auto val="1"/>
        <c:lblAlgn val="ctr"/>
        <c:lblOffset val="100"/>
        <c:noMultiLvlLbl val="0"/>
      </c:catAx>
      <c:valAx>
        <c:axId val="917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829409</xdr:colOff>
      <xdr:row>3</xdr:row>
      <xdr:rowOff>6351</xdr:rowOff>
    </xdr:from>
    <xdr:to>
      <xdr:col>11</xdr:col>
      <xdr:colOff>0</xdr:colOff>
      <xdr:row>16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EBF7A-DD39-C94B-BF52-1706F374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829409</xdr:colOff>
      <xdr:row>3</xdr:row>
      <xdr:rowOff>6351</xdr:rowOff>
    </xdr:from>
    <xdr:to>
      <xdr:col>11</xdr:col>
      <xdr:colOff>100623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8774-F8F7-864C-93E6-C13F8B4D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"/>
  <sheetViews>
    <sheetView showGridLines="0" zoomScale="130" zoomScaleNormal="130" workbookViewId="0">
      <selection activeCell="I20" sqref="I20"/>
    </sheetView>
  </sheetViews>
  <sheetFormatPr baseColWidth="10" defaultRowHeight="16" x14ac:dyDescent="0.2"/>
  <cols>
    <col min="1" max="1" width="20.83203125" customWidth="1"/>
    <col min="4" max="4" width="2.83203125" customWidth="1"/>
    <col min="5" max="5" width="19.1640625" customWidth="1"/>
    <col min="7" max="7" width="12.1640625" bestFit="1" customWidth="1"/>
    <col min="9" max="10" width="14" bestFit="1" customWidth="1"/>
  </cols>
  <sheetData>
    <row r="2" spans="1:12" x14ac:dyDescent="0.2">
      <c r="A2" s="14"/>
      <c r="B2" s="14" t="s">
        <v>0</v>
      </c>
      <c r="C2" s="14" t="s">
        <v>8</v>
      </c>
      <c r="D2" s="13"/>
      <c r="E2" s="14"/>
      <c r="F2" s="14" t="s">
        <v>0</v>
      </c>
      <c r="G2" s="14" t="s">
        <v>10</v>
      </c>
      <c r="H2" s="14" t="s">
        <v>11</v>
      </c>
      <c r="I2" s="14" t="s">
        <v>12</v>
      </c>
      <c r="J2" s="14" t="s">
        <v>12</v>
      </c>
      <c r="K2" s="1"/>
      <c r="L2" s="1"/>
    </row>
    <row r="3" spans="1:12" x14ac:dyDescent="0.2">
      <c r="A3" s="15" t="s">
        <v>22</v>
      </c>
      <c r="B3" s="16">
        <v>3986</v>
      </c>
      <c r="C3" s="17">
        <v>250</v>
      </c>
      <c r="D3" s="18"/>
      <c r="E3" s="15" t="s">
        <v>22</v>
      </c>
      <c r="F3" s="20">
        <f>B3</f>
        <v>3986</v>
      </c>
      <c r="G3" s="19"/>
      <c r="H3" s="21"/>
      <c r="I3" s="21"/>
      <c r="J3" s="22"/>
    </row>
    <row r="4" spans="1:12" ht="17" x14ac:dyDescent="0.2">
      <c r="A4" s="9" t="s">
        <v>1</v>
      </c>
      <c r="B4" s="24"/>
      <c r="C4" s="24"/>
      <c r="D4" s="18"/>
      <c r="E4" s="30" t="s">
        <v>21</v>
      </c>
      <c r="F4" s="28"/>
      <c r="G4" s="28"/>
      <c r="H4" s="28"/>
      <c r="I4" s="28"/>
      <c r="J4" s="28"/>
    </row>
    <row r="5" spans="1:12" x14ac:dyDescent="0.2">
      <c r="A5" s="23" t="s">
        <v>13</v>
      </c>
      <c r="B5" s="16">
        <v>257</v>
      </c>
      <c r="C5" s="17">
        <v>101</v>
      </c>
      <c r="D5" s="18"/>
      <c r="E5" s="37" t="s">
        <v>14</v>
      </c>
      <c r="F5" s="38">
        <f>B5+B6</f>
        <v>678</v>
      </c>
      <c r="G5" s="39">
        <f>F5/$F$3</f>
        <v>0.17009533366783744</v>
      </c>
      <c r="H5" s="21">
        <f>C5^2</f>
        <v>10201</v>
      </c>
      <c r="I5" s="38">
        <f>H5+H6</f>
        <v>25826</v>
      </c>
      <c r="J5" s="40">
        <f>SQRT(I5)</f>
        <v>160.70469812671936</v>
      </c>
    </row>
    <row r="6" spans="1:12" x14ac:dyDescent="0.2">
      <c r="A6" s="23" t="s">
        <v>15</v>
      </c>
      <c r="B6" s="16">
        <v>421</v>
      </c>
      <c r="C6" s="17">
        <v>125</v>
      </c>
      <c r="D6" s="18"/>
      <c r="E6" s="37"/>
      <c r="F6" s="38"/>
      <c r="G6" s="39"/>
      <c r="H6" s="21">
        <f t="shared" ref="H6:H10" si="0">C6^2</f>
        <v>15625</v>
      </c>
      <c r="I6" s="38"/>
      <c r="J6" s="40"/>
    </row>
    <row r="7" spans="1:12" x14ac:dyDescent="0.2">
      <c r="A7" s="23" t="s">
        <v>16</v>
      </c>
      <c r="B7" s="16">
        <v>1241</v>
      </c>
      <c r="C7" s="17">
        <v>204</v>
      </c>
      <c r="D7" s="18"/>
      <c r="E7" s="41" t="s">
        <v>23</v>
      </c>
      <c r="F7" s="38">
        <f>B7+B8</f>
        <v>2810</v>
      </c>
      <c r="G7" s="39">
        <f>F7/$F$3</f>
        <v>0.70496738585047669</v>
      </c>
      <c r="H7" s="21">
        <f t="shared" si="0"/>
        <v>41616</v>
      </c>
      <c r="I7" s="38">
        <f>H7+H8</f>
        <v>61216</v>
      </c>
      <c r="J7" s="40">
        <f>SQRT(I7)</f>
        <v>247.41867350707383</v>
      </c>
    </row>
    <row r="8" spans="1:12" x14ac:dyDescent="0.2">
      <c r="A8" s="23" t="s">
        <v>17</v>
      </c>
      <c r="B8" s="16">
        <v>1569</v>
      </c>
      <c r="C8" s="17">
        <v>140</v>
      </c>
      <c r="D8" s="18"/>
      <c r="E8" s="41"/>
      <c r="F8" s="38"/>
      <c r="G8" s="39"/>
      <c r="H8" s="21">
        <f t="shared" si="0"/>
        <v>19600</v>
      </c>
      <c r="I8" s="38"/>
      <c r="J8" s="40"/>
    </row>
    <row r="9" spans="1:12" x14ac:dyDescent="0.2">
      <c r="A9" s="23" t="s">
        <v>18</v>
      </c>
      <c r="B9" s="16">
        <v>329</v>
      </c>
      <c r="C9" s="17">
        <v>77</v>
      </c>
      <c r="D9" s="18"/>
      <c r="E9" s="37" t="s">
        <v>19</v>
      </c>
      <c r="F9" s="38">
        <f>B9+B10</f>
        <v>498</v>
      </c>
      <c r="G9" s="39">
        <f>F9/$F$3</f>
        <v>0.1249372804816859</v>
      </c>
      <c r="H9" s="21">
        <f t="shared" si="0"/>
        <v>5929</v>
      </c>
      <c r="I9" s="38">
        <f>H9+H10</f>
        <v>9410</v>
      </c>
      <c r="J9" s="40">
        <f>SQRT(I9)</f>
        <v>97.005154502222197</v>
      </c>
    </row>
    <row r="10" spans="1:12" x14ac:dyDescent="0.2">
      <c r="A10" s="25" t="s">
        <v>20</v>
      </c>
      <c r="B10" s="26">
        <v>169</v>
      </c>
      <c r="C10" s="27">
        <v>59</v>
      </c>
      <c r="D10" s="18"/>
      <c r="E10" s="43"/>
      <c r="F10" s="44"/>
      <c r="G10" s="45"/>
      <c r="H10" s="29">
        <f t="shared" si="0"/>
        <v>3481</v>
      </c>
      <c r="I10" s="44"/>
      <c r="J10" s="46"/>
    </row>
    <row r="11" spans="1:12" x14ac:dyDescent="0.2">
      <c r="A11" s="42" t="s">
        <v>6</v>
      </c>
      <c r="B11" s="42"/>
      <c r="C11" s="42"/>
      <c r="E11" s="42" t="s">
        <v>6</v>
      </c>
      <c r="F11" s="42"/>
      <c r="G11" s="42"/>
    </row>
    <row r="12" spans="1:12" ht="33" customHeight="1" x14ac:dyDescent="0.2">
      <c r="E12" s="42" t="s">
        <v>7</v>
      </c>
      <c r="F12" s="42"/>
      <c r="G12" s="42"/>
      <c r="H12" s="42"/>
      <c r="I12" s="42"/>
      <c r="J12" s="42"/>
    </row>
  </sheetData>
  <mergeCells count="18">
    <mergeCell ref="A11:C11"/>
    <mergeCell ref="E11:G11"/>
    <mergeCell ref="E12:J12"/>
    <mergeCell ref="E9:E10"/>
    <mergeCell ref="F9:F10"/>
    <mergeCell ref="G9:G10"/>
    <mergeCell ref="I9:I10"/>
    <mergeCell ref="J9:J10"/>
    <mergeCell ref="E7:E8"/>
    <mergeCell ref="F7:F8"/>
    <mergeCell ref="G7:G8"/>
    <mergeCell ref="I7:I8"/>
    <mergeCell ref="J7:J8"/>
    <mergeCell ref="E5:E6"/>
    <mergeCell ref="F5:F6"/>
    <mergeCell ref="G5:G6"/>
    <mergeCell ref="I5:I6"/>
    <mergeCell ref="J5:J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25"/>
  <sheetViews>
    <sheetView showGridLines="0" tabSelected="1" zoomScale="130" zoomScaleNormal="130" workbookViewId="0">
      <selection activeCell="D23" sqref="D23"/>
    </sheetView>
  </sheetViews>
  <sheetFormatPr baseColWidth="10" defaultRowHeight="16" x14ac:dyDescent="0.2"/>
  <cols>
    <col min="1" max="1" width="4.83203125" style="5" customWidth="1"/>
    <col min="2" max="2" width="18.83203125" style="5" customWidth="1"/>
    <col min="3" max="3" width="14.83203125" style="5" customWidth="1"/>
    <col min="4" max="4" width="8.5" style="5" customWidth="1"/>
    <col min="5" max="16384" width="10.83203125" style="5"/>
  </cols>
  <sheetData>
    <row r="3" spans="2:11" ht="48" customHeight="1" x14ac:dyDescent="0.2">
      <c r="B3" s="47" t="s">
        <v>9</v>
      </c>
      <c r="C3" s="47"/>
      <c r="D3" s="47"/>
      <c r="F3" s="34" t="s">
        <v>24</v>
      </c>
      <c r="G3" s="34"/>
      <c r="H3" s="34"/>
      <c r="I3" s="35"/>
      <c r="J3" s="35"/>
      <c r="K3" s="35"/>
    </row>
    <row r="4" spans="2:11" ht="17" x14ac:dyDescent="0.2">
      <c r="B4" s="10" t="s">
        <v>2</v>
      </c>
      <c r="C4" s="11" t="s">
        <v>0</v>
      </c>
      <c r="D4" s="11" t="s">
        <v>8</v>
      </c>
    </row>
    <row r="5" spans="2:11" ht="17" x14ac:dyDescent="0.2">
      <c r="B5" s="2" t="s">
        <v>3</v>
      </c>
      <c r="C5" s="3">
        <v>678</v>
      </c>
      <c r="D5" s="31">
        <v>160.70469812671936</v>
      </c>
    </row>
    <row r="6" spans="2:11" ht="17" x14ac:dyDescent="0.2">
      <c r="B6" s="2" t="s">
        <v>4</v>
      </c>
      <c r="C6" s="3">
        <v>2810</v>
      </c>
      <c r="D6" s="31">
        <v>247.41867350707383</v>
      </c>
    </row>
    <row r="7" spans="2:11" ht="17" x14ac:dyDescent="0.2">
      <c r="B7" s="6" t="s">
        <v>5</v>
      </c>
      <c r="C7" s="7">
        <v>498</v>
      </c>
      <c r="D7" s="32">
        <v>97.005154502222197</v>
      </c>
    </row>
    <row r="8" spans="2:11" ht="16" customHeight="1" x14ac:dyDescent="0.2">
      <c r="B8" s="48" t="s">
        <v>6</v>
      </c>
      <c r="C8" s="48"/>
      <c r="D8" s="48"/>
    </row>
    <row r="9" spans="2:11" ht="16" customHeight="1" x14ac:dyDescent="0.2">
      <c r="B9" s="49" t="s">
        <v>7</v>
      </c>
      <c r="C9" s="49"/>
      <c r="D9" s="49"/>
    </row>
    <row r="10" spans="2:11" x14ac:dyDescent="0.2">
      <c r="B10" s="49"/>
      <c r="C10" s="49"/>
      <c r="D10" s="49"/>
    </row>
    <row r="11" spans="2:11" x14ac:dyDescent="0.2">
      <c r="B11" s="49"/>
      <c r="C11" s="49"/>
      <c r="D11" s="49"/>
    </row>
    <row r="12" spans="2:11" x14ac:dyDescent="0.2">
      <c r="B12" s="49"/>
      <c r="C12" s="49"/>
      <c r="D12" s="49"/>
    </row>
    <row r="18" spans="4:11" x14ac:dyDescent="0.2">
      <c r="F18" s="48" t="s">
        <v>6</v>
      </c>
      <c r="G18" s="48"/>
      <c r="H18" s="48"/>
      <c r="I18" s="36"/>
      <c r="J18" s="36"/>
      <c r="K18" s="36"/>
    </row>
    <row r="19" spans="4:11" ht="16" customHeight="1" x14ac:dyDescent="0.2">
      <c r="F19" s="49" t="s">
        <v>7</v>
      </c>
      <c r="G19" s="49"/>
      <c r="H19" s="49"/>
      <c r="I19" s="49"/>
      <c r="J19" s="49"/>
      <c r="K19" s="49"/>
    </row>
    <row r="20" spans="4:11" x14ac:dyDescent="0.2">
      <c r="F20" s="49"/>
      <c r="G20" s="49"/>
      <c r="H20" s="49"/>
      <c r="I20" s="49"/>
      <c r="J20" s="49"/>
      <c r="K20" s="49"/>
    </row>
    <row r="21" spans="4:11" x14ac:dyDescent="0.2">
      <c r="F21" s="33"/>
      <c r="G21" s="33"/>
      <c r="H21" s="33"/>
    </row>
    <row r="22" spans="4:11" x14ac:dyDescent="0.2">
      <c r="F22" s="33"/>
      <c r="G22" s="33"/>
      <c r="H22" s="33"/>
    </row>
    <row r="24" spans="4:11" x14ac:dyDescent="0.2">
      <c r="D24" s="12"/>
    </row>
    <row r="25" spans="4:11" x14ac:dyDescent="0.2">
      <c r="D25" s="12"/>
    </row>
  </sheetData>
  <mergeCells count="5">
    <mergeCell ref="B3:D3"/>
    <mergeCell ref="B8:D8"/>
    <mergeCell ref="B9:D12"/>
    <mergeCell ref="F18:H18"/>
    <mergeCell ref="F19:K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0444-E10C-F543-80EC-1585EB7F0D5D}">
  <dimension ref="B3:K25"/>
  <sheetViews>
    <sheetView showGridLines="0" topLeftCell="A2" zoomScale="130" zoomScaleNormal="130" workbookViewId="0">
      <selection activeCell="D20" sqref="D20"/>
    </sheetView>
  </sheetViews>
  <sheetFormatPr baseColWidth="10" defaultRowHeight="16" x14ac:dyDescent="0.2"/>
  <cols>
    <col min="1" max="1" width="4.83203125" style="5" customWidth="1"/>
    <col min="2" max="2" width="18.83203125" style="5" customWidth="1"/>
    <col min="3" max="3" width="14.83203125" style="5" customWidth="1"/>
    <col min="4" max="4" width="8.5" style="5" customWidth="1"/>
    <col min="5" max="16384" width="10.83203125" style="5"/>
  </cols>
  <sheetData>
    <row r="3" spans="2:6" ht="41" customHeight="1" x14ac:dyDescent="0.2">
      <c r="B3" s="47" t="s">
        <v>9</v>
      </c>
      <c r="C3" s="47"/>
      <c r="D3" s="47"/>
      <c r="F3" s="34" t="s">
        <v>24</v>
      </c>
    </row>
    <row r="4" spans="2:6" ht="17" x14ac:dyDescent="0.2">
      <c r="B4" s="10" t="s">
        <v>2</v>
      </c>
      <c r="C4" s="11" t="s">
        <v>0</v>
      </c>
      <c r="D4" s="11" t="s">
        <v>8</v>
      </c>
    </row>
    <row r="5" spans="2:6" ht="17" x14ac:dyDescent="0.2">
      <c r="B5" s="2" t="s">
        <v>3</v>
      </c>
      <c r="C5" s="3">
        <v>678</v>
      </c>
      <c r="D5" s="4">
        <v>160.70469812671936</v>
      </c>
    </row>
    <row r="6" spans="2:6" ht="17" x14ac:dyDescent="0.2">
      <c r="B6" s="2" t="s">
        <v>4</v>
      </c>
      <c r="C6" s="3">
        <v>2810</v>
      </c>
      <c r="D6" s="4">
        <v>247.41867350707383</v>
      </c>
    </row>
    <row r="7" spans="2:6" ht="17" x14ac:dyDescent="0.2">
      <c r="B7" s="6" t="s">
        <v>5</v>
      </c>
      <c r="C7" s="7">
        <v>498</v>
      </c>
      <c r="D7" s="8">
        <v>97.005154502222197</v>
      </c>
    </row>
    <row r="8" spans="2:6" ht="16" customHeight="1" x14ac:dyDescent="0.2">
      <c r="B8" s="42" t="s">
        <v>6</v>
      </c>
      <c r="C8" s="42"/>
      <c r="D8" s="42"/>
    </row>
    <row r="9" spans="2:6" ht="16" customHeight="1" x14ac:dyDescent="0.2">
      <c r="B9" s="50" t="s">
        <v>7</v>
      </c>
      <c r="C9" s="50"/>
      <c r="D9" s="50"/>
    </row>
    <row r="10" spans="2:6" x14ac:dyDescent="0.2">
      <c r="B10" s="50"/>
      <c r="C10" s="50"/>
      <c r="D10" s="50"/>
    </row>
    <row r="11" spans="2:6" x14ac:dyDescent="0.2">
      <c r="B11" s="50"/>
      <c r="C11" s="50"/>
      <c r="D11" s="50"/>
    </row>
    <row r="12" spans="2:6" x14ac:dyDescent="0.2">
      <c r="B12" s="50"/>
      <c r="C12" s="50"/>
      <c r="D12" s="50"/>
    </row>
    <row r="18" spans="4:11" x14ac:dyDescent="0.2">
      <c r="F18" s="48" t="s">
        <v>6</v>
      </c>
      <c r="G18" s="48"/>
      <c r="H18" s="48"/>
      <c r="I18" s="36"/>
      <c r="J18" s="36"/>
      <c r="K18" s="36"/>
    </row>
    <row r="19" spans="4:11" x14ac:dyDescent="0.2">
      <c r="F19" s="49" t="s">
        <v>7</v>
      </c>
      <c r="G19" s="49"/>
      <c r="H19" s="49"/>
      <c r="I19" s="49"/>
      <c r="J19" s="49"/>
      <c r="K19" s="49"/>
    </row>
    <row r="20" spans="4:11" x14ac:dyDescent="0.2">
      <c r="F20" s="49"/>
      <c r="G20" s="49"/>
      <c r="H20" s="49"/>
      <c r="I20" s="49"/>
      <c r="J20" s="49"/>
      <c r="K20" s="49"/>
    </row>
    <row r="24" spans="4:11" x14ac:dyDescent="0.2">
      <c r="D24" s="12"/>
    </row>
    <row r="25" spans="4:11" x14ac:dyDescent="0.2">
      <c r="D25" s="12"/>
    </row>
  </sheetData>
  <mergeCells count="5">
    <mergeCell ref="B3:D3"/>
    <mergeCell ref="B8:D8"/>
    <mergeCell ref="B9:D12"/>
    <mergeCell ref="F18:H18"/>
    <mergeCell ref="F19:K2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</vt:lpstr>
      <vt:lpstr>Ages - by group</vt:lpstr>
      <vt:lpstr>+ error bars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Cochran</dc:creator>
  <cp:lastModifiedBy>Microsoft Office User</cp:lastModifiedBy>
  <dcterms:created xsi:type="dcterms:W3CDTF">2019-01-04T18:27:24Z</dcterms:created>
  <dcterms:modified xsi:type="dcterms:W3CDTF">2020-06-02T23:13:54Z</dcterms:modified>
</cp:coreProperties>
</file>