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oogleDriveHoy\qimen-v3\"/>
    </mc:Choice>
  </mc:AlternateContent>
  <xr:revisionPtr revIDLastSave="0" documentId="13_ncr:1_{B9294835-CAEF-4D22-AAB5-C3C908187D41}" xr6:coauthVersionLast="47" xr6:coauthVersionMax="47" xr10:uidLastSave="{00000000-0000-0000-0000-000000000000}"/>
  <bookViews>
    <workbookView xWindow="-25320" yWindow="330" windowWidth="25440" windowHeight="15540" firstSheet="3" activeTab="3" xr2:uid="{AF66085D-9D36-4325-914E-A8F74A5F753C}"/>
    <workbookView xWindow="-120" yWindow="-120" windowWidth="29040" windowHeight="15990" firstSheet="3" activeTab="3" xr2:uid="{506FBF19-19DA-4DB8-99BF-D168FC6AAA1C}"/>
  </bookViews>
  <sheets>
    <sheet name="落宮" sheetId="7" state="hidden" r:id="rId1"/>
    <sheet name="八門" sheetId="6" state="hidden" r:id="rId2"/>
    <sheet name="九星" sheetId="5" state="hidden" r:id="rId3"/>
    <sheet name="def" sheetId="1" r:id="rId4"/>
    <sheet name="主客" sheetId="11" r:id="rId5"/>
    <sheet name="生剋" sheetId="3" r:id="rId6"/>
    <sheet name="關係判斷" sheetId="2" r:id="rId7"/>
  </sheets>
  <externalReferences>
    <externalReference r:id="rId8"/>
  </externalReferences>
  <definedNames>
    <definedName name="ExternalData_2" localSheetId="1" hidden="1">八門!$A$1:$B$9</definedName>
    <definedName name="ExternalData_3" localSheetId="0" hidden="1">落宮!$A$1:$B$9</definedName>
    <definedName name="九宮">def!$B$2:$B$10</definedName>
    <definedName name="九宮五行">def!$B$2:$E$10</definedName>
    <definedName name="九宮關係">def!$A$2:$F$10</definedName>
    <definedName name="九星">def!$D$2:$D$10</definedName>
    <definedName name="九星五行">def!$D$2:$E$10</definedName>
    <definedName name="五行">def!$G$2:$G$6</definedName>
    <definedName name="五行生剋關係">def!$O$2:$P$26</definedName>
    <definedName name="八宮">def!$B$2:$B$9</definedName>
    <definedName name="八門">def!$C$2:$C$9</definedName>
    <definedName name="八門五行">def!$C$2:$E$9</definedName>
    <definedName name="宮對應位">def!$B$2:$F$10</definedName>
    <definedName name="月五行">def!$J$2:$K$13</definedName>
    <definedName name="月支">def!$J$2:$J$13</definedName>
    <definedName name="生剋旺衰主客">def!$R$2:$U$6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1" l="1"/>
  <c r="D2" i="11" s="1"/>
  <c r="B32" i="11"/>
  <c r="D32" i="11" s="1"/>
  <c r="B33" i="11"/>
  <c r="D33" i="11" s="1"/>
  <c r="B34" i="11"/>
  <c r="D34" i="11" s="1"/>
  <c r="B35" i="11"/>
  <c r="D35" i="11" s="1"/>
  <c r="B3" i="11"/>
  <c r="D3" i="11" s="1"/>
  <c r="B44" i="11"/>
  <c r="D44" i="11" s="1"/>
  <c r="B31" i="11"/>
  <c r="D31" i="11" s="1"/>
  <c r="B36" i="11"/>
  <c r="D36" i="11" s="1"/>
  <c r="B4" i="11"/>
  <c r="D4" i="11" s="1"/>
  <c r="B5" i="11"/>
  <c r="D5" i="11" s="1"/>
  <c r="B37" i="11"/>
  <c r="D37" i="11" s="1"/>
  <c r="B38" i="11"/>
  <c r="D38" i="11" s="1"/>
  <c r="B39" i="11"/>
  <c r="D39" i="11" s="1"/>
  <c r="B48" i="11"/>
  <c r="D48" i="11" s="1"/>
  <c r="B49" i="11"/>
  <c r="D49" i="11" s="1"/>
  <c r="B19" i="11"/>
  <c r="D19" i="11" s="1"/>
  <c r="B42" i="11"/>
  <c r="D42" i="11" s="1"/>
  <c r="B43" i="11"/>
  <c r="D43" i="11" s="1"/>
  <c r="B6" i="11"/>
  <c r="D6" i="11" s="1"/>
  <c r="B7" i="11"/>
  <c r="D7" i="11" s="1"/>
  <c r="B20" i="11"/>
  <c r="D20" i="11" s="1"/>
  <c r="B10" i="11"/>
  <c r="D10" i="11" s="1"/>
  <c r="B45" i="11"/>
  <c r="D45" i="11" s="1"/>
  <c r="B21" i="11"/>
  <c r="D21" i="11" s="1"/>
  <c r="B46" i="11"/>
  <c r="D46" i="11" s="1"/>
  <c r="B47" i="11"/>
  <c r="D47" i="11" s="1"/>
  <c r="B8" i="11"/>
  <c r="D8" i="11" s="1"/>
  <c r="B9" i="11"/>
  <c r="D9" i="11" s="1"/>
  <c r="B22" i="11"/>
  <c r="D22" i="11" s="1"/>
  <c r="B11" i="11"/>
  <c r="D11" i="11" s="1"/>
  <c r="B41" i="11"/>
  <c r="D41" i="11" s="1"/>
  <c r="B50" i="11"/>
  <c r="D50" i="11" s="1"/>
  <c r="B23" i="11"/>
  <c r="D23" i="11" s="1"/>
  <c r="B24" i="11"/>
  <c r="D24" i="11" s="1"/>
  <c r="B51" i="11"/>
  <c r="D51" i="11" s="1"/>
  <c r="B52" i="11"/>
  <c r="D52" i="11" s="1"/>
  <c r="B53" i="11"/>
  <c r="D53" i="11" s="1"/>
  <c r="B17" i="11"/>
  <c r="D17" i="11" s="1"/>
  <c r="B14" i="11"/>
  <c r="D14" i="11" s="1"/>
  <c r="B55" i="11"/>
  <c r="D55" i="11" s="1"/>
  <c r="B25" i="11"/>
  <c r="D25" i="11" s="1"/>
  <c r="B26" i="11"/>
  <c r="D26" i="11" s="1"/>
  <c r="B56" i="11"/>
  <c r="D56" i="11" s="1"/>
  <c r="B57" i="11"/>
  <c r="D57" i="11" s="1"/>
  <c r="B58" i="11"/>
  <c r="D58" i="11" s="1"/>
  <c r="B40" i="11"/>
  <c r="D40" i="11" s="1"/>
  <c r="B54" i="11"/>
  <c r="D54" i="11" s="1"/>
  <c r="B59" i="11"/>
  <c r="D59" i="11" s="1"/>
  <c r="B12" i="11"/>
  <c r="D12" i="11" s="1"/>
  <c r="B13" i="11"/>
  <c r="D13" i="11" s="1"/>
  <c r="B60" i="11"/>
  <c r="D60" i="11" s="1"/>
  <c r="B61" i="11"/>
  <c r="D61" i="11" s="1"/>
  <c r="B62" i="11"/>
  <c r="D62" i="11" s="1"/>
  <c r="B63" i="11"/>
  <c r="D63" i="11" s="1"/>
  <c r="B27" i="11"/>
  <c r="D27" i="11" s="1"/>
  <c r="B64" i="11"/>
  <c r="D64" i="11" s="1"/>
  <c r="B65" i="11"/>
  <c r="D65" i="11" s="1"/>
  <c r="B66" i="11"/>
  <c r="D66" i="11" s="1"/>
  <c r="B28" i="11"/>
  <c r="D28" i="11" s="1"/>
  <c r="B29" i="11"/>
  <c r="D29" i="11" s="1"/>
  <c r="B67" i="11"/>
  <c r="D67" i="11" s="1"/>
  <c r="B68" i="11"/>
  <c r="D68" i="11" s="1"/>
  <c r="B18" i="11"/>
  <c r="D18" i="11" s="1"/>
  <c r="B69" i="11"/>
  <c r="D69" i="11" s="1"/>
  <c r="B15" i="11"/>
  <c r="D15" i="11" s="1"/>
  <c r="B16" i="11"/>
  <c r="D16" i="11" s="1"/>
  <c r="B70" i="11"/>
  <c r="D70" i="11" s="1"/>
  <c r="B71" i="11"/>
  <c r="D71" i="11" s="1"/>
  <c r="B72" i="11"/>
  <c r="D72" i="11" s="1"/>
  <c r="B73" i="11"/>
  <c r="D73" i="11" s="1"/>
  <c r="B30" i="11"/>
  <c r="D30" i="11" s="1"/>
  <c r="A2" i="11"/>
  <c r="H2" i="11" s="1"/>
  <c r="A32" i="11"/>
  <c r="H32" i="11" s="1"/>
  <c r="A33" i="11"/>
  <c r="H33" i="11" s="1"/>
  <c r="A34" i="11"/>
  <c r="H34" i="11" s="1"/>
  <c r="A35" i="11"/>
  <c r="H35" i="11" s="1"/>
  <c r="A3" i="11"/>
  <c r="H3" i="11" s="1"/>
  <c r="A44" i="11"/>
  <c r="H44" i="11" s="1"/>
  <c r="A31" i="11"/>
  <c r="H31" i="11" s="1"/>
  <c r="A36" i="11"/>
  <c r="H36" i="11" s="1"/>
  <c r="A4" i="11"/>
  <c r="H4" i="11" s="1"/>
  <c r="A5" i="11"/>
  <c r="H5" i="11" s="1"/>
  <c r="A37" i="11"/>
  <c r="H37" i="11" s="1"/>
  <c r="A38" i="11"/>
  <c r="H38" i="11" s="1"/>
  <c r="A39" i="11"/>
  <c r="H39" i="11" s="1"/>
  <c r="A48" i="11"/>
  <c r="H48" i="11" s="1"/>
  <c r="A49" i="11"/>
  <c r="H49" i="11" s="1"/>
  <c r="A19" i="11"/>
  <c r="H19" i="11" s="1"/>
  <c r="A42" i="11"/>
  <c r="H42" i="11" s="1"/>
  <c r="A43" i="11"/>
  <c r="H43" i="11" s="1"/>
  <c r="A6" i="11"/>
  <c r="H6" i="11" s="1"/>
  <c r="A7" i="11"/>
  <c r="H7" i="11" s="1"/>
  <c r="A20" i="11"/>
  <c r="H20" i="11" s="1"/>
  <c r="A10" i="11"/>
  <c r="H10" i="11" s="1"/>
  <c r="A45" i="11"/>
  <c r="H45" i="11" s="1"/>
  <c r="A21" i="11"/>
  <c r="H21" i="11" s="1"/>
  <c r="A46" i="11"/>
  <c r="H46" i="11" s="1"/>
  <c r="A47" i="11"/>
  <c r="H47" i="11" s="1"/>
  <c r="A8" i="11"/>
  <c r="H8" i="11" s="1"/>
  <c r="A9" i="11"/>
  <c r="H9" i="11" s="1"/>
  <c r="A22" i="11"/>
  <c r="H22" i="11" s="1"/>
  <c r="A11" i="11"/>
  <c r="H11" i="11" s="1"/>
  <c r="A41" i="11"/>
  <c r="H41" i="11" s="1"/>
  <c r="A50" i="11"/>
  <c r="C50" i="11" s="1"/>
  <c r="A23" i="11"/>
  <c r="H23" i="11" s="1"/>
  <c r="A24" i="11"/>
  <c r="H24" i="11" s="1"/>
  <c r="A51" i="11"/>
  <c r="H51" i="11" s="1"/>
  <c r="A52" i="11"/>
  <c r="H52" i="11" s="1"/>
  <c r="A53" i="11"/>
  <c r="H53" i="11" s="1"/>
  <c r="A17" i="11"/>
  <c r="H17" i="11" s="1"/>
  <c r="A14" i="11"/>
  <c r="H14" i="11" s="1"/>
  <c r="A55" i="11"/>
  <c r="H55" i="11" s="1"/>
  <c r="A25" i="11"/>
  <c r="H25" i="11" s="1"/>
  <c r="A26" i="11"/>
  <c r="H26" i="11" s="1"/>
  <c r="A56" i="11"/>
  <c r="H56" i="11" s="1"/>
  <c r="A57" i="11"/>
  <c r="H57" i="11" s="1"/>
  <c r="A58" i="11"/>
  <c r="H58" i="11" s="1"/>
  <c r="A40" i="11"/>
  <c r="H40" i="11" s="1"/>
  <c r="A54" i="11"/>
  <c r="H54" i="11" s="1"/>
  <c r="A59" i="11"/>
  <c r="C59" i="11" s="1"/>
  <c r="A12" i="11"/>
  <c r="H12" i="11" s="1"/>
  <c r="A13" i="11"/>
  <c r="H13" i="11" s="1"/>
  <c r="A60" i="11"/>
  <c r="H60" i="11" s="1"/>
  <c r="A61" i="11"/>
  <c r="H61" i="11" s="1"/>
  <c r="A62" i="11"/>
  <c r="H62" i="11" s="1"/>
  <c r="A63" i="11"/>
  <c r="H63" i="11" s="1"/>
  <c r="A27" i="11"/>
  <c r="H27" i="11" s="1"/>
  <c r="A64" i="11"/>
  <c r="H64" i="11" s="1"/>
  <c r="A65" i="11"/>
  <c r="H65" i="11" s="1"/>
  <c r="A66" i="11"/>
  <c r="H66" i="11" s="1"/>
  <c r="A28" i="11"/>
  <c r="H28" i="11" s="1"/>
  <c r="A29" i="11"/>
  <c r="H29" i="11" s="1"/>
  <c r="A67" i="11"/>
  <c r="H67" i="11" s="1"/>
  <c r="A68" i="11"/>
  <c r="H68" i="11" s="1"/>
  <c r="A18" i="11"/>
  <c r="H18" i="11" s="1"/>
  <c r="A69" i="11"/>
  <c r="H69" i="11" s="1"/>
  <c r="A15" i="11"/>
  <c r="H15" i="11" s="1"/>
  <c r="A16" i="11"/>
  <c r="H16" i="11" s="1"/>
  <c r="A70" i="11"/>
  <c r="H70" i="11" s="1"/>
  <c r="A71" i="11"/>
  <c r="H71" i="11" s="1"/>
  <c r="A72" i="11"/>
  <c r="H72" i="11" s="1"/>
  <c r="A73" i="11"/>
  <c r="H73" i="11" s="1"/>
  <c r="A30" i="11"/>
  <c r="H30" i="11" s="1"/>
  <c r="E59" i="11" l="1"/>
  <c r="E50" i="11"/>
  <c r="C30" i="11"/>
  <c r="E30" i="11" s="1"/>
  <c r="C18" i="11"/>
  <c r="E18" i="11" s="1"/>
  <c r="C27" i="11"/>
  <c r="E27" i="11" s="1"/>
  <c r="C54" i="11"/>
  <c r="E54" i="11" s="1"/>
  <c r="C14" i="11"/>
  <c r="E14" i="11" s="1"/>
  <c r="C41" i="11"/>
  <c r="E41" i="11" s="1"/>
  <c r="C45" i="11"/>
  <c r="E45" i="11" s="1"/>
  <c r="C49" i="11"/>
  <c r="E49" i="11" s="1"/>
  <c r="C31" i="11"/>
  <c r="E31" i="11" s="1"/>
  <c r="H50" i="11"/>
  <c r="C73" i="11"/>
  <c r="E73" i="11" s="1"/>
  <c r="C68" i="11"/>
  <c r="E68" i="11" s="1"/>
  <c r="C63" i="11"/>
  <c r="E63" i="11" s="1"/>
  <c r="C40" i="11"/>
  <c r="E40" i="11" s="1"/>
  <c r="C17" i="11"/>
  <c r="E17" i="11" s="1"/>
  <c r="C11" i="11"/>
  <c r="E11" i="11" s="1"/>
  <c r="C10" i="11"/>
  <c r="E10" i="11" s="1"/>
  <c r="C48" i="11"/>
  <c r="E48" i="11" s="1"/>
  <c r="C44" i="11"/>
  <c r="E44" i="11" s="1"/>
  <c r="C64" i="11"/>
  <c r="E64" i="11" s="1"/>
  <c r="C55" i="11"/>
  <c r="E55" i="11" s="1"/>
  <c r="C21" i="11"/>
  <c r="E21" i="11" s="1"/>
  <c r="C19" i="11"/>
  <c r="E19" i="11" s="1"/>
  <c r="C2" i="11"/>
  <c r="E2" i="11" s="1"/>
  <c r="H59" i="11"/>
  <c r="C72" i="11"/>
  <c r="E72" i="11" s="1"/>
  <c r="C67" i="11"/>
  <c r="E67" i="11" s="1"/>
  <c r="C62" i="11"/>
  <c r="E62" i="11" s="1"/>
  <c r="C58" i="11"/>
  <c r="E58" i="11" s="1"/>
  <c r="C53" i="11"/>
  <c r="E53" i="11" s="1"/>
  <c r="C22" i="11"/>
  <c r="E22" i="11" s="1"/>
  <c r="C20" i="11"/>
  <c r="E20" i="11" s="1"/>
  <c r="C39" i="11"/>
  <c r="E39" i="11" s="1"/>
  <c r="C3" i="11"/>
  <c r="E3" i="11" s="1"/>
  <c r="C71" i="11"/>
  <c r="E71" i="11" s="1"/>
  <c r="C29" i="11"/>
  <c r="E29" i="11" s="1"/>
  <c r="C61" i="11"/>
  <c r="E61" i="11" s="1"/>
  <c r="C57" i="11"/>
  <c r="E57" i="11" s="1"/>
  <c r="C52" i="11"/>
  <c r="E52" i="11" s="1"/>
  <c r="C9" i="11"/>
  <c r="E9" i="11" s="1"/>
  <c r="C7" i="11"/>
  <c r="E7" i="11" s="1"/>
  <c r="C38" i="11"/>
  <c r="E38" i="11" s="1"/>
  <c r="C35" i="11"/>
  <c r="E35" i="11" s="1"/>
  <c r="C69" i="11"/>
  <c r="E69" i="11" s="1"/>
  <c r="C36" i="11"/>
  <c r="E36" i="11" s="1"/>
  <c r="C70" i="11"/>
  <c r="E70" i="11" s="1"/>
  <c r="C28" i="11"/>
  <c r="E28" i="11" s="1"/>
  <c r="C60" i="11"/>
  <c r="E60" i="11" s="1"/>
  <c r="C56" i="11"/>
  <c r="E56" i="11" s="1"/>
  <c r="C51" i="11"/>
  <c r="E51" i="11" s="1"/>
  <c r="C8" i="11"/>
  <c r="E8" i="11" s="1"/>
  <c r="C6" i="11"/>
  <c r="E6" i="11" s="1"/>
  <c r="C37" i="11"/>
  <c r="E37" i="11" s="1"/>
  <c r="C34" i="11"/>
  <c r="E34" i="11" s="1"/>
  <c r="C16" i="11"/>
  <c r="E16" i="11" s="1"/>
  <c r="C66" i="11"/>
  <c r="E66" i="11" s="1"/>
  <c r="C13" i="11"/>
  <c r="E13" i="11" s="1"/>
  <c r="C26" i="11"/>
  <c r="E26" i="11" s="1"/>
  <c r="C24" i="11"/>
  <c r="E24" i="11" s="1"/>
  <c r="C47" i="11"/>
  <c r="E47" i="11" s="1"/>
  <c r="C43" i="11"/>
  <c r="E43" i="11" s="1"/>
  <c r="C5" i="11"/>
  <c r="E5" i="11" s="1"/>
  <c r="C33" i="11"/>
  <c r="E33" i="11" s="1"/>
  <c r="C15" i="11"/>
  <c r="E15" i="11" s="1"/>
  <c r="C65" i="11"/>
  <c r="E65" i="11" s="1"/>
  <c r="C12" i="11"/>
  <c r="E12" i="11" s="1"/>
  <c r="C25" i="11"/>
  <c r="E25" i="11" s="1"/>
  <c r="C23" i="11"/>
  <c r="E23" i="11" s="1"/>
  <c r="C46" i="11"/>
  <c r="E46" i="11" s="1"/>
  <c r="C42" i="11"/>
  <c r="E42" i="11" s="1"/>
  <c r="C4" i="11"/>
  <c r="E4" i="11" s="1"/>
  <c r="C32" i="11"/>
  <c r="E32" i="11" s="1"/>
  <c r="A2" i="3"/>
  <c r="B2" i="3"/>
  <c r="A3" i="3"/>
  <c r="B3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A42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A53" i="3"/>
  <c r="B53" i="3"/>
  <c r="A54" i="3"/>
  <c r="B54" i="3"/>
  <c r="A55" i="3"/>
  <c r="B55" i="3"/>
  <c r="A56" i="3"/>
  <c r="B56" i="3"/>
  <c r="A57" i="3"/>
  <c r="B57" i="3"/>
  <c r="A58" i="3"/>
  <c r="B58" i="3"/>
  <c r="A59" i="3"/>
  <c r="B59" i="3"/>
  <c r="A60" i="3"/>
  <c r="B60" i="3"/>
  <c r="A61" i="3"/>
  <c r="B61" i="3"/>
  <c r="A62" i="3"/>
  <c r="B62" i="3"/>
  <c r="A63" i="3"/>
  <c r="B63" i="3"/>
  <c r="A64" i="3"/>
  <c r="B64" i="3"/>
  <c r="A65" i="3"/>
  <c r="B65" i="3"/>
  <c r="A66" i="3"/>
  <c r="B66" i="3"/>
  <c r="A67" i="3"/>
  <c r="B67" i="3"/>
  <c r="A68" i="3"/>
  <c r="B68" i="3"/>
  <c r="A69" i="3"/>
  <c r="B69" i="3"/>
  <c r="A70" i="3"/>
  <c r="B70" i="3"/>
  <c r="A71" i="3"/>
  <c r="B71" i="3"/>
  <c r="A72" i="3"/>
  <c r="B72" i="3"/>
  <c r="A73" i="3"/>
  <c r="B73" i="3"/>
  <c r="A74" i="3"/>
  <c r="B74" i="3"/>
  <c r="A75" i="3"/>
  <c r="B75" i="3"/>
  <c r="A76" i="3"/>
  <c r="B76" i="3"/>
  <c r="A77" i="3"/>
  <c r="B77" i="3"/>
  <c r="A78" i="3"/>
  <c r="B78" i="3"/>
  <c r="A79" i="3"/>
  <c r="B79" i="3"/>
  <c r="A80" i="3"/>
  <c r="B80" i="3"/>
  <c r="A81" i="3"/>
  <c r="B81" i="3"/>
  <c r="A82" i="3"/>
  <c r="B82" i="3"/>
  <c r="C3" i="2" l="1"/>
  <c r="H3" i="2" s="1"/>
  <c r="D3" i="2"/>
  <c r="C4" i="2"/>
  <c r="H4" i="2" s="1"/>
  <c r="D4" i="2"/>
  <c r="C5" i="2"/>
  <c r="H5" i="2" s="1"/>
  <c r="D5" i="2"/>
  <c r="C6" i="2"/>
  <c r="H6" i="2" s="1"/>
  <c r="D6" i="2"/>
  <c r="C7" i="2"/>
  <c r="H7" i="2" s="1"/>
  <c r="D7" i="2"/>
  <c r="C8" i="2"/>
  <c r="H8" i="2" s="1"/>
  <c r="D8" i="2"/>
  <c r="C9" i="2"/>
  <c r="H9" i="2" s="1"/>
  <c r="D9" i="2"/>
  <c r="C10" i="2"/>
  <c r="H10" i="2" s="1"/>
  <c r="D10" i="2"/>
  <c r="C11" i="2"/>
  <c r="H11" i="2" s="1"/>
  <c r="D11" i="2"/>
  <c r="C12" i="2"/>
  <c r="H12" i="2" s="1"/>
  <c r="D12" i="2"/>
  <c r="C13" i="2"/>
  <c r="H13" i="2" s="1"/>
  <c r="D13" i="2"/>
  <c r="C14" i="2"/>
  <c r="H14" i="2" s="1"/>
  <c r="D14" i="2"/>
  <c r="C15" i="2"/>
  <c r="H15" i="2" s="1"/>
  <c r="D15" i="2"/>
  <c r="C16" i="2"/>
  <c r="H16" i="2" s="1"/>
  <c r="D16" i="2"/>
  <c r="C17" i="2"/>
  <c r="H17" i="2" s="1"/>
  <c r="D17" i="2"/>
  <c r="C18" i="2"/>
  <c r="H18" i="2" s="1"/>
  <c r="D18" i="2"/>
  <c r="C19" i="2"/>
  <c r="H19" i="2" s="1"/>
  <c r="D19" i="2"/>
  <c r="C20" i="2"/>
  <c r="H20" i="2" s="1"/>
  <c r="D20" i="2"/>
  <c r="C21" i="2"/>
  <c r="H21" i="2" s="1"/>
  <c r="D21" i="2"/>
  <c r="C22" i="2"/>
  <c r="H22" i="2" s="1"/>
  <c r="D22" i="2"/>
  <c r="C23" i="2"/>
  <c r="H23" i="2" s="1"/>
  <c r="D23" i="2"/>
  <c r="C24" i="2"/>
  <c r="H24" i="2" s="1"/>
  <c r="D24" i="2"/>
  <c r="C25" i="2"/>
  <c r="H25" i="2" s="1"/>
  <c r="D25" i="2"/>
  <c r="C26" i="2"/>
  <c r="H26" i="2" s="1"/>
  <c r="D26" i="2"/>
  <c r="C27" i="2"/>
  <c r="H27" i="2" s="1"/>
  <c r="D27" i="2"/>
  <c r="C28" i="2"/>
  <c r="H28" i="2" s="1"/>
  <c r="D28" i="2"/>
  <c r="C29" i="2"/>
  <c r="H29" i="2" s="1"/>
  <c r="D29" i="2"/>
  <c r="C30" i="2"/>
  <c r="H30" i="2" s="1"/>
  <c r="D30" i="2"/>
  <c r="C31" i="2"/>
  <c r="H31" i="2" s="1"/>
  <c r="D31" i="2"/>
  <c r="C32" i="2"/>
  <c r="H32" i="2" s="1"/>
  <c r="D32" i="2"/>
  <c r="C33" i="2"/>
  <c r="H33" i="2" s="1"/>
  <c r="D33" i="2"/>
  <c r="C34" i="2"/>
  <c r="H34" i="2" s="1"/>
  <c r="D34" i="2"/>
  <c r="C35" i="2"/>
  <c r="H35" i="2" s="1"/>
  <c r="D35" i="2"/>
  <c r="C36" i="2"/>
  <c r="H36" i="2" s="1"/>
  <c r="D36" i="2"/>
  <c r="C37" i="2"/>
  <c r="H37" i="2" s="1"/>
  <c r="D37" i="2"/>
  <c r="C38" i="2"/>
  <c r="H38" i="2" s="1"/>
  <c r="D38" i="2"/>
  <c r="C39" i="2"/>
  <c r="H39" i="2" s="1"/>
  <c r="D39" i="2"/>
  <c r="C40" i="2"/>
  <c r="H40" i="2" s="1"/>
  <c r="D40" i="2"/>
  <c r="C41" i="2"/>
  <c r="H41" i="2" s="1"/>
  <c r="D41" i="2"/>
  <c r="C42" i="2"/>
  <c r="H42" i="2" s="1"/>
  <c r="D42" i="2"/>
  <c r="C43" i="2"/>
  <c r="H43" i="2" s="1"/>
  <c r="D43" i="2"/>
  <c r="C44" i="2"/>
  <c r="H44" i="2" s="1"/>
  <c r="D44" i="2"/>
  <c r="C45" i="2"/>
  <c r="H45" i="2" s="1"/>
  <c r="D45" i="2"/>
  <c r="C46" i="2"/>
  <c r="H46" i="2" s="1"/>
  <c r="D46" i="2"/>
  <c r="C47" i="2"/>
  <c r="H47" i="2" s="1"/>
  <c r="D47" i="2"/>
  <c r="C48" i="2"/>
  <c r="H48" i="2" s="1"/>
  <c r="D48" i="2"/>
  <c r="C49" i="2"/>
  <c r="H49" i="2" s="1"/>
  <c r="D49" i="2"/>
  <c r="C50" i="2"/>
  <c r="H50" i="2" s="1"/>
  <c r="D50" i="2"/>
  <c r="C51" i="2"/>
  <c r="H51" i="2" s="1"/>
  <c r="D51" i="2"/>
  <c r="C52" i="2"/>
  <c r="H52" i="2" s="1"/>
  <c r="D52" i="2"/>
  <c r="C53" i="2"/>
  <c r="H53" i="2" s="1"/>
  <c r="D53" i="2"/>
  <c r="C54" i="2"/>
  <c r="H54" i="2" s="1"/>
  <c r="D54" i="2"/>
  <c r="C55" i="2"/>
  <c r="H55" i="2" s="1"/>
  <c r="D55" i="2"/>
  <c r="C56" i="2"/>
  <c r="H56" i="2" s="1"/>
  <c r="D56" i="2"/>
  <c r="C57" i="2"/>
  <c r="H57" i="2" s="1"/>
  <c r="D57" i="2"/>
  <c r="C58" i="2"/>
  <c r="H58" i="2" s="1"/>
  <c r="D58" i="2"/>
  <c r="C59" i="2"/>
  <c r="H59" i="2" s="1"/>
  <c r="D59" i="2"/>
  <c r="C60" i="2"/>
  <c r="H60" i="2" s="1"/>
  <c r="D60" i="2"/>
  <c r="C61" i="2"/>
  <c r="H61" i="2" s="1"/>
  <c r="D61" i="2"/>
  <c r="C62" i="2"/>
  <c r="H62" i="2" s="1"/>
  <c r="D62" i="2"/>
  <c r="C63" i="2"/>
  <c r="H63" i="2" s="1"/>
  <c r="D63" i="2"/>
  <c r="C64" i="2"/>
  <c r="H64" i="2" s="1"/>
  <c r="D64" i="2"/>
  <c r="C65" i="2"/>
  <c r="H65" i="2" s="1"/>
  <c r="D65" i="2"/>
  <c r="C66" i="2"/>
  <c r="H66" i="2" s="1"/>
  <c r="D66" i="2"/>
  <c r="C67" i="2"/>
  <c r="H67" i="2" s="1"/>
  <c r="D67" i="2"/>
  <c r="C68" i="2"/>
  <c r="H68" i="2" s="1"/>
  <c r="D68" i="2"/>
  <c r="C69" i="2"/>
  <c r="H69" i="2" s="1"/>
  <c r="D69" i="2"/>
  <c r="C70" i="2"/>
  <c r="H70" i="2" s="1"/>
  <c r="D70" i="2"/>
  <c r="C71" i="2"/>
  <c r="H71" i="2" s="1"/>
  <c r="D71" i="2"/>
  <c r="C72" i="2"/>
  <c r="H72" i="2" s="1"/>
  <c r="D72" i="2"/>
  <c r="C73" i="2"/>
  <c r="H73" i="2" s="1"/>
  <c r="D73" i="2"/>
  <c r="C74" i="2"/>
  <c r="H74" i="2" s="1"/>
  <c r="D74" i="2"/>
  <c r="C75" i="2"/>
  <c r="H75" i="2" s="1"/>
  <c r="D75" i="2"/>
  <c r="C76" i="2"/>
  <c r="H76" i="2" s="1"/>
  <c r="D76" i="2"/>
  <c r="C77" i="2"/>
  <c r="H77" i="2" s="1"/>
  <c r="D77" i="2"/>
  <c r="C78" i="2"/>
  <c r="H78" i="2" s="1"/>
  <c r="D78" i="2"/>
  <c r="C79" i="2"/>
  <c r="H79" i="2" s="1"/>
  <c r="D79" i="2"/>
  <c r="C80" i="2"/>
  <c r="H80" i="2" s="1"/>
  <c r="D80" i="2"/>
  <c r="C81" i="2"/>
  <c r="H81" i="2" s="1"/>
  <c r="D81" i="2"/>
  <c r="C82" i="2"/>
  <c r="H82" i="2" s="1"/>
  <c r="D82" i="2"/>
  <c r="C83" i="2"/>
  <c r="H83" i="2" s="1"/>
  <c r="D83" i="2"/>
  <c r="C84" i="2"/>
  <c r="H84" i="2" s="1"/>
  <c r="D84" i="2"/>
  <c r="C85" i="2"/>
  <c r="H85" i="2" s="1"/>
  <c r="D85" i="2"/>
  <c r="C86" i="2"/>
  <c r="H86" i="2" s="1"/>
  <c r="D86" i="2"/>
  <c r="C87" i="2"/>
  <c r="H87" i="2" s="1"/>
  <c r="D87" i="2"/>
  <c r="C88" i="2"/>
  <c r="H88" i="2" s="1"/>
  <c r="D88" i="2"/>
  <c r="C89" i="2"/>
  <c r="H89" i="2" s="1"/>
  <c r="D89" i="2"/>
  <c r="C90" i="2"/>
  <c r="H90" i="2" s="1"/>
  <c r="D90" i="2"/>
  <c r="C91" i="2"/>
  <c r="H91" i="2" s="1"/>
  <c r="D91" i="2"/>
  <c r="C92" i="2"/>
  <c r="H92" i="2" s="1"/>
  <c r="D92" i="2"/>
  <c r="C93" i="2"/>
  <c r="H93" i="2" s="1"/>
  <c r="D93" i="2"/>
  <c r="C94" i="2"/>
  <c r="H94" i="2" s="1"/>
  <c r="D94" i="2"/>
  <c r="C95" i="2"/>
  <c r="H95" i="2" s="1"/>
  <c r="D95" i="2"/>
  <c r="C96" i="2"/>
  <c r="H96" i="2" s="1"/>
  <c r="D96" i="2"/>
  <c r="C97" i="2"/>
  <c r="H97" i="2" s="1"/>
  <c r="D97" i="2"/>
  <c r="C98" i="2"/>
  <c r="H98" i="2" s="1"/>
  <c r="D98" i="2"/>
  <c r="C99" i="2"/>
  <c r="H99" i="2" s="1"/>
  <c r="D99" i="2"/>
  <c r="C100" i="2"/>
  <c r="H100" i="2" s="1"/>
  <c r="D100" i="2"/>
  <c r="C101" i="2"/>
  <c r="H101" i="2" s="1"/>
  <c r="D101" i="2"/>
  <c r="C102" i="2"/>
  <c r="H102" i="2" s="1"/>
  <c r="D102" i="2"/>
  <c r="C103" i="2"/>
  <c r="H103" i="2" s="1"/>
  <c r="D103" i="2"/>
  <c r="C104" i="2"/>
  <c r="H104" i="2" s="1"/>
  <c r="D104" i="2"/>
  <c r="C105" i="2"/>
  <c r="H105" i="2" s="1"/>
  <c r="D105" i="2"/>
  <c r="C106" i="2"/>
  <c r="H106" i="2" s="1"/>
  <c r="D106" i="2"/>
  <c r="C107" i="2"/>
  <c r="H107" i="2" s="1"/>
  <c r="D107" i="2"/>
  <c r="C108" i="2"/>
  <c r="H108" i="2" s="1"/>
  <c r="D108" i="2"/>
  <c r="C109" i="2"/>
  <c r="H109" i="2" s="1"/>
  <c r="D109" i="2"/>
  <c r="D2" i="2"/>
  <c r="C2" i="2"/>
  <c r="H2" i="2" s="1"/>
  <c r="C3" i="3"/>
  <c r="J3" i="3" s="1"/>
  <c r="D3" i="3"/>
  <c r="K3" i="3" s="1"/>
  <c r="E3" i="3"/>
  <c r="F3" i="3"/>
  <c r="C4" i="3"/>
  <c r="J4" i="3" s="1"/>
  <c r="D4" i="3"/>
  <c r="K4" i="3" s="1"/>
  <c r="E4" i="3"/>
  <c r="F4" i="3"/>
  <c r="C5" i="3"/>
  <c r="J5" i="3" s="1"/>
  <c r="D5" i="3"/>
  <c r="K5" i="3" s="1"/>
  <c r="E5" i="3"/>
  <c r="F5" i="3"/>
  <c r="C6" i="3"/>
  <c r="J6" i="3" s="1"/>
  <c r="D6" i="3"/>
  <c r="K6" i="3" s="1"/>
  <c r="E6" i="3"/>
  <c r="F6" i="3"/>
  <c r="C7" i="3"/>
  <c r="J7" i="3" s="1"/>
  <c r="D7" i="3"/>
  <c r="K7" i="3" s="1"/>
  <c r="E7" i="3"/>
  <c r="F7" i="3"/>
  <c r="C8" i="3"/>
  <c r="J8" i="3" s="1"/>
  <c r="D8" i="3"/>
  <c r="K8" i="3" s="1"/>
  <c r="E8" i="3"/>
  <c r="F8" i="3"/>
  <c r="C9" i="3"/>
  <c r="J9" i="3" s="1"/>
  <c r="D9" i="3"/>
  <c r="K9" i="3" s="1"/>
  <c r="E9" i="3"/>
  <c r="F9" i="3"/>
  <c r="C10" i="3"/>
  <c r="J10" i="3" s="1"/>
  <c r="D10" i="3"/>
  <c r="K10" i="3" s="1"/>
  <c r="E10" i="3"/>
  <c r="F10" i="3"/>
  <c r="C11" i="3"/>
  <c r="J11" i="3" s="1"/>
  <c r="D11" i="3"/>
  <c r="K11" i="3" s="1"/>
  <c r="E11" i="3"/>
  <c r="F11" i="3"/>
  <c r="C12" i="3"/>
  <c r="J12" i="3" s="1"/>
  <c r="D12" i="3"/>
  <c r="K12" i="3" s="1"/>
  <c r="E12" i="3"/>
  <c r="F12" i="3"/>
  <c r="C13" i="3"/>
  <c r="J13" i="3" s="1"/>
  <c r="D13" i="3"/>
  <c r="K13" i="3" s="1"/>
  <c r="E13" i="3"/>
  <c r="F13" i="3"/>
  <c r="C14" i="3"/>
  <c r="J14" i="3" s="1"/>
  <c r="D14" i="3"/>
  <c r="K14" i="3" s="1"/>
  <c r="E14" i="3"/>
  <c r="F14" i="3"/>
  <c r="C15" i="3"/>
  <c r="J15" i="3" s="1"/>
  <c r="D15" i="3"/>
  <c r="K15" i="3" s="1"/>
  <c r="E15" i="3"/>
  <c r="F15" i="3"/>
  <c r="C16" i="3"/>
  <c r="J16" i="3" s="1"/>
  <c r="D16" i="3"/>
  <c r="K16" i="3" s="1"/>
  <c r="E16" i="3"/>
  <c r="F16" i="3"/>
  <c r="C17" i="3"/>
  <c r="J17" i="3" s="1"/>
  <c r="D17" i="3"/>
  <c r="K17" i="3" s="1"/>
  <c r="E17" i="3"/>
  <c r="F17" i="3"/>
  <c r="C18" i="3"/>
  <c r="J18" i="3" s="1"/>
  <c r="D18" i="3"/>
  <c r="K18" i="3" s="1"/>
  <c r="E18" i="3"/>
  <c r="F18" i="3"/>
  <c r="C19" i="3"/>
  <c r="J19" i="3" s="1"/>
  <c r="D19" i="3"/>
  <c r="K19" i="3" s="1"/>
  <c r="E19" i="3"/>
  <c r="F19" i="3"/>
  <c r="C20" i="3"/>
  <c r="J20" i="3" s="1"/>
  <c r="D20" i="3"/>
  <c r="K20" i="3" s="1"/>
  <c r="E20" i="3"/>
  <c r="F20" i="3"/>
  <c r="C21" i="3"/>
  <c r="J21" i="3" s="1"/>
  <c r="D21" i="3"/>
  <c r="K21" i="3" s="1"/>
  <c r="E21" i="3"/>
  <c r="F21" i="3"/>
  <c r="C22" i="3"/>
  <c r="J22" i="3" s="1"/>
  <c r="D22" i="3"/>
  <c r="K22" i="3" s="1"/>
  <c r="E22" i="3"/>
  <c r="F22" i="3"/>
  <c r="C23" i="3"/>
  <c r="J23" i="3" s="1"/>
  <c r="D23" i="3"/>
  <c r="K23" i="3" s="1"/>
  <c r="E23" i="3"/>
  <c r="F23" i="3"/>
  <c r="C24" i="3"/>
  <c r="J24" i="3" s="1"/>
  <c r="D24" i="3"/>
  <c r="K24" i="3" s="1"/>
  <c r="E24" i="3"/>
  <c r="F24" i="3"/>
  <c r="C25" i="3"/>
  <c r="J25" i="3" s="1"/>
  <c r="D25" i="3"/>
  <c r="K25" i="3" s="1"/>
  <c r="E25" i="3"/>
  <c r="F25" i="3"/>
  <c r="C26" i="3"/>
  <c r="J26" i="3" s="1"/>
  <c r="D26" i="3"/>
  <c r="K26" i="3" s="1"/>
  <c r="E26" i="3"/>
  <c r="F26" i="3"/>
  <c r="C27" i="3"/>
  <c r="J27" i="3" s="1"/>
  <c r="D27" i="3"/>
  <c r="K27" i="3" s="1"/>
  <c r="E27" i="3"/>
  <c r="F27" i="3"/>
  <c r="C28" i="3"/>
  <c r="J28" i="3" s="1"/>
  <c r="D28" i="3"/>
  <c r="K28" i="3" s="1"/>
  <c r="E28" i="3"/>
  <c r="F28" i="3"/>
  <c r="C29" i="3"/>
  <c r="J29" i="3" s="1"/>
  <c r="D29" i="3"/>
  <c r="K29" i="3" s="1"/>
  <c r="E29" i="3"/>
  <c r="F29" i="3"/>
  <c r="C30" i="3"/>
  <c r="J30" i="3" s="1"/>
  <c r="D30" i="3"/>
  <c r="K30" i="3" s="1"/>
  <c r="E30" i="3"/>
  <c r="F30" i="3"/>
  <c r="C31" i="3"/>
  <c r="J31" i="3" s="1"/>
  <c r="D31" i="3"/>
  <c r="K31" i="3" s="1"/>
  <c r="E31" i="3"/>
  <c r="F31" i="3"/>
  <c r="C32" i="3"/>
  <c r="J32" i="3" s="1"/>
  <c r="D32" i="3"/>
  <c r="K32" i="3" s="1"/>
  <c r="E32" i="3"/>
  <c r="F32" i="3"/>
  <c r="C33" i="3"/>
  <c r="J33" i="3" s="1"/>
  <c r="D33" i="3"/>
  <c r="K33" i="3" s="1"/>
  <c r="E33" i="3"/>
  <c r="F33" i="3"/>
  <c r="C34" i="3"/>
  <c r="J34" i="3" s="1"/>
  <c r="D34" i="3"/>
  <c r="K34" i="3" s="1"/>
  <c r="E34" i="3"/>
  <c r="F34" i="3"/>
  <c r="C35" i="3"/>
  <c r="J35" i="3" s="1"/>
  <c r="D35" i="3"/>
  <c r="K35" i="3" s="1"/>
  <c r="E35" i="3"/>
  <c r="F35" i="3"/>
  <c r="C36" i="3"/>
  <c r="J36" i="3" s="1"/>
  <c r="D36" i="3"/>
  <c r="K36" i="3" s="1"/>
  <c r="E36" i="3"/>
  <c r="F36" i="3"/>
  <c r="C37" i="3"/>
  <c r="J37" i="3" s="1"/>
  <c r="D37" i="3"/>
  <c r="K37" i="3" s="1"/>
  <c r="E37" i="3"/>
  <c r="F37" i="3"/>
  <c r="C38" i="3"/>
  <c r="J38" i="3" s="1"/>
  <c r="D38" i="3"/>
  <c r="K38" i="3" s="1"/>
  <c r="E38" i="3"/>
  <c r="F38" i="3"/>
  <c r="C39" i="3"/>
  <c r="J39" i="3" s="1"/>
  <c r="D39" i="3"/>
  <c r="K39" i="3" s="1"/>
  <c r="E39" i="3"/>
  <c r="F39" i="3"/>
  <c r="C40" i="3"/>
  <c r="J40" i="3" s="1"/>
  <c r="D40" i="3"/>
  <c r="K40" i="3" s="1"/>
  <c r="E40" i="3"/>
  <c r="F40" i="3"/>
  <c r="C41" i="3"/>
  <c r="J41" i="3" s="1"/>
  <c r="D41" i="3"/>
  <c r="K41" i="3" s="1"/>
  <c r="E41" i="3"/>
  <c r="F41" i="3"/>
  <c r="C42" i="3"/>
  <c r="J42" i="3" s="1"/>
  <c r="D42" i="3"/>
  <c r="K42" i="3" s="1"/>
  <c r="E42" i="3"/>
  <c r="F42" i="3"/>
  <c r="C43" i="3"/>
  <c r="J43" i="3" s="1"/>
  <c r="D43" i="3"/>
  <c r="K43" i="3" s="1"/>
  <c r="E43" i="3"/>
  <c r="F43" i="3"/>
  <c r="C44" i="3"/>
  <c r="J44" i="3" s="1"/>
  <c r="D44" i="3"/>
  <c r="K44" i="3" s="1"/>
  <c r="E44" i="3"/>
  <c r="F44" i="3"/>
  <c r="C45" i="3"/>
  <c r="J45" i="3" s="1"/>
  <c r="D45" i="3"/>
  <c r="K45" i="3" s="1"/>
  <c r="E45" i="3"/>
  <c r="F45" i="3"/>
  <c r="C46" i="3"/>
  <c r="J46" i="3" s="1"/>
  <c r="D46" i="3"/>
  <c r="K46" i="3" s="1"/>
  <c r="E46" i="3"/>
  <c r="F46" i="3"/>
  <c r="C47" i="3"/>
  <c r="J47" i="3" s="1"/>
  <c r="D47" i="3"/>
  <c r="K47" i="3" s="1"/>
  <c r="E47" i="3"/>
  <c r="F47" i="3"/>
  <c r="C48" i="3"/>
  <c r="J48" i="3" s="1"/>
  <c r="D48" i="3"/>
  <c r="K48" i="3" s="1"/>
  <c r="E48" i="3"/>
  <c r="F48" i="3"/>
  <c r="C49" i="3"/>
  <c r="J49" i="3" s="1"/>
  <c r="D49" i="3"/>
  <c r="K49" i="3" s="1"/>
  <c r="E49" i="3"/>
  <c r="F49" i="3"/>
  <c r="C50" i="3"/>
  <c r="J50" i="3" s="1"/>
  <c r="D50" i="3"/>
  <c r="K50" i="3" s="1"/>
  <c r="E50" i="3"/>
  <c r="F50" i="3"/>
  <c r="C51" i="3"/>
  <c r="J51" i="3" s="1"/>
  <c r="D51" i="3"/>
  <c r="K51" i="3" s="1"/>
  <c r="E51" i="3"/>
  <c r="F51" i="3"/>
  <c r="C52" i="3"/>
  <c r="J52" i="3" s="1"/>
  <c r="D52" i="3"/>
  <c r="K52" i="3" s="1"/>
  <c r="E52" i="3"/>
  <c r="F52" i="3"/>
  <c r="C53" i="3"/>
  <c r="J53" i="3" s="1"/>
  <c r="D53" i="3"/>
  <c r="K53" i="3" s="1"/>
  <c r="E53" i="3"/>
  <c r="F53" i="3"/>
  <c r="C54" i="3"/>
  <c r="J54" i="3" s="1"/>
  <c r="D54" i="3"/>
  <c r="K54" i="3" s="1"/>
  <c r="E54" i="3"/>
  <c r="F54" i="3"/>
  <c r="C55" i="3"/>
  <c r="J55" i="3" s="1"/>
  <c r="D55" i="3"/>
  <c r="K55" i="3" s="1"/>
  <c r="E55" i="3"/>
  <c r="F55" i="3"/>
  <c r="C56" i="3"/>
  <c r="J56" i="3" s="1"/>
  <c r="D56" i="3"/>
  <c r="K56" i="3" s="1"/>
  <c r="E56" i="3"/>
  <c r="F56" i="3"/>
  <c r="C57" i="3"/>
  <c r="J57" i="3" s="1"/>
  <c r="D57" i="3"/>
  <c r="K57" i="3" s="1"/>
  <c r="E57" i="3"/>
  <c r="F57" i="3"/>
  <c r="C58" i="3"/>
  <c r="J58" i="3" s="1"/>
  <c r="D58" i="3"/>
  <c r="K58" i="3" s="1"/>
  <c r="E58" i="3"/>
  <c r="F58" i="3"/>
  <c r="C59" i="3"/>
  <c r="J59" i="3" s="1"/>
  <c r="D59" i="3"/>
  <c r="K59" i="3" s="1"/>
  <c r="E59" i="3"/>
  <c r="F59" i="3"/>
  <c r="C60" i="3"/>
  <c r="J60" i="3" s="1"/>
  <c r="D60" i="3"/>
  <c r="K60" i="3" s="1"/>
  <c r="E60" i="3"/>
  <c r="F60" i="3"/>
  <c r="C61" i="3"/>
  <c r="J61" i="3" s="1"/>
  <c r="D61" i="3"/>
  <c r="K61" i="3" s="1"/>
  <c r="E61" i="3"/>
  <c r="F61" i="3"/>
  <c r="C62" i="3"/>
  <c r="J62" i="3" s="1"/>
  <c r="D62" i="3"/>
  <c r="K62" i="3" s="1"/>
  <c r="E62" i="3"/>
  <c r="F62" i="3"/>
  <c r="C63" i="3"/>
  <c r="J63" i="3" s="1"/>
  <c r="D63" i="3"/>
  <c r="K63" i="3" s="1"/>
  <c r="E63" i="3"/>
  <c r="F63" i="3"/>
  <c r="C64" i="3"/>
  <c r="J64" i="3" s="1"/>
  <c r="D64" i="3"/>
  <c r="K64" i="3" s="1"/>
  <c r="E64" i="3"/>
  <c r="F64" i="3"/>
  <c r="C65" i="3"/>
  <c r="J65" i="3" s="1"/>
  <c r="D65" i="3"/>
  <c r="K65" i="3" s="1"/>
  <c r="E65" i="3"/>
  <c r="F65" i="3"/>
  <c r="C66" i="3"/>
  <c r="J66" i="3" s="1"/>
  <c r="D66" i="3"/>
  <c r="K66" i="3" s="1"/>
  <c r="E66" i="3"/>
  <c r="F66" i="3"/>
  <c r="C67" i="3"/>
  <c r="J67" i="3" s="1"/>
  <c r="D67" i="3"/>
  <c r="K67" i="3" s="1"/>
  <c r="E67" i="3"/>
  <c r="F67" i="3"/>
  <c r="C68" i="3"/>
  <c r="J68" i="3" s="1"/>
  <c r="D68" i="3"/>
  <c r="K68" i="3" s="1"/>
  <c r="E68" i="3"/>
  <c r="F68" i="3"/>
  <c r="C69" i="3"/>
  <c r="J69" i="3" s="1"/>
  <c r="D69" i="3"/>
  <c r="K69" i="3" s="1"/>
  <c r="E69" i="3"/>
  <c r="F69" i="3"/>
  <c r="C70" i="3"/>
  <c r="J70" i="3" s="1"/>
  <c r="D70" i="3"/>
  <c r="K70" i="3" s="1"/>
  <c r="E70" i="3"/>
  <c r="F70" i="3"/>
  <c r="C71" i="3"/>
  <c r="J71" i="3" s="1"/>
  <c r="D71" i="3"/>
  <c r="K71" i="3" s="1"/>
  <c r="E71" i="3"/>
  <c r="F71" i="3"/>
  <c r="C72" i="3"/>
  <c r="J72" i="3" s="1"/>
  <c r="D72" i="3"/>
  <c r="K72" i="3" s="1"/>
  <c r="E72" i="3"/>
  <c r="F72" i="3"/>
  <c r="C73" i="3"/>
  <c r="J73" i="3" s="1"/>
  <c r="D73" i="3"/>
  <c r="K73" i="3" s="1"/>
  <c r="E73" i="3"/>
  <c r="F73" i="3"/>
  <c r="C74" i="3"/>
  <c r="J74" i="3" s="1"/>
  <c r="D74" i="3"/>
  <c r="K74" i="3" s="1"/>
  <c r="E74" i="3"/>
  <c r="F74" i="3"/>
  <c r="C75" i="3"/>
  <c r="J75" i="3" s="1"/>
  <c r="D75" i="3"/>
  <c r="K75" i="3" s="1"/>
  <c r="E75" i="3"/>
  <c r="F75" i="3"/>
  <c r="C76" i="3"/>
  <c r="J76" i="3" s="1"/>
  <c r="D76" i="3"/>
  <c r="K76" i="3" s="1"/>
  <c r="E76" i="3"/>
  <c r="F76" i="3"/>
  <c r="C77" i="3"/>
  <c r="J77" i="3" s="1"/>
  <c r="D77" i="3"/>
  <c r="K77" i="3" s="1"/>
  <c r="E77" i="3"/>
  <c r="F77" i="3"/>
  <c r="C78" i="3"/>
  <c r="J78" i="3" s="1"/>
  <c r="D78" i="3"/>
  <c r="K78" i="3" s="1"/>
  <c r="E78" i="3"/>
  <c r="F78" i="3"/>
  <c r="C79" i="3"/>
  <c r="J79" i="3" s="1"/>
  <c r="D79" i="3"/>
  <c r="K79" i="3" s="1"/>
  <c r="E79" i="3"/>
  <c r="F79" i="3"/>
  <c r="C80" i="3"/>
  <c r="J80" i="3" s="1"/>
  <c r="D80" i="3"/>
  <c r="K80" i="3" s="1"/>
  <c r="E80" i="3"/>
  <c r="F80" i="3"/>
  <c r="C81" i="3"/>
  <c r="J81" i="3" s="1"/>
  <c r="D81" i="3"/>
  <c r="K81" i="3" s="1"/>
  <c r="E81" i="3"/>
  <c r="F81" i="3"/>
  <c r="C82" i="3"/>
  <c r="J82" i="3" s="1"/>
  <c r="D82" i="3"/>
  <c r="K82" i="3" s="1"/>
  <c r="E82" i="3"/>
  <c r="F82" i="3"/>
  <c r="F2" i="3"/>
  <c r="E2" i="3"/>
  <c r="D2" i="3"/>
  <c r="K2" i="3" s="1"/>
  <c r="C2" i="3"/>
  <c r="J2" i="3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" i="1"/>
  <c r="M26" i="1"/>
  <c r="O26" i="1" s="1"/>
  <c r="M3" i="1"/>
  <c r="M4" i="1"/>
  <c r="M5" i="1"/>
  <c r="M6" i="1"/>
  <c r="M7" i="1"/>
  <c r="M8" i="1"/>
  <c r="M9" i="1"/>
  <c r="M10" i="1"/>
  <c r="O10" i="1" s="1"/>
  <c r="M11" i="1"/>
  <c r="M12" i="1"/>
  <c r="M13" i="1"/>
  <c r="M14" i="1"/>
  <c r="M15" i="1"/>
  <c r="M16" i="1"/>
  <c r="M17" i="1"/>
  <c r="M18" i="1"/>
  <c r="O18" i="1" s="1"/>
  <c r="M19" i="1"/>
  <c r="M20" i="1"/>
  <c r="M21" i="1"/>
  <c r="M22" i="1"/>
  <c r="M23" i="1"/>
  <c r="M24" i="1"/>
  <c r="M25" i="1"/>
  <c r="M2" i="1"/>
  <c r="J13" i="1"/>
  <c r="A106" i="2" s="1"/>
  <c r="I13" i="1"/>
  <c r="J12" i="1"/>
  <c r="A92" i="2" s="1"/>
  <c r="I12" i="1"/>
  <c r="J11" i="1"/>
  <c r="A89" i="2" s="1"/>
  <c r="I11" i="1"/>
  <c r="J10" i="1"/>
  <c r="A75" i="2" s="1"/>
  <c r="I10" i="1"/>
  <c r="J9" i="1"/>
  <c r="A68" i="2" s="1"/>
  <c r="I9" i="1"/>
  <c r="J8" i="1"/>
  <c r="A56" i="2" s="1"/>
  <c r="I8" i="1"/>
  <c r="J7" i="1"/>
  <c r="A49" i="2" s="1"/>
  <c r="I7" i="1"/>
  <c r="J6" i="1"/>
  <c r="A42" i="2" s="1"/>
  <c r="I6" i="1"/>
  <c r="J5" i="1"/>
  <c r="A35" i="2" s="1"/>
  <c r="I5" i="1"/>
  <c r="J4" i="1"/>
  <c r="A21" i="2" s="1"/>
  <c r="I4" i="1"/>
  <c r="J3" i="1"/>
  <c r="A19" i="2" s="1"/>
  <c r="I3" i="1"/>
  <c r="J2" i="1"/>
  <c r="A3" i="2" s="1"/>
  <c r="B3" i="2" s="1"/>
  <c r="E3" i="2" s="1"/>
  <c r="I2" i="1"/>
  <c r="B42" i="2" l="1"/>
  <c r="E42" i="2" s="1"/>
  <c r="B75" i="2"/>
  <c r="E75" i="2" s="1"/>
  <c r="O20" i="1"/>
  <c r="O12" i="1"/>
  <c r="O4" i="1"/>
  <c r="O21" i="1"/>
  <c r="O13" i="1"/>
  <c r="O5" i="1"/>
  <c r="O19" i="1"/>
  <c r="O11" i="1"/>
  <c r="O3" i="1"/>
  <c r="O23" i="1"/>
  <c r="O15" i="1"/>
  <c r="O7" i="1"/>
  <c r="G72" i="3"/>
  <c r="G80" i="3"/>
  <c r="O2" i="1"/>
  <c r="O17" i="1"/>
  <c r="O25" i="1"/>
  <c r="O9" i="1"/>
  <c r="O24" i="1"/>
  <c r="O16" i="1"/>
  <c r="O8" i="1"/>
  <c r="O22" i="1"/>
  <c r="O14" i="1"/>
  <c r="O6" i="1"/>
  <c r="G7" i="3"/>
  <c r="B35" i="2"/>
  <c r="E35" i="2" s="1"/>
  <c r="B106" i="2"/>
  <c r="E106" i="2" s="1"/>
  <c r="G2" i="3"/>
  <c r="G28" i="3"/>
  <c r="G20" i="3"/>
  <c r="G12" i="3"/>
  <c r="B68" i="2"/>
  <c r="E68" i="2" s="1"/>
  <c r="G64" i="3"/>
  <c r="G56" i="3"/>
  <c r="G48" i="3"/>
  <c r="G40" i="3"/>
  <c r="G32" i="3"/>
  <c r="G24" i="3"/>
  <c r="G16" i="3"/>
  <c r="G8" i="3"/>
  <c r="B19" i="2"/>
  <c r="E19" i="2" s="1"/>
  <c r="B49" i="2"/>
  <c r="E49" i="2" s="1"/>
  <c r="B89" i="2"/>
  <c r="E89" i="2" s="1"/>
  <c r="B92" i="2"/>
  <c r="E92" i="2" s="1"/>
  <c r="B21" i="2"/>
  <c r="E21" i="2" s="1"/>
  <c r="B56" i="2"/>
  <c r="E56" i="2" s="1"/>
  <c r="A87" i="2"/>
  <c r="B87" i="2" s="1"/>
  <c r="E87" i="2" s="1"/>
  <c r="A85" i="2"/>
  <c r="B85" i="2" s="1"/>
  <c r="E85" i="2" s="1"/>
  <c r="A80" i="2"/>
  <c r="B80" i="2" s="1"/>
  <c r="E80" i="2" s="1"/>
  <c r="A73" i="2"/>
  <c r="B73" i="2" s="1"/>
  <c r="E73" i="2" s="1"/>
  <c r="A66" i="2"/>
  <c r="B66" i="2" s="1"/>
  <c r="E66" i="2" s="1"/>
  <c r="A59" i="2"/>
  <c r="B59" i="2" s="1"/>
  <c r="E59" i="2" s="1"/>
  <c r="A54" i="2"/>
  <c r="B54" i="2" s="1"/>
  <c r="E54" i="2" s="1"/>
  <c r="A52" i="2"/>
  <c r="B52" i="2" s="1"/>
  <c r="E52" i="2" s="1"/>
  <c r="A26" i="2"/>
  <c r="B26" i="2" s="1"/>
  <c r="E26" i="2" s="1"/>
  <c r="A10" i="2"/>
  <c r="B10" i="2" s="1"/>
  <c r="E10" i="2" s="1"/>
  <c r="A2" i="2"/>
  <c r="B2" i="2" s="1"/>
  <c r="E2" i="2" s="1"/>
  <c r="A109" i="2"/>
  <c r="B109" i="2" s="1"/>
  <c r="E109" i="2" s="1"/>
  <c r="A104" i="2"/>
  <c r="B104" i="2" s="1"/>
  <c r="E104" i="2" s="1"/>
  <c r="A97" i="2"/>
  <c r="B97" i="2" s="1"/>
  <c r="E97" i="2" s="1"/>
  <c r="A90" i="2"/>
  <c r="B90" i="2" s="1"/>
  <c r="E90" i="2" s="1"/>
  <c r="A83" i="2"/>
  <c r="B83" i="2" s="1"/>
  <c r="E83" i="2" s="1"/>
  <c r="A78" i="2"/>
  <c r="B78" i="2" s="1"/>
  <c r="E78" i="2" s="1"/>
  <c r="A76" i="2"/>
  <c r="B76" i="2" s="1"/>
  <c r="E76" i="2" s="1"/>
  <c r="A47" i="2"/>
  <c r="B47" i="2" s="1"/>
  <c r="E47" i="2" s="1"/>
  <c r="A45" i="2"/>
  <c r="B45" i="2" s="1"/>
  <c r="E45" i="2" s="1"/>
  <c r="A40" i="2"/>
  <c r="B40" i="2" s="1"/>
  <c r="E40" i="2" s="1"/>
  <c r="A33" i="2"/>
  <c r="B33" i="2" s="1"/>
  <c r="E33" i="2" s="1"/>
  <c r="A17" i="2"/>
  <c r="B17" i="2" s="1"/>
  <c r="E17" i="2" s="1"/>
  <c r="A8" i="2"/>
  <c r="B8" i="2" s="1"/>
  <c r="E8" i="2" s="1"/>
  <c r="A6" i="2"/>
  <c r="B6" i="2" s="1"/>
  <c r="E6" i="2" s="1"/>
  <c r="A4" i="2"/>
  <c r="B4" i="2" s="1"/>
  <c r="E4" i="2" s="1"/>
  <c r="A107" i="2"/>
  <c r="B107" i="2" s="1"/>
  <c r="E107" i="2" s="1"/>
  <c r="A102" i="2"/>
  <c r="B102" i="2" s="1"/>
  <c r="E102" i="2" s="1"/>
  <c r="A100" i="2"/>
  <c r="B100" i="2" s="1"/>
  <c r="E100" i="2" s="1"/>
  <c r="A71" i="2"/>
  <c r="B71" i="2" s="1"/>
  <c r="E71" i="2" s="1"/>
  <c r="A69" i="2"/>
  <c r="B69" i="2" s="1"/>
  <c r="E69" i="2" s="1"/>
  <c r="A64" i="2"/>
  <c r="B64" i="2" s="1"/>
  <c r="E64" i="2" s="1"/>
  <c r="A57" i="2"/>
  <c r="B57" i="2" s="1"/>
  <c r="E57" i="2" s="1"/>
  <c r="A50" i="2"/>
  <c r="B50" i="2" s="1"/>
  <c r="E50" i="2" s="1"/>
  <c r="A43" i="2"/>
  <c r="B43" i="2" s="1"/>
  <c r="E43" i="2" s="1"/>
  <c r="A38" i="2"/>
  <c r="B38" i="2" s="1"/>
  <c r="E38" i="2" s="1"/>
  <c r="A36" i="2"/>
  <c r="B36" i="2" s="1"/>
  <c r="E36" i="2" s="1"/>
  <c r="A31" i="2"/>
  <c r="B31" i="2" s="1"/>
  <c r="E31" i="2" s="1"/>
  <c r="A29" i="2"/>
  <c r="B29" i="2" s="1"/>
  <c r="E29" i="2" s="1"/>
  <c r="A24" i="2"/>
  <c r="B24" i="2" s="1"/>
  <c r="E24" i="2" s="1"/>
  <c r="A22" i="2"/>
  <c r="B22" i="2" s="1"/>
  <c r="E22" i="2" s="1"/>
  <c r="A20" i="2"/>
  <c r="B20" i="2" s="1"/>
  <c r="E20" i="2" s="1"/>
  <c r="A15" i="2"/>
  <c r="B15" i="2" s="1"/>
  <c r="E15" i="2" s="1"/>
  <c r="A13" i="2"/>
  <c r="B13" i="2" s="1"/>
  <c r="E13" i="2" s="1"/>
  <c r="A95" i="2"/>
  <c r="B95" i="2" s="1"/>
  <c r="E95" i="2" s="1"/>
  <c r="A93" i="2"/>
  <c r="B93" i="2" s="1"/>
  <c r="E93" i="2" s="1"/>
  <c r="A88" i="2"/>
  <c r="B88" i="2" s="1"/>
  <c r="E88" i="2" s="1"/>
  <c r="A81" i="2"/>
  <c r="B81" i="2" s="1"/>
  <c r="E81" i="2" s="1"/>
  <c r="A74" i="2"/>
  <c r="B74" i="2" s="1"/>
  <c r="E74" i="2" s="1"/>
  <c r="A67" i="2"/>
  <c r="B67" i="2" s="1"/>
  <c r="E67" i="2" s="1"/>
  <c r="A62" i="2"/>
  <c r="B62" i="2" s="1"/>
  <c r="E62" i="2" s="1"/>
  <c r="A60" i="2"/>
  <c r="B60" i="2" s="1"/>
  <c r="E60" i="2" s="1"/>
  <c r="A27" i="2"/>
  <c r="B27" i="2" s="1"/>
  <c r="E27" i="2" s="1"/>
  <c r="A11" i="2"/>
  <c r="B11" i="2" s="1"/>
  <c r="E11" i="2" s="1"/>
  <c r="A105" i="2"/>
  <c r="B105" i="2" s="1"/>
  <c r="E105" i="2" s="1"/>
  <c r="A98" i="2"/>
  <c r="B98" i="2" s="1"/>
  <c r="E98" i="2" s="1"/>
  <c r="A91" i="2"/>
  <c r="B91" i="2" s="1"/>
  <c r="E91" i="2" s="1"/>
  <c r="A86" i="2"/>
  <c r="B86" i="2" s="1"/>
  <c r="E86" i="2" s="1"/>
  <c r="A84" i="2"/>
  <c r="B84" i="2" s="1"/>
  <c r="E84" i="2" s="1"/>
  <c r="A55" i="2"/>
  <c r="B55" i="2" s="1"/>
  <c r="E55" i="2" s="1"/>
  <c r="A53" i="2"/>
  <c r="B53" i="2" s="1"/>
  <c r="E53" i="2" s="1"/>
  <c r="A48" i="2"/>
  <c r="B48" i="2" s="1"/>
  <c r="E48" i="2" s="1"/>
  <c r="A41" i="2"/>
  <c r="B41" i="2" s="1"/>
  <c r="E41" i="2" s="1"/>
  <c r="A34" i="2"/>
  <c r="B34" i="2" s="1"/>
  <c r="E34" i="2" s="1"/>
  <c r="A18" i="2"/>
  <c r="B18" i="2" s="1"/>
  <c r="E18" i="2" s="1"/>
  <c r="A108" i="2"/>
  <c r="B108" i="2" s="1"/>
  <c r="E108" i="2" s="1"/>
  <c r="A79" i="2"/>
  <c r="B79" i="2" s="1"/>
  <c r="E79" i="2" s="1"/>
  <c r="A77" i="2"/>
  <c r="B77" i="2" s="1"/>
  <c r="E77" i="2" s="1"/>
  <c r="A72" i="2"/>
  <c r="B72" i="2" s="1"/>
  <c r="E72" i="2" s="1"/>
  <c r="A65" i="2"/>
  <c r="B65" i="2" s="1"/>
  <c r="E65" i="2" s="1"/>
  <c r="A58" i="2"/>
  <c r="B58" i="2" s="1"/>
  <c r="E58" i="2" s="1"/>
  <c r="A51" i="2"/>
  <c r="B51" i="2" s="1"/>
  <c r="E51" i="2" s="1"/>
  <c r="A46" i="2"/>
  <c r="B46" i="2" s="1"/>
  <c r="E46" i="2" s="1"/>
  <c r="A44" i="2"/>
  <c r="B44" i="2" s="1"/>
  <c r="E44" i="2" s="1"/>
  <c r="A25" i="2"/>
  <c r="B25" i="2" s="1"/>
  <c r="E25" i="2" s="1"/>
  <c r="A9" i="2"/>
  <c r="B9" i="2" s="1"/>
  <c r="E9" i="2" s="1"/>
  <c r="A7" i="2"/>
  <c r="B7" i="2" s="1"/>
  <c r="E7" i="2" s="1"/>
  <c r="A5" i="2"/>
  <c r="B5" i="2" s="1"/>
  <c r="E5" i="2" s="1"/>
  <c r="A103" i="2"/>
  <c r="B103" i="2" s="1"/>
  <c r="E103" i="2" s="1"/>
  <c r="A101" i="2"/>
  <c r="B101" i="2" s="1"/>
  <c r="E101" i="2" s="1"/>
  <c r="F101" i="2" s="1"/>
  <c r="G101" i="2" s="1"/>
  <c r="A96" i="2"/>
  <c r="B96" i="2" s="1"/>
  <c r="E96" i="2" s="1"/>
  <c r="A82" i="2"/>
  <c r="B82" i="2" s="1"/>
  <c r="E82" i="2" s="1"/>
  <c r="A70" i="2"/>
  <c r="B70" i="2" s="1"/>
  <c r="E70" i="2" s="1"/>
  <c r="A39" i="2"/>
  <c r="B39" i="2" s="1"/>
  <c r="E39" i="2" s="1"/>
  <c r="A37" i="2"/>
  <c r="B37" i="2" s="1"/>
  <c r="E37" i="2" s="1"/>
  <c r="A32" i="2"/>
  <c r="B32" i="2" s="1"/>
  <c r="E32" i="2" s="1"/>
  <c r="A30" i="2"/>
  <c r="B30" i="2" s="1"/>
  <c r="E30" i="2" s="1"/>
  <c r="A28" i="2"/>
  <c r="B28" i="2" s="1"/>
  <c r="E28" i="2" s="1"/>
  <c r="A23" i="2"/>
  <c r="B23" i="2" s="1"/>
  <c r="E23" i="2" s="1"/>
  <c r="A16" i="2"/>
  <c r="B16" i="2" s="1"/>
  <c r="E16" i="2" s="1"/>
  <c r="A14" i="2"/>
  <c r="B14" i="2" s="1"/>
  <c r="E14" i="2" s="1"/>
  <c r="A12" i="2"/>
  <c r="B12" i="2" s="1"/>
  <c r="E12" i="2" s="1"/>
  <c r="A99" i="2"/>
  <c r="B99" i="2" s="1"/>
  <c r="E99" i="2" s="1"/>
  <c r="A94" i="2"/>
  <c r="B94" i="2" s="1"/>
  <c r="E94" i="2" s="1"/>
  <c r="A63" i="2"/>
  <c r="B63" i="2" s="1"/>
  <c r="E63" i="2" s="1"/>
  <c r="A61" i="2"/>
  <c r="B61" i="2" s="1"/>
  <c r="E61" i="2" s="1"/>
  <c r="G3" i="3"/>
  <c r="G76" i="3"/>
  <c r="G68" i="3"/>
  <c r="G60" i="3"/>
  <c r="G52" i="3"/>
  <c r="G44" i="3"/>
  <c r="G36" i="3"/>
  <c r="G5" i="3"/>
  <c r="G79" i="3"/>
  <c r="G75" i="3"/>
  <c r="G71" i="3"/>
  <c r="G67" i="3"/>
  <c r="G63" i="3"/>
  <c r="G59" i="3"/>
  <c r="G55" i="3"/>
  <c r="G51" i="3"/>
  <c r="G47" i="3"/>
  <c r="G43" i="3"/>
  <c r="G39" i="3"/>
  <c r="G35" i="3"/>
  <c r="G31" i="3"/>
  <c r="G27" i="3"/>
  <c r="G23" i="3"/>
  <c r="G19" i="3"/>
  <c r="G15" i="3"/>
  <c r="G11" i="3"/>
  <c r="G81" i="3"/>
  <c r="G77" i="3"/>
  <c r="G73" i="3"/>
  <c r="G69" i="3"/>
  <c r="G65" i="3"/>
  <c r="G61" i="3"/>
  <c r="G57" i="3"/>
  <c r="G53" i="3"/>
  <c r="G49" i="3"/>
  <c r="G45" i="3"/>
  <c r="G41" i="3"/>
  <c r="G37" i="3"/>
  <c r="G33" i="3"/>
  <c r="G29" i="3"/>
  <c r="G25" i="3"/>
  <c r="G21" i="3"/>
  <c r="G17" i="3"/>
  <c r="G13" i="3"/>
  <c r="G9" i="3"/>
  <c r="G6" i="3"/>
  <c r="G82" i="3"/>
  <c r="G78" i="3"/>
  <c r="G74" i="3"/>
  <c r="G70" i="3"/>
  <c r="G66" i="3"/>
  <c r="G62" i="3"/>
  <c r="G58" i="3"/>
  <c r="G54" i="3"/>
  <c r="G50" i="3"/>
  <c r="G46" i="3"/>
  <c r="G42" i="3"/>
  <c r="G38" i="3"/>
  <c r="G34" i="3"/>
  <c r="G30" i="3"/>
  <c r="G26" i="3"/>
  <c r="G22" i="3"/>
  <c r="G18" i="3"/>
  <c r="G14" i="3"/>
  <c r="G10" i="3"/>
  <c r="G4" i="3"/>
  <c r="F4" i="11" l="1"/>
  <c r="G4" i="11" s="1"/>
  <c r="F41" i="11"/>
  <c r="G41" i="11" s="1"/>
  <c r="F63" i="11"/>
  <c r="G63" i="11" s="1"/>
  <c r="F27" i="11"/>
  <c r="G27" i="11" s="1"/>
  <c r="F18" i="11"/>
  <c r="G18" i="11" s="1"/>
  <c r="F73" i="11"/>
  <c r="G73" i="11" s="1"/>
  <c r="F30" i="11"/>
  <c r="G30" i="11" s="1"/>
  <c r="F15" i="11"/>
  <c r="G15" i="11" s="1"/>
  <c r="F50" i="11"/>
  <c r="G50" i="11" s="1"/>
  <c r="F5" i="11"/>
  <c r="G5" i="11" s="1"/>
  <c r="F46" i="11"/>
  <c r="G46" i="11" s="1"/>
  <c r="F14" i="11"/>
  <c r="G14" i="11" s="1"/>
  <c r="F12" i="11"/>
  <c r="G12" i="11" s="1"/>
  <c r="F33" i="11"/>
  <c r="G33" i="11" s="1"/>
  <c r="F65" i="11"/>
  <c r="G65" i="11" s="1"/>
  <c r="F42" i="11"/>
  <c r="G42" i="11" s="1"/>
  <c r="F66" i="11"/>
  <c r="G66" i="11" s="1"/>
  <c r="F28" i="11"/>
  <c r="G28" i="11" s="1"/>
  <c r="F34" i="11"/>
  <c r="G34" i="11" s="1"/>
  <c r="F43" i="11"/>
  <c r="G43" i="11" s="1"/>
  <c r="F16" i="11"/>
  <c r="G16" i="11" s="1"/>
  <c r="F26" i="11"/>
  <c r="G26" i="11" s="1"/>
  <c r="F23" i="11"/>
  <c r="G23" i="11" s="1"/>
  <c r="F13" i="11"/>
  <c r="G13" i="11" s="1"/>
  <c r="F69" i="11"/>
  <c r="G69" i="11" s="1"/>
  <c r="F60" i="11"/>
  <c r="G60" i="11" s="1"/>
  <c r="F52" i="11"/>
  <c r="G52" i="11" s="1"/>
  <c r="F70" i="11"/>
  <c r="G70" i="11" s="1"/>
  <c r="F37" i="11"/>
  <c r="G37" i="11" s="1"/>
  <c r="F47" i="11"/>
  <c r="G47" i="11" s="1"/>
  <c r="F51" i="11"/>
  <c r="G51" i="11" s="1"/>
  <c r="F6" i="11"/>
  <c r="G6" i="11" s="1"/>
  <c r="F56" i="11"/>
  <c r="G56" i="11" s="1"/>
  <c r="F64" i="11"/>
  <c r="G64" i="11" s="1"/>
  <c r="F9" i="11"/>
  <c r="G9" i="11" s="1"/>
  <c r="F22" i="11"/>
  <c r="G22" i="11" s="1"/>
  <c r="F58" i="11"/>
  <c r="G58" i="11" s="1"/>
  <c r="F72" i="11"/>
  <c r="G72" i="11" s="1"/>
  <c r="F8" i="11"/>
  <c r="G8" i="11" s="1"/>
  <c r="F44" i="11"/>
  <c r="G44" i="11" s="1"/>
  <c r="F40" i="11"/>
  <c r="G40" i="11" s="1"/>
  <c r="F31" i="11"/>
  <c r="G31" i="11" s="1"/>
  <c r="F59" i="11"/>
  <c r="G59" i="11" s="1"/>
  <c r="F57" i="11"/>
  <c r="G57" i="11" s="1"/>
  <c r="F36" i="11"/>
  <c r="G36" i="11" s="1"/>
  <c r="F29" i="11"/>
  <c r="G29" i="11" s="1"/>
  <c r="F38" i="11"/>
  <c r="G38" i="11" s="1"/>
  <c r="F62" i="11"/>
  <c r="G62" i="11" s="1"/>
  <c r="F7" i="11"/>
  <c r="G7" i="11" s="1"/>
  <c r="F25" i="11"/>
  <c r="G25" i="11" s="1"/>
  <c r="F20" i="11"/>
  <c r="G20" i="11" s="1"/>
  <c r="F19" i="11"/>
  <c r="G19" i="11" s="1"/>
  <c r="F21" i="11"/>
  <c r="G21" i="11" s="1"/>
  <c r="F24" i="11"/>
  <c r="G24" i="11" s="1"/>
  <c r="F10" i="11"/>
  <c r="G10" i="11" s="1"/>
  <c r="F11" i="11"/>
  <c r="G11" i="11" s="1"/>
  <c r="F45" i="11"/>
  <c r="G45" i="11" s="1"/>
  <c r="F55" i="11"/>
  <c r="G55" i="11" s="1"/>
  <c r="F48" i="11"/>
  <c r="G48" i="11" s="1"/>
  <c r="F71" i="11"/>
  <c r="G71" i="11" s="1"/>
  <c r="F32" i="11"/>
  <c r="G32" i="11" s="1"/>
  <c r="F53" i="11"/>
  <c r="G53" i="11" s="1"/>
  <c r="F61" i="11"/>
  <c r="G61" i="11" s="1"/>
  <c r="F68" i="11"/>
  <c r="G68" i="11" s="1"/>
  <c r="F3" i="11"/>
  <c r="G3" i="11" s="1"/>
  <c r="F54" i="11"/>
  <c r="G54" i="11" s="1"/>
  <c r="F39" i="11"/>
  <c r="G39" i="11" s="1"/>
  <c r="F35" i="11"/>
  <c r="G35" i="11" s="1"/>
  <c r="F2" i="11"/>
  <c r="G2" i="11" s="1"/>
  <c r="F17" i="11"/>
  <c r="G17" i="11" s="1"/>
  <c r="F67" i="11"/>
  <c r="G67" i="11" s="1"/>
  <c r="F49" i="11"/>
  <c r="G49" i="11" s="1"/>
  <c r="F23" i="2"/>
  <c r="G23" i="2" s="1"/>
  <c r="F22" i="2"/>
  <c r="G22" i="2" s="1"/>
  <c r="F108" i="2"/>
  <c r="G108" i="2" s="1"/>
  <c r="F6" i="2"/>
  <c r="G6" i="2" s="1"/>
  <c r="F107" i="2"/>
  <c r="G107" i="2" s="1"/>
  <c r="F2" i="2"/>
  <c r="G2" i="2" s="1"/>
  <c r="F20" i="2"/>
  <c r="G20" i="2" s="1"/>
  <c r="F4" i="2"/>
  <c r="G4" i="2" s="1"/>
  <c r="F10" i="2"/>
  <c r="G10" i="2" s="1"/>
  <c r="F3" i="2"/>
  <c r="G3" i="2" s="1"/>
  <c r="F25" i="2"/>
  <c r="G25" i="2" s="1"/>
  <c r="F47" i="2"/>
  <c r="G47" i="2" s="1"/>
  <c r="F50" i="2"/>
  <c r="G50" i="2" s="1"/>
  <c r="F57" i="2"/>
  <c r="G57" i="2" s="1"/>
  <c r="F26" i="2"/>
  <c r="G26" i="2" s="1"/>
  <c r="F51" i="2"/>
  <c r="G51" i="2" s="1"/>
  <c r="F64" i="2"/>
  <c r="G64" i="2" s="1"/>
  <c r="F8" i="2"/>
  <c r="G8" i="2" s="1"/>
  <c r="F56" i="2"/>
  <c r="G56" i="2" s="1"/>
  <c r="F63" i="2"/>
  <c r="G63" i="2" s="1"/>
  <c r="F30" i="2"/>
  <c r="G30" i="2" s="1"/>
  <c r="F103" i="2"/>
  <c r="G103" i="2" s="1"/>
  <c r="F58" i="2"/>
  <c r="G58" i="2" s="1"/>
  <c r="F105" i="2"/>
  <c r="G105" i="2" s="1"/>
  <c r="F29" i="2"/>
  <c r="G29" i="2" s="1"/>
  <c r="F54" i="2"/>
  <c r="G54" i="2" s="1"/>
  <c r="F21" i="2"/>
  <c r="G21" i="2" s="1"/>
  <c r="F28" i="2"/>
  <c r="G28" i="2" s="1"/>
  <c r="F24" i="2"/>
  <c r="G24" i="2" s="1"/>
  <c r="F32" i="2"/>
  <c r="G32" i="2" s="1"/>
  <c r="F5" i="2"/>
  <c r="G5" i="2" s="1"/>
  <c r="F65" i="2"/>
  <c r="G65" i="2" s="1"/>
  <c r="F48" i="2"/>
  <c r="G48" i="2" s="1"/>
  <c r="F11" i="2"/>
  <c r="G11" i="2" s="1"/>
  <c r="F93" i="2"/>
  <c r="G93" i="2" s="1"/>
  <c r="F31" i="2"/>
  <c r="G31" i="2" s="1"/>
  <c r="F71" i="2"/>
  <c r="G71" i="2" s="1"/>
  <c r="F33" i="2"/>
  <c r="G33" i="2" s="1"/>
  <c r="F97" i="2"/>
  <c r="G97" i="2" s="1"/>
  <c r="F59" i="2"/>
  <c r="G59" i="2" s="1"/>
  <c r="H80" i="3"/>
  <c r="I80" i="3" s="1"/>
  <c r="F7" i="2"/>
  <c r="G7" i="2" s="1"/>
  <c r="F53" i="2"/>
  <c r="G53" i="2" s="1"/>
  <c r="F95" i="2"/>
  <c r="G95" i="2" s="1"/>
  <c r="F36" i="2"/>
  <c r="G36" i="2" s="1"/>
  <c r="F100" i="2"/>
  <c r="G100" i="2" s="1"/>
  <c r="F40" i="2"/>
  <c r="G40" i="2" s="1"/>
  <c r="F104" i="2"/>
  <c r="G104" i="2" s="1"/>
  <c r="F66" i="2"/>
  <c r="G66" i="2" s="1"/>
  <c r="F106" i="2"/>
  <c r="G106" i="2" s="1"/>
  <c r="F34" i="2"/>
  <c r="G34" i="2" s="1"/>
  <c r="F94" i="2"/>
  <c r="G94" i="2" s="1"/>
  <c r="F99" i="2"/>
  <c r="G99" i="2" s="1"/>
  <c r="F37" i="2"/>
  <c r="G37" i="2" s="1"/>
  <c r="F72" i="2"/>
  <c r="G72" i="2" s="1"/>
  <c r="F27" i="2"/>
  <c r="G27" i="2" s="1"/>
  <c r="F9" i="2"/>
  <c r="G9" i="2" s="1"/>
  <c r="F55" i="2"/>
  <c r="G55" i="2" s="1"/>
  <c r="F60" i="2"/>
  <c r="G60" i="2" s="1"/>
  <c r="F102" i="2"/>
  <c r="G102" i="2" s="1"/>
  <c r="F109" i="2"/>
  <c r="G109" i="2" s="1"/>
  <c r="F49" i="2"/>
  <c r="G49" i="2" s="1"/>
  <c r="F35" i="2"/>
  <c r="G35" i="2" s="1"/>
  <c r="F12" i="2"/>
  <c r="G12" i="2" s="1"/>
  <c r="F39" i="2"/>
  <c r="G39" i="2" s="1"/>
  <c r="F77" i="2"/>
  <c r="G77" i="2" s="1"/>
  <c r="F13" i="2"/>
  <c r="G13" i="2" s="1"/>
  <c r="F38" i="2"/>
  <c r="G38" i="2" s="1"/>
  <c r="F45" i="2"/>
  <c r="G45" i="2" s="1"/>
  <c r="F73" i="2"/>
  <c r="G73" i="2" s="1"/>
  <c r="F14" i="2"/>
  <c r="G14" i="2" s="1"/>
  <c r="F70" i="2"/>
  <c r="G70" i="2" s="1"/>
  <c r="F62" i="2"/>
  <c r="G62" i="2" s="1"/>
  <c r="F15" i="2"/>
  <c r="G15" i="2" s="1"/>
  <c r="F43" i="2"/>
  <c r="G43" i="2" s="1"/>
  <c r="F19" i="2"/>
  <c r="G19" i="2" s="1"/>
  <c r="F16" i="2"/>
  <c r="G16" i="2" s="1"/>
  <c r="F82" i="2"/>
  <c r="G82" i="2" s="1"/>
  <c r="F44" i="2"/>
  <c r="G44" i="2" s="1"/>
  <c r="F86" i="2"/>
  <c r="G86" i="2" s="1"/>
  <c r="F67" i="2"/>
  <c r="G67" i="2" s="1"/>
  <c r="F76" i="2"/>
  <c r="G76" i="2" s="1"/>
  <c r="F85" i="2"/>
  <c r="G85" i="2" s="1"/>
  <c r="F96" i="2"/>
  <c r="G96" i="2" s="1"/>
  <c r="F46" i="2"/>
  <c r="G46" i="2" s="1"/>
  <c r="F18" i="2"/>
  <c r="G18" i="2" s="1"/>
  <c r="F91" i="2"/>
  <c r="G91" i="2" s="1"/>
  <c r="F74" i="2"/>
  <c r="G74" i="2" s="1"/>
  <c r="F78" i="2"/>
  <c r="G78" i="2" s="1"/>
  <c r="F87" i="2"/>
  <c r="G87" i="2" s="1"/>
  <c r="H72" i="3"/>
  <c r="I72" i="3" s="1"/>
  <c r="F61" i="2"/>
  <c r="G61" i="2" s="1"/>
  <c r="F98" i="2"/>
  <c r="G98" i="2" s="1"/>
  <c r="F83" i="2"/>
  <c r="G83" i="2" s="1"/>
  <c r="F52" i="2"/>
  <c r="G52" i="2" s="1"/>
  <c r="F41" i="2"/>
  <c r="G41" i="2" s="1"/>
  <c r="F88" i="2"/>
  <c r="G88" i="2" s="1"/>
  <c r="F69" i="2"/>
  <c r="G69" i="2" s="1"/>
  <c r="F17" i="2"/>
  <c r="G17" i="2" s="1"/>
  <c r="F92" i="2"/>
  <c r="G92" i="2" s="1"/>
  <c r="F81" i="2"/>
  <c r="G81" i="2" s="1"/>
  <c r="F75" i="2"/>
  <c r="G75" i="2" s="1"/>
  <c r="F90" i="2"/>
  <c r="G90" i="2" s="1"/>
  <c r="F42" i="2"/>
  <c r="G42" i="2" s="1"/>
  <c r="F89" i="2"/>
  <c r="G89" i="2" s="1"/>
  <c r="F79" i="2"/>
  <c r="G79" i="2" s="1"/>
  <c r="F84" i="2"/>
  <c r="G84" i="2" s="1"/>
  <c r="F80" i="2"/>
  <c r="G80" i="2" s="1"/>
  <c r="F68" i="2"/>
  <c r="G68" i="2" s="1"/>
  <c r="H37" i="3"/>
  <c r="I37" i="3" s="1"/>
  <c r="H41" i="3"/>
  <c r="I41" i="3" s="1"/>
  <c r="H67" i="3"/>
  <c r="I67" i="3" s="1"/>
  <c r="H56" i="3"/>
  <c r="I56" i="3" s="1"/>
  <c r="H69" i="3"/>
  <c r="I69" i="3" s="1"/>
  <c r="H31" i="3"/>
  <c r="I31" i="3" s="1"/>
  <c r="H45" i="3"/>
  <c r="I45" i="3" s="1"/>
  <c r="H66" i="3"/>
  <c r="I66" i="3" s="1"/>
  <c r="H17" i="3"/>
  <c r="I17" i="3" s="1"/>
  <c r="H49" i="3"/>
  <c r="I49" i="3" s="1"/>
  <c r="H81" i="3"/>
  <c r="I81" i="3" s="1"/>
  <c r="H39" i="3"/>
  <c r="I39" i="3" s="1"/>
  <c r="H71" i="3"/>
  <c r="I71" i="3" s="1"/>
  <c r="H68" i="3"/>
  <c r="I68" i="3" s="1"/>
  <c r="H64" i="3"/>
  <c r="I64" i="3" s="1"/>
  <c r="H44" i="3"/>
  <c r="I44" i="3" s="1"/>
  <c r="H2" i="3"/>
  <c r="I2" i="3" s="1"/>
  <c r="H73" i="3"/>
  <c r="I73" i="3" s="1"/>
  <c r="H62" i="3"/>
  <c r="I62" i="3" s="1"/>
  <c r="H60" i="3"/>
  <c r="I60" i="3" s="1"/>
  <c r="H21" i="3"/>
  <c r="I21" i="3" s="1"/>
  <c r="H54" i="3"/>
  <c r="I54" i="3" s="1"/>
  <c r="H27" i="3"/>
  <c r="I27" i="3" s="1"/>
  <c r="H58" i="3"/>
  <c r="I58" i="3" s="1"/>
  <c r="H63" i="3"/>
  <c r="I63" i="3" s="1"/>
  <c r="H30" i="3"/>
  <c r="I30" i="3" s="1"/>
  <c r="H35" i="3"/>
  <c r="I35" i="3" s="1"/>
  <c r="H70" i="3"/>
  <c r="I70" i="3" s="1"/>
  <c r="H43" i="3"/>
  <c r="I43" i="3" s="1"/>
  <c r="H76" i="3"/>
  <c r="I76" i="3" s="1"/>
  <c r="H10" i="3"/>
  <c r="I10" i="3" s="1"/>
  <c r="H42" i="3"/>
  <c r="I42" i="3" s="1"/>
  <c r="H74" i="3"/>
  <c r="I74" i="3" s="1"/>
  <c r="H25" i="3"/>
  <c r="I25" i="3" s="1"/>
  <c r="H57" i="3"/>
  <c r="I57" i="3" s="1"/>
  <c r="H15" i="3"/>
  <c r="I15" i="3" s="1"/>
  <c r="H47" i="3"/>
  <c r="I47" i="3" s="1"/>
  <c r="H79" i="3"/>
  <c r="I79" i="3" s="1"/>
  <c r="H3" i="3"/>
  <c r="I3" i="3" s="1"/>
  <c r="H16" i="3"/>
  <c r="I16" i="3" s="1"/>
  <c r="H12" i="3"/>
  <c r="I12" i="3" s="1"/>
  <c r="H7" i="3"/>
  <c r="I7" i="3" s="1"/>
  <c r="H6" i="3"/>
  <c r="I6" i="3" s="1"/>
  <c r="H40" i="3"/>
  <c r="I40" i="3" s="1"/>
  <c r="H9" i="3"/>
  <c r="I9" i="3" s="1"/>
  <c r="H48" i="3"/>
  <c r="I48" i="3" s="1"/>
  <c r="H77" i="3"/>
  <c r="I77" i="3" s="1"/>
  <c r="H34" i="3"/>
  <c r="I34" i="3" s="1"/>
  <c r="H38" i="3"/>
  <c r="I38" i="3" s="1"/>
  <c r="H53" i="3"/>
  <c r="I53" i="3" s="1"/>
  <c r="H75" i="3"/>
  <c r="I75" i="3" s="1"/>
  <c r="H46" i="3"/>
  <c r="I46" i="3" s="1"/>
  <c r="H78" i="3"/>
  <c r="I78" i="3" s="1"/>
  <c r="H29" i="3"/>
  <c r="I29" i="3" s="1"/>
  <c r="H61" i="3"/>
  <c r="I61" i="3" s="1"/>
  <c r="H19" i="3"/>
  <c r="I19" i="3" s="1"/>
  <c r="H51" i="3"/>
  <c r="I51" i="3" s="1"/>
  <c r="H5" i="3"/>
  <c r="I5" i="3" s="1"/>
  <c r="H24" i="3"/>
  <c r="I24" i="3" s="1"/>
  <c r="H20" i="3"/>
  <c r="I20" i="3" s="1"/>
  <c r="H22" i="3"/>
  <c r="I22" i="3" s="1"/>
  <c r="H59" i="3"/>
  <c r="I59" i="3" s="1"/>
  <c r="H26" i="3"/>
  <c r="I26" i="3" s="1"/>
  <c r="H52" i="3"/>
  <c r="I52" i="3" s="1"/>
  <c r="H13" i="3"/>
  <c r="I13" i="3" s="1"/>
  <c r="H4" i="3"/>
  <c r="I4" i="3" s="1"/>
  <c r="H11" i="3"/>
  <c r="I11" i="3" s="1"/>
  <c r="H8" i="3"/>
  <c r="I8" i="3" s="1"/>
  <c r="H14" i="3"/>
  <c r="I14" i="3" s="1"/>
  <c r="H18" i="3"/>
  <c r="I18" i="3" s="1"/>
  <c r="H50" i="3"/>
  <c r="I50" i="3" s="1"/>
  <c r="H82" i="3"/>
  <c r="I82" i="3" s="1"/>
  <c r="H33" i="3"/>
  <c r="I33" i="3" s="1"/>
  <c r="H65" i="3"/>
  <c r="I65" i="3" s="1"/>
  <c r="H23" i="3"/>
  <c r="I23" i="3" s="1"/>
  <c r="H55" i="3"/>
  <c r="I55" i="3" s="1"/>
  <c r="H36" i="3"/>
  <c r="I36" i="3" s="1"/>
  <c r="H32" i="3"/>
  <c r="I32" i="3" s="1"/>
  <c r="H28" i="3"/>
  <c r="I28" i="3" s="1"/>
</calcChain>
</file>

<file path=xl/sharedStrings.xml><?xml version="1.0" encoding="utf-8"?>
<sst xmlns="http://schemas.openxmlformats.org/spreadsheetml/2006/main" count="162" uniqueCount="78">
  <si>
    <t>坎</t>
  </si>
  <si>
    <t>坤</t>
  </si>
  <si>
    <t>震</t>
  </si>
  <si>
    <t>巽</t>
  </si>
  <si>
    <t>中</t>
  </si>
  <si>
    <t>乾</t>
  </si>
  <si>
    <t>兌</t>
  </si>
  <si>
    <t>艮</t>
  </si>
  <si>
    <t>離</t>
  </si>
  <si>
    <t>數</t>
  </si>
  <si>
    <t>宮名</t>
  </si>
  <si>
    <t>八門</t>
  </si>
  <si>
    <t>景</t>
  </si>
  <si>
    <t>休</t>
  </si>
  <si>
    <t>死</t>
  </si>
  <si>
    <t>傷</t>
  </si>
  <si>
    <t>杜</t>
  </si>
  <si>
    <t>開</t>
  </si>
  <si>
    <t>驚</t>
  </si>
  <si>
    <t>生</t>
  </si>
  <si>
    <t>九星</t>
  </si>
  <si>
    <t>蓬</t>
  </si>
  <si>
    <t>沖</t>
  </si>
  <si>
    <t>輔</t>
  </si>
  <si>
    <t>禽</t>
  </si>
  <si>
    <t>心</t>
  </si>
  <si>
    <t>柱</t>
  </si>
  <si>
    <t>任</t>
  </si>
  <si>
    <t>英</t>
  </si>
  <si>
    <t>水</t>
  </si>
  <si>
    <t>土</t>
  </si>
  <si>
    <t>木</t>
  </si>
  <si>
    <t>金</t>
  </si>
  <si>
    <t>火</t>
  </si>
  <si>
    <t>五行</t>
  </si>
  <si>
    <t>位</t>
  </si>
  <si>
    <t>matcher</t>
  </si>
  <si>
    <t>關係</t>
  </si>
  <si>
    <t>判斷</t>
  </si>
  <si>
    <t>旺衰</t>
  </si>
  <si>
    <t>比</t>
  </si>
  <si>
    <t>事情發展較快，容易辦</t>
  </si>
  <si>
    <t>旺</t>
  </si>
  <si>
    <t>生→</t>
  </si>
  <si>
    <t>事情辦起來耗費大，需要自己付出。</t>
  </si>
  <si>
    <t>相</t>
  </si>
  <si>
    <t>剋→</t>
  </si>
  <si>
    <t>事情在掌握之中，需要自己操控。</t>
  </si>
  <si>
    <t>←剋</t>
  </si>
  <si>
    <t>事情對求測人不利，麻煩不好辦，有阻礙。</t>
  </si>
  <si>
    <t>囚</t>
  </si>
  <si>
    <t>←生</t>
  </si>
  <si>
    <t>事情對求測人有利，容易辦</t>
  </si>
  <si>
    <t>月份</t>
  </si>
  <si>
    <t>月支</t>
  </si>
  <si>
    <t>五行1</t>
  </si>
  <si>
    <t>五行2</t>
  </si>
  <si>
    <t>日干宮數</t>
  </si>
  <si>
    <t>時干宮數</t>
  </si>
  <si>
    <t>日干宮名</t>
  </si>
  <si>
    <t>時干宮名</t>
  </si>
  <si>
    <t>日干五行</t>
  </si>
  <si>
    <t>時干五行</t>
  </si>
  <si>
    <t>日干位</t>
  </si>
  <si>
    <t>時干位</t>
  </si>
  <si>
    <t>宮</t>
  </si>
  <si>
    <t>宮五行</t>
  </si>
  <si>
    <t>利主</t>
  </si>
  <si>
    <t>利客</t>
  </si>
  <si>
    <t>九星五行</t>
  </si>
  <si>
    <t>主客matcher</t>
  </si>
  <si>
    <t>利客客</t>
  </si>
  <si>
    <t>值符</t>
  </si>
  <si>
    <t>落宮</t>
  </si>
  <si>
    <t>八宮五行</t>
  </si>
  <si>
    <t>利主客</t>
  </si>
  <si>
    <t>芮</t>
  </si>
  <si>
    <t>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</si>
</sst>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B:\GoogleDriveHoy\qimen-excel\qimen-earth.xlsx" TargetMode="External"/><Relationship Id="rId1" Type="http://schemas.openxmlformats.org/officeDocument/2006/relationships/externalLinkPath" Target="/GoogleDriveHoy/qimen-excel/qimen-eart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地盤"/>
      <sheetName val="definition"/>
      <sheetName val="qimen-earth"/>
    </sheetNames>
    <definedNames>
      <definedName name="branches" refersTo="='definition'!$C$2:$C$13"/>
    </definedNames>
    <sheetDataSet>
      <sheetData sheetId="0"/>
      <sheetData sheetId="1">
        <row r="2">
          <cell r="C2" t="str">
            <v>子</v>
          </cell>
        </row>
        <row r="3">
          <cell r="C3" t="str">
            <v>丑</v>
          </cell>
        </row>
        <row r="4">
          <cell r="C4" t="str">
            <v>寅</v>
          </cell>
        </row>
        <row r="5">
          <cell r="C5" t="str">
            <v>卯</v>
          </cell>
        </row>
        <row r="6">
          <cell r="C6" t="str">
            <v>辰</v>
          </cell>
        </row>
        <row r="7">
          <cell r="C7" t="str">
            <v>巳</v>
          </cell>
        </row>
        <row r="8">
          <cell r="C8" t="str">
            <v>午</v>
          </cell>
        </row>
        <row r="9">
          <cell r="C9" t="str">
            <v>未</v>
          </cell>
        </row>
        <row r="10">
          <cell r="C10" t="str">
            <v>申</v>
          </cell>
        </row>
        <row r="11">
          <cell r="C11" t="str">
            <v>酉</v>
          </cell>
        </row>
        <row r="12">
          <cell r="C12" t="str">
            <v>戌</v>
          </cell>
        </row>
        <row r="13">
          <cell r="C13" t="str">
            <v>亥</v>
          </cell>
        </row>
      </sheetData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328F4C-5CF0-4B59-9740-457E9B80DB28}" name="落宮" displayName="落宮" ref="A1:B9" totalsRowShown="0">
  <autoFilter ref="A1:B9" xr:uid="{46328F4C-5CF0-4B59-9740-457E9B80DB28}"/>
  <tableColumns count="2">
    <tableColumn id="1" xr3:uid="{34EDC7BC-AEF1-4CFE-A67E-2CBD9707CD9E}" name="宮名" dataDxfId="1"/>
    <tableColumn id="2" xr3:uid="{7792821E-4106-47A6-8BA2-093B2623DF69}" name="match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3767D0-94D3-4B23-B0FC-69BE68FE8438}" name="八門_1" displayName="八門_1" ref="A1:B9" totalsRowShown="0">
  <autoFilter ref="A1:B9" xr:uid="{263767D0-94D3-4B23-B0FC-69BE68FE8438}"/>
  <tableColumns count="2">
    <tableColumn id="1" xr3:uid="{7A34472A-DACE-499E-AEA5-6608F547D7B8}" name="八門" dataDxfId="0"/>
    <tableColumn id="2" xr3:uid="{1E59A876-7D75-40B9-B740-C496DF6E87CA}" name="matc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90A4-E83C-4F37-A6BC-83023E25CF50}">
  <dimension ref="A1:B9"/>
  <sheetViews>
    <sheetView workbookViewId="0"/>
    <sheetView workbookViewId="1"/>
  </sheetViews>
  <sheetFormatPr defaultRowHeight="15" x14ac:dyDescent="0.25"/>
  <cols>
    <col min="1" max="1" width="7.5703125" bestFit="1" customWidth="1"/>
    <col min="2" max="2" width="10.5703125" bestFit="1" customWidth="1"/>
  </cols>
  <sheetData>
    <row r="1" spans="1:2" x14ac:dyDescent="0.25">
      <c r="A1" t="s">
        <v>10</v>
      </c>
      <c r="B1" t="s">
        <v>36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193A8-0FD8-428C-AA41-B4B42F32C7C7}">
  <dimension ref="A1:B9"/>
  <sheetViews>
    <sheetView workbookViewId="0"/>
    <sheetView workbookViewId="1"/>
  </sheetViews>
  <sheetFormatPr defaultRowHeight="15" x14ac:dyDescent="0.25"/>
  <cols>
    <col min="1" max="1" width="7.5703125" bestFit="1" customWidth="1"/>
    <col min="2" max="2" width="10.5703125" bestFit="1" customWidth="1"/>
  </cols>
  <sheetData>
    <row r="1" spans="1:2" x14ac:dyDescent="0.25">
      <c r="A1" t="s">
        <v>11</v>
      </c>
      <c r="B1" t="s">
        <v>36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1</v>
      </c>
    </row>
    <row r="4" spans="1:2" x14ac:dyDescent="0.25">
      <c r="A4" t="s">
        <v>15</v>
      </c>
      <c r="B4">
        <v>1</v>
      </c>
    </row>
    <row r="5" spans="1:2" x14ac:dyDescent="0.25">
      <c r="A5" t="s">
        <v>16</v>
      </c>
      <c r="B5">
        <v>1</v>
      </c>
    </row>
    <row r="6" spans="1:2" x14ac:dyDescent="0.25">
      <c r="A6" t="s">
        <v>17</v>
      </c>
      <c r="B6">
        <v>1</v>
      </c>
    </row>
    <row r="7" spans="1:2" x14ac:dyDescent="0.25">
      <c r="A7" t="s">
        <v>18</v>
      </c>
      <c r="B7">
        <v>1</v>
      </c>
    </row>
    <row r="8" spans="1:2" x14ac:dyDescent="0.25">
      <c r="A8" t="s">
        <v>19</v>
      </c>
      <c r="B8">
        <v>1</v>
      </c>
    </row>
    <row r="9" spans="1:2" x14ac:dyDescent="0.25">
      <c r="A9" t="s">
        <v>12</v>
      </c>
      <c r="B9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CEFE-F364-4797-9DF0-1B795D5F0968}">
  <dimension ref="A1"/>
  <sheetViews>
    <sheetView workbookViewId="0"/>
    <sheetView workbookViewId="1"/>
  </sheetViews>
  <sheetFormatPr defaultRowHeight="15" x14ac:dyDescent="0.25"/>
  <cols>
    <col min="1" max="1" width="7.5703125" bestFit="1" customWidth="1"/>
    <col min="2" max="3" width="11.85546875" bestFit="1" customWidth="1"/>
    <col min="4" max="4" width="10.5703125" bestFit="1" customWidth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26EE-CA80-4419-94F2-60645B522D00}">
  <dimension ref="A1:U26"/>
  <sheetViews>
    <sheetView tabSelected="1" workbookViewId="0">
      <selection activeCell="R2" sqref="R2:U6"/>
    </sheetView>
    <sheetView tabSelected="1" workbookViewId="1">
      <selection activeCell="H20" sqref="H20"/>
    </sheetView>
  </sheetViews>
  <sheetFormatPr defaultRowHeight="15" x14ac:dyDescent="0.25"/>
  <cols>
    <col min="22" max="24" width="13.85546875" customWidth="1"/>
    <col min="25" max="25" width="14" bestFit="1" customWidth="1"/>
  </cols>
  <sheetData>
    <row r="1" spans="1:21" x14ac:dyDescent="0.25">
      <c r="A1" t="s">
        <v>9</v>
      </c>
      <c r="B1" t="s">
        <v>10</v>
      </c>
      <c r="C1" t="s">
        <v>11</v>
      </c>
      <c r="D1" t="s">
        <v>20</v>
      </c>
      <c r="E1" t="s">
        <v>34</v>
      </c>
      <c r="F1" t="s">
        <v>35</v>
      </c>
      <c r="G1" t="s">
        <v>34</v>
      </c>
      <c r="I1" t="s">
        <v>53</v>
      </c>
      <c r="J1" t="s">
        <v>54</v>
      </c>
      <c r="K1" t="s">
        <v>34</v>
      </c>
      <c r="M1" t="s">
        <v>55</v>
      </c>
      <c r="N1" t="s">
        <v>56</v>
      </c>
      <c r="O1" t="s">
        <v>36</v>
      </c>
      <c r="P1" t="s">
        <v>37</v>
      </c>
      <c r="R1" t="s">
        <v>37</v>
      </c>
      <c r="S1" t="s">
        <v>38</v>
      </c>
      <c r="T1" t="s">
        <v>39</v>
      </c>
      <c r="U1" t="s">
        <v>71</v>
      </c>
    </row>
    <row r="2" spans="1:21" x14ac:dyDescent="0.25">
      <c r="A2">
        <v>1</v>
      </c>
      <c r="B2" t="s">
        <v>0</v>
      </c>
      <c r="C2" t="s">
        <v>13</v>
      </c>
      <c r="D2" t="s">
        <v>21</v>
      </c>
      <c r="E2" t="s">
        <v>29</v>
      </c>
      <c r="F2">
        <v>4</v>
      </c>
      <c r="G2" t="s">
        <v>29</v>
      </c>
      <c r="I2">
        <f>MOD(ROW()-2+10,12)+1</f>
        <v>11</v>
      </c>
      <c r="J2" t="str">
        <f>INDEX([1]!branches, ROW()-1)</f>
        <v>子</v>
      </c>
      <c r="K2" t="s">
        <v>29</v>
      </c>
      <c r="M2" t="str">
        <f t="shared" ref="M2:M26" si="0">INDEX(五行, 1+FLOOR((ROW()-2)/5, 1))</f>
        <v>水</v>
      </c>
      <c r="N2" t="str">
        <f t="shared" ref="N2:N26" si="1">INDEX(五行, MOD(ROW()-2, 5)+1)</f>
        <v>水</v>
      </c>
      <c r="O2" t="str">
        <f>M2&amp;N2</f>
        <v>水水</v>
      </c>
      <c r="P2" t="s">
        <v>40</v>
      </c>
      <c r="R2" t="s">
        <v>40</v>
      </c>
      <c r="S2" t="s">
        <v>41</v>
      </c>
      <c r="T2" t="s">
        <v>42</v>
      </c>
      <c r="U2" t="s">
        <v>77</v>
      </c>
    </row>
    <row r="3" spans="1:21" x14ac:dyDescent="0.25">
      <c r="A3">
        <v>2</v>
      </c>
      <c r="B3" t="s">
        <v>1</v>
      </c>
      <c r="C3" t="s">
        <v>14</v>
      </c>
      <c r="D3" t="s">
        <v>76</v>
      </c>
      <c r="E3" t="s">
        <v>30</v>
      </c>
      <c r="F3">
        <v>7</v>
      </c>
      <c r="G3" t="s">
        <v>31</v>
      </c>
      <c r="I3">
        <f t="shared" ref="I3:I13" si="2">MOD(ROW()-2+10,12)+1</f>
        <v>12</v>
      </c>
      <c r="J3" t="str">
        <f>INDEX([1]!branches, ROW()-1)</f>
        <v>丑</v>
      </c>
      <c r="K3" t="s">
        <v>30</v>
      </c>
      <c r="M3" t="str">
        <f t="shared" si="0"/>
        <v>水</v>
      </c>
      <c r="N3" t="str">
        <f t="shared" si="1"/>
        <v>木</v>
      </c>
      <c r="O3" t="str">
        <f t="shared" ref="O3:O26" si="3">M3&amp;N3</f>
        <v>水木</v>
      </c>
      <c r="P3" t="s">
        <v>43</v>
      </c>
      <c r="R3" t="s">
        <v>43</v>
      </c>
      <c r="S3" t="s">
        <v>44</v>
      </c>
      <c r="T3" t="s">
        <v>45</v>
      </c>
      <c r="U3" t="s">
        <v>77</v>
      </c>
    </row>
    <row r="4" spans="1:21" x14ac:dyDescent="0.25">
      <c r="A4">
        <v>3</v>
      </c>
      <c r="B4" t="s">
        <v>2</v>
      </c>
      <c r="C4" t="s">
        <v>15</v>
      </c>
      <c r="D4" t="s">
        <v>22</v>
      </c>
      <c r="E4" t="s">
        <v>31</v>
      </c>
      <c r="F4">
        <v>2</v>
      </c>
      <c r="G4" t="s">
        <v>33</v>
      </c>
      <c r="I4">
        <f t="shared" si="2"/>
        <v>1</v>
      </c>
      <c r="J4" t="str">
        <f>INDEX([1]!branches, ROW()-1)</f>
        <v>寅</v>
      </c>
      <c r="K4" t="s">
        <v>31</v>
      </c>
      <c r="M4" t="str">
        <f t="shared" si="0"/>
        <v>水</v>
      </c>
      <c r="N4" t="str">
        <f t="shared" si="1"/>
        <v>火</v>
      </c>
      <c r="O4" t="str">
        <f t="shared" si="3"/>
        <v>水火</v>
      </c>
      <c r="P4" t="s">
        <v>46</v>
      </c>
      <c r="R4" t="s">
        <v>46</v>
      </c>
      <c r="S4" t="s">
        <v>47</v>
      </c>
      <c r="T4" t="s">
        <v>14</v>
      </c>
      <c r="U4" t="s">
        <v>68</v>
      </c>
    </row>
    <row r="5" spans="1:21" x14ac:dyDescent="0.25">
      <c r="A5">
        <v>4</v>
      </c>
      <c r="B5" t="s">
        <v>3</v>
      </c>
      <c r="C5" t="s">
        <v>16</v>
      </c>
      <c r="D5" t="s">
        <v>23</v>
      </c>
      <c r="E5" t="s">
        <v>31</v>
      </c>
      <c r="F5">
        <v>1</v>
      </c>
      <c r="G5" t="s">
        <v>30</v>
      </c>
      <c r="I5">
        <f t="shared" si="2"/>
        <v>2</v>
      </c>
      <c r="J5" t="str">
        <f>INDEX([1]!branches, ROW()-1)</f>
        <v>卯</v>
      </c>
      <c r="K5" t="s">
        <v>31</v>
      </c>
      <c r="M5" t="str">
        <f t="shared" si="0"/>
        <v>水</v>
      </c>
      <c r="N5" t="str">
        <f t="shared" si="1"/>
        <v>土</v>
      </c>
      <c r="O5" t="str">
        <f t="shared" si="3"/>
        <v>水土</v>
      </c>
      <c r="P5" t="s">
        <v>48</v>
      </c>
      <c r="R5" t="s">
        <v>48</v>
      </c>
      <c r="S5" t="s">
        <v>49</v>
      </c>
      <c r="T5" t="s">
        <v>50</v>
      </c>
      <c r="U5" t="s">
        <v>67</v>
      </c>
    </row>
    <row r="6" spans="1:21" x14ac:dyDescent="0.25">
      <c r="A6">
        <v>6</v>
      </c>
      <c r="B6" t="s">
        <v>5</v>
      </c>
      <c r="C6" t="s">
        <v>17</v>
      </c>
      <c r="D6" t="s">
        <v>25</v>
      </c>
      <c r="E6" t="s">
        <v>32</v>
      </c>
      <c r="F6">
        <v>5</v>
      </c>
      <c r="G6" t="s">
        <v>32</v>
      </c>
      <c r="I6">
        <f t="shared" si="2"/>
        <v>3</v>
      </c>
      <c r="J6" t="str">
        <f>INDEX([1]!branches, ROW()-1)</f>
        <v>辰</v>
      </c>
      <c r="K6" t="s">
        <v>30</v>
      </c>
      <c r="M6" t="str">
        <f t="shared" si="0"/>
        <v>水</v>
      </c>
      <c r="N6" t="str">
        <f t="shared" si="1"/>
        <v>金</v>
      </c>
      <c r="O6" t="str">
        <f t="shared" si="3"/>
        <v>水金</v>
      </c>
      <c r="P6" t="s">
        <v>51</v>
      </c>
      <c r="R6" t="s">
        <v>51</v>
      </c>
      <c r="S6" t="s">
        <v>52</v>
      </c>
      <c r="T6" t="s">
        <v>13</v>
      </c>
      <c r="U6" t="s">
        <v>77</v>
      </c>
    </row>
    <row r="7" spans="1:21" x14ac:dyDescent="0.25">
      <c r="A7">
        <v>7</v>
      </c>
      <c r="B7" t="s">
        <v>6</v>
      </c>
      <c r="C7" t="s">
        <v>18</v>
      </c>
      <c r="D7" t="s">
        <v>26</v>
      </c>
      <c r="E7" t="s">
        <v>32</v>
      </c>
      <c r="F7">
        <v>6</v>
      </c>
      <c r="I7">
        <f t="shared" si="2"/>
        <v>4</v>
      </c>
      <c r="J7" t="str">
        <f>INDEX([1]!branches, ROW()-1)</f>
        <v>巳</v>
      </c>
      <c r="K7" t="s">
        <v>33</v>
      </c>
      <c r="M7" t="str">
        <f t="shared" si="0"/>
        <v>木</v>
      </c>
      <c r="N7" t="str">
        <f t="shared" si="1"/>
        <v>水</v>
      </c>
      <c r="O7" t="str">
        <f t="shared" si="3"/>
        <v>木水</v>
      </c>
      <c r="P7" t="s">
        <v>51</v>
      </c>
    </row>
    <row r="8" spans="1:21" x14ac:dyDescent="0.25">
      <c r="A8">
        <v>8</v>
      </c>
      <c r="B8" t="s">
        <v>7</v>
      </c>
      <c r="C8" t="s">
        <v>19</v>
      </c>
      <c r="D8" t="s">
        <v>27</v>
      </c>
      <c r="E8" t="s">
        <v>30</v>
      </c>
      <c r="F8">
        <v>3</v>
      </c>
      <c r="I8">
        <f t="shared" si="2"/>
        <v>5</v>
      </c>
      <c r="J8" t="str">
        <f>INDEX([1]!branches, ROW()-1)</f>
        <v>午</v>
      </c>
      <c r="K8" t="s">
        <v>33</v>
      </c>
      <c r="M8" t="str">
        <f t="shared" si="0"/>
        <v>木</v>
      </c>
      <c r="N8" t="str">
        <f t="shared" si="1"/>
        <v>木</v>
      </c>
      <c r="O8" t="str">
        <f t="shared" si="3"/>
        <v>木木</v>
      </c>
      <c r="P8" t="s">
        <v>40</v>
      </c>
    </row>
    <row r="9" spans="1:21" x14ac:dyDescent="0.25">
      <c r="A9">
        <v>9</v>
      </c>
      <c r="B9" t="s">
        <v>8</v>
      </c>
      <c r="C9" t="s">
        <v>12</v>
      </c>
      <c r="D9" t="s">
        <v>28</v>
      </c>
      <c r="E9" t="s">
        <v>33</v>
      </c>
      <c r="F9">
        <v>8</v>
      </c>
      <c r="I9">
        <f t="shared" si="2"/>
        <v>6</v>
      </c>
      <c r="J9" t="str">
        <f>INDEX([1]!branches, ROW()-1)</f>
        <v>未</v>
      </c>
      <c r="K9" t="s">
        <v>30</v>
      </c>
      <c r="M9" t="str">
        <f t="shared" si="0"/>
        <v>木</v>
      </c>
      <c r="N9" t="str">
        <f t="shared" si="1"/>
        <v>火</v>
      </c>
      <c r="O9" t="str">
        <f t="shared" si="3"/>
        <v>木火</v>
      </c>
      <c r="P9" t="s">
        <v>43</v>
      </c>
    </row>
    <row r="10" spans="1:21" x14ac:dyDescent="0.25">
      <c r="A10">
        <v>5</v>
      </c>
      <c r="B10" t="s">
        <v>4</v>
      </c>
      <c r="D10" t="s">
        <v>24</v>
      </c>
      <c r="E10" t="s">
        <v>30</v>
      </c>
      <c r="F10">
        <v>-1</v>
      </c>
      <c r="I10">
        <f t="shared" si="2"/>
        <v>7</v>
      </c>
      <c r="J10" t="str">
        <f>INDEX([1]!branches, ROW()-1)</f>
        <v>申</v>
      </c>
      <c r="K10" t="s">
        <v>32</v>
      </c>
      <c r="M10" t="str">
        <f t="shared" si="0"/>
        <v>木</v>
      </c>
      <c r="N10" t="str">
        <f t="shared" si="1"/>
        <v>土</v>
      </c>
      <c r="O10" t="str">
        <f t="shared" si="3"/>
        <v>木土</v>
      </c>
      <c r="P10" t="s">
        <v>46</v>
      </c>
    </row>
    <row r="11" spans="1:21" x14ac:dyDescent="0.25">
      <c r="I11">
        <f t="shared" si="2"/>
        <v>8</v>
      </c>
      <c r="J11" t="str">
        <f>INDEX([1]!branches, ROW()-1)</f>
        <v>酉</v>
      </c>
      <c r="K11" t="s">
        <v>32</v>
      </c>
      <c r="M11" t="str">
        <f t="shared" si="0"/>
        <v>木</v>
      </c>
      <c r="N11" t="str">
        <f t="shared" si="1"/>
        <v>金</v>
      </c>
      <c r="O11" t="str">
        <f t="shared" si="3"/>
        <v>木金</v>
      </c>
      <c r="P11" t="s">
        <v>48</v>
      </c>
    </row>
    <row r="12" spans="1:21" x14ac:dyDescent="0.25">
      <c r="I12">
        <f t="shared" si="2"/>
        <v>9</v>
      </c>
      <c r="J12" t="str">
        <f>INDEX([1]!branches, ROW()-1)</f>
        <v>戌</v>
      </c>
      <c r="K12" t="s">
        <v>30</v>
      </c>
      <c r="M12" t="str">
        <f t="shared" si="0"/>
        <v>火</v>
      </c>
      <c r="N12" t="str">
        <f t="shared" si="1"/>
        <v>水</v>
      </c>
      <c r="O12" t="str">
        <f t="shared" si="3"/>
        <v>火水</v>
      </c>
      <c r="P12" t="s">
        <v>48</v>
      </c>
    </row>
    <row r="13" spans="1:21" x14ac:dyDescent="0.25">
      <c r="I13">
        <f t="shared" si="2"/>
        <v>10</v>
      </c>
      <c r="J13" t="str">
        <f>INDEX([1]!branches, ROW()-1)</f>
        <v>亥</v>
      </c>
      <c r="K13" t="s">
        <v>29</v>
      </c>
      <c r="M13" t="str">
        <f t="shared" si="0"/>
        <v>火</v>
      </c>
      <c r="N13" t="str">
        <f t="shared" si="1"/>
        <v>木</v>
      </c>
      <c r="O13" t="str">
        <f t="shared" si="3"/>
        <v>火木</v>
      </c>
      <c r="P13" t="s">
        <v>51</v>
      </c>
    </row>
    <row r="14" spans="1:21" x14ac:dyDescent="0.25">
      <c r="M14" t="str">
        <f t="shared" si="0"/>
        <v>火</v>
      </c>
      <c r="N14" t="str">
        <f t="shared" si="1"/>
        <v>火</v>
      </c>
      <c r="O14" t="str">
        <f t="shared" si="3"/>
        <v>火火</v>
      </c>
      <c r="P14" t="s">
        <v>40</v>
      </c>
    </row>
    <row r="15" spans="1:21" x14ac:dyDescent="0.25">
      <c r="M15" t="str">
        <f t="shared" si="0"/>
        <v>火</v>
      </c>
      <c r="N15" t="str">
        <f t="shared" si="1"/>
        <v>土</v>
      </c>
      <c r="O15" t="str">
        <f t="shared" si="3"/>
        <v>火土</v>
      </c>
      <c r="P15" t="s">
        <v>43</v>
      </c>
    </row>
    <row r="16" spans="1:21" x14ac:dyDescent="0.25">
      <c r="M16" t="str">
        <f t="shared" si="0"/>
        <v>火</v>
      </c>
      <c r="N16" t="str">
        <f t="shared" si="1"/>
        <v>金</v>
      </c>
      <c r="O16" t="str">
        <f t="shared" si="3"/>
        <v>火金</v>
      </c>
      <c r="P16" t="s">
        <v>46</v>
      </c>
    </row>
    <row r="17" spans="13:16" x14ac:dyDescent="0.25">
      <c r="M17" t="str">
        <f t="shared" si="0"/>
        <v>土</v>
      </c>
      <c r="N17" t="str">
        <f t="shared" si="1"/>
        <v>水</v>
      </c>
      <c r="O17" t="str">
        <f t="shared" si="3"/>
        <v>土水</v>
      </c>
      <c r="P17" t="s">
        <v>46</v>
      </c>
    </row>
    <row r="18" spans="13:16" x14ac:dyDescent="0.25">
      <c r="M18" t="str">
        <f t="shared" si="0"/>
        <v>土</v>
      </c>
      <c r="N18" t="str">
        <f t="shared" si="1"/>
        <v>木</v>
      </c>
      <c r="O18" t="str">
        <f t="shared" si="3"/>
        <v>土木</v>
      </c>
      <c r="P18" t="s">
        <v>48</v>
      </c>
    </row>
    <row r="19" spans="13:16" x14ac:dyDescent="0.25">
      <c r="M19" t="str">
        <f t="shared" si="0"/>
        <v>土</v>
      </c>
      <c r="N19" t="str">
        <f t="shared" si="1"/>
        <v>火</v>
      </c>
      <c r="O19" t="str">
        <f t="shared" si="3"/>
        <v>土火</v>
      </c>
      <c r="P19" t="s">
        <v>51</v>
      </c>
    </row>
    <row r="20" spans="13:16" x14ac:dyDescent="0.25">
      <c r="M20" t="str">
        <f t="shared" si="0"/>
        <v>土</v>
      </c>
      <c r="N20" t="str">
        <f t="shared" si="1"/>
        <v>土</v>
      </c>
      <c r="O20" t="str">
        <f t="shared" si="3"/>
        <v>土土</v>
      </c>
      <c r="P20" t="s">
        <v>40</v>
      </c>
    </row>
    <row r="21" spans="13:16" x14ac:dyDescent="0.25">
      <c r="M21" t="str">
        <f t="shared" si="0"/>
        <v>土</v>
      </c>
      <c r="N21" t="str">
        <f t="shared" si="1"/>
        <v>金</v>
      </c>
      <c r="O21" t="str">
        <f t="shared" si="3"/>
        <v>土金</v>
      </c>
      <c r="P21" t="s">
        <v>43</v>
      </c>
    </row>
    <row r="22" spans="13:16" x14ac:dyDescent="0.25">
      <c r="M22" t="str">
        <f t="shared" si="0"/>
        <v>金</v>
      </c>
      <c r="N22" t="str">
        <f t="shared" si="1"/>
        <v>水</v>
      </c>
      <c r="O22" t="str">
        <f t="shared" si="3"/>
        <v>金水</v>
      </c>
      <c r="P22" t="s">
        <v>43</v>
      </c>
    </row>
    <row r="23" spans="13:16" x14ac:dyDescent="0.25">
      <c r="M23" t="str">
        <f t="shared" si="0"/>
        <v>金</v>
      </c>
      <c r="N23" t="str">
        <f t="shared" si="1"/>
        <v>木</v>
      </c>
      <c r="O23" t="str">
        <f t="shared" si="3"/>
        <v>金木</v>
      </c>
      <c r="P23" t="s">
        <v>46</v>
      </c>
    </row>
    <row r="24" spans="13:16" x14ac:dyDescent="0.25">
      <c r="M24" t="str">
        <f t="shared" si="0"/>
        <v>金</v>
      </c>
      <c r="N24" t="str">
        <f t="shared" si="1"/>
        <v>火</v>
      </c>
      <c r="O24" t="str">
        <f t="shared" si="3"/>
        <v>金火</v>
      </c>
      <c r="P24" t="s">
        <v>48</v>
      </c>
    </row>
    <row r="25" spans="13:16" x14ac:dyDescent="0.25">
      <c r="M25" t="str">
        <f t="shared" si="0"/>
        <v>金</v>
      </c>
      <c r="N25" t="str">
        <f t="shared" si="1"/>
        <v>土</v>
      </c>
      <c r="O25" t="str">
        <f t="shared" si="3"/>
        <v>金土</v>
      </c>
      <c r="P25" t="s">
        <v>51</v>
      </c>
    </row>
    <row r="26" spans="13:16" x14ac:dyDescent="0.25">
      <c r="M26" t="str">
        <f t="shared" si="0"/>
        <v>金</v>
      </c>
      <c r="N26" t="str">
        <f t="shared" si="1"/>
        <v>金</v>
      </c>
      <c r="O26" t="str">
        <f t="shared" si="3"/>
        <v>金金</v>
      </c>
      <c r="P2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E61B-BE7D-43A0-A859-9CB1FA81A0F0}">
  <dimension ref="A1:H73"/>
  <sheetViews>
    <sheetView workbookViewId="0"/>
    <sheetView workbookViewId="1">
      <selection activeCell="K65" sqref="K65"/>
    </sheetView>
  </sheetViews>
  <sheetFormatPr defaultRowHeight="15" x14ac:dyDescent="0.25"/>
  <cols>
    <col min="3" max="4" width="11.7109375" customWidth="1"/>
    <col min="5" max="5" width="10.42578125" customWidth="1"/>
    <col min="7" max="7" width="9.5703125" customWidth="1"/>
    <col min="8" max="8" width="14.7109375" customWidth="1"/>
  </cols>
  <sheetData>
    <row r="1" spans="1:8" x14ac:dyDescent="0.25">
      <c r="A1" t="s">
        <v>72</v>
      </c>
      <c r="B1" t="s">
        <v>73</v>
      </c>
      <c r="C1" t="s">
        <v>69</v>
      </c>
      <c r="D1" t="s">
        <v>74</v>
      </c>
      <c r="E1" t="s">
        <v>36</v>
      </c>
      <c r="F1" t="s">
        <v>68</v>
      </c>
      <c r="G1" t="s">
        <v>75</v>
      </c>
      <c r="H1" t="s">
        <v>70</v>
      </c>
    </row>
    <row r="2" spans="1:8" x14ac:dyDescent="0.25">
      <c r="A2" t="str">
        <f>INDEX(九星, CEILING((ROW()-1)/8, 1))</f>
        <v>蓬</v>
      </c>
      <c r="B2" t="str">
        <f>INDEX(九宮, MOD(ROW()-2, 8)+1)</f>
        <v>坎</v>
      </c>
      <c r="C2" t="str">
        <f>VLOOKUP(A2, 九星五行, 2, FALSE)</f>
        <v>水</v>
      </c>
      <c r="D2" t="str">
        <f>VLOOKUP(B2, 九宮五行, 4, FALSE)</f>
        <v>水</v>
      </c>
      <c r="E2" t="str">
        <f>C2&amp;D2</f>
        <v>水水</v>
      </c>
      <c r="F2" t="str">
        <f>VLOOKUP(E2, 五行生剋關係, 2, FALSE)</f>
        <v>比</v>
      </c>
      <c r="G2" t="str">
        <f>VLOOKUP(F2, 生剋旺衰主客, 4, FALSE)</f>
        <v>平</v>
      </c>
      <c r="H2" t="str">
        <f>A2&amp;VLOOKUP(B2,宮對應位, 5, FALSE)</f>
        <v>蓬4</v>
      </c>
    </row>
    <row r="3" spans="1:8" x14ac:dyDescent="0.25">
      <c r="A3" t="str">
        <f>INDEX(九星, CEILING((ROW()-1)/8, 1))</f>
        <v>蓬</v>
      </c>
      <c r="B3" t="str">
        <f>INDEX(九宮, MOD(ROW()-2, 8)+1)</f>
        <v>坤</v>
      </c>
      <c r="C3" t="str">
        <f>VLOOKUP(A3, 九星五行, 2, FALSE)</f>
        <v>水</v>
      </c>
      <c r="D3" t="str">
        <f>VLOOKUP(B3, 九宮五行, 4, FALSE)</f>
        <v>土</v>
      </c>
      <c r="E3" t="str">
        <f>C3&amp;D3</f>
        <v>水土</v>
      </c>
      <c r="F3" t="str">
        <f>VLOOKUP(E3, 五行生剋關係, 2, FALSE)</f>
        <v>←剋</v>
      </c>
      <c r="G3" t="str">
        <f>VLOOKUP(F3, 生剋旺衰主客, 4, FALSE)</f>
        <v>利主</v>
      </c>
      <c r="H3" t="str">
        <f>A3&amp;VLOOKUP(B3,宮對應位, 5, FALSE)</f>
        <v>蓬7</v>
      </c>
    </row>
    <row r="4" spans="1:8" x14ac:dyDescent="0.25">
      <c r="A4" t="str">
        <f>INDEX(九星, CEILING((ROW()-1)/8, 1))</f>
        <v>蓬</v>
      </c>
      <c r="B4" t="str">
        <f>INDEX(九宮, MOD(ROW()-2, 8)+1)</f>
        <v>震</v>
      </c>
      <c r="C4" t="str">
        <f>VLOOKUP(A4, 九星五行, 2, FALSE)</f>
        <v>水</v>
      </c>
      <c r="D4" t="str">
        <f>VLOOKUP(B4, 九宮五行, 4, FALSE)</f>
        <v>木</v>
      </c>
      <c r="E4" t="str">
        <f>C4&amp;D4</f>
        <v>水木</v>
      </c>
      <c r="F4" t="str">
        <f>VLOOKUP(E4, 五行生剋關係, 2, FALSE)</f>
        <v>生→</v>
      </c>
      <c r="G4" t="str">
        <f>VLOOKUP(F4, 生剋旺衰主客, 4, FALSE)</f>
        <v>平</v>
      </c>
      <c r="H4" t="str">
        <f>A4&amp;VLOOKUP(B4,宮對應位, 5, FALSE)</f>
        <v>蓬2</v>
      </c>
    </row>
    <row r="5" spans="1:8" x14ac:dyDescent="0.25">
      <c r="A5" t="str">
        <f>INDEX(九星, CEILING((ROW()-1)/8, 1))</f>
        <v>蓬</v>
      </c>
      <c r="B5" t="str">
        <f>INDEX(九宮, MOD(ROW()-2, 8)+1)</f>
        <v>巽</v>
      </c>
      <c r="C5" t="str">
        <f>VLOOKUP(A5, 九星五行, 2, FALSE)</f>
        <v>水</v>
      </c>
      <c r="D5" t="str">
        <f>VLOOKUP(B5, 九宮五行, 4, FALSE)</f>
        <v>木</v>
      </c>
      <c r="E5" t="str">
        <f>C5&amp;D5</f>
        <v>水木</v>
      </c>
      <c r="F5" t="str">
        <f>VLOOKUP(E5, 五行生剋關係, 2, FALSE)</f>
        <v>生→</v>
      </c>
      <c r="G5" t="str">
        <f>VLOOKUP(F5, 生剋旺衰主客, 4, FALSE)</f>
        <v>平</v>
      </c>
      <c r="H5" t="str">
        <f>A5&amp;VLOOKUP(B5,宮對應位, 5, FALSE)</f>
        <v>蓬1</v>
      </c>
    </row>
    <row r="6" spans="1:8" x14ac:dyDescent="0.25">
      <c r="A6" t="str">
        <f>INDEX(九星, CEILING((ROW()-1)/8, 1))</f>
        <v>蓬</v>
      </c>
      <c r="B6" t="str">
        <f>INDEX(九宮, MOD(ROW()-2, 8)+1)</f>
        <v>乾</v>
      </c>
      <c r="C6" t="str">
        <f>VLOOKUP(A6, 九星五行, 2, FALSE)</f>
        <v>水</v>
      </c>
      <c r="D6" t="str">
        <f>VLOOKUP(B6, 九宮五行, 4, FALSE)</f>
        <v>金</v>
      </c>
      <c r="E6" t="str">
        <f>C6&amp;D6</f>
        <v>水金</v>
      </c>
      <c r="F6" t="str">
        <f>VLOOKUP(E6, 五行生剋關係, 2, FALSE)</f>
        <v>←生</v>
      </c>
      <c r="G6" t="str">
        <f>VLOOKUP(F6, 生剋旺衰主客, 4, FALSE)</f>
        <v>平</v>
      </c>
      <c r="H6" t="str">
        <f>A6&amp;VLOOKUP(B6,宮對應位, 5, FALSE)</f>
        <v>蓬5</v>
      </c>
    </row>
    <row r="7" spans="1:8" x14ac:dyDescent="0.25">
      <c r="A7" t="str">
        <f>INDEX(九星, CEILING((ROW()-1)/8, 1))</f>
        <v>蓬</v>
      </c>
      <c r="B7" t="str">
        <f>INDEX(九宮, MOD(ROW()-2, 8)+1)</f>
        <v>兌</v>
      </c>
      <c r="C7" t="str">
        <f>VLOOKUP(A7, 九星五行, 2, FALSE)</f>
        <v>水</v>
      </c>
      <c r="D7" t="str">
        <f>VLOOKUP(B7, 九宮五行, 4, FALSE)</f>
        <v>金</v>
      </c>
      <c r="E7" t="str">
        <f>C7&amp;D7</f>
        <v>水金</v>
      </c>
      <c r="F7" t="str">
        <f>VLOOKUP(E7, 五行生剋關係, 2, FALSE)</f>
        <v>←生</v>
      </c>
      <c r="G7" t="str">
        <f>VLOOKUP(F7, 生剋旺衰主客, 4, FALSE)</f>
        <v>平</v>
      </c>
      <c r="H7" t="str">
        <f>A7&amp;VLOOKUP(B7,宮對應位, 5, FALSE)</f>
        <v>蓬6</v>
      </c>
    </row>
    <row r="8" spans="1:8" x14ac:dyDescent="0.25">
      <c r="A8" t="str">
        <f>INDEX(九星, CEILING((ROW()-1)/8, 1))</f>
        <v>蓬</v>
      </c>
      <c r="B8" t="str">
        <f>INDEX(九宮, MOD(ROW()-2, 8)+1)</f>
        <v>艮</v>
      </c>
      <c r="C8" t="str">
        <f>VLOOKUP(A8, 九星五行, 2, FALSE)</f>
        <v>水</v>
      </c>
      <c r="D8" t="str">
        <f>VLOOKUP(B8, 九宮五行, 4, FALSE)</f>
        <v>土</v>
      </c>
      <c r="E8" t="str">
        <f>C8&amp;D8</f>
        <v>水土</v>
      </c>
      <c r="F8" t="str">
        <f>VLOOKUP(E8, 五行生剋關係, 2, FALSE)</f>
        <v>←剋</v>
      </c>
      <c r="G8" t="str">
        <f>VLOOKUP(F8, 生剋旺衰主客, 4, FALSE)</f>
        <v>利主</v>
      </c>
      <c r="H8" t="str">
        <f>A8&amp;VLOOKUP(B8,宮對應位, 5, FALSE)</f>
        <v>蓬3</v>
      </c>
    </row>
    <row r="9" spans="1:8" x14ac:dyDescent="0.25">
      <c r="A9" t="str">
        <f>INDEX(九星, CEILING((ROW()-1)/8, 1))</f>
        <v>蓬</v>
      </c>
      <c r="B9" t="str">
        <f>INDEX(九宮, MOD(ROW()-2, 8)+1)</f>
        <v>離</v>
      </c>
      <c r="C9" t="str">
        <f>VLOOKUP(A9, 九星五行, 2, FALSE)</f>
        <v>水</v>
      </c>
      <c r="D9" t="str">
        <f>VLOOKUP(B9, 九宮五行, 4, FALSE)</f>
        <v>火</v>
      </c>
      <c r="E9" t="str">
        <f>C9&amp;D9</f>
        <v>水火</v>
      </c>
      <c r="F9" t="str">
        <f>VLOOKUP(E9, 五行生剋關係, 2, FALSE)</f>
        <v>剋→</v>
      </c>
      <c r="G9" t="str">
        <f>VLOOKUP(F9, 生剋旺衰主客, 4, FALSE)</f>
        <v>利客</v>
      </c>
      <c r="H9" t="str">
        <f>A9&amp;VLOOKUP(B9,宮對應位, 5, FALSE)</f>
        <v>蓬8</v>
      </c>
    </row>
    <row r="10" spans="1:8" x14ac:dyDescent="0.25">
      <c r="A10" t="str">
        <f>INDEX(九星, CEILING((ROW()-1)/8, 1))</f>
        <v>芮</v>
      </c>
      <c r="B10" t="str">
        <f>INDEX(九宮, MOD(ROW()-2, 8)+1)</f>
        <v>坎</v>
      </c>
      <c r="C10" t="str">
        <f>VLOOKUP(A10, 九星五行, 2, FALSE)</f>
        <v>土</v>
      </c>
      <c r="D10" t="str">
        <f>VLOOKUP(B10, 九宮五行, 4, FALSE)</f>
        <v>水</v>
      </c>
      <c r="E10" t="str">
        <f>C10&amp;D10</f>
        <v>土水</v>
      </c>
      <c r="F10" t="str">
        <f>VLOOKUP(E10, 五行生剋關係, 2, FALSE)</f>
        <v>剋→</v>
      </c>
      <c r="G10" t="str">
        <f>VLOOKUP(F10, 生剋旺衰主客, 4, FALSE)</f>
        <v>利客</v>
      </c>
      <c r="H10" t="str">
        <f>A10&amp;VLOOKUP(B10,宮對應位, 5, FALSE)</f>
        <v>芮4</v>
      </c>
    </row>
    <row r="11" spans="1:8" x14ac:dyDescent="0.25">
      <c r="A11" t="str">
        <f>INDEX(九星, CEILING((ROW()-1)/8, 1))</f>
        <v>芮</v>
      </c>
      <c r="B11" t="str">
        <f>INDEX(九宮, MOD(ROW()-2, 8)+1)</f>
        <v>坤</v>
      </c>
      <c r="C11" t="str">
        <f>VLOOKUP(A11, 九星五行, 2, FALSE)</f>
        <v>土</v>
      </c>
      <c r="D11" t="str">
        <f>VLOOKUP(B11, 九宮五行, 4, FALSE)</f>
        <v>土</v>
      </c>
      <c r="E11" t="str">
        <f>C11&amp;D11</f>
        <v>土土</v>
      </c>
      <c r="F11" t="str">
        <f>VLOOKUP(E11, 五行生剋關係, 2, FALSE)</f>
        <v>比</v>
      </c>
      <c r="G11" t="str">
        <f>VLOOKUP(F11, 生剋旺衰主客, 4, FALSE)</f>
        <v>平</v>
      </c>
      <c r="H11" t="str">
        <f>A11&amp;VLOOKUP(B11,宮對應位, 5, FALSE)</f>
        <v>芮7</v>
      </c>
    </row>
    <row r="12" spans="1:8" x14ac:dyDescent="0.25">
      <c r="A12" t="str">
        <f>INDEX(九星, CEILING((ROW()-1)/8, 1))</f>
        <v>芮</v>
      </c>
      <c r="B12" t="str">
        <f>INDEX(九宮, MOD(ROW()-2, 8)+1)</f>
        <v>震</v>
      </c>
      <c r="C12" t="str">
        <f>VLOOKUP(A12, 九星五行, 2, FALSE)</f>
        <v>土</v>
      </c>
      <c r="D12" t="str">
        <f>VLOOKUP(B12, 九宮五行, 4, FALSE)</f>
        <v>木</v>
      </c>
      <c r="E12" t="str">
        <f>C12&amp;D12</f>
        <v>土木</v>
      </c>
      <c r="F12" t="str">
        <f>VLOOKUP(E12, 五行生剋關係, 2, FALSE)</f>
        <v>←剋</v>
      </c>
      <c r="G12" t="str">
        <f>VLOOKUP(F12, 生剋旺衰主客, 4, FALSE)</f>
        <v>利主</v>
      </c>
      <c r="H12" t="str">
        <f>A12&amp;VLOOKUP(B12,宮對應位, 5, FALSE)</f>
        <v>芮2</v>
      </c>
    </row>
    <row r="13" spans="1:8" x14ac:dyDescent="0.25">
      <c r="A13" t="str">
        <f>INDEX(九星, CEILING((ROW()-1)/8, 1))</f>
        <v>芮</v>
      </c>
      <c r="B13" t="str">
        <f>INDEX(九宮, MOD(ROW()-2, 8)+1)</f>
        <v>巽</v>
      </c>
      <c r="C13" t="str">
        <f>VLOOKUP(A13, 九星五行, 2, FALSE)</f>
        <v>土</v>
      </c>
      <c r="D13" t="str">
        <f>VLOOKUP(B13, 九宮五行, 4, FALSE)</f>
        <v>木</v>
      </c>
      <c r="E13" t="str">
        <f>C13&amp;D13</f>
        <v>土木</v>
      </c>
      <c r="F13" t="str">
        <f>VLOOKUP(E13, 五行生剋關係, 2, FALSE)</f>
        <v>←剋</v>
      </c>
      <c r="G13" t="str">
        <f>VLOOKUP(F13, 生剋旺衰主客, 4, FALSE)</f>
        <v>利主</v>
      </c>
      <c r="H13" t="str">
        <f>A13&amp;VLOOKUP(B13,宮對應位, 5, FALSE)</f>
        <v>芮1</v>
      </c>
    </row>
    <row r="14" spans="1:8" x14ac:dyDescent="0.25">
      <c r="A14" t="str">
        <f>INDEX(九星, CEILING((ROW()-1)/8, 1))</f>
        <v>芮</v>
      </c>
      <c r="B14" t="str">
        <f>INDEX(九宮, MOD(ROW()-2, 8)+1)</f>
        <v>乾</v>
      </c>
      <c r="C14" t="str">
        <f>VLOOKUP(A14, 九星五行, 2, FALSE)</f>
        <v>土</v>
      </c>
      <c r="D14" t="str">
        <f>VLOOKUP(B14, 九宮五行, 4, FALSE)</f>
        <v>金</v>
      </c>
      <c r="E14" t="str">
        <f>C14&amp;D14</f>
        <v>土金</v>
      </c>
      <c r="F14" t="str">
        <f>VLOOKUP(E14, 五行生剋關係, 2, FALSE)</f>
        <v>生→</v>
      </c>
      <c r="G14" t="str">
        <f>VLOOKUP(F14, 生剋旺衰主客, 4, FALSE)</f>
        <v>平</v>
      </c>
      <c r="H14" t="str">
        <f>A14&amp;VLOOKUP(B14,宮對應位, 5, FALSE)</f>
        <v>芮5</v>
      </c>
    </row>
    <row r="15" spans="1:8" x14ac:dyDescent="0.25">
      <c r="A15" t="str">
        <f>INDEX(九星, CEILING((ROW()-1)/8, 1))</f>
        <v>芮</v>
      </c>
      <c r="B15" t="str">
        <f>INDEX(九宮, MOD(ROW()-2, 8)+1)</f>
        <v>兌</v>
      </c>
      <c r="C15" t="str">
        <f>VLOOKUP(A15, 九星五行, 2, FALSE)</f>
        <v>土</v>
      </c>
      <c r="D15" t="str">
        <f>VLOOKUP(B15, 九宮五行, 4, FALSE)</f>
        <v>金</v>
      </c>
      <c r="E15" t="str">
        <f>C15&amp;D15</f>
        <v>土金</v>
      </c>
      <c r="F15" t="str">
        <f>VLOOKUP(E15, 五行生剋關係, 2, FALSE)</f>
        <v>生→</v>
      </c>
      <c r="G15" t="str">
        <f>VLOOKUP(F15, 生剋旺衰主客, 4, FALSE)</f>
        <v>平</v>
      </c>
      <c r="H15" t="str">
        <f>A15&amp;VLOOKUP(B15,宮對應位, 5, FALSE)</f>
        <v>芮6</v>
      </c>
    </row>
    <row r="16" spans="1:8" x14ac:dyDescent="0.25">
      <c r="A16" t="str">
        <f>INDEX(九星, CEILING((ROW()-1)/8, 1))</f>
        <v>芮</v>
      </c>
      <c r="B16" t="str">
        <f>INDEX(九宮, MOD(ROW()-2, 8)+1)</f>
        <v>艮</v>
      </c>
      <c r="C16" t="str">
        <f>VLOOKUP(A16, 九星五行, 2, FALSE)</f>
        <v>土</v>
      </c>
      <c r="D16" t="str">
        <f>VLOOKUP(B16, 九宮五行, 4, FALSE)</f>
        <v>土</v>
      </c>
      <c r="E16" t="str">
        <f>C16&amp;D16</f>
        <v>土土</v>
      </c>
      <c r="F16" t="str">
        <f>VLOOKUP(E16, 五行生剋關係, 2, FALSE)</f>
        <v>比</v>
      </c>
      <c r="G16" t="str">
        <f>VLOOKUP(F16, 生剋旺衰主客, 4, FALSE)</f>
        <v>平</v>
      </c>
      <c r="H16" t="str">
        <f>A16&amp;VLOOKUP(B16,宮對應位, 5, FALSE)</f>
        <v>芮3</v>
      </c>
    </row>
    <row r="17" spans="1:8" x14ac:dyDescent="0.25">
      <c r="A17" t="str">
        <f>INDEX(九星, CEILING((ROW()-1)/8, 1))</f>
        <v>芮</v>
      </c>
      <c r="B17" t="str">
        <f>INDEX(九宮, MOD(ROW()-2, 8)+1)</f>
        <v>離</v>
      </c>
      <c r="C17" t="str">
        <f>VLOOKUP(A17, 九星五行, 2, FALSE)</f>
        <v>土</v>
      </c>
      <c r="D17" t="str">
        <f>VLOOKUP(B17, 九宮五行, 4, FALSE)</f>
        <v>火</v>
      </c>
      <c r="E17" t="str">
        <f>C17&amp;D17</f>
        <v>土火</v>
      </c>
      <c r="F17" t="str">
        <f>VLOOKUP(E17, 五行生剋關係, 2, FALSE)</f>
        <v>←生</v>
      </c>
      <c r="G17" t="str">
        <f>VLOOKUP(F17, 生剋旺衰主客, 4, FALSE)</f>
        <v>平</v>
      </c>
      <c r="H17" t="str">
        <f>A17&amp;VLOOKUP(B17,宮對應位, 5, FALSE)</f>
        <v>芮8</v>
      </c>
    </row>
    <row r="18" spans="1:8" x14ac:dyDescent="0.25">
      <c r="A18" t="str">
        <f>INDEX(九星, CEILING((ROW()-1)/8, 1))</f>
        <v>沖</v>
      </c>
      <c r="B18" t="str">
        <f>INDEX(九宮, MOD(ROW()-2, 8)+1)</f>
        <v>坎</v>
      </c>
      <c r="C18" t="str">
        <f>VLOOKUP(A18, 九星五行, 2, FALSE)</f>
        <v>木</v>
      </c>
      <c r="D18" t="str">
        <f>VLOOKUP(B18, 九宮五行, 4, FALSE)</f>
        <v>水</v>
      </c>
      <c r="E18" t="str">
        <f>C18&amp;D18</f>
        <v>木水</v>
      </c>
      <c r="F18" t="str">
        <f>VLOOKUP(E18, 五行生剋關係, 2, FALSE)</f>
        <v>←生</v>
      </c>
      <c r="G18" t="str">
        <f>VLOOKUP(F18, 生剋旺衰主客, 4, FALSE)</f>
        <v>平</v>
      </c>
      <c r="H18" t="str">
        <f>A18&amp;VLOOKUP(B18,宮對應位, 5, FALSE)</f>
        <v>沖4</v>
      </c>
    </row>
    <row r="19" spans="1:8" x14ac:dyDescent="0.25">
      <c r="A19" t="str">
        <f>INDEX(九星, CEILING((ROW()-1)/8, 1))</f>
        <v>沖</v>
      </c>
      <c r="B19" t="str">
        <f>INDEX(九宮, MOD(ROW()-2, 8)+1)</f>
        <v>坤</v>
      </c>
      <c r="C19" t="str">
        <f>VLOOKUP(A19, 九星五行, 2, FALSE)</f>
        <v>木</v>
      </c>
      <c r="D19" t="str">
        <f>VLOOKUP(B19, 九宮五行, 4, FALSE)</f>
        <v>土</v>
      </c>
      <c r="E19" t="str">
        <f>C19&amp;D19</f>
        <v>木土</v>
      </c>
      <c r="F19" t="str">
        <f>VLOOKUP(E19, 五行生剋關係, 2, FALSE)</f>
        <v>剋→</v>
      </c>
      <c r="G19" t="str">
        <f>VLOOKUP(F19, 生剋旺衰主客, 4, FALSE)</f>
        <v>利客</v>
      </c>
      <c r="H19" t="str">
        <f>A19&amp;VLOOKUP(B19,宮對應位, 5, FALSE)</f>
        <v>沖7</v>
      </c>
    </row>
    <row r="20" spans="1:8" x14ac:dyDescent="0.25">
      <c r="A20" t="str">
        <f>INDEX(九星, CEILING((ROW()-1)/8, 1))</f>
        <v>沖</v>
      </c>
      <c r="B20" t="str">
        <f>INDEX(九宮, MOD(ROW()-2, 8)+1)</f>
        <v>震</v>
      </c>
      <c r="C20" t="str">
        <f>VLOOKUP(A20, 九星五行, 2, FALSE)</f>
        <v>木</v>
      </c>
      <c r="D20" t="str">
        <f>VLOOKUP(B20, 九宮五行, 4, FALSE)</f>
        <v>木</v>
      </c>
      <c r="E20" t="str">
        <f>C20&amp;D20</f>
        <v>木木</v>
      </c>
      <c r="F20" t="str">
        <f>VLOOKUP(E20, 五行生剋關係, 2, FALSE)</f>
        <v>比</v>
      </c>
      <c r="G20" t="str">
        <f>VLOOKUP(F20, 生剋旺衰主客, 4, FALSE)</f>
        <v>平</v>
      </c>
      <c r="H20" t="str">
        <f>A20&amp;VLOOKUP(B20,宮對應位, 5, FALSE)</f>
        <v>沖2</v>
      </c>
    </row>
    <row r="21" spans="1:8" x14ac:dyDescent="0.25">
      <c r="A21" t="str">
        <f>INDEX(九星, CEILING((ROW()-1)/8, 1))</f>
        <v>沖</v>
      </c>
      <c r="B21" t="str">
        <f>INDEX(九宮, MOD(ROW()-2, 8)+1)</f>
        <v>巽</v>
      </c>
      <c r="C21" t="str">
        <f>VLOOKUP(A21, 九星五行, 2, FALSE)</f>
        <v>木</v>
      </c>
      <c r="D21" t="str">
        <f>VLOOKUP(B21, 九宮五行, 4, FALSE)</f>
        <v>木</v>
      </c>
      <c r="E21" t="str">
        <f>C21&amp;D21</f>
        <v>木木</v>
      </c>
      <c r="F21" t="str">
        <f>VLOOKUP(E21, 五行生剋關係, 2, FALSE)</f>
        <v>比</v>
      </c>
      <c r="G21" t="str">
        <f>VLOOKUP(F21, 生剋旺衰主客, 4, FALSE)</f>
        <v>平</v>
      </c>
      <c r="H21" t="str">
        <f>A21&amp;VLOOKUP(B21,宮對應位, 5, FALSE)</f>
        <v>沖1</v>
      </c>
    </row>
    <row r="22" spans="1:8" x14ac:dyDescent="0.25">
      <c r="A22" t="str">
        <f>INDEX(九星, CEILING((ROW()-1)/8, 1))</f>
        <v>沖</v>
      </c>
      <c r="B22" t="str">
        <f>INDEX(九宮, MOD(ROW()-2, 8)+1)</f>
        <v>乾</v>
      </c>
      <c r="C22" t="str">
        <f>VLOOKUP(A22, 九星五行, 2, FALSE)</f>
        <v>木</v>
      </c>
      <c r="D22" t="str">
        <f>VLOOKUP(B22, 九宮五行, 4, FALSE)</f>
        <v>金</v>
      </c>
      <c r="E22" t="str">
        <f>C22&amp;D22</f>
        <v>木金</v>
      </c>
      <c r="F22" t="str">
        <f>VLOOKUP(E22, 五行生剋關係, 2, FALSE)</f>
        <v>←剋</v>
      </c>
      <c r="G22" t="str">
        <f>VLOOKUP(F22, 生剋旺衰主客, 4, FALSE)</f>
        <v>利主</v>
      </c>
      <c r="H22" t="str">
        <f>A22&amp;VLOOKUP(B22,宮對應位, 5, FALSE)</f>
        <v>沖5</v>
      </c>
    </row>
    <row r="23" spans="1:8" x14ac:dyDescent="0.25">
      <c r="A23" t="str">
        <f>INDEX(九星, CEILING((ROW()-1)/8, 1))</f>
        <v>沖</v>
      </c>
      <c r="B23" t="str">
        <f>INDEX(九宮, MOD(ROW()-2, 8)+1)</f>
        <v>兌</v>
      </c>
      <c r="C23" t="str">
        <f>VLOOKUP(A23, 九星五行, 2, FALSE)</f>
        <v>木</v>
      </c>
      <c r="D23" t="str">
        <f>VLOOKUP(B23, 九宮五行, 4, FALSE)</f>
        <v>金</v>
      </c>
      <c r="E23" t="str">
        <f>C23&amp;D23</f>
        <v>木金</v>
      </c>
      <c r="F23" t="str">
        <f>VLOOKUP(E23, 五行生剋關係, 2, FALSE)</f>
        <v>←剋</v>
      </c>
      <c r="G23" t="str">
        <f>VLOOKUP(F23, 生剋旺衰主客, 4, FALSE)</f>
        <v>利主</v>
      </c>
      <c r="H23" t="str">
        <f>A23&amp;VLOOKUP(B23,宮對應位, 5, FALSE)</f>
        <v>沖6</v>
      </c>
    </row>
    <row r="24" spans="1:8" x14ac:dyDescent="0.25">
      <c r="A24" t="str">
        <f>INDEX(九星, CEILING((ROW()-1)/8, 1))</f>
        <v>沖</v>
      </c>
      <c r="B24" t="str">
        <f>INDEX(九宮, MOD(ROW()-2, 8)+1)</f>
        <v>艮</v>
      </c>
      <c r="C24" t="str">
        <f>VLOOKUP(A24, 九星五行, 2, FALSE)</f>
        <v>木</v>
      </c>
      <c r="D24" t="str">
        <f>VLOOKUP(B24, 九宮五行, 4, FALSE)</f>
        <v>土</v>
      </c>
      <c r="E24" t="str">
        <f>C24&amp;D24</f>
        <v>木土</v>
      </c>
      <c r="F24" t="str">
        <f>VLOOKUP(E24, 五行生剋關係, 2, FALSE)</f>
        <v>剋→</v>
      </c>
      <c r="G24" t="str">
        <f>VLOOKUP(F24, 生剋旺衰主客, 4, FALSE)</f>
        <v>利客</v>
      </c>
      <c r="H24" t="str">
        <f>A24&amp;VLOOKUP(B24,宮對應位, 5, FALSE)</f>
        <v>沖3</v>
      </c>
    </row>
    <row r="25" spans="1:8" x14ac:dyDescent="0.25">
      <c r="A25" t="str">
        <f>INDEX(九星, CEILING((ROW()-1)/8, 1))</f>
        <v>沖</v>
      </c>
      <c r="B25" t="str">
        <f>INDEX(九宮, MOD(ROW()-2, 8)+1)</f>
        <v>離</v>
      </c>
      <c r="C25" t="str">
        <f>VLOOKUP(A25, 九星五行, 2, FALSE)</f>
        <v>木</v>
      </c>
      <c r="D25" t="str">
        <f>VLOOKUP(B25, 九宮五行, 4, FALSE)</f>
        <v>火</v>
      </c>
      <c r="E25" t="str">
        <f>C25&amp;D25</f>
        <v>木火</v>
      </c>
      <c r="F25" t="str">
        <f>VLOOKUP(E25, 五行生剋關係, 2, FALSE)</f>
        <v>生→</v>
      </c>
      <c r="G25" t="str">
        <f>VLOOKUP(F25, 生剋旺衰主客, 4, FALSE)</f>
        <v>平</v>
      </c>
      <c r="H25" t="str">
        <f>A25&amp;VLOOKUP(B25,宮對應位, 5, FALSE)</f>
        <v>沖8</v>
      </c>
    </row>
    <row r="26" spans="1:8" x14ac:dyDescent="0.25">
      <c r="A26" t="str">
        <f>INDEX(九星, CEILING((ROW()-1)/8, 1))</f>
        <v>輔</v>
      </c>
      <c r="B26" t="str">
        <f>INDEX(九宮, MOD(ROW()-2, 8)+1)</f>
        <v>坎</v>
      </c>
      <c r="C26" t="str">
        <f>VLOOKUP(A26, 九星五行, 2, FALSE)</f>
        <v>木</v>
      </c>
      <c r="D26" t="str">
        <f>VLOOKUP(B26, 九宮五行, 4, FALSE)</f>
        <v>水</v>
      </c>
      <c r="E26" t="str">
        <f>C26&amp;D26</f>
        <v>木水</v>
      </c>
      <c r="F26" t="str">
        <f>VLOOKUP(E26, 五行生剋關係, 2, FALSE)</f>
        <v>←生</v>
      </c>
      <c r="G26" t="str">
        <f>VLOOKUP(F26, 生剋旺衰主客, 4, FALSE)</f>
        <v>平</v>
      </c>
      <c r="H26" t="str">
        <f>A26&amp;VLOOKUP(B26,宮對應位, 5, FALSE)</f>
        <v>輔4</v>
      </c>
    </row>
    <row r="27" spans="1:8" x14ac:dyDescent="0.25">
      <c r="A27" t="str">
        <f>INDEX(九星, CEILING((ROW()-1)/8, 1))</f>
        <v>輔</v>
      </c>
      <c r="B27" t="str">
        <f>INDEX(九宮, MOD(ROW()-2, 8)+1)</f>
        <v>坤</v>
      </c>
      <c r="C27" t="str">
        <f>VLOOKUP(A27, 九星五行, 2, FALSE)</f>
        <v>木</v>
      </c>
      <c r="D27" t="str">
        <f>VLOOKUP(B27, 九宮五行, 4, FALSE)</f>
        <v>土</v>
      </c>
      <c r="E27" t="str">
        <f>C27&amp;D27</f>
        <v>木土</v>
      </c>
      <c r="F27" t="str">
        <f>VLOOKUP(E27, 五行生剋關係, 2, FALSE)</f>
        <v>剋→</v>
      </c>
      <c r="G27" t="str">
        <f>VLOOKUP(F27, 生剋旺衰主客, 4, FALSE)</f>
        <v>利客</v>
      </c>
      <c r="H27" t="str">
        <f>A27&amp;VLOOKUP(B27,宮對應位, 5, FALSE)</f>
        <v>輔7</v>
      </c>
    </row>
    <row r="28" spans="1:8" x14ac:dyDescent="0.25">
      <c r="A28" t="str">
        <f>INDEX(九星, CEILING((ROW()-1)/8, 1))</f>
        <v>輔</v>
      </c>
      <c r="B28" t="str">
        <f>INDEX(九宮, MOD(ROW()-2, 8)+1)</f>
        <v>震</v>
      </c>
      <c r="C28" t="str">
        <f>VLOOKUP(A28, 九星五行, 2, FALSE)</f>
        <v>木</v>
      </c>
      <c r="D28" t="str">
        <f>VLOOKUP(B28, 九宮五行, 4, FALSE)</f>
        <v>木</v>
      </c>
      <c r="E28" t="str">
        <f>C28&amp;D28</f>
        <v>木木</v>
      </c>
      <c r="F28" t="str">
        <f>VLOOKUP(E28, 五行生剋關係, 2, FALSE)</f>
        <v>比</v>
      </c>
      <c r="G28" t="str">
        <f>VLOOKUP(F28, 生剋旺衰主客, 4, FALSE)</f>
        <v>平</v>
      </c>
      <c r="H28" t="str">
        <f>A28&amp;VLOOKUP(B28,宮對應位, 5, FALSE)</f>
        <v>輔2</v>
      </c>
    </row>
    <row r="29" spans="1:8" x14ac:dyDescent="0.25">
      <c r="A29" t="str">
        <f>INDEX(九星, CEILING((ROW()-1)/8, 1))</f>
        <v>輔</v>
      </c>
      <c r="B29" t="str">
        <f>INDEX(九宮, MOD(ROW()-2, 8)+1)</f>
        <v>巽</v>
      </c>
      <c r="C29" t="str">
        <f>VLOOKUP(A29, 九星五行, 2, FALSE)</f>
        <v>木</v>
      </c>
      <c r="D29" t="str">
        <f>VLOOKUP(B29, 九宮五行, 4, FALSE)</f>
        <v>木</v>
      </c>
      <c r="E29" t="str">
        <f>C29&amp;D29</f>
        <v>木木</v>
      </c>
      <c r="F29" t="str">
        <f>VLOOKUP(E29, 五行生剋關係, 2, FALSE)</f>
        <v>比</v>
      </c>
      <c r="G29" t="str">
        <f>VLOOKUP(F29, 生剋旺衰主客, 4, FALSE)</f>
        <v>平</v>
      </c>
      <c r="H29" t="str">
        <f>A29&amp;VLOOKUP(B29,宮對應位, 5, FALSE)</f>
        <v>輔1</v>
      </c>
    </row>
    <row r="30" spans="1:8" x14ac:dyDescent="0.25">
      <c r="A30" t="str">
        <f>INDEX(九星, CEILING((ROW()-1)/8, 1))</f>
        <v>輔</v>
      </c>
      <c r="B30" t="str">
        <f>INDEX(九宮, MOD(ROW()-2, 8)+1)</f>
        <v>乾</v>
      </c>
      <c r="C30" t="str">
        <f>VLOOKUP(A30, 九星五行, 2, FALSE)</f>
        <v>木</v>
      </c>
      <c r="D30" t="str">
        <f>VLOOKUP(B30, 九宮五行, 4, FALSE)</f>
        <v>金</v>
      </c>
      <c r="E30" t="str">
        <f>C30&amp;D30</f>
        <v>木金</v>
      </c>
      <c r="F30" t="str">
        <f>VLOOKUP(E30, 五行生剋關係, 2, FALSE)</f>
        <v>←剋</v>
      </c>
      <c r="G30" t="str">
        <f>VLOOKUP(F30, 生剋旺衰主客, 4, FALSE)</f>
        <v>利主</v>
      </c>
      <c r="H30" t="str">
        <f>A30&amp;VLOOKUP(B30,宮對應位, 5, FALSE)</f>
        <v>輔5</v>
      </c>
    </row>
    <row r="31" spans="1:8" x14ac:dyDescent="0.25">
      <c r="A31" t="str">
        <f>INDEX(九星, CEILING((ROW()-1)/8, 1))</f>
        <v>輔</v>
      </c>
      <c r="B31" t="str">
        <f>INDEX(九宮, MOD(ROW()-2, 8)+1)</f>
        <v>兌</v>
      </c>
      <c r="C31" t="str">
        <f>VLOOKUP(A31, 九星五行, 2, FALSE)</f>
        <v>木</v>
      </c>
      <c r="D31" t="str">
        <f>VLOOKUP(B31, 九宮五行, 4, FALSE)</f>
        <v>金</v>
      </c>
      <c r="E31" t="str">
        <f>C31&amp;D31</f>
        <v>木金</v>
      </c>
      <c r="F31" t="str">
        <f>VLOOKUP(E31, 五行生剋關係, 2, FALSE)</f>
        <v>←剋</v>
      </c>
      <c r="G31" t="str">
        <f>VLOOKUP(F31, 生剋旺衰主客, 4, FALSE)</f>
        <v>利主</v>
      </c>
      <c r="H31" t="str">
        <f>A31&amp;VLOOKUP(B31,宮對應位, 5, FALSE)</f>
        <v>輔6</v>
      </c>
    </row>
    <row r="32" spans="1:8" x14ac:dyDescent="0.25">
      <c r="A32" t="str">
        <f>INDEX(九星, CEILING((ROW()-1)/8, 1))</f>
        <v>輔</v>
      </c>
      <c r="B32" t="str">
        <f>INDEX(九宮, MOD(ROW()-2, 8)+1)</f>
        <v>艮</v>
      </c>
      <c r="C32" t="str">
        <f>VLOOKUP(A32, 九星五行, 2, FALSE)</f>
        <v>木</v>
      </c>
      <c r="D32" t="str">
        <f>VLOOKUP(B32, 九宮五行, 4, FALSE)</f>
        <v>土</v>
      </c>
      <c r="E32" t="str">
        <f>C32&amp;D32</f>
        <v>木土</v>
      </c>
      <c r="F32" t="str">
        <f>VLOOKUP(E32, 五行生剋關係, 2, FALSE)</f>
        <v>剋→</v>
      </c>
      <c r="G32" t="str">
        <f>VLOOKUP(F32, 生剋旺衰主客, 4, FALSE)</f>
        <v>利客</v>
      </c>
      <c r="H32" t="str">
        <f>A32&amp;VLOOKUP(B32,宮對應位, 5, FALSE)</f>
        <v>輔3</v>
      </c>
    </row>
    <row r="33" spans="1:8" x14ac:dyDescent="0.25">
      <c r="A33" t="str">
        <f>INDEX(九星, CEILING((ROW()-1)/8, 1))</f>
        <v>輔</v>
      </c>
      <c r="B33" t="str">
        <f>INDEX(九宮, MOD(ROW()-2, 8)+1)</f>
        <v>離</v>
      </c>
      <c r="C33" t="str">
        <f>VLOOKUP(A33, 九星五行, 2, FALSE)</f>
        <v>木</v>
      </c>
      <c r="D33" t="str">
        <f>VLOOKUP(B33, 九宮五行, 4, FALSE)</f>
        <v>火</v>
      </c>
      <c r="E33" t="str">
        <f>C33&amp;D33</f>
        <v>木火</v>
      </c>
      <c r="F33" t="str">
        <f>VLOOKUP(E33, 五行生剋關係, 2, FALSE)</f>
        <v>生→</v>
      </c>
      <c r="G33" t="str">
        <f>VLOOKUP(F33, 生剋旺衰主客, 4, FALSE)</f>
        <v>平</v>
      </c>
      <c r="H33" t="str">
        <f>A33&amp;VLOOKUP(B33,宮對應位, 5, FALSE)</f>
        <v>輔8</v>
      </c>
    </row>
    <row r="34" spans="1:8" x14ac:dyDescent="0.25">
      <c r="A34" t="str">
        <f>INDEX(九星, CEILING((ROW()-1)/8, 1))</f>
        <v>心</v>
      </c>
      <c r="B34" t="str">
        <f>INDEX(九宮, MOD(ROW()-2, 8)+1)</f>
        <v>坎</v>
      </c>
      <c r="C34" t="str">
        <f>VLOOKUP(A34, 九星五行, 2, FALSE)</f>
        <v>金</v>
      </c>
      <c r="D34" t="str">
        <f>VLOOKUP(B34, 九宮五行, 4, FALSE)</f>
        <v>水</v>
      </c>
      <c r="E34" t="str">
        <f>C34&amp;D34</f>
        <v>金水</v>
      </c>
      <c r="F34" t="str">
        <f>VLOOKUP(E34, 五行生剋關係, 2, FALSE)</f>
        <v>生→</v>
      </c>
      <c r="G34" t="str">
        <f>VLOOKUP(F34, 生剋旺衰主客, 4, FALSE)</f>
        <v>平</v>
      </c>
      <c r="H34" t="str">
        <f>A34&amp;VLOOKUP(B34,宮對應位, 5, FALSE)</f>
        <v>心4</v>
      </c>
    </row>
    <row r="35" spans="1:8" x14ac:dyDescent="0.25">
      <c r="A35" t="str">
        <f>INDEX(九星, CEILING((ROW()-1)/8, 1))</f>
        <v>心</v>
      </c>
      <c r="B35" t="str">
        <f>INDEX(九宮, MOD(ROW()-2, 8)+1)</f>
        <v>坤</v>
      </c>
      <c r="C35" t="str">
        <f>VLOOKUP(A35, 九星五行, 2, FALSE)</f>
        <v>金</v>
      </c>
      <c r="D35" t="str">
        <f>VLOOKUP(B35, 九宮五行, 4, FALSE)</f>
        <v>土</v>
      </c>
      <c r="E35" t="str">
        <f>C35&amp;D35</f>
        <v>金土</v>
      </c>
      <c r="F35" t="str">
        <f>VLOOKUP(E35, 五行生剋關係, 2, FALSE)</f>
        <v>←生</v>
      </c>
      <c r="G35" t="str">
        <f>VLOOKUP(F35, 生剋旺衰主客, 4, FALSE)</f>
        <v>平</v>
      </c>
      <c r="H35" t="str">
        <f>A35&amp;VLOOKUP(B35,宮對應位, 5, FALSE)</f>
        <v>心7</v>
      </c>
    </row>
    <row r="36" spans="1:8" x14ac:dyDescent="0.25">
      <c r="A36" t="str">
        <f>INDEX(九星, CEILING((ROW()-1)/8, 1))</f>
        <v>心</v>
      </c>
      <c r="B36" t="str">
        <f>INDEX(九宮, MOD(ROW()-2, 8)+1)</f>
        <v>震</v>
      </c>
      <c r="C36" t="str">
        <f>VLOOKUP(A36, 九星五行, 2, FALSE)</f>
        <v>金</v>
      </c>
      <c r="D36" t="str">
        <f>VLOOKUP(B36, 九宮五行, 4, FALSE)</f>
        <v>木</v>
      </c>
      <c r="E36" t="str">
        <f>C36&amp;D36</f>
        <v>金木</v>
      </c>
      <c r="F36" t="str">
        <f>VLOOKUP(E36, 五行生剋關係, 2, FALSE)</f>
        <v>剋→</v>
      </c>
      <c r="G36" t="str">
        <f>VLOOKUP(F36, 生剋旺衰主客, 4, FALSE)</f>
        <v>利客</v>
      </c>
      <c r="H36" t="str">
        <f>A36&amp;VLOOKUP(B36,宮對應位, 5, FALSE)</f>
        <v>心2</v>
      </c>
    </row>
    <row r="37" spans="1:8" x14ac:dyDescent="0.25">
      <c r="A37" t="str">
        <f>INDEX(九星, CEILING((ROW()-1)/8, 1))</f>
        <v>心</v>
      </c>
      <c r="B37" t="str">
        <f>INDEX(九宮, MOD(ROW()-2, 8)+1)</f>
        <v>巽</v>
      </c>
      <c r="C37" t="str">
        <f>VLOOKUP(A37, 九星五行, 2, FALSE)</f>
        <v>金</v>
      </c>
      <c r="D37" t="str">
        <f>VLOOKUP(B37, 九宮五行, 4, FALSE)</f>
        <v>木</v>
      </c>
      <c r="E37" t="str">
        <f>C37&amp;D37</f>
        <v>金木</v>
      </c>
      <c r="F37" t="str">
        <f>VLOOKUP(E37, 五行生剋關係, 2, FALSE)</f>
        <v>剋→</v>
      </c>
      <c r="G37" t="str">
        <f>VLOOKUP(F37, 生剋旺衰主客, 4, FALSE)</f>
        <v>利客</v>
      </c>
      <c r="H37" t="str">
        <f>A37&amp;VLOOKUP(B37,宮對應位, 5, FALSE)</f>
        <v>心1</v>
      </c>
    </row>
    <row r="38" spans="1:8" x14ac:dyDescent="0.25">
      <c r="A38" t="str">
        <f>INDEX(九星, CEILING((ROW()-1)/8, 1))</f>
        <v>心</v>
      </c>
      <c r="B38" t="str">
        <f>INDEX(九宮, MOD(ROW()-2, 8)+1)</f>
        <v>乾</v>
      </c>
      <c r="C38" t="str">
        <f>VLOOKUP(A38, 九星五行, 2, FALSE)</f>
        <v>金</v>
      </c>
      <c r="D38" t="str">
        <f>VLOOKUP(B38, 九宮五行, 4, FALSE)</f>
        <v>金</v>
      </c>
      <c r="E38" t="str">
        <f>C38&amp;D38</f>
        <v>金金</v>
      </c>
      <c r="F38" t="str">
        <f>VLOOKUP(E38, 五行生剋關係, 2, FALSE)</f>
        <v>比</v>
      </c>
      <c r="G38" t="str">
        <f>VLOOKUP(F38, 生剋旺衰主客, 4, FALSE)</f>
        <v>平</v>
      </c>
      <c r="H38" t="str">
        <f>A38&amp;VLOOKUP(B38,宮對應位, 5, FALSE)</f>
        <v>心5</v>
      </c>
    </row>
    <row r="39" spans="1:8" x14ac:dyDescent="0.25">
      <c r="A39" t="str">
        <f>INDEX(九星, CEILING((ROW()-1)/8, 1))</f>
        <v>心</v>
      </c>
      <c r="B39" t="str">
        <f>INDEX(九宮, MOD(ROW()-2, 8)+1)</f>
        <v>兌</v>
      </c>
      <c r="C39" t="str">
        <f>VLOOKUP(A39, 九星五行, 2, FALSE)</f>
        <v>金</v>
      </c>
      <c r="D39" t="str">
        <f>VLOOKUP(B39, 九宮五行, 4, FALSE)</f>
        <v>金</v>
      </c>
      <c r="E39" t="str">
        <f>C39&amp;D39</f>
        <v>金金</v>
      </c>
      <c r="F39" t="str">
        <f>VLOOKUP(E39, 五行生剋關係, 2, FALSE)</f>
        <v>比</v>
      </c>
      <c r="G39" t="str">
        <f>VLOOKUP(F39, 生剋旺衰主客, 4, FALSE)</f>
        <v>平</v>
      </c>
      <c r="H39" t="str">
        <f>A39&amp;VLOOKUP(B39,宮對應位, 5, FALSE)</f>
        <v>心6</v>
      </c>
    </row>
    <row r="40" spans="1:8" x14ac:dyDescent="0.25">
      <c r="A40" t="str">
        <f>INDEX(九星, CEILING((ROW()-1)/8, 1))</f>
        <v>心</v>
      </c>
      <c r="B40" t="str">
        <f>INDEX(九宮, MOD(ROW()-2, 8)+1)</f>
        <v>艮</v>
      </c>
      <c r="C40" t="str">
        <f>VLOOKUP(A40, 九星五行, 2, FALSE)</f>
        <v>金</v>
      </c>
      <c r="D40" t="str">
        <f>VLOOKUP(B40, 九宮五行, 4, FALSE)</f>
        <v>土</v>
      </c>
      <c r="E40" t="str">
        <f>C40&amp;D40</f>
        <v>金土</v>
      </c>
      <c r="F40" t="str">
        <f>VLOOKUP(E40, 五行生剋關係, 2, FALSE)</f>
        <v>←生</v>
      </c>
      <c r="G40" t="str">
        <f>VLOOKUP(F40, 生剋旺衰主客, 4, FALSE)</f>
        <v>平</v>
      </c>
      <c r="H40" t="str">
        <f>A40&amp;VLOOKUP(B40,宮對應位, 5, FALSE)</f>
        <v>心3</v>
      </c>
    </row>
    <row r="41" spans="1:8" x14ac:dyDescent="0.25">
      <c r="A41" t="str">
        <f>INDEX(九星, CEILING((ROW()-1)/8, 1))</f>
        <v>心</v>
      </c>
      <c r="B41" t="str">
        <f>INDEX(九宮, MOD(ROW()-2, 8)+1)</f>
        <v>離</v>
      </c>
      <c r="C41" t="str">
        <f>VLOOKUP(A41, 九星五行, 2, FALSE)</f>
        <v>金</v>
      </c>
      <c r="D41" t="str">
        <f>VLOOKUP(B41, 九宮五行, 4, FALSE)</f>
        <v>火</v>
      </c>
      <c r="E41" t="str">
        <f>C41&amp;D41</f>
        <v>金火</v>
      </c>
      <c r="F41" t="str">
        <f>VLOOKUP(E41, 五行生剋關係, 2, FALSE)</f>
        <v>←剋</v>
      </c>
      <c r="G41" t="str">
        <f>VLOOKUP(F41, 生剋旺衰主客, 4, FALSE)</f>
        <v>利主</v>
      </c>
      <c r="H41" t="str">
        <f>A41&amp;VLOOKUP(B41,宮對應位, 5, FALSE)</f>
        <v>心8</v>
      </c>
    </row>
    <row r="42" spans="1:8" x14ac:dyDescent="0.25">
      <c r="A42" t="str">
        <f>INDEX(九星, CEILING((ROW()-1)/8, 1))</f>
        <v>柱</v>
      </c>
      <c r="B42" t="str">
        <f>INDEX(九宮, MOD(ROW()-2, 8)+1)</f>
        <v>坎</v>
      </c>
      <c r="C42" t="str">
        <f>VLOOKUP(A42, 九星五行, 2, FALSE)</f>
        <v>金</v>
      </c>
      <c r="D42" t="str">
        <f>VLOOKUP(B42, 九宮五行, 4, FALSE)</f>
        <v>水</v>
      </c>
      <c r="E42" t="str">
        <f>C42&amp;D42</f>
        <v>金水</v>
      </c>
      <c r="F42" t="str">
        <f>VLOOKUP(E42, 五行生剋關係, 2, FALSE)</f>
        <v>生→</v>
      </c>
      <c r="G42" t="str">
        <f>VLOOKUP(F42, 生剋旺衰主客, 4, FALSE)</f>
        <v>平</v>
      </c>
      <c r="H42" t="str">
        <f>A42&amp;VLOOKUP(B42,宮對應位, 5, FALSE)</f>
        <v>柱4</v>
      </c>
    </row>
    <row r="43" spans="1:8" x14ac:dyDescent="0.25">
      <c r="A43" t="str">
        <f>INDEX(九星, CEILING((ROW()-1)/8, 1))</f>
        <v>柱</v>
      </c>
      <c r="B43" t="str">
        <f>INDEX(九宮, MOD(ROW()-2, 8)+1)</f>
        <v>坤</v>
      </c>
      <c r="C43" t="str">
        <f>VLOOKUP(A43, 九星五行, 2, FALSE)</f>
        <v>金</v>
      </c>
      <c r="D43" t="str">
        <f>VLOOKUP(B43, 九宮五行, 4, FALSE)</f>
        <v>土</v>
      </c>
      <c r="E43" t="str">
        <f>C43&amp;D43</f>
        <v>金土</v>
      </c>
      <c r="F43" t="str">
        <f>VLOOKUP(E43, 五行生剋關係, 2, FALSE)</f>
        <v>←生</v>
      </c>
      <c r="G43" t="str">
        <f>VLOOKUP(F43, 生剋旺衰主客, 4, FALSE)</f>
        <v>平</v>
      </c>
      <c r="H43" t="str">
        <f>A43&amp;VLOOKUP(B43,宮對應位, 5, FALSE)</f>
        <v>柱7</v>
      </c>
    </row>
    <row r="44" spans="1:8" x14ac:dyDescent="0.25">
      <c r="A44" t="str">
        <f>INDEX(九星, CEILING((ROW()-1)/8, 1))</f>
        <v>柱</v>
      </c>
      <c r="B44" t="str">
        <f>INDEX(九宮, MOD(ROW()-2, 8)+1)</f>
        <v>震</v>
      </c>
      <c r="C44" t="str">
        <f>VLOOKUP(A44, 九星五行, 2, FALSE)</f>
        <v>金</v>
      </c>
      <c r="D44" t="str">
        <f>VLOOKUP(B44, 九宮五行, 4, FALSE)</f>
        <v>木</v>
      </c>
      <c r="E44" t="str">
        <f>C44&amp;D44</f>
        <v>金木</v>
      </c>
      <c r="F44" t="str">
        <f>VLOOKUP(E44, 五行生剋關係, 2, FALSE)</f>
        <v>剋→</v>
      </c>
      <c r="G44" t="str">
        <f>VLOOKUP(F44, 生剋旺衰主客, 4, FALSE)</f>
        <v>利客</v>
      </c>
      <c r="H44" t="str">
        <f>A44&amp;VLOOKUP(B44,宮對應位, 5, FALSE)</f>
        <v>柱2</v>
      </c>
    </row>
    <row r="45" spans="1:8" x14ac:dyDescent="0.25">
      <c r="A45" t="str">
        <f>INDEX(九星, CEILING((ROW()-1)/8, 1))</f>
        <v>柱</v>
      </c>
      <c r="B45" t="str">
        <f>INDEX(九宮, MOD(ROW()-2, 8)+1)</f>
        <v>巽</v>
      </c>
      <c r="C45" t="str">
        <f>VLOOKUP(A45, 九星五行, 2, FALSE)</f>
        <v>金</v>
      </c>
      <c r="D45" t="str">
        <f>VLOOKUP(B45, 九宮五行, 4, FALSE)</f>
        <v>木</v>
      </c>
      <c r="E45" t="str">
        <f>C45&amp;D45</f>
        <v>金木</v>
      </c>
      <c r="F45" t="str">
        <f>VLOOKUP(E45, 五行生剋關係, 2, FALSE)</f>
        <v>剋→</v>
      </c>
      <c r="G45" t="str">
        <f>VLOOKUP(F45, 生剋旺衰主客, 4, FALSE)</f>
        <v>利客</v>
      </c>
      <c r="H45" t="str">
        <f>A45&amp;VLOOKUP(B45,宮對應位, 5, FALSE)</f>
        <v>柱1</v>
      </c>
    </row>
    <row r="46" spans="1:8" x14ac:dyDescent="0.25">
      <c r="A46" t="str">
        <f>INDEX(九星, CEILING((ROW()-1)/8, 1))</f>
        <v>柱</v>
      </c>
      <c r="B46" t="str">
        <f>INDEX(九宮, MOD(ROW()-2, 8)+1)</f>
        <v>乾</v>
      </c>
      <c r="C46" t="str">
        <f>VLOOKUP(A46, 九星五行, 2, FALSE)</f>
        <v>金</v>
      </c>
      <c r="D46" t="str">
        <f>VLOOKUP(B46, 九宮五行, 4, FALSE)</f>
        <v>金</v>
      </c>
      <c r="E46" t="str">
        <f>C46&amp;D46</f>
        <v>金金</v>
      </c>
      <c r="F46" t="str">
        <f>VLOOKUP(E46, 五行生剋關係, 2, FALSE)</f>
        <v>比</v>
      </c>
      <c r="G46" t="str">
        <f>VLOOKUP(F46, 生剋旺衰主客, 4, FALSE)</f>
        <v>平</v>
      </c>
      <c r="H46" t="str">
        <f>A46&amp;VLOOKUP(B46,宮對應位, 5, FALSE)</f>
        <v>柱5</v>
      </c>
    </row>
    <row r="47" spans="1:8" x14ac:dyDescent="0.25">
      <c r="A47" t="str">
        <f>INDEX(九星, CEILING((ROW()-1)/8, 1))</f>
        <v>柱</v>
      </c>
      <c r="B47" t="str">
        <f>INDEX(九宮, MOD(ROW()-2, 8)+1)</f>
        <v>兌</v>
      </c>
      <c r="C47" t="str">
        <f>VLOOKUP(A47, 九星五行, 2, FALSE)</f>
        <v>金</v>
      </c>
      <c r="D47" t="str">
        <f>VLOOKUP(B47, 九宮五行, 4, FALSE)</f>
        <v>金</v>
      </c>
      <c r="E47" t="str">
        <f>C47&amp;D47</f>
        <v>金金</v>
      </c>
      <c r="F47" t="str">
        <f>VLOOKUP(E47, 五行生剋關係, 2, FALSE)</f>
        <v>比</v>
      </c>
      <c r="G47" t="str">
        <f>VLOOKUP(F47, 生剋旺衰主客, 4, FALSE)</f>
        <v>平</v>
      </c>
      <c r="H47" t="str">
        <f>A47&amp;VLOOKUP(B47,宮對應位, 5, FALSE)</f>
        <v>柱6</v>
      </c>
    </row>
    <row r="48" spans="1:8" x14ac:dyDescent="0.25">
      <c r="A48" t="str">
        <f>INDEX(九星, CEILING((ROW()-1)/8, 1))</f>
        <v>柱</v>
      </c>
      <c r="B48" t="str">
        <f>INDEX(九宮, MOD(ROW()-2, 8)+1)</f>
        <v>艮</v>
      </c>
      <c r="C48" t="str">
        <f>VLOOKUP(A48, 九星五行, 2, FALSE)</f>
        <v>金</v>
      </c>
      <c r="D48" t="str">
        <f>VLOOKUP(B48, 九宮五行, 4, FALSE)</f>
        <v>土</v>
      </c>
      <c r="E48" t="str">
        <f>C48&amp;D48</f>
        <v>金土</v>
      </c>
      <c r="F48" t="str">
        <f>VLOOKUP(E48, 五行生剋關係, 2, FALSE)</f>
        <v>←生</v>
      </c>
      <c r="G48" t="str">
        <f>VLOOKUP(F48, 生剋旺衰主客, 4, FALSE)</f>
        <v>平</v>
      </c>
      <c r="H48" t="str">
        <f>A48&amp;VLOOKUP(B48,宮對應位, 5, FALSE)</f>
        <v>柱3</v>
      </c>
    </row>
    <row r="49" spans="1:8" x14ac:dyDescent="0.25">
      <c r="A49" t="str">
        <f>INDEX(九星, CEILING((ROW()-1)/8, 1))</f>
        <v>柱</v>
      </c>
      <c r="B49" t="str">
        <f>INDEX(九宮, MOD(ROW()-2, 8)+1)</f>
        <v>離</v>
      </c>
      <c r="C49" t="str">
        <f>VLOOKUP(A49, 九星五行, 2, FALSE)</f>
        <v>金</v>
      </c>
      <c r="D49" t="str">
        <f>VLOOKUP(B49, 九宮五行, 4, FALSE)</f>
        <v>火</v>
      </c>
      <c r="E49" t="str">
        <f>C49&amp;D49</f>
        <v>金火</v>
      </c>
      <c r="F49" t="str">
        <f>VLOOKUP(E49, 五行生剋關係, 2, FALSE)</f>
        <v>←剋</v>
      </c>
      <c r="G49" t="str">
        <f>VLOOKUP(F49, 生剋旺衰主客, 4, FALSE)</f>
        <v>利主</v>
      </c>
      <c r="H49" t="str">
        <f>A49&amp;VLOOKUP(B49,宮對應位, 5, FALSE)</f>
        <v>柱8</v>
      </c>
    </row>
    <row r="50" spans="1:8" x14ac:dyDescent="0.25">
      <c r="A50" t="str">
        <f>INDEX(九星, CEILING((ROW()-1)/8, 1))</f>
        <v>任</v>
      </c>
      <c r="B50" t="str">
        <f>INDEX(九宮, MOD(ROW()-2, 8)+1)</f>
        <v>坎</v>
      </c>
      <c r="C50" t="str">
        <f>VLOOKUP(A50, 九星五行, 2, FALSE)</f>
        <v>土</v>
      </c>
      <c r="D50" t="str">
        <f>VLOOKUP(B50, 九宮五行, 4, FALSE)</f>
        <v>水</v>
      </c>
      <c r="E50" t="str">
        <f>C50&amp;D50</f>
        <v>土水</v>
      </c>
      <c r="F50" t="str">
        <f>VLOOKUP(E50, 五行生剋關係, 2, FALSE)</f>
        <v>剋→</v>
      </c>
      <c r="G50" t="str">
        <f>VLOOKUP(F50, 生剋旺衰主客, 4, FALSE)</f>
        <v>利客</v>
      </c>
      <c r="H50" t="str">
        <f>A50&amp;VLOOKUP(B50,宮對應位, 5, FALSE)</f>
        <v>任4</v>
      </c>
    </row>
    <row r="51" spans="1:8" x14ac:dyDescent="0.25">
      <c r="A51" t="str">
        <f>INDEX(九星, CEILING((ROW()-1)/8, 1))</f>
        <v>任</v>
      </c>
      <c r="B51" t="str">
        <f>INDEX(九宮, MOD(ROW()-2, 8)+1)</f>
        <v>坤</v>
      </c>
      <c r="C51" t="str">
        <f>VLOOKUP(A51, 九星五行, 2, FALSE)</f>
        <v>土</v>
      </c>
      <c r="D51" t="str">
        <f>VLOOKUP(B51, 九宮五行, 4, FALSE)</f>
        <v>土</v>
      </c>
      <c r="E51" t="str">
        <f>C51&amp;D51</f>
        <v>土土</v>
      </c>
      <c r="F51" t="str">
        <f>VLOOKUP(E51, 五行生剋關係, 2, FALSE)</f>
        <v>比</v>
      </c>
      <c r="G51" t="str">
        <f>VLOOKUP(F51, 生剋旺衰主客, 4, FALSE)</f>
        <v>平</v>
      </c>
      <c r="H51" t="str">
        <f>A51&amp;VLOOKUP(B51,宮對應位, 5, FALSE)</f>
        <v>任7</v>
      </c>
    </row>
    <row r="52" spans="1:8" x14ac:dyDescent="0.25">
      <c r="A52" t="str">
        <f>INDEX(九星, CEILING((ROW()-1)/8, 1))</f>
        <v>任</v>
      </c>
      <c r="B52" t="str">
        <f>INDEX(九宮, MOD(ROW()-2, 8)+1)</f>
        <v>震</v>
      </c>
      <c r="C52" t="str">
        <f>VLOOKUP(A52, 九星五行, 2, FALSE)</f>
        <v>土</v>
      </c>
      <c r="D52" t="str">
        <f>VLOOKUP(B52, 九宮五行, 4, FALSE)</f>
        <v>木</v>
      </c>
      <c r="E52" t="str">
        <f>C52&amp;D52</f>
        <v>土木</v>
      </c>
      <c r="F52" t="str">
        <f>VLOOKUP(E52, 五行生剋關係, 2, FALSE)</f>
        <v>←剋</v>
      </c>
      <c r="G52" t="str">
        <f>VLOOKUP(F52, 生剋旺衰主客, 4, FALSE)</f>
        <v>利主</v>
      </c>
      <c r="H52" t="str">
        <f>A52&amp;VLOOKUP(B52,宮對應位, 5, FALSE)</f>
        <v>任2</v>
      </c>
    </row>
    <row r="53" spans="1:8" x14ac:dyDescent="0.25">
      <c r="A53" t="str">
        <f>INDEX(九星, CEILING((ROW()-1)/8, 1))</f>
        <v>任</v>
      </c>
      <c r="B53" t="str">
        <f>INDEX(九宮, MOD(ROW()-2, 8)+1)</f>
        <v>巽</v>
      </c>
      <c r="C53" t="str">
        <f>VLOOKUP(A53, 九星五行, 2, FALSE)</f>
        <v>土</v>
      </c>
      <c r="D53" t="str">
        <f>VLOOKUP(B53, 九宮五行, 4, FALSE)</f>
        <v>木</v>
      </c>
      <c r="E53" t="str">
        <f>C53&amp;D53</f>
        <v>土木</v>
      </c>
      <c r="F53" t="str">
        <f>VLOOKUP(E53, 五行生剋關係, 2, FALSE)</f>
        <v>←剋</v>
      </c>
      <c r="G53" t="str">
        <f>VLOOKUP(F53, 生剋旺衰主客, 4, FALSE)</f>
        <v>利主</v>
      </c>
      <c r="H53" t="str">
        <f>A53&amp;VLOOKUP(B53,宮對應位, 5, FALSE)</f>
        <v>任1</v>
      </c>
    </row>
    <row r="54" spans="1:8" x14ac:dyDescent="0.25">
      <c r="A54" t="str">
        <f>INDEX(九星, CEILING((ROW()-1)/8, 1))</f>
        <v>任</v>
      </c>
      <c r="B54" t="str">
        <f>INDEX(九宮, MOD(ROW()-2, 8)+1)</f>
        <v>乾</v>
      </c>
      <c r="C54" t="str">
        <f>VLOOKUP(A54, 九星五行, 2, FALSE)</f>
        <v>土</v>
      </c>
      <c r="D54" t="str">
        <f>VLOOKUP(B54, 九宮五行, 4, FALSE)</f>
        <v>金</v>
      </c>
      <c r="E54" t="str">
        <f>C54&amp;D54</f>
        <v>土金</v>
      </c>
      <c r="F54" t="str">
        <f>VLOOKUP(E54, 五行生剋關係, 2, FALSE)</f>
        <v>生→</v>
      </c>
      <c r="G54" t="str">
        <f>VLOOKUP(F54, 生剋旺衰主客, 4, FALSE)</f>
        <v>平</v>
      </c>
      <c r="H54" t="str">
        <f>A54&amp;VLOOKUP(B54,宮對應位, 5, FALSE)</f>
        <v>任5</v>
      </c>
    </row>
    <row r="55" spans="1:8" x14ac:dyDescent="0.25">
      <c r="A55" t="str">
        <f>INDEX(九星, CEILING((ROW()-1)/8, 1))</f>
        <v>任</v>
      </c>
      <c r="B55" t="str">
        <f>INDEX(九宮, MOD(ROW()-2, 8)+1)</f>
        <v>兌</v>
      </c>
      <c r="C55" t="str">
        <f>VLOOKUP(A55, 九星五行, 2, FALSE)</f>
        <v>土</v>
      </c>
      <c r="D55" t="str">
        <f>VLOOKUP(B55, 九宮五行, 4, FALSE)</f>
        <v>金</v>
      </c>
      <c r="E55" t="str">
        <f>C55&amp;D55</f>
        <v>土金</v>
      </c>
      <c r="F55" t="str">
        <f>VLOOKUP(E55, 五行生剋關係, 2, FALSE)</f>
        <v>生→</v>
      </c>
      <c r="G55" t="str">
        <f>VLOOKUP(F55, 生剋旺衰主客, 4, FALSE)</f>
        <v>平</v>
      </c>
      <c r="H55" t="str">
        <f>A55&amp;VLOOKUP(B55,宮對應位, 5, FALSE)</f>
        <v>任6</v>
      </c>
    </row>
    <row r="56" spans="1:8" x14ac:dyDescent="0.25">
      <c r="A56" t="str">
        <f>INDEX(九星, CEILING((ROW()-1)/8, 1))</f>
        <v>任</v>
      </c>
      <c r="B56" t="str">
        <f>INDEX(九宮, MOD(ROW()-2, 8)+1)</f>
        <v>艮</v>
      </c>
      <c r="C56" t="str">
        <f>VLOOKUP(A56, 九星五行, 2, FALSE)</f>
        <v>土</v>
      </c>
      <c r="D56" t="str">
        <f>VLOOKUP(B56, 九宮五行, 4, FALSE)</f>
        <v>土</v>
      </c>
      <c r="E56" t="str">
        <f>C56&amp;D56</f>
        <v>土土</v>
      </c>
      <c r="F56" t="str">
        <f>VLOOKUP(E56, 五行生剋關係, 2, FALSE)</f>
        <v>比</v>
      </c>
      <c r="G56" t="str">
        <f>VLOOKUP(F56, 生剋旺衰主客, 4, FALSE)</f>
        <v>平</v>
      </c>
      <c r="H56" t="str">
        <f>A56&amp;VLOOKUP(B56,宮對應位, 5, FALSE)</f>
        <v>任3</v>
      </c>
    </row>
    <row r="57" spans="1:8" x14ac:dyDescent="0.25">
      <c r="A57" t="str">
        <f>INDEX(九星, CEILING((ROW()-1)/8, 1))</f>
        <v>任</v>
      </c>
      <c r="B57" t="str">
        <f>INDEX(九宮, MOD(ROW()-2, 8)+1)</f>
        <v>離</v>
      </c>
      <c r="C57" t="str">
        <f>VLOOKUP(A57, 九星五行, 2, FALSE)</f>
        <v>土</v>
      </c>
      <c r="D57" t="str">
        <f>VLOOKUP(B57, 九宮五行, 4, FALSE)</f>
        <v>火</v>
      </c>
      <c r="E57" t="str">
        <f>C57&amp;D57</f>
        <v>土火</v>
      </c>
      <c r="F57" t="str">
        <f>VLOOKUP(E57, 五行生剋關係, 2, FALSE)</f>
        <v>←生</v>
      </c>
      <c r="G57" t="str">
        <f>VLOOKUP(F57, 生剋旺衰主客, 4, FALSE)</f>
        <v>平</v>
      </c>
      <c r="H57" t="str">
        <f>A57&amp;VLOOKUP(B57,宮對應位, 5, FALSE)</f>
        <v>任8</v>
      </c>
    </row>
    <row r="58" spans="1:8" x14ac:dyDescent="0.25">
      <c r="A58" t="str">
        <f>INDEX(九星, CEILING((ROW()-1)/8, 1))</f>
        <v>英</v>
      </c>
      <c r="B58" t="str">
        <f>INDEX(九宮, MOD(ROW()-2, 8)+1)</f>
        <v>坎</v>
      </c>
      <c r="C58" t="str">
        <f>VLOOKUP(A58, 九星五行, 2, FALSE)</f>
        <v>火</v>
      </c>
      <c r="D58" t="str">
        <f>VLOOKUP(B58, 九宮五行, 4, FALSE)</f>
        <v>水</v>
      </c>
      <c r="E58" t="str">
        <f>C58&amp;D58</f>
        <v>火水</v>
      </c>
      <c r="F58" t="str">
        <f>VLOOKUP(E58, 五行生剋關係, 2, FALSE)</f>
        <v>←剋</v>
      </c>
      <c r="G58" t="str">
        <f>VLOOKUP(F58, 生剋旺衰主客, 4, FALSE)</f>
        <v>利主</v>
      </c>
      <c r="H58" t="str">
        <f>A58&amp;VLOOKUP(B58,宮對應位, 5, FALSE)</f>
        <v>英4</v>
      </c>
    </row>
    <row r="59" spans="1:8" x14ac:dyDescent="0.25">
      <c r="A59" t="str">
        <f>INDEX(九星, CEILING((ROW()-1)/8, 1))</f>
        <v>英</v>
      </c>
      <c r="B59" t="str">
        <f>INDEX(九宮, MOD(ROW()-2, 8)+1)</f>
        <v>坤</v>
      </c>
      <c r="C59" t="str">
        <f>VLOOKUP(A59, 九星五行, 2, FALSE)</f>
        <v>火</v>
      </c>
      <c r="D59" t="str">
        <f>VLOOKUP(B59, 九宮五行, 4, FALSE)</f>
        <v>土</v>
      </c>
      <c r="E59" t="str">
        <f>C59&amp;D59</f>
        <v>火土</v>
      </c>
      <c r="F59" t="str">
        <f>VLOOKUP(E59, 五行生剋關係, 2, FALSE)</f>
        <v>生→</v>
      </c>
      <c r="G59" t="str">
        <f>VLOOKUP(F59, 生剋旺衰主客, 4, FALSE)</f>
        <v>平</v>
      </c>
      <c r="H59" t="str">
        <f>A59&amp;VLOOKUP(B59,宮對應位, 5, FALSE)</f>
        <v>英7</v>
      </c>
    </row>
    <row r="60" spans="1:8" x14ac:dyDescent="0.25">
      <c r="A60" t="str">
        <f>INDEX(九星, CEILING((ROW()-1)/8, 1))</f>
        <v>英</v>
      </c>
      <c r="B60" t="str">
        <f>INDEX(九宮, MOD(ROW()-2, 8)+1)</f>
        <v>震</v>
      </c>
      <c r="C60" t="str">
        <f>VLOOKUP(A60, 九星五行, 2, FALSE)</f>
        <v>火</v>
      </c>
      <c r="D60" t="str">
        <f>VLOOKUP(B60, 九宮五行, 4, FALSE)</f>
        <v>木</v>
      </c>
      <c r="E60" t="str">
        <f>C60&amp;D60</f>
        <v>火木</v>
      </c>
      <c r="F60" t="str">
        <f>VLOOKUP(E60, 五行生剋關係, 2, FALSE)</f>
        <v>←生</v>
      </c>
      <c r="G60" t="str">
        <f>VLOOKUP(F60, 生剋旺衰主客, 4, FALSE)</f>
        <v>平</v>
      </c>
      <c r="H60" t="str">
        <f>A60&amp;VLOOKUP(B60,宮對應位, 5, FALSE)</f>
        <v>英2</v>
      </c>
    </row>
    <row r="61" spans="1:8" x14ac:dyDescent="0.25">
      <c r="A61" t="str">
        <f>INDEX(九星, CEILING((ROW()-1)/8, 1))</f>
        <v>英</v>
      </c>
      <c r="B61" t="str">
        <f>INDEX(九宮, MOD(ROW()-2, 8)+1)</f>
        <v>巽</v>
      </c>
      <c r="C61" t="str">
        <f>VLOOKUP(A61, 九星五行, 2, FALSE)</f>
        <v>火</v>
      </c>
      <c r="D61" t="str">
        <f>VLOOKUP(B61, 九宮五行, 4, FALSE)</f>
        <v>木</v>
      </c>
      <c r="E61" t="str">
        <f>C61&amp;D61</f>
        <v>火木</v>
      </c>
      <c r="F61" t="str">
        <f>VLOOKUP(E61, 五行生剋關係, 2, FALSE)</f>
        <v>←生</v>
      </c>
      <c r="G61" t="str">
        <f>VLOOKUP(F61, 生剋旺衰主客, 4, FALSE)</f>
        <v>平</v>
      </c>
      <c r="H61" t="str">
        <f>A61&amp;VLOOKUP(B61,宮對應位, 5, FALSE)</f>
        <v>英1</v>
      </c>
    </row>
    <row r="62" spans="1:8" x14ac:dyDescent="0.25">
      <c r="A62" t="str">
        <f>INDEX(九星, CEILING((ROW()-1)/8, 1))</f>
        <v>英</v>
      </c>
      <c r="B62" t="str">
        <f>INDEX(九宮, MOD(ROW()-2, 8)+1)</f>
        <v>乾</v>
      </c>
      <c r="C62" t="str">
        <f>VLOOKUP(A62, 九星五行, 2, FALSE)</f>
        <v>火</v>
      </c>
      <c r="D62" t="str">
        <f>VLOOKUP(B62, 九宮五行, 4, FALSE)</f>
        <v>金</v>
      </c>
      <c r="E62" t="str">
        <f>C62&amp;D62</f>
        <v>火金</v>
      </c>
      <c r="F62" t="str">
        <f>VLOOKUP(E62, 五行生剋關係, 2, FALSE)</f>
        <v>剋→</v>
      </c>
      <c r="G62" t="str">
        <f>VLOOKUP(F62, 生剋旺衰主客, 4, FALSE)</f>
        <v>利客</v>
      </c>
      <c r="H62" t="str">
        <f>A62&amp;VLOOKUP(B62,宮對應位, 5, FALSE)</f>
        <v>英5</v>
      </c>
    </row>
    <row r="63" spans="1:8" x14ac:dyDescent="0.25">
      <c r="A63" t="str">
        <f>INDEX(九星, CEILING((ROW()-1)/8, 1))</f>
        <v>英</v>
      </c>
      <c r="B63" t="str">
        <f>INDEX(九宮, MOD(ROW()-2, 8)+1)</f>
        <v>兌</v>
      </c>
      <c r="C63" t="str">
        <f>VLOOKUP(A63, 九星五行, 2, FALSE)</f>
        <v>火</v>
      </c>
      <c r="D63" t="str">
        <f>VLOOKUP(B63, 九宮五行, 4, FALSE)</f>
        <v>金</v>
      </c>
      <c r="E63" t="str">
        <f>C63&amp;D63</f>
        <v>火金</v>
      </c>
      <c r="F63" t="str">
        <f>VLOOKUP(E63, 五行生剋關係, 2, FALSE)</f>
        <v>剋→</v>
      </c>
      <c r="G63" t="str">
        <f>VLOOKUP(F63, 生剋旺衰主客, 4, FALSE)</f>
        <v>利客</v>
      </c>
      <c r="H63" t="str">
        <f>A63&amp;VLOOKUP(B63,宮對應位, 5, FALSE)</f>
        <v>英6</v>
      </c>
    </row>
    <row r="64" spans="1:8" x14ac:dyDescent="0.25">
      <c r="A64" t="str">
        <f>INDEX(九星, CEILING((ROW()-1)/8, 1))</f>
        <v>英</v>
      </c>
      <c r="B64" t="str">
        <f>INDEX(九宮, MOD(ROW()-2, 8)+1)</f>
        <v>艮</v>
      </c>
      <c r="C64" t="str">
        <f>VLOOKUP(A64, 九星五行, 2, FALSE)</f>
        <v>火</v>
      </c>
      <c r="D64" t="str">
        <f>VLOOKUP(B64, 九宮五行, 4, FALSE)</f>
        <v>土</v>
      </c>
      <c r="E64" t="str">
        <f>C64&amp;D64</f>
        <v>火土</v>
      </c>
      <c r="F64" t="str">
        <f>VLOOKUP(E64, 五行生剋關係, 2, FALSE)</f>
        <v>生→</v>
      </c>
      <c r="G64" t="str">
        <f>VLOOKUP(F64, 生剋旺衰主客, 4, FALSE)</f>
        <v>平</v>
      </c>
      <c r="H64" t="str">
        <f>A64&amp;VLOOKUP(B64,宮對應位, 5, FALSE)</f>
        <v>英3</v>
      </c>
    </row>
    <row r="65" spans="1:8" x14ac:dyDescent="0.25">
      <c r="A65" t="str">
        <f>INDEX(九星, CEILING((ROW()-1)/8, 1))</f>
        <v>英</v>
      </c>
      <c r="B65" t="str">
        <f>INDEX(九宮, MOD(ROW()-2, 8)+1)</f>
        <v>離</v>
      </c>
      <c r="C65" t="str">
        <f>VLOOKUP(A65, 九星五行, 2, FALSE)</f>
        <v>火</v>
      </c>
      <c r="D65" t="str">
        <f>VLOOKUP(B65, 九宮五行, 4, FALSE)</f>
        <v>火</v>
      </c>
      <c r="E65" t="str">
        <f>C65&amp;D65</f>
        <v>火火</v>
      </c>
      <c r="F65" t="str">
        <f>VLOOKUP(E65, 五行生剋關係, 2, FALSE)</f>
        <v>比</v>
      </c>
      <c r="G65" t="str">
        <f>VLOOKUP(F65, 生剋旺衰主客, 4, FALSE)</f>
        <v>平</v>
      </c>
      <c r="H65" t="str">
        <f>A65&amp;VLOOKUP(B65,宮對應位, 5, FALSE)</f>
        <v>英8</v>
      </c>
    </row>
    <row r="66" spans="1:8" x14ac:dyDescent="0.25">
      <c r="A66" t="str">
        <f>INDEX(九星, CEILING((ROW()-1)/8, 1))</f>
        <v>禽</v>
      </c>
      <c r="B66" t="str">
        <f>INDEX(九宮, MOD(ROW()-2, 8)+1)</f>
        <v>坎</v>
      </c>
      <c r="C66" t="str">
        <f>VLOOKUP(A66, 九星五行, 2, FALSE)</f>
        <v>土</v>
      </c>
      <c r="D66" t="str">
        <f>VLOOKUP(B66, 九宮五行, 4, FALSE)</f>
        <v>水</v>
      </c>
      <c r="E66" t="str">
        <f>C66&amp;D66</f>
        <v>土水</v>
      </c>
      <c r="F66" t="str">
        <f>VLOOKUP(E66, 五行生剋關係, 2, FALSE)</f>
        <v>剋→</v>
      </c>
      <c r="G66" t="str">
        <f>VLOOKUP(F66, 生剋旺衰主客, 4, FALSE)</f>
        <v>利客</v>
      </c>
      <c r="H66" t="str">
        <f>A66&amp;VLOOKUP(B66,宮對應位, 5, FALSE)</f>
        <v>禽4</v>
      </c>
    </row>
    <row r="67" spans="1:8" x14ac:dyDescent="0.25">
      <c r="A67" t="str">
        <f>INDEX(九星, CEILING((ROW()-1)/8, 1))</f>
        <v>禽</v>
      </c>
      <c r="B67" t="str">
        <f>INDEX(九宮, MOD(ROW()-2, 8)+1)</f>
        <v>坤</v>
      </c>
      <c r="C67" t="str">
        <f>VLOOKUP(A67, 九星五行, 2, FALSE)</f>
        <v>土</v>
      </c>
      <c r="D67" t="str">
        <f>VLOOKUP(B67, 九宮五行, 4, FALSE)</f>
        <v>土</v>
      </c>
      <c r="E67" t="str">
        <f>C67&amp;D67</f>
        <v>土土</v>
      </c>
      <c r="F67" t="str">
        <f>VLOOKUP(E67, 五行生剋關係, 2, FALSE)</f>
        <v>比</v>
      </c>
      <c r="G67" t="str">
        <f>VLOOKUP(F67, 生剋旺衰主客, 4, FALSE)</f>
        <v>平</v>
      </c>
      <c r="H67" t="str">
        <f>A67&amp;VLOOKUP(B67,宮對應位, 5, FALSE)</f>
        <v>禽7</v>
      </c>
    </row>
    <row r="68" spans="1:8" x14ac:dyDescent="0.25">
      <c r="A68" t="str">
        <f>INDEX(九星, CEILING((ROW()-1)/8, 1))</f>
        <v>禽</v>
      </c>
      <c r="B68" t="str">
        <f>INDEX(九宮, MOD(ROW()-2, 8)+1)</f>
        <v>震</v>
      </c>
      <c r="C68" t="str">
        <f>VLOOKUP(A68, 九星五行, 2, FALSE)</f>
        <v>土</v>
      </c>
      <c r="D68" t="str">
        <f>VLOOKUP(B68, 九宮五行, 4, FALSE)</f>
        <v>木</v>
      </c>
      <c r="E68" t="str">
        <f>C68&amp;D68</f>
        <v>土木</v>
      </c>
      <c r="F68" t="str">
        <f>VLOOKUP(E68, 五行生剋關係, 2, FALSE)</f>
        <v>←剋</v>
      </c>
      <c r="G68" t="str">
        <f>VLOOKUP(F68, 生剋旺衰主客, 4, FALSE)</f>
        <v>利主</v>
      </c>
      <c r="H68" t="str">
        <f>A68&amp;VLOOKUP(B68,宮對應位, 5, FALSE)</f>
        <v>禽2</v>
      </c>
    </row>
    <row r="69" spans="1:8" x14ac:dyDescent="0.25">
      <c r="A69" t="str">
        <f>INDEX(九星, CEILING((ROW()-1)/8, 1))</f>
        <v>禽</v>
      </c>
      <c r="B69" t="str">
        <f>INDEX(九宮, MOD(ROW()-2, 8)+1)</f>
        <v>巽</v>
      </c>
      <c r="C69" t="str">
        <f>VLOOKUP(A69, 九星五行, 2, FALSE)</f>
        <v>土</v>
      </c>
      <c r="D69" t="str">
        <f>VLOOKUP(B69, 九宮五行, 4, FALSE)</f>
        <v>木</v>
      </c>
      <c r="E69" t="str">
        <f>C69&amp;D69</f>
        <v>土木</v>
      </c>
      <c r="F69" t="str">
        <f>VLOOKUP(E69, 五行生剋關係, 2, FALSE)</f>
        <v>←剋</v>
      </c>
      <c r="G69" t="str">
        <f>VLOOKUP(F69, 生剋旺衰主客, 4, FALSE)</f>
        <v>利主</v>
      </c>
      <c r="H69" t="str">
        <f>A69&amp;VLOOKUP(B69,宮對應位, 5, FALSE)</f>
        <v>禽1</v>
      </c>
    </row>
    <row r="70" spans="1:8" x14ac:dyDescent="0.25">
      <c r="A70" t="str">
        <f>INDEX(九星, CEILING((ROW()-1)/8, 1))</f>
        <v>禽</v>
      </c>
      <c r="B70" t="str">
        <f>INDEX(九宮, MOD(ROW()-2, 8)+1)</f>
        <v>乾</v>
      </c>
      <c r="C70" t="str">
        <f>VLOOKUP(A70, 九星五行, 2, FALSE)</f>
        <v>土</v>
      </c>
      <c r="D70" t="str">
        <f>VLOOKUP(B70, 九宮五行, 4, FALSE)</f>
        <v>金</v>
      </c>
      <c r="E70" t="str">
        <f>C70&amp;D70</f>
        <v>土金</v>
      </c>
      <c r="F70" t="str">
        <f>VLOOKUP(E70, 五行生剋關係, 2, FALSE)</f>
        <v>生→</v>
      </c>
      <c r="G70" t="str">
        <f>VLOOKUP(F70, 生剋旺衰主客, 4, FALSE)</f>
        <v>平</v>
      </c>
      <c r="H70" t="str">
        <f>A70&amp;VLOOKUP(B70,宮對應位, 5, FALSE)</f>
        <v>禽5</v>
      </c>
    </row>
    <row r="71" spans="1:8" x14ac:dyDescent="0.25">
      <c r="A71" t="str">
        <f>INDEX(九星, CEILING((ROW()-1)/8, 1))</f>
        <v>禽</v>
      </c>
      <c r="B71" t="str">
        <f>INDEX(九宮, MOD(ROW()-2, 8)+1)</f>
        <v>兌</v>
      </c>
      <c r="C71" t="str">
        <f>VLOOKUP(A71, 九星五行, 2, FALSE)</f>
        <v>土</v>
      </c>
      <c r="D71" t="str">
        <f>VLOOKUP(B71, 九宮五行, 4, FALSE)</f>
        <v>金</v>
      </c>
      <c r="E71" t="str">
        <f>C71&amp;D71</f>
        <v>土金</v>
      </c>
      <c r="F71" t="str">
        <f>VLOOKUP(E71, 五行生剋關係, 2, FALSE)</f>
        <v>生→</v>
      </c>
      <c r="G71" t="str">
        <f>VLOOKUP(F71, 生剋旺衰主客, 4, FALSE)</f>
        <v>平</v>
      </c>
      <c r="H71" t="str">
        <f>A71&amp;VLOOKUP(B71,宮對應位, 5, FALSE)</f>
        <v>禽6</v>
      </c>
    </row>
    <row r="72" spans="1:8" x14ac:dyDescent="0.25">
      <c r="A72" t="str">
        <f>INDEX(九星, CEILING((ROW()-1)/8, 1))</f>
        <v>禽</v>
      </c>
      <c r="B72" t="str">
        <f>INDEX(九宮, MOD(ROW()-2, 8)+1)</f>
        <v>艮</v>
      </c>
      <c r="C72" t="str">
        <f>VLOOKUP(A72, 九星五行, 2, FALSE)</f>
        <v>土</v>
      </c>
      <c r="D72" t="str">
        <f>VLOOKUP(B72, 九宮五行, 4, FALSE)</f>
        <v>土</v>
      </c>
      <c r="E72" t="str">
        <f>C72&amp;D72</f>
        <v>土土</v>
      </c>
      <c r="F72" t="str">
        <f>VLOOKUP(E72, 五行生剋關係, 2, FALSE)</f>
        <v>比</v>
      </c>
      <c r="G72" t="str">
        <f>VLOOKUP(F72, 生剋旺衰主客, 4, FALSE)</f>
        <v>平</v>
      </c>
      <c r="H72" t="str">
        <f>A72&amp;VLOOKUP(B72,宮對應位, 5, FALSE)</f>
        <v>禽3</v>
      </c>
    </row>
    <row r="73" spans="1:8" x14ac:dyDescent="0.25">
      <c r="A73" t="str">
        <f>INDEX(九星, CEILING((ROW()-1)/8, 1))</f>
        <v>禽</v>
      </c>
      <c r="B73" t="str">
        <f>INDEX(九宮, MOD(ROW()-2, 8)+1)</f>
        <v>離</v>
      </c>
      <c r="C73" t="str">
        <f>VLOOKUP(A73, 九星五行, 2, FALSE)</f>
        <v>土</v>
      </c>
      <c r="D73" t="str">
        <f>VLOOKUP(B73, 九宮五行, 4, FALSE)</f>
        <v>火</v>
      </c>
      <c r="E73" t="str">
        <f>C73&amp;D73</f>
        <v>土火</v>
      </c>
      <c r="F73" t="str">
        <f>VLOOKUP(E73, 五行生剋關係, 2, FALSE)</f>
        <v>←生</v>
      </c>
      <c r="G73" t="str">
        <f>VLOOKUP(F73, 生剋旺衰主客, 4, FALSE)</f>
        <v>平</v>
      </c>
      <c r="H73" t="str">
        <f>A73&amp;VLOOKUP(B73,宮對應位, 5, FALSE)</f>
        <v>禽8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ED69-C461-4847-91F6-4128AA51A49C}">
  <dimension ref="A1:K82"/>
  <sheetViews>
    <sheetView workbookViewId="0">
      <selection activeCell="D2" sqref="D2"/>
    </sheetView>
    <sheetView workbookViewId="1">
      <selection activeCell="E2" sqref="E2"/>
    </sheetView>
  </sheetViews>
  <sheetFormatPr defaultRowHeight="15" x14ac:dyDescent="0.25"/>
  <cols>
    <col min="9" max="9" width="42.85546875" bestFit="1" customWidth="1"/>
  </cols>
  <sheetData>
    <row r="1" spans="1:11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36</v>
      </c>
      <c r="H1" t="s">
        <v>37</v>
      </c>
      <c r="I1" t="s">
        <v>38</v>
      </c>
      <c r="J1" t="s">
        <v>63</v>
      </c>
      <c r="K1" t="s">
        <v>64</v>
      </c>
    </row>
    <row r="2" spans="1:11" x14ac:dyDescent="0.25">
      <c r="A2">
        <f>CEILING((ROW()-1)/9, 1)</f>
        <v>1</v>
      </c>
      <c r="B2">
        <f>MOD(ROW()-2, 9)+1</f>
        <v>1</v>
      </c>
      <c r="C2" t="str">
        <f t="shared" ref="C2:C33" si="0">VLOOKUP(A2, 九宮關係,2, FALSE)</f>
        <v>坎</v>
      </c>
      <c r="D2" t="str">
        <f t="shared" ref="D2:D33" si="1">VLOOKUP(B2, 九宮關係,2, FALSE)</f>
        <v>坎</v>
      </c>
      <c r="E2" t="str">
        <f t="shared" ref="E2:E33" si="2">VLOOKUP(A2, 九宮關係, 5, FALSE)</f>
        <v>水</v>
      </c>
      <c r="F2" t="str">
        <f t="shared" ref="F2:F33" si="3">VLOOKUP(B2, 九宮關係, 5, FALSE)</f>
        <v>水</v>
      </c>
      <c r="G2" t="str">
        <f>E2&amp;F2</f>
        <v>水水</v>
      </c>
      <c r="H2" t="str">
        <f t="shared" ref="H2:H33" si="4">VLOOKUP(G2, 五行生剋關係, 2, FALSE)</f>
        <v>比</v>
      </c>
      <c r="I2" t="str">
        <f t="shared" ref="I2:I33" si="5">VLOOKUP(H2, 生剋旺衰主客, 2, FALSE)</f>
        <v>事情發展較快，容易辦</v>
      </c>
      <c r="J2">
        <f t="shared" ref="J2:J33" si="6">VLOOKUP(C2, 宮對應位, 5,FALSE)</f>
        <v>4</v>
      </c>
      <c r="K2">
        <f t="shared" ref="K2:K33" si="7">VLOOKUP(D2, 宮對應位, 5,FALSE)</f>
        <v>4</v>
      </c>
    </row>
    <row r="3" spans="1:11" x14ac:dyDescent="0.25">
      <c r="A3">
        <f t="shared" ref="A3:A66" si="8">CEILING((ROW()-1)/9, 1)</f>
        <v>1</v>
      </c>
      <c r="B3">
        <f t="shared" ref="B3:B66" si="9">MOD(ROW()-2, 9)+1</f>
        <v>2</v>
      </c>
      <c r="C3" t="str">
        <f t="shared" si="0"/>
        <v>坎</v>
      </c>
      <c r="D3" t="str">
        <f t="shared" si="1"/>
        <v>坤</v>
      </c>
      <c r="E3" t="str">
        <f t="shared" si="2"/>
        <v>水</v>
      </c>
      <c r="F3" t="str">
        <f t="shared" si="3"/>
        <v>土</v>
      </c>
      <c r="G3" t="str">
        <f t="shared" ref="G3:G66" si="10">E3&amp;F3</f>
        <v>水土</v>
      </c>
      <c r="H3" t="str">
        <f t="shared" si="4"/>
        <v>←剋</v>
      </c>
      <c r="I3" t="str">
        <f t="shared" si="5"/>
        <v>事情對求測人不利，麻煩不好辦，有阻礙。</v>
      </c>
      <c r="J3">
        <f t="shared" si="6"/>
        <v>4</v>
      </c>
      <c r="K3">
        <f t="shared" si="7"/>
        <v>7</v>
      </c>
    </row>
    <row r="4" spans="1:11" x14ac:dyDescent="0.25">
      <c r="A4">
        <f t="shared" si="8"/>
        <v>1</v>
      </c>
      <c r="B4">
        <f t="shared" si="9"/>
        <v>3</v>
      </c>
      <c r="C4" t="str">
        <f t="shared" si="0"/>
        <v>坎</v>
      </c>
      <c r="D4" t="str">
        <f t="shared" si="1"/>
        <v>震</v>
      </c>
      <c r="E4" t="str">
        <f t="shared" si="2"/>
        <v>水</v>
      </c>
      <c r="F4" t="str">
        <f t="shared" si="3"/>
        <v>木</v>
      </c>
      <c r="G4" t="str">
        <f t="shared" si="10"/>
        <v>水木</v>
      </c>
      <c r="H4" t="str">
        <f t="shared" si="4"/>
        <v>生→</v>
      </c>
      <c r="I4" t="str">
        <f t="shared" si="5"/>
        <v>事情辦起來耗費大，需要自己付出。</v>
      </c>
      <c r="J4">
        <f t="shared" si="6"/>
        <v>4</v>
      </c>
      <c r="K4">
        <f t="shared" si="7"/>
        <v>2</v>
      </c>
    </row>
    <row r="5" spans="1:11" x14ac:dyDescent="0.25">
      <c r="A5">
        <f t="shared" si="8"/>
        <v>1</v>
      </c>
      <c r="B5">
        <f t="shared" si="9"/>
        <v>4</v>
      </c>
      <c r="C5" t="str">
        <f t="shared" si="0"/>
        <v>坎</v>
      </c>
      <c r="D5" t="str">
        <f t="shared" si="1"/>
        <v>巽</v>
      </c>
      <c r="E5" t="str">
        <f t="shared" si="2"/>
        <v>水</v>
      </c>
      <c r="F5" t="str">
        <f t="shared" si="3"/>
        <v>木</v>
      </c>
      <c r="G5" t="str">
        <f t="shared" si="10"/>
        <v>水木</v>
      </c>
      <c r="H5" t="str">
        <f t="shared" si="4"/>
        <v>生→</v>
      </c>
      <c r="I5" t="str">
        <f t="shared" si="5"/>
        <v>事情辦起來耗費大，需要自己付出。</v>
      </c>
      <c r="J5">
        <f t="shared" si="6"/>
        <v>4</v>
      </c>
      <c r="K5">
        <f t="shared" si="7"/>
        <v>1</v>
      </c>
    </row>
    <row r="6" spans="1:11" x14ac:dyDescent="0.25">
      <c r="A6">
        <f t="shared" si="8"/>
        <v>1</v>
      </c>
      <c r="B6">
        <f t="shared" si="9"/>
        <v>5</v>
      </c>
      <c r="C6" t="str">
        <f t="shared" si="0"/>
        <v>坎</v>
      </c>
      <c r="D6" t="str">
        <f t="shared" si="1"/>
        <v>中</v>
      </c>
      <c r="E6" t="str">
        <f t="shared" si="2"/>
        <v>水</v>
      </c>
      <c r="F6" t="str">
        <f t="shared" si="3"/>
        <v>土</v>
      </c>
      <c r="G6" t="str">
        <f t="shared" si="10"/>
        <v>水土</v>
      </c>
      <c r="H6" t="str">
        <f t="shared" si="4"/>
        <v>←剋</v>
      </c>
      <c r="I6" t="str">
        <f t="shared" si="5"/>
        <v>事情對求測人不利，麻煩不好辦，有阻礙。</v>
      </c>
      <c r="J6">
        <f t="shared" si="6"/>
        <v>4</v>
      </c>
      <c r="K6">
        <f t="shared" si="7"/>
        <v>-1</v>
      </c>
    </row>
    <row r="7" spans="1:11" x14ac:dyDescent="0.25">
      <c r="A7">
        <f t="shared" si="8"/>
        <v>1</v>
      </c>
      <c r="B7">
        <f t="shared" si="9"/>
        <v>6</v>
      </c>
      <c r="C7" t="str">
        <f t="shared" si="0"/>
        <v>坎</v>
      </c>
      <c r="D7" t="str">
        <f t="shared" si="1"/>
        <v>乾</v>
      </c>
      <c r="E7" t="str">
        <f t="shared" si="2"/>
        <v>水</v>
      </c>
      <c r="F7" t="str">
        <f t="shared" si="3"/>
        <v>金</v>
      </c>
      <c r="G7" t="str">
        <f t="shared" si="10"/>
        <v>水金</v>
      </c>
      <c r="H7" t="str">
        <f t="shared" si="4"/>
        <v>←生</v>
      </c>
      <c r="I7" t="str">
        <f t="shared" si="5"/>
        <v>事情對求測人有利，容易辦</v>
      </c>
      <c r="J7">
        <f t="shared" si="6"/>
        <v>4</v>
      </c>
      <c r="K7">
        <f t="shared" si="7"/>
        <v>5</v>
      </c>
    </row>
    <row r="8" spans="1:11" x14ac:dyDescent="0.25">
      <c r="A8">
        <f t="shared" si="8"/>
        <v>1</v>
      </c>
      <c r="B8">
        <f t="shared" si="9"/>
        <v>7</v>
      </c>
      <c r="C8" t="str">
        <f t="shared" si="0"/>
        <v>坎</v>
      </c>
      <c r="D8" t="str">
        <f t="shared" si="1"/>
        <v>兌</v>
      </c>
      <c r="E8" t="str">
        <f t="shared" si="2"/>
        <v>水</v>
      </c>
      <c r="F8" t="str">
        <f t="shared" si="3"/>
        <v>金</v>
      </c>
      <c r="G8" t="str">
        <f t="shared" si="10"/>
        <v>水金</v>
      </c>
      <c r="H8" t="str">
        <f t="shared" si="4"/>
        <v>←生</v>
      </c>
      <c r="I8" t="str">
        <f t="shared" si="5"/>
        <v>事情對求測人有利，容易辦</v>
      </c>
      <c r="J8">
        <f t="shared" si="6"/>
        <v>4</v>
      </c>
      <c r="K8">
        <f t="shared" si="7"/>
        <v>6</v>
      </c>
    </row>
    <row r="9" spans="1:11" x14ac:dyDescent="0.25">
      <c r="A9">
        <f t="shared" si="8"/>
        <v>1</v>
      </c>
      <c r="B9">
        <f t="shared" si="9"/>
        <v>8</v>
      </c>
      <c r="C9" t="str">
        <f t="shared" si="0"/>
        <v>坎</v>
      </c>
      <c r="D9" t="str">
        <f t="shared" si="1"/>
        <v>艮</v>
      </c>
      <c r="E9" t="str">
        <f t="shared" si="2"/>
        <v>水</v>
      </c>
      <c r="F9" t="str">
        <f t="shared" si="3"/>
        <v>土</v>
      </c>
      <c r="G9" t="str">
        <f t="shared" si="10"/>
        <v>水土</v>
      </c>
      <c r="H9" t="str">
        <f t="shared" si="4"/>
        <v>←剋</v>
      </c>
      <c r="I9" t="str">
        <f t="shared" si="5"/>
        <v>事情對求測人不利，麻煩不好辦，有阻礙。</v>
      </c>
      <c r="J9">
        <f t="shared" si="6"/>
        <v>4</v>
      </c>
      <c r="K9">
        <f t="shared" si="7"/>
        <v>3</v>
      </c>
    </row>
    <row r="10" spans="1:11" x14ac:dyDescent="0.25">
      <c r="A10">
        <f t="shared" si="8"/>
        <v>1</v>
      </c>
      <c r="B10">
        <f t="shared" si="9"/>
        <v>9</v>
      </c>
      <c r="C10" t="str">
        <f t="shared" si="0"/>
        <v>坎</v>
      </c>
      <c r="D10" t="str">
        <f t="shared" si="1"/>
        <v>離</v>
      </c>
      <c r="E10" t="str">
        <f t="shared" si="2"/>
        <v>水</v>
      </c>
      <c r="F10" t="str">
        <f t="shared" si="3"/>
        <v>火</v>
      </c>
      <c r="G10" t="str">
        <f t="shared" si="10"/>
        <v>水火</v>
      </c>
      <c r="H10" t="str">
        <f t="shared" si="4"/>
        <v>剋→</v>
      </c>
      <c r="I10" t="str">
        <f t="shared" si="5"/>
        <v>事情在掌握之中，需要自己操控。</v>
      </c>
      <c r="J10">
        <f t="shared" si="6"/>
        <v>4</v>
      </c>
      <c r="K10">
        <f t="shared" si="7"/>
        <v>8</v>
      </c>
    </row>
    <row r="11" spans="1:11" x14ac:dyDescent="0.25">
      <c r="A11">
        <f t="shared" si="8"/>
        <v>2</v>
      </c>
      <c r="B11">
        <f t="shared" si="9"/>
        <v>1</v>
      </c>
      <c r="C11" t="str">
        <f t="shared" si="0"/>
        <v>坤</v>
      </c>
      <c r="D11" t="str">
        <f t="shared" si="1"/>
        <v>坎</v>
      </c>
      <c r="E11" t="str">
        <f t="shared" si="2"/>
        <v>土</v>
      </c>
      <c r="F11" t="str">
        <f t="shared" si="3"/>
        <v>水</v>
      </c>
      <c r="G11" t="str">
        <f t="shared" si="10"/>
        <v>土水</v>
      </c>
      <c r="H11" t="str">
        <f t="shared" si="4"/>
        <v>剋→</v>
      </c>
      <c r="I11" t="str">
        <f t="shared" si="5"/>
        <v>事情在掌握之中，需要自己操控。</v>
      </c>
      <c r="J11">
        <f t="shared" si="6"/>
        <v>7</v>
      </c>
      <c r="K11">
        <f t="shared" si="7"/>
        <v>4</v>
      </c>
    </row>
    <row r="12" spans="1:11" x14ac:dyDescent="0.25">
      <c r="A12">
        <f t="shared" si="8"/>
        <v>2</v>
      </c>
      <c r="B12">
        <f t="shared" si="9"/>
        <v>2</v>
      </c>
      <c r="C12" t="str">
        <f t="shared" si="0"/>
        <v>坤</v>
      </c>
      <c r="D12" t="str">
        <f t="shared" si="1"/>
        <v>坤</v>
      </c>
      <c r="E12" t="str">
        <f t="shared" si="2"/>
        <v>土</v>
      </c>
      <c r="F12" t="str">
        <f t="shared" si="3"/>
        <v>土</v>
      </c>
      <c r="G12" t="str">
        <f t="shared" si="10"/>
        <v>土土</v>
      </c>
      <c r="H12" t="str">
        <f t="shared" si="4"/>
        <v>比</v>
      </c>
      <c r="I12" t="str">
        <f t="shared" si="5"/>
        <v>事情發展較快，容易辦</v>
      </c>
      <c r="J12">
        <f t="shared" si="6"/>
        <v>7</v>
      </c>
      <c r="K12">
        <f t="shared" si="7"/>
        <v>7</v>
      </c>
    </row>
    <row r="13" spans="1:11" x14ac:dyDescent="0.25">
      <c r="A13">
        <f t="shared" si="8"/>
        <v>2</v>
      </c>
      <c r="B13">
        <f t="shared" si="9"/>
        <v>3</v>
      </c>
      <c r="C13" t="str">
        <f t="shared" si="0"/>
        <v>坤</v>
      </c>
      <c r="D13" t="str">
        <f t="shared" si="1"/>
        <v>震</v>
      </c>
      <c r="E13" t="str">
        <f t="shared" si="2"/>
        <v>土</v>
      </c>
      <c r="F13" t="str">
        <f t="shared" si="3"/>
        <v>木</v>
      </c>
      <c r="G13" t="str">
        <f t="shared" si="10"/>
        <v>土木</v>
      </c>
      <c r="H13" t="str">
        <f t="shared" si="4"/>
        <v>←剋</v>
      </c>
      <c r="I13" t="str">
        <f t="shared" si="5"/>
        <v>事情對求測人不利，麻煩不好辦，有阻礙。</v>
      </c>
      <c r="J13">
        <f t="shared" si="6"/>
        <v>7</v>
      </c>
      <c r="K13">
        <f t="shared" si="7"/>
        <v>2</v>
      </c>
    </row>
    <row r="14" spans="1:11" x14ac:dyDescent="0.25">
      <c r="A14">
        <f t="shared" si="8"/>
        <v>2</v>
      </c>
      <c r="B14">
        <f t="shared" si="9"/>
        <v>4</v>
      </c>
      <c r="C14" t="str">
        <f t="shared" si="0"/>
        <v>坤</v>
      </c>
      <c r="D14" t="str">
        <f t="shared" si="1"/>
        <v>巽</v>
      </c>
      <c r="E14" t="str">
        <f t="shared" si="2"/>
        <v>土</v>
      </c>
      <c r="F14" t="str">
        <f t="shared" si="3"/>
        <v>木</v>
      </c>
      <c r="G14" t="str">
        <f t="shared" si="10"/>
        <v>土木</v>
      </c>
      <c r="H14" t="str">
        <f t="shared" si="4"/>
        <v>←剋</v>
      </c>
      <c r="I14" t="str">
        <f t="shared" si="5"/>
        <v>事情對求測人不利，麻煩不好辦，有阻礙。</v>
      </c>
      <c r="J14">
        <f t="shared" si="6"/>
        <v>7</v>
      </c>
      <c r="K14">
        <f t="shared" si="7"/>
        <v>1</v>
      </c>
    </row>
    <row r="15" spans="1:11" x14ac:dyDescent="0.25">
      <c r="A15">
        <f t="shared" si="8"/>
        <v>2</v>
      </c>
      <c r="B15">
        <f t="shared" si="9"/>
        <v>5</v>
      </c>
      <c r="C15" t="str">
        <f t="shared" si="0"/>
        <v>坤</v>
      </c>
      <c r="D15" t="str">
        <f t="shared" si="1"/>
        <v>中</v>
      </c>
      <c r="E15" t="str">
        <f t="shared" si="2"/>
        <v>土</v>
      </c>
      <c r="F15" t="str">
        <f t="shared" si="3"/>
        <v>土</v>
      </c>
      <c r="G15" t="str">
        <f t="shared" si="10"/>
        <v>土土</v>
      </c>
      <c r="H15" t="str">
        <f t="shared" si="4"/>
        <v>比</v>
      </c>
      <c r="I15" t="str">
        <f t="shared" si="5"/>
        <v>事情發展較快，容易辦</v>
      </c>
      <c r="J15">
        <f t="shared" si="6"/>
        <v>7</v>
      </c>
      <c r="K15">
        <f t="shared" si="7"/>
        <v>-1</v>
      </c>
    </row>
    <row r="16" spans="1:11" x14ac:dyDescent="0.25">
      <c r="A16">
        <f t="shared" si="8"/>
        <v>2</v>
      </c>
      <c r="B16">
        <f t="shared" si="9"/>
        <v>6</v>
      </c>
      <c r="C16" t="str">
        <f t="shared" si="0"/>
        <v>坤</v>
      </c>
      <c r="D16" t="str">
        <f t="shared" si="1"/>
        <v>乾</v>
      </c>
      <c r="E16" t="str">
        <f t="shared" si="2"/>
        <v>土</v>
      </c>
      <c r="F16" t="str">
        <f t="shared" si="3"/>
        <v>金</v>
      </c>
      <c r="G16" t="str">
        <f t="shared" si="10"/>
        <v>土金</v>
      </c>
      <c r="H16" t="str">
        <f t="shared" si="4"/>
        <v>生→</v>
      </c>
      <c r="I16" t="str">
        <f t="shared" si="5"/>
        <v>事情辦起來耗費大，需要自己付出。</v>
      </c>
      <c r="J16">
        <f t="shared" si="6"/>
        <v>7</v>
      </c>
      <c r="K16">
        <f t="shared" si="7"/>
        <v>5</v>
      </c>
    </row>
    <row r="17" spans="1:11" x14ac:dyDescent="0.25">
      <c r="A17">
        <f t="shared" si="8"/>
        <v>2</v>
      </c>
      <c r="B17">
        <f t="shared" si="9"/>
        <v>7</v>
      </c>
      <c r="C17" t="str">
        <f t="shared" si="0"/>
        <v>坤</v>
      </c>
      <c r="D17" t="str">
        <f t="shared" si="1"/>
        <v>兌</v>
      </c>
      <c r="E17" t="str">
        <f t="shared" si="2"/>
        <v>土</v>
      </c>
      <c r="F17" t="str">
        <f t="shared" si="3"/>
        <v>金</v>
      </c>
      <c r="G17" t="str">
        <f t="shared" si="10"/>
        <v>土金</v>
      </c>
      <c r="H17" t="str">
        <f t="shared" si="4"/>
        <v>生→</v>
      </c>
      <c r="I17" t="str">
        <f t="shared" si="5"/>
        <v>事情辦起來耗費大，需要自己付出。</v>
      </c>
      <c r="J17">
        <f t="shared" si="6"/>
        <v>7</v>
      </c>
      <c r="K17">
        <f t="shared" si="7"/>
        <v>6</v>
      </c>
    </row>
    <row r="18" spans="1:11" x14ac:dyDescent="0.25">
      <c r="A18">
        <f t="shared" si="8"/>
        <v>2</v>
      </c>
      <c r="B18">
        <f t="shared" si="9"/>
        <v>8</v>
      </c>
      <c r="C18" t="str">
        <f t="shared" si="0"/>
        <v>坤</v>
      </c>
      <c r="D18" t="str">
        <f t="shared" si="1"/>
        <v>艮</v>
      </c>
      <c r="E18" t="str">
        <f t="shared" si="2"/>
        <v>土</v>
      </c>
      <c r="F18" t="str">
        <f t="shared" si="3"/>
        <v>土</v>
      </c>
      <c r="G18" t="str">
        <f t="shared" si="10"/>
        <v>土土</v>
      </c>
      <c r="H18" t="str">
        <f t="shared" si="4"/>
        <v>比</v>
      </c>
      <c r="I18" t="str">
        <f t="shared" si="5"/>
        <v>事情發展較快，容易辦</v>
      </c>
      <c r="J18">
        <f t="shared" si="6"/>
        <v>7</v>
      </c>
      <c r="K18">
        <f t="shared" si="7"/>
        <v>3</v>
      </c>
    </row>
    <row r="19" spans="1:11" x14ac:dyDescent="0.25">
      <c r="A19">
        <f t="shared" si="8"/>
        <v>2</v>
      </c>
      <c r="B19">
        <f t="shared" si="9"/>
        <v>9</v>
      </c>
      <c r="C19" t="str">
        <f t="shared" si="0"/>
        <v>坤</v>
      </c>
      <c r="D19" t="str">
        <f t="shared" si="1"/>
        <v>離</v>
      </c>
      <c r="E19" t="str">
        <f t="shared" si="2"/>
        <v>土</v>
      </c>
      <c r="F19" t="str">
        <f t="shared" si="3"/>
        <v>火</v>
      </c>
      <c r="G19" t="str">
        <f t="shared" si="10"/>
        <v>土火</v>
      </c>
      <c r="H19" t="str">
        <f t="shared" si="4"/>
        <v>←生</v>
      </c>
      <c r="I19" t="str">
        <f t="shared" si="5"/>
        <v>事情對求測人有利，容易辦</v>
      </c>
      <c r="J19">
        <f t="shared" si="6"/>
        <v>7</v>
      </c>
      <c r="K19">
        <f t="shared" si="7"/>
        <v>8</v>
      </c>
    </row>
    <row r="20" spans="1:11" x14ac:dyDescent="0.25">
      <c r="A20">
        <f t="shared" si="8"/>
        <v>3</v>
      </c>
      <c r="B20">
        <f t="shared" si="9"/>
        <v>1</v>
      </c>
      <c r="C20" t="str">
        <f t="shared" si="0"/>
        <v>震</v>
      </c>
      <c r="D20" t="str">
        <f t="shared" si="1"/>
        <v>坎</v>
      </c>
      <c r="E20" t="str">
        <f t="shared" si="2"/>
        <v>木</v>
      </c>
      <c r="F20" t="str">
        <f t="shared" si="3"/>
        <v>水</v>
      </c>
      <c r="G20" t="str">
        <f t="shared" si="10"/>
        <v>木水</v>
      </c>
      <c r="H20" t="str">
        <f t="shared" si="4"/>
        <v>←生</v>
      </c>
      <c r="I20" t="str">
        <f t="shared" si="5"/>
        <v>事情對求測人有利，容易辦</v>
      </c>
      <c r="J20">
        <f t="shared" si="6"/>
        <v>2</v>
      </c>
      <c r="K20">
        <f t="shared" si="7"/>
        <v>4</v>
      </c>
    </row>
    <row r="21" spans="1:11" x14ac:dyDescent="0.25">
      <c r="A21">
        <f t="shared" si="8"/>
        <v>3</v>
      </c>
      <c r="B21">
        <f t="shared" si="9"/>
        <v>2</v>
      </c>
      <c r="C21" t="str">
        <f t="shared" si="0"/>
        <v>震</v>
      </c>
      <c r="D21" t="str">
        <f t="shared" si="1"/>
        <v>坤</v>
      </c>
      <c r="E21" t="str">
        <f t="shared" si="2"/>
        <v>木</v>
      </c>
      <c r="F21" t="str">
        <f t="shared" si="3"/>
        <v>土</v>
      </c>
      <c r="G21" t="str">
        <f t="shared" si="10"/>
        <v>木土</v>
      </c>
      <c r="H21" t="str">
        <f t="shared" si="4"/>
        <v>剋→</v>
      </c>
      <c r="I21" t="str">
        <f t="shared" si="5"/>
        <v>事情在掌握之中，需要自己操控。</v>
      </c>
      <c r="J21">
        <f t="shared" si="6"/>
        <v>2</v>
      </c>
      <c r="K21">
        <f t="shared" si="7"/>
        <v>7</v>
      </c>
    </row>
    <row r="22" spans="1:11" x14ac:dyDescent="0.25">
      <c r="A22">
        <f t="shared" si="8"/>
        <v>3</v>
      </c>
      <c r="B22">
        <f t="shared" si="9"/>
        <v>3</v>
      </c>
      <c r="C22" t="str">
        <f t="shared" si="0"/>
        <v>震</v>
      </c>
      <c r="D22" t="str">
        <f t="shared" si="1"/>
        <v>震</v>
      </c>
      <c r="E22" t="str">
        <f t="shared" si="2"/>
        <v>木</v>
      </c>
      <c r="F22" t="str">
        <f t="shared" si="3"/>
        <v>木</v>
      </c>
      <c r="G22" t="str">
        <f t="shared" si="10"/>
        <v>木木</v>
      </c>
      <c r="H22" t="str">
        <f t="shared" si="4"/>
        <v>比</v>
      </c>
      <c r="I22" t="str">
        <f t="shared" si="5"/>
        <v>事情發展較快，容易辦</v>
      </c>
      <c r="J22">
        <f t="shared" si="6"/>
        <v>2</v>
      </c>
      <c r="K22">
        <f t="shared" si="7"/>
        <v>2</v>
      </c>
    </row>
    <row r="23" spans="1:11" x14ac:dyDescent="0.25">
      <c r="A23">
        <f t="shared" si="8"/>
        <v>3</v>
      </c>
      <c r="B23">
        <f t="shared" si="9"/>
        <v>4</v>
      </c>
      <c r="C23" t="str">
        <f t="shared" si="0"/>
        <v>震</v>
      </c>
      <c r="D23" t="str">
        <f t="shared" si="1"/>
        <v>巽</v>
      </c>
      <c r="E23" t="str">
        <f t="shared" si="2"/>
        <v>木</v>
      </c>
      <c r="F23" t="str">
        <f t="shared" si="3"/>
        <v>木</v>
      </c>
      <c r="G23" t="str">
        <f t="shared" si="10"/>
        <v>木木</v>
      </c>
      <c r="H23" t="str">
        <f t="shared" si="4"/>
        <v>比</v>
      </c>
      <c r="I23" t="str">
        <f t="shared" si="5"/>
        <v>事情發展較快，容易辦</v>
      </c>
      <c r="J23">
        <f t="shared" si="6"/>
        <v>2</v>
      </c>
      <c r="K23">
        <f t="shared" si="7"/>
        <v>1</v>
      </c>
    </row>
    <row r="24" spans="1:11" x14ac:dyDescent="0.25">
      <c r="A24">
        <f t="shared" si="8"/>
        <v>3</v>
      </c>
      <c r="B24">
        <f t="shared" si="9"/>
        <v>5</v>
      </c>
      <c r="C24" t="str">
        <f t="shared" si="0"/>
        <v>震</v>
      </c>
      <c r="D24" t="str">
        <f t="shared" si="1"/>
        <v>中</v>
      </c>
      <c r="E24" t="str">
        <f t="shared" si="2"/>
        <v>木</v>
      </c>
      <c r="F24" t="str">
        <f t="shared" si="3"/>
        <v>土</v>
      </c>
      <c r="G24" t="str">
        <f t="shared" si="10"/>
        <v>木土</v>
      </c>
      <c r="H24" t="str">
        <f t="shared" si="4"/>
        <v>剋→</v>
      </c>
      <c r="I24" t="str">
        <f t="shared" si="5"/>
        <v>事情在掌握之中，需要自己操控。</v>
      </c>
      <c r="J24">
        <f t="shared" si="6"/>
        <v>2</v>
      </c>
      <c r="K24">
        <f t="shared" si="7"/>
        <v>-1</v>
      </c>
    </row>
    <row r="25" spans="1:11" x14ac:dyDescent="0.25">
      <c r="A25">
        <f t="shared" si="8"/>
        <v>3</v>
      </c>
      <c r="B25">
        <f t="shared" si="9"/>
        <v>6</v>
      </c>
      <c r="C25" t="str">
        <f t="shared" si="0"/>
        <v>震</v>
      </c>
      <c r="D25" t="str">
        <f t="shared" si="1"/>
        <v>乾</v>
      </c>
      <c r="E25" t="str">
        <f t="shared" si="2"/>
        <v>木</v>
      </c>
      <c r="F25" t="str">
        <f t="shared" si="3"/>
        <v>金</v>
      </c>
      <c r="G25" t="str">
        <f t="shared" si="10"/>
        <v>木金</v>
      </c>
      <c r="H25" t="str">
        <f t="shared" si="4"/>
        <v>←剋</v>
      </c>
      <c r="I25" t="str">
        <f t="shared" si="5"/>
        <v>事情對求測人不利，麻煩不好辦，有阻礙。</v>
      </c>
      <c r="J25">
        <f t="shared" si="6"/>
        <v>2</v>
      </c>
      <c r="K25">
        <f t="shared" si="7"/>
        <v>5</v>
      </c>
    </row>
    <row r="26" spans="1:11" x14ac:dyDescent="0.25">
      <c r="A26">
        <f t="shared" si="8"/>
        <v>3</v>
      </c>
      <c r="B26">
        <f t="shared" si="9"/>
        <v>7</v>
      </c>
      <c r="C26" t="str">
        <f t="shared" si="0"/>
        <v>震</v>
      </c>
      <c r="D26" t="str">
        <f t="shared" si="1"/>
        <v>兌</v>
      </c>
      <c r="E26" t="str">
        <f t="shared" si="2"/>
        <v>木</v>
      </c>
      <c r="F26" t="str">
        <f t="shared" si="3"/>
        <v>金</v>
      </c>
      <c r="G26" t="str">
        <f t="shared" si="10"/>
        <v>木金</v>
      </c>
      <c r="H26" t="str">
        <f t="shared" si="4"/>
        <v>←剋</v>
      </c>
      <c r="I26" t="str">
        <f t="shared" si="5"/>
        <v>事情對求測人不利，麻煩不好辦，有阻礙。</v>
      </c>
      <c r="J26">
        <f t="shared" si="6"/>
        <v>2</v>
      </c>
      <c r="K26">
        <f t="shared" si="7"/>
        <v>6</v>
      </c>
    </row>
    <row r="27" spans="1:11" x14ac:dyDescent="0.25">
      <c r="A27">
        <f t="shared" si="8"/>
        <v>3</v>
      </c>
      <c r="B27">
        <f t="shared" si="9"/>
        <v>8</v>
      </c>
      <c r="C27" t="str">
        <f t="shared" si="0"/>
        <v>震</v>
      </c>
      <c r="D27" t="str">
        <f t="shared" si="1"/>
        <v>艮</v>
      </c>
      <c r="E27" t="str">
        <f t="shared" si="2"/>
        <v>木</v>
      </c>
      <c r="F27" t="str">
        <f t="shared" si="3"/>
        <v>土</v>
      </c>
      <c r="G27" t="str">
        <f t="shared" si="10"/>
        <v>木土</v>
      </c>
      <c r="H27" t="str">
        <f t="shared" si="4"/>
        <v>剋→</v>
      </c>
      <c r="I27" t="str">
        <f t="shared" si="5"/>
        <v>事情在掌握之中，需要自己操控。</v>
      </c>
      <c r="J27">
        <f t="shared" si="6"/>
        <v>2</v>
      </c>
      <c r="K27">
        <f t="shared" si="7"/>
        <v>3</v>
      </c>
    </row>
    <row r="28" spans="1:11" x14ac:dyDescent="0.25">
      <c r="A28">
        <f t="shared" si="8"/>
        <v>3</v>
      </c>
      <c r="B28">
        <f t="shared" si="9"/>
        <v>9</v>
      </c>
      <c r="C28" t="str">
        <f t="shared" si="0"/>
        <v>震</v>
      </c>
      <c r="D28" t="str">
        <f t="shared" si="1"/>
        <v>離</v>
      </c>
      <c r="E28" t="str">
        <f t="shared" si="2"/>
        <v>木</v>
      </c>
      <c r="F28" t="str">
        <f t="shared" si="3"/>
        <v>火</v>
      </c>
      <c r="G28" t="str">
        <f t="shared" si="10"/>
        <v>木火</v>
      </c>
      <c r="H28" t="str">
        <f t="shared" si="4"/>
        <v>生→</v>
      </c>
      <c r="I28" t="str">
        <f t="shared" si="5"/>
        <v>事情辦起來耗費大，需要自己付出。</v>
      </c>
      <c r="J28">
        <f t="shared" si="6"/>
        <v>2</v>
      </c>
      <c r="K28">
        <f t="shared" si="7"/>
        <v>8</v>
      </c>
    </row>
    <row r="29" spans="1:11" x14ac:dyDescent="0.25">
      <c r="A29">
        <f t="shared" si="8"/>
        <v>4</v>
      </c>
      <c r="B29">
        <f t="shared" si="9"/>
        <v>1</v>
      </c>
      <c r="C29" t="str">
        <f t="shared" si="0"/>
        <v>巽</v>
      </c>
      <c r="D29" t="str">
        <f t="shared" si="1"/>
        <v>坎</v>
      </c>
      <c r="E29" t="str">
        <f t="shared" si="2"/>
        <v>木</v>
      </c>
      <c r="F29" t="str">
        <f t="shared" si="3"/>
        <v>水</v>
      </c>
      <c r="G29" t="str">
        <f t="shared" si="10"/>
        <v>木水</v>
      </c>
      <c r="H29" t="str">
        <f t="shared" si="4"/>
        <v>←生</v>
      </c>
      <c r="I29" t="str">
        <f t="shared" si="5"/>
        <v>事情對求測人有利，容易辦</v>
      </c>
      <c r="J29">
        <f t="shared" si="6"/>
        <v>1</v>
      </c>
      <c r="K29">
        <f t="shared" si="7"/>
        <v>4</v>
      </c>
    </row>
    <row r="30" spans="1:11" x14ac:dyDescent="0.25">
      <c r="A30">
        <f t="shared" si="8"/>
        <v>4</v>
      </c>
      <c r="B30">
        <f t="shared" si="9"/>
        <v>2</v>
      </c>
      <c r="C30" t="str">
        <f t="shared" si="0"/>
        <v>巽</v>
      </c>
      <c r="D30" t="str">
        <f t="shared" si="1"/>
        <v>坤</v>
      </c>
      <c r="E30" t="str">
        <f t="shared" si="2"/>
        <v>木</v>
      </c>
      <c r="F30" t="str">
        <f t="shared" si="3"/>
        <v>土</v>
      </c>
      <c r="G30" t="str">
        <f t="shared" si="10"/>
        <v>木土</v>
      </c>
      <c r="H30" t="str">
        <f t="shared" si="4"/>
        <v>剋→</v>
      </c>
      <c r="I30" t="str">
        <f t="shared" si="5"/>
        <v>事情在掌握之中，需要自己操控。</v>
      </c>
      <c r="J30">
        <f t="shared" si="6"/>
        <v>1</v>
      </c>
      <c r="K30">
        <f t="shared" si="7"/>
        <v>7</v>
      </c>
    </row>
    <row r="31" spans="1:11" x14ac:dyDescent="0.25">
      <c r="A31">
        <f t="shared" si="8"/>
        <v>4</v>
      </c>
      <c r="B31">
        <f t="shared" si="9"/>
        <v>3</v>
      </c>
      <c r="C31" t="str">
        <f t="shared" si="0"/>
        <v>巽</v>
      </c>
      <c r="D31" t="str">
        <f t="shared" si="1"/>
        <v>震</v>
      </c>
      <c r="E31" t="str">
        <f t="shared" si="2"/>
        <v>木</v>
      </c>
      <c r="F31" t="str">
        <f t="shared" si="3"/>
        <v>木</v>
      </c>
      <c r="G31" t="str">
        <f t="shared" si="10"/>
        <v>木木</v>
      </c>
      <c r="H31" t="str">
        <f t="shared" si="4"/>
        <v>比</v>
      </c>
      <c r="I31" t="str">
        <f t="shared" si="5"/>
        <v>事情發展較快，容易辦</v>
      </c>
      <c r="J31">
        <f t="shared" si="6"/>
        <v>1</v>
      </c>
      <c r="K31">
        <f t="shared" si="7"/>
        <v>2</v>
      </c>
    </row>
    <row r="32" spans="1:11" x14ac:dyDescent="0.25">
      <c r="A32">
        <f t="shared" si="8"/>
        <v>4</v>
      </c>
      <c r="B32">
        <f t="shared" si="9"/>
        <v>4</v>
      </c>
      <c r="C32" t="str">
        <f t="shared" si="0"/>
        <v>巽</v>
      </c>
      <c r="D32" t="str">
        <f t="shared" si="1"/>
        <v>巽</v>
      </c>
      <c r="E32" t="str">
        <f t="shared" si="2"/>
        <v>木</v>
      </c>
      <c r="F32" t="str">
        <f t="shared" si="3"/>
        <v>木</v>
      </c>
      <c r="G32" t="str">
        <f t="shared" si="10"/>
        <v>木木</v>
      </c>
      <c r="H32" t="str">
        <f t="shared" si="4"/>
        <v>比</v>
      </c>
      <c r="I32" t="str">
        <f t="shared" si="5"/>
        <v>事情發展較快，容易辦</v>
      </c>
      <c r="J32">
        <f t="shared" si="6"/>
        <v>1</v>
      </c>
      <c r="K32">
        <f t="shared" si="7"/>
        <v>1</v>
      </c>
    </row>
    <row r="33" spans="1:11" x14ac:dyDescent="0.25">
      <c r="A33">
        <f t="shared" si="8"/>
        <v>4</v>
      </c>
      <c r="B33">
        <f t="shared" si="9"/>
        <v>5</v>
      </c>
      <c r="C33" t="str">
        <f t="shared" si="0"/>
        <v>巽</v>
      </c>
      <c r="D33" t="str">
        <f t="shared" si="1"/>
        <v>中</v>
      </c>
      <c r="E33" t="str">
        <f t="shared" si="2"/>
        <v>木</v>
      </c>
      <c r="F33" t="str">
        <f t="shared" si="3"/>
        <v>土</v>
      </c>
      <c r="G33" t="str">
        <f t="shared" si="10"/>
        <v>木土</v>
      </c>
      <c r="H33" t="str">
        <f t="shared" si="4"/>
        <v>剋→</v>
      </c>
      <c r="I33" t="str">
        <f t="shared" si="5"/>
        <v>事情在掌握之中，需要自己操控。</v>
      </c>
      <c r="J33">
        <f t="shared" si="6"/>
        <v>1</v>
      </c>
      <c r="K33">
        <f t="shared" si="7"/>
        <v>-1</v>
      </c>
    </row>
    <row r="34" spans="1:11" x14ac:dyDescent="0.25">
      <c r="A34">
        <f t="shared" si="8"/>
        <v>4</v>
      </c>
      <c r="B34">
        <f t="shared" si="9"/>
        <v>6</v>
      </c>
      <c r="C34" t="str">
        <f t="shared" ref="C34:C65" si="11">VLOOKUP(A34, 九宮關係,2, FALSE)</f>
        <v>巽</v>
      </c>
      <c r="D34" t="str">
        <f t="shared" ref="D34:D65" si="12">VLOOKUP(B34, 九宮關係,2, FALSE)</f>
        <v>乾</v>
      </c>
      <c r="E34" t="str">
        <f t="shared" ref="E34:E65" si="13">VLOOKUP(A34, 九宮關係, 5, FALSE)</f>
        <v>木</v>
      </c>
      <c r="F34" t="str">
        <f t="shared" ref="F34:F65" si="14">VLOOKUP(B34, 九宮關係, 5, FALSE)</f>
        <v>金</v>
      </c>
      <c r="G34" t="str">
        <f t="shared" si="10"/>
        <v>木金</v>
      </c>
      <c r="H34" t="str">
        <f t="shared" ref="H34:H65" si="15">VLOOKUP(G34, 五行生剋關係, 2, FALSE)</f>
        <v>←剋</v>
      </c>
      <c r="I34" t="str">
        <f t="shared" ref="I34:I65" si="16">VLOOKUP(H34, 生剋旺衰主客, 2, FALSE)</f>
        <v>事情對求測人不利，麻煩不好辦，有阻礙。</v>
      </c>
      <c r="J34">
        <f t="shared" ref="J34:J65" si="17">VLOOKUP(C34, 宮對應位, 5,FALSE)</f>
        <v>1</v>
      </c>
      <c r="K34">
        <f t="shared" ref="K34:K65" si="18">VLOOKUP(D34, 宮對應位, 5,FALSE)</f>
        <v>5</v>
      </c>
    </row>
    <row r="35" spans="1:11" x14ac:dyDescent="0.25">
      <c r="A35">
        <f t="shared" si="8"/>
        <v>4</v>
      </c>
      <c r="B35">
        <f t="shared" si="9"/>
        <v>7</v>
      </c>
      <c r="C35" t="str">
        <f t="shared" si="11"/>
        <v>巽</v>
      </c>
      <c r="D35" t="str">
        <f t="shared" si="12"/>
        <v>兌</v>
      </c>
      <c r="E35" t="str">
        <f t="shared" si="13"/>
        <v>木</v>
      </c>
      <c r="F35" t="str">
        <f t="shared" si="14"/>
        <v>金</v>
      </c>
      <c r="G35" t="str">
        <f t="shared" si="10"/>
        <v>木金</v>
      </c>
      <c r="H35" t="str">
        <f t="shared" si="15"/>
        <v>←剋</v>
      </c>
      <c r="I35" t="str">
        <f t="shared" si="16"/>
        <v>事情對求測人不利，麻煩不好辦，有阻礙。</v>
      </c>
      <c r="J35">
        <f t="shared" si="17"/>
        <v>1</v>
      </c>
      <c r="K35">
        <f t="shared" si="18"/>
        <v>6</v>
      </c>
    </row>
    <row r="36" spans="1:11" x14ac:dyDescent="0.25">
      <c r="A36">
        <f t="shared" si="8"/>
        <v>4</v>
      </c>
      <c r="B36">
        <f t="shared" si="9"/>
        <v>8</v>
      </c>
      <c r="C36" t="str">
        <f t="shared" si="11"/>
        <v>巽</v>
      </c>
      <c r="D36" t="str">
        <f t="shared" si="12"/>
        <v>艮</v>
      </c>
      <c r="E36" t="str">
        <f t="shared" si="13"/>
        <v>木</v>
      </c>
      <c r="F36" t="str">
        <f t="shared" si="14"/>
        <v>土</v>
      </c>
      <c r="G36" t="str">
        <f t="shared" si="10"/>
        <v>木土</v>
      </c>
      <c r="H36" t="str">
        <f t="shared" si="15"/>
        <v>剋→</v>
      </c>
      <c r="I36" t="str">
        <f t="shared" si="16"/>
        <v>事情在掌握之中，需要自己操控。</v>
      </c>
      <c r="J36">
        <f t="shared" si="17"/>
        <v>1</v>
      </c>
      <c r="K36">
        <f t="shared" si="18"/>
        <v>3</v>
      </c>
    </row>
    <row r="37" spans="1:11" x14ac:dyDescent="0.25">
      <c r="A37">
        <f t="shared" si="8"/>
        <v>4</v>
      </c>
      <c r="B37">
        <f t="shared" si="9"/>
        <v>9</v>
      </c>
      <c r="C37" t="str">
        <f t="shared" si="11"/>
        <v>巽</v>
      </c>
      <c r="D37" t="str">
        <f t="shared" si="12"/>
        <v>離</v>
      </c>
      <c r="E37" t="str">
        <f t="shared" si="13"/>
        <v>木</v>
      </c>
      <c r="F37" t="str">
        <f t="shared" si="14"/>
        <v>火</v>
      </c>
      <c r="G37" t="str">
        <f t="shared" si="10"/>
        <v>木火</v>
      </c>
      <c r="H37" t="str">
        <f t="shared" si="15"/>
        <v>生→</v>
      </c>
      <c r="I37" t="str">
        <f t="shared" si="16"/>
        <v>事情辦起來耗費大，需要自己付出。</v>
      </c>
      <c r="J37">
        <f t="shared" si="17"/>
        <v>1</v>
      </c>
      <c r="K37">
        <f t="shared" si="18"/>
        <v>8</v>
      </c>
    </row>
    <row r="38" spans="1:11" x14ac:dyDescent="0.25">
      <c r="A38">
        <f t="shared" si="8"/>
        <v>5</v>
      </c>
      <c r="B38">
        <f t="shared" si="9"/>
        <v>1</v>
      </c>
      <c r="C38" t="str">
        <f t="shared" si="11"/>
        <v>中</v>
      </c>
      <c r="D38" t="str">
        <f t="shared" si="12"/>
        <v>坎</v>
      </c>
      <c r="E38" t="str">
        <f t="shared" si="13"/>
        <v>土</v>
      </c>
      <c r="F38" t="str">
        <f t="shared" si="14"/>
        <v>水</v>
      </c>
      <c r="G38" t="str">
        <f t="shared" si="10"/>
        <v>土水</v>
      </c>
      <c r="H38" t="str">
        <f t="shared" si="15"/>
        <v>剋→</v>
      </c>
      <c r="I38" t="str">
        <f t="shared" si="16"/>
        <v>事情在掌握之中，需要自己操控。</v>
      </c>
      <c r="J38">
        <f t="shared" si="17"/>
        <v>-1</v>
      </c>
      <c r="K38">
        <f t="shared" si="18"/>
        <v>4</v>
      </c>
    </row>
    <row r="39" spans="1:11" x14ac:dyDescent="0.25">
      <c r="A39">
        <f t="shared" si="8"/>
        <v>5</v>
      </c>
      <c r="B39">
        <f t="shared" si="9"/>
        <v>2</v>
      </c>
      <c r="C39" t="str">
        <f t="shared" si="11"/>
        <v>中</v>
      </c>
      <c r="D39" t="str">
        <f t="shared" si="12"/>
        <v>坤</v>
      </c>
      <c r="E39" t="str">
        <f t="shared" si="13"/>
        <v>土</v>
      </c>
      <c r="F39" t="str">
        <f t="shared" si="14"/>
        <v>土</v>
      </c>
      <c r="G39" t="str">
        <f t="shared" si="10"/>
        <v>土土</v>
      </c>
      <c r="H39" t="str">
        <f t="shared" si="15"/>
        <v>比</v>
      </c>
      <c r="I39" t="str">
        <f t="shared" si="16"/>
        <v>事情發展較快，容易辦</v>
      </c>
      <c r="J39">
        <f t="shared" si="17"/>
        <v>-1</v>
      </c>
      <c r="K39">
        <f t="shared" si="18"/>
        <v>7</v>
      </c>
    </row>
    <row r="40" spans="1:11" x14ac:dyDescent="0.25">
      <c r="A40">
        <f t="shared" si="8"/>
        <v>5</v>
      </c>
      <c r="B40">
        <f t="shared" si="9"/>
        <v>3</v>
      </c>
      <c r="C40" t="str">
        <f t="shared" si="11"/>
        <v>中</v>
      </c>
      <c r="D40" t="str">
        <f t="shared" si="12"/>
        <v>震</v>
      </c>
      <c r="E40" t="str">
        <f t="shared" si="13"/>
        <v>土</v>
      </c>
      <c r="F40" t="str">
        <f t="shared" si="14"/>
        <v>木</v>
      </c>
      <c r="G40" t="str">
        <f t="shared" si="10"/>
        <v>土木</v>
      </c>
      <c r="H40" t="str">
        <f t="shared" si="15"/>
        <v>←剋</v>
      </c>
      <c r="I40" t="str">
        <f t="shared" si="16"/>
        <v>事情對求測人不利，麻煩不好辦，有阻礙。</v>
      </c>
      <c r="J40">
        <f t="shared" si="17"/>
        <v>-1</v>
      </c>
      <c r="K40">
        <f t="shared" si="18"/>
        <v>2</v>
      </c>
    </row>
    <row r="41" spans="1:11" x14ac:dyDescent="0.25">
      <c r="A41">
        <f t="shared" si="8"/>
        <v>5</v>
      </c>
      <c r="B41">
        <f t="shared" si="9"/>
        <v>4</v>
      </c>
      <c r="C41" t="str">
        <f t="shared" si="11"/>
        <v>中</v>
      </c>
      <c r="D41" t="str">
        <f t="shared" si="12"/>
        <v>巽</v>
      </c>
      <c r="E41" t="str">
        <f t="shared" si="13"/>
        <v>土</v>
      </c>
      <c r="F41" t="str">
        <f t="shared" si="14"/>
        <v>木</v>
      </c>
      <c r="G41" t="str">
        <f t="shared" si="10"/>
        <v>土木</v>
      </c>
      <c r="H41" t="str">
        <f t="shared" si="15"/>
        <v>←剋</v>
      </c>
      <c r="I41" t="str">
        <f t="shared" si="16"/>
        <v>事情對求測人不利，麻煩不好辦，有阻礙。</v>
      </c>
      <c r="J41">
        <f t="shared" si="17"/>
        <v>-1</v>
      </c>
      <c r="K41">
        <f t="shared" si="18"/>
        <v>1</v>
      </c>
    </row>
    <row r="42" spans="1:11" x14ac:dyDescent="0.25">
      <c r="A42">
        <f t="shared" si="8"/>
        <v>5</v>
      </c>
      <c r="B42">
        <f t="shared" si="9"/>
        <v>5</v>
      </c>
      <c r="C42" t="str">
        <f t="shared" si="11"/>
        <v>中</v>
      </c>
      <c r="D42" t="str">
        <f t="shared" si="12"/>
        <v>中</v>
      </c>
      <c r="E42" t="str">
        <f t="shared" si="13"/>
        <v>土</v>
      </c>
      <c r="F42" t="str">
        <f t="shared" si="14"/>
        <v>土</v>
      </c>
      <c r="G42" t="str">
        <f t="shared" si="10"/>
        <v>土土</v>
      </c>
      <c r="H42" t="str">
        <f t="shared" si="15"/>
        <v>比</v>
      </c>
      <c r="I42" t="str">
        <f t="shared" si="16"/>
        <v>事情發展較快，容易辦</v>
      </c>
      <c r="J42">
        <f t="shared" si="17"/>
        <v>-1</v>
      </c>
      <c r="K42">
        <f t="shared" si="18"/>
        <v>-1</v>
      </c>
    </row>
    <row r="43" spans="1:11" x14ac:dyDescent="0.25">
      <c r="A43">
        <f t="shared" si="8"/>
        <v>5</v>
      </c>
      <c r="B43">
        <f t="shared" si="9"/>
        <v>6</v>
      </c>
      <c r="C43" t="str">
        <f t="shared" si="11"/>
        <v>中</v>
      </c>
      <c r="D43" t="str">
        <f t="shared" si="12"/>
        <v>乾</v>
      </c>
      <c r="E43" t="str">
        <f t="shared" si="13"/>
        <v>土</v>
      </c>
      <c r="F43" t="str">
        <f t="shared" si="14"/>
        <v>金</v>
      </c>
      <c r="G43" t="str">
        <f t="shared" si="10"/>
        <v>土金</v>
      </c>
      <c r="H43" t="str">
        <f t="shared" si="15"/>
        <v>生→</v>
      </c>
      <c r="I43" t="str">
        <f t="shared" si="16"/>
        <v>事情辦起來耗費大，需要自己付出。</v>
      </c>
      <c r="J43">
        <f t="shared" si="17"/>
        <v>-1</v>
      </c>
      <c r="K43">
        <f t="shared" si="18"/>
        <v>5</v>
      </c>
    </row>
    <row r="44" spans="1:11" x14ac:dyDescent="0.25">
      <c r="A44">
        <f t="shared" si="8"/>
        <v>5</v>
      </c>
      <c r="B44">
        <f t="shared" si="9"/>
        <v>7</v>
      </c>
      <c r="C44" t="str">
        <f t="shared" si="11"/>
        <v>中</v>
      </c>
      <c r="D44" t="str">
        <f t="shared" si="12"/>
        <v>兌</v>
      </c>
      <c r="E44" t="str">
        <f t="shared" si="13"/>
        <v>土</v>
      </c>
      <c r="F44" t="str">
        <f t="shared" si="14"/>
        <v>金</v>
      </c>
      <c r="G44" t="str">
        <f t="shared" si="10"/>
        <v>土金</v>
      </c>
      <c r="H44" t="str">
        <f t="shared" si="15"/>
        <v>生→</v>
      </c>
      <c r="I44" t="str">
        <f t="shared" si="16"/>
        <v>事情辦起來耗費大，需要自己付出。</v>
      </c>
      <c r="J44">
        <f t="shared" si="17"/>
        <v>-1</v>
      </c>
      <c r="K44">
        <f t="shared" si="18"/>
        <v>6</v>
      </c>
    </row>
    <row r="45" spans="1:11" x14ac:dyDescent="0.25">
      <c r="A45">
        <f t="shared" si="8"/>
        <v>5</v>
      </c>
      <c r="B45">
        <f t="shared" si="9"/>
        <v>8</v>
      </c>
      <c r="C45" t="str">
        <f t="shared" si="11"/>
        <v>中</v>
      </c>
      <c r="D45" t="str">
        <f t="shared" si="12"/>
        <v>艮</v>
      </c>
      <c r="E45" t="str">
        <f t="shared" si="13"/>
        <v>土</v>
      </c>
      <c r="F45" t="str">
        <f t="shared" si="14"/>
        <v>土</v>
      </c>
      <c r="G45" t="str">
        <f t="shared" si="10"/>
        <v>土土</v>
      </c>
      <c r="H45" t="str">
        <f t="shared" si="15"/>
        <v>比</v>
      </c>
      <c r="I45" t="str">
        <f t="shared" si="16"/>
        <v>事情發展較快，容易辦</v>
      </c>
      <c r="J45">
        <f t="shared" si="17"/>
        <v>-1</v>
      </c>
      <c r="K45">
        <f t="shared" si="18"/>
        <v>3</v>
      </c>
    </row>
    <row r="46" spans="1:11" x14ac:dyDescent="0.25">
      <c r="A46">
        <f t="shared" si="8"/>
        <v>5</v>
      </c>
      <c r="B46">
        <f t="shared" si="9"/>
        <v>9</v>
      </c>
      <c r="C46" t="str">
        <f t="shared" si="11"/>
        <v>中</v>
      </c>
      <c r="D46" t="str">
        <f t="shared" si="12"/>
        <v>離</v>
      </c>
      <c r="E46" t="str">
        <f t="shared" si="13"/>
        <v>土</v>
      </c>
      <c r="F46" t="str">
        <f t="shared" si="14"/>
        <v>火</v>
      </c>
      <c r="G46" t="str">
        <f t="shared" si="10"/>
        <v>土火</v>
      </c>
      <c r="H46" t="str">
        <f t="shared" si="15"/>
        <v>←生</v>
      </c>
      <c r="I46" t="str">
        <f t="shared" si="16"/>
        <v>事情對求測人有利，容易辦</v>
      </c>
      <c r="J46">
        <f t="shared" si="17"/>
        <v>-1</v>
      </c>
      <c r="K46">
        <f t="shared" si="18"/>
        <v>8</v>
      </c>
    </row>
    <row r="47" spans="1:11" x14ac:dyDescent="0.25">
      <c r="A47">
        <f t="shared" si="8"/>
        <v>6</v>
      </c>
      <c r="B47">
        <f t="shared" si="9"/>
        <v>1</v>
      </c>
      <c r="C47" t="str">
        <f t="shared" si="11"/>
        <v>乾</v>
      </c>
      <c r="D47" t="str">
        <f t="shared" si="12"/>
        <v>坎</v>
      </c>
      <c r="E47" t="str">
        <f t="shared" si="13"/>
        <v>金</v>
      </c>
      <c r="F47" t="str">
        <f t="shared" si="14"/>
        <v>水</v>
      </c>
      <c r="G47" t="str">
        <f t="shared" si="10"/>
        <v>金水</v>
      </c>
      <c r="H47" t="str">
        <f t="shared" si="15"/>
        <v>生→</v>
      </c>
      <c r="I47" t="str">
        <f t="shared" si="16"/>
        <v>事情辦起來耗費大，需要自己付出。</v>
      </c>
      <c r="J47">
        <f t="shared" si="17"/>
        <v>5</v>
      </c>
      <c r="K47">
        <f t="shared" si="18"/>
        <v>4</v>
      </c>
    </row>
    <row r="48" spans="1:11" x14ac:dyDescent="0.25">
      <c r="A48">
        <f t="shared" si="8"/>
        <v>6</v>
      </c>
      <c r="B48">
        <f t="shared" si="9"/>
        <v>2</v>
      </c>
      <c r="C48" t="str">
        <f t="shared" si="11"/>
        <v>乾</v>
      </c>
      <c r="D48" t="str">
        <f t="shared" si="12"/>
        <v>坤</v>
      </c>
      <c r="E48" t="str">
        <f t="shared" si="13"/>
        <v>金</v>
      </c>
      <c r="F48" t="str">
        <f t="shared" si="14"/>
        <v>土</v>
      </c>
      <c r="G48" t="str">
        <f t="shared" si="10"/>
        <v>金土</v>
      </c>
      <c r="H48" t="str">
        <f t="shared" si="15"/>
        <v>←生</v>
      </c>
      <c r="I48" t="str">
        <f t="shared" si="16"/>
        <v>事情對求測人有利，容易辦</v>
      </c>
      <c r="J48">
        <f t="shared" si="17"/>
        <v>5</v>
      </c>
      <c r="K48">
        <f t="shared" si="18"/>
        <v>7</v>
      </c>
    </row>
    <row r="49" spans="1:11" x14ac:dyDescent="0.25">
      <c r="A49">
        <f t="shared" si="8"/>
        <v>6</v>
      </c>
      <c r="B49">
        <f t="shared" si="9"/>
        <v>3</v>
      </c>
      <c r="C49" t="str">
        <f t="shared" si="11"/>
        <v>乾</v>
      </c>
      <c r="D49" t="str">
        <f t="shared" si="12"/>
        <v>震</v>
      </c>
      <c r="E49" t="str">
        <f t="shared" si="13"/>
        <v>金</v>
      </c>
      <c r="F49" t="str">
        <f t="shared" si="14"/>
        <v>木</v>
      </c>
      <c r="G49" t="str">
        <f t="shared" si="10"/>
        <v>金木</v>
      </c>
      <c r="H49" t="str">
        <f t="shared" si="15"/>
        <v>剋→</v>
      </c>
      <c r="I49" t="str">
        <f t="shared" si="16"/>
        <v>事情在掌握之中，需要自己操控。</v>
      </c>
      <c r="J49">
        <f t="shared" si="17"/>
        <v>5</v>
      </c>
      <c r="K49">
        <f t="shared" si="18"/>
        <v>2</v>
      </c>
    </row>
    <row r="50" spans="1:11" x14ac:dyDescent="0.25">
      <c r="A50">
        <f t="shared" si="8"/>
        <v>6</v>
      </c>
      <c r="B50">
        <f t="shared" si="9"/>
        <v>4</v>
      </c>
      <c r="C50" t="str">
        <f t="shared" si="11"/>
        <v>乾</v>
      </c>
      <c r="D50" t="str">
        <f t="shared" si="12"/>
        <v>巽</v>
      </c>
      <c r="E50" t="str">
        <f t="shared" si="13"/>
        <v>金</v>
      </c>
      <c r="F50" t="str">
        <f t="shared" si="14"/>
        <v>木</v>
      </c>
      <c r="G50" t="str">
        <f t="shared" si="10"/>
        <v>金木</v>
      </c>
      <c r="H50" t="str">
        <f t="shared" si="15"/>
        <v>剋→</v>
      </c>
      <c r="I50" t="str">
        <f t="shared" si="16"/>
        <v>事情在掌握之中，需要自己操控。</v>
      </c>
      <c r="J50">
        <f t="shared" si="17"/>
        <v>5</v>
      </c>
      <c r="K50">
        <f t="shared" si="18"/>
        <v>1</v>
      </c>
    </row>
    <row r="51" spans="1:11" x14ac:dyDescent="0.25">
      <c r="A51">
        <f t="shared" si="8"/>
        <v>6</v>
      </c>
      <c r="B51">
        <f t="shared" si="9"/>
        <v>5</v>
      </c>
      <c r="C51" t="str">
        <f t="shared" si="11"/>
        <v>乾</v>
      </c>
      <c r="D51" t="str">
        <f t="shared" si="12"/>
        <v>中</v>
      </c>
      <c r="E51" t="str">
        <f t="shared" si="13"/>
        <v>金</v>
      </c>
      <c r="F51" t="str">
        <f t="shared" si="14"/>
        <v>土</v>
      </c>
      <c r="G51" t="str">
        <f t="shared" si="10"/>
        <v>金土</v>
      </c>
      <c r="H51" t="str">
        <f t="shared" si="15"/>
        <v>←生</v>
      </c>
      <c r="I51" t="str">
        <f t="shared" si="16"/>
        <v>事情對求測人有利，容易辦</v>
      </c>
      <c r="J51">
        <f t="shared" si="17"/>
        <v>5</v>
      </c>
      <c r="K51">
        <f t="shared" si="18"/>
        <v>-1</v>
      </c>
    </row>
    <row r="52" spans="1:11" x14ac:dyDescent="0.25">
      <c r="A52">
        <f t="shared" si="8"/>
        <v>6</v>
      </c>
      <c r="B52">
        <f t="shared" si="9"/>
        <v>6</v>
      </c>
      <c r="C52" t="str">
        <f t="shared" si="11"/>
        <v>乾</v>
      </c>
      <c r="D52" t="str">
        <f t="shared" si="12"/>
        <v>乾</v>
      </c>
      <c r="E52" t="str">
        <f t="shared" si="13"/>
        <v>金</v>
      </c>
      <c r="F52" t="str">
        <f t="shared" si="14"/>
        <v>金</v>
      </c>
      <c r="G52" t="str">
        <f t="shared" si="10"/>
        <v>金金</v>
      </c>
      <c r="H52" t="str">
        <f t="shared" si="15"/>
        <v>比</v>
      </c>
      <c r="I52" t="str">
        <f t="shared" si="16"/>
        <v>事情發展較快，容易辦</v>
      </c>
      <c r="J52">
        <f t="shared" si="17"/>
        <v>5</v>
      </c>
      <c r="K52">
        <f t="shared" si="18"/>
        <v>5</v>
      </c>
    </row>
    <row r="53" spans="1:11" x14ac:dyDescent="0.25">
      <c r="A53">
        <f t="shared" si="8"/>
        <v>6</v>
      </c>
      <c r="B53">
        <f t="shared" si="9"/>
        <v>7</v>
      </c>
      <c r="C53" t="str">
        <f t="shared" si="11"/>
        <v>乾</v>
      </c>
      <c r="D53" t="str">
        <f t="shared" si="12"/>
        <v>兌</v>
      </c>
      <c r="E53" t="str">
        <f t="shared" si="13"/>
        <v>金</v>
      </c>
      <c r="F53" t="str">
        <f t="shared" si="14"/>
        <v>金</v>
      </c>
      <c r="G53" t="str">
        <f t="shared" si="10"/>
        <v>金金</v>
      </c>
      <c r="H53" t="str">
        <f t="shared" si="15"/>
        <v>比</v>
      </c>
      <c r="I53" t="str">
        <f t="shared" si="16"/>
        <v>事情發展較快，容易辦</v>
      </c>
      <c r="J53">
        <f t="shared" si="17"/>
        <v>5</v>
      </c>
      <c r="K53">
        <f t="shared" si="18"/>
        <v>6</v>
      </c>
    </row>
    <row r="54" spans="1:11" x14ac:dyDescent="0.25">
      <c r="A54">
        <f t="shared" si="8"/>
        <v>6</v>
      </c>
      <c r="B54">
        <f t="shared" si="9"/>
        <v>8</v>
      </c>
      <c r="C54" t="str">
        <f t="shared" si="11"/>
        <v>乾</v>
      </c>
      <c r="D54" t="str">
        <f t="shared" si="12"/>
        <v>艮</v>
      </c>
      <c r="E54" t="str">
        <f t="shared" si="13"/>
        <v>金</v>
      </c>
      <c r="F54" t="str">
        <f t="shared" si="14"/>
        <v>土</v>
      </c>
      <c r="G54" t="str">
        <f t="shared" si="10"/>
        <v>金土</v>
      </c>
      <c r="H54" t="str">
        <f t="shared" si="15"/>
        <v>←生</v>
      </c>
      <c r="I54" t="str">
        <f t="shared" si="16"/>
        <v>事情對求測人有利，容易辦</v>
      </c>
      <c r="J54">
        <f t="shared" si="17"/>
        <v>5</v>
      </c>
      <c r="K54">
        <f t="shared" si="18"/>
        <v>3</v>
      </c>
    </row>
    <row r="55" spans="1:11" x14ac:dyDescent="0.25">
      <c r="A55">
        <f t="shared" si="8"/>
        <v>6</v>
      </c>
      <c r="B55">
        <f t="shared" si="9"/>
        <v>9</v>
      </c>
      <c r="C55" t="str">
        <f t="shared" si="11"/>
        <v>乾</v>
      </c>
      <c r="D55" t="str">
        <f t="shared" si="12"/>
        <v>離</v>
      </c>
      <c r="E55" t="str">
        <f t="shared" si="13"/>
        <v>金</v>
      </c>
      <c r="F55" t="str">
        <f t="shared" si="14"/>
        <v>火</v>
      </c>
      <c r="G55" t="str">
        <f t="shared" si="10"/>
        <v>金火</v>
      </c>
      <c r="H55" t="str">
        <f t="shared" si="15"/>
        <v>←剋</v>
      </c>
      <c r="I55" t="str">
        <f t="shared" si="16"/>
        <v>事情對求測人不利，麻煩不好辦，有阻礙。</v>
      </c>
      <c r="J55">
        <f t="shared" si="17"/>
        <v>5</v>
      </c>
      <c r="K55">
        <f t="shared" si="18"/>
        <v>8</v>
      </c>
    </row>
    <row r="56" spans="1:11" x14ac:dyDescent="0.25">
      <c r="A56">
        <f t="shared" si="8"/>
        <v>7</v>
      </c>
      <c r="B56">
        <f t="shared" si="9"/>
        <v>1</v>
      </c>
      <c r="C56" t="str">
        <f t="shared" si="11"/>
        <v>兌</v>
      </c>
      <c r="D56" t="str">
        <f t="shared" si="12"/>
        <v>坎</v>
      </c>
      <c r="E56" t="str">
        <f t="shared" si="13"/>
        <v>金</v>
      </c>
      <c r="F56" t="str">
        <f t="shared" si="14"/>
        <v>水</v>
      </c>
      <c r="G56" t="str">
        <f t="shared" si="10"/>
        <v>金水</v>
      </c>
      <c r="H56" t="str">
        <f t="shared" si="15"/>
        <v>生→</v>
      </c>
      <c r="I56" t="str">
        <f t="shared" si="16"/>
        <v>事情辦起來耗費大，需要自己付出。</v>
      </c>
      <c r="J56">
        <f t="shared" si="17"/>
        <v>6</v>
      </c>
      <c r="K56">
        <f t="shared" si="18"/>
        <v>4</v>
      </c>
    </row>
    <row r="57" spans="1:11" x14ac:dyDescent="0.25">
      <c r="A57">
        <f t="shared" si="8"/>
        <v>7</v>
      </c>
      <c r="B57">
        <f t="shared" si="9"/>
        <v>2</v>
      </c>
      <c r="C57" t="str">
        <f t="shared" si="11"/>
        <v>兌</v>
      </c>
      <c r="D57" t="str">
        <f t="shared" si="12"/>
        <v>坤</v>
      </c>
      <c r="E57" t="str">
        <f t="shared" si="13"/>
        <v>金</v>
      </c>
      <c r="F57" t="str">
        <f t="shared" si="14"/>
        <v>土</v>
      </c>
      <c r="G57" t="str">
        <f t="shared" si="10"/>
        <v>金土</v>
      </c>
      <c r="H57" t="str">
        <f t="shared" si="15"/>
        <v>←生</v>
      </c>
      <c r="I57" t="str">
        <f t="shared" si="16"/>
        <v>事情對求測人有利，容易辦</v>
      </c>
      <c r="J57">
        <f t="shared" si="17"/>
        <v>6</v>
      </c>
      <c r="K57">
        <f t="shared" si="18"/>
        <v>7</v>
      </c>
    </row>
    <row r="58" spans="1:11" x14ac:dyDescent="0.25">
      <c r="A58">
        <f t="shared" si="8"/>
        <v>7</v>
      </c>
      <c r="B58">
        <f t="shared" si="9"/>
        <v>3</v>
      </c>
      <c r="C58" t="str">
        <f t="shared" si="11"/>
        <v>兌</v>
      </c>
      <c r="D58" t="str">
        <f t="shared" si="12"/>
        <v>震</v>
      </c>
      <c r="E58" t="str">
        <f t="shared" si="13"/>
        <v>金</v>
      </c>
      <c r="F58" t="str">
        <f t="shared" si="14"/>
        <v>木</v>
      </c>
      <c r="G58" t="str">
        <f t="shared" si="10"/>
        <v>金木</v>
      </c>
      <c r="H58" t="str">
        <f t="shared" si="15"/>
        <v>剋→</v>
      </c>
      <c r="I58" t="str">
        <f t="shared" si="16"/>
        <v>事情在掌握之中，需要自己操控。</v>
      </c>
      <c r="J58">
        <f t="shared" si="17"/>
        <v>6</v>
      </c>
      <c r="K58">
        <f t="shared" si="18"/>
        <v>2</v>
      </c>
    </row>
    <row r="59" spans="1:11" x14ac:dyDescent="0.25">
      <c r="A59">
        <f t="shared" si="8"/>
        <v>7</v>
      </c>
      <c r="B59">
        <f t="shared" si="9"/>
        <v>4</v>
      </c>
      <c r="C59" t="str">
        <f t="shared" si="11"/>
        <v>兌</v>
      </c>
      <c r="D59" t="str">
        <f t="shared" si="12"/>
        <v>巽</v>
      </c>
      <c r="E59" t="str">
        <f t="shared" si="13"/>
        <v>金</v>
      </c>
      <c r="F59" t="str">
        <f t="shared" si="14"/>
        <v>木</v>
      </c>
      <c r="G59" t="str">
        <f t="shared" si="10"/>
        <v>金木</v>
      </c>
      <c r="H59" t="str">
        <f t="shared" si="15"/>
        <v>剋→</v>
      </c>
      <c r="I59" t="str">
        <f t="shared" si="16"/>
        <v>事情在掌握之中，需要自己操控。</v>
      </c>
      <c r="J59">
        <f t="shared" si="17"/>
        <v>6</v>
      </c>
      <c r="K59">
        <f t="shared" si="18"/>
        <v>1</v>
      </c>
    </row>
    <row r="60" spans="1:11" x14ac:dyDescent="0.25">
      <c r="A60">
        <f t="shared" si="8"/>
        <v>7</v>
      </c>
      <c r="B60">
        <f t="shared" si="9"/>
        <v>5</v>
      </c>
      <c r="C60" t="str">
        <f t="shared" si="11"/>
        <v>兌</v>
      </c>
      <c r="D60" t="str">
        <f t="shared" si="12"/>
        <v>中</v>
      </c>
      <c r="E60" t="str">
        <f t="shared" si="13"/>
        <v>金</v>
      </c>
      <c r="F60" t="str">
        <f t="shared" si="14"/>
        <v>土</v>
      </c>
      <c r="G60" t="str">
        <f t="shared" si="10"/>
        <v>金土</v>
      </c>
      <c r="H60" t="str">
        <f t="shared" si="15"/>
        <v>←生</v>
      </c>
      <c r="I60" t="str">
        <f t="shared" si="16"/>
        <v>事情對求測人有利，容易辦</v>
      </c>
      <c r="J60">
        <f t="shared" si="17"/>
        <v>6</v>
      </c>
      <c r="K60">
        <f t="shared" si="18"/>
        <v>-1</v>
      </c>
    </row>
    <row r="61" spans="1:11" x14ac:dyDescent="0.25">
      <c r="A61">
        <f t="shared" si="8"/>
        <v>7</v>
      </c>
      <c r="B61">
        <f t="shared" si="9"/>
        <v>6</v>
      </c>
      <c r="C61" t="str">
        <f t="shared" si="11"/>
        <v>兌</v>
      </c>
      <c r="D61" t="str">
        <f t="shared" si="12"/>
        <v>乾</v>
      </c>
      <c r="E61" t="str">
        <f t="shared" si="13"/>
        <v>金</v>
      </c>
      <c r="F61" t="str">
        <f t="shared" si="14"/>
        <v>金</v>
      </c>
      <c r="G61" t="str">
        <f t="shared" si="10"/>
        <v>金金</v>
      </c>
      <c r="H61" t="str">
        <f t="shared" si="15"/>
        <v>比</v>
      </c>
      <c r="I61" t="str">
        <f t="shared" si="16"/>
        <v>事情發展較快，容易辦</v>
      </c>
      <c r="J61">
        <f t="shared" si="17"/>
        <v>6</v>
      </c>
      <c r="K61">
        <f t="shared" si="18"/>
        <v>5</v>
      </c>
    </row>
    <row r="62" spans="1:11" x14ac:dyDescent="0.25">
      <c r="A62">
        <f t="shared" si="8"/>
        <v>7</v>
      </c>
      <c r="B62">
        <f t="shared" si="9"/>
        <v>7</v>
      </c>
      <c r="C62" t="str">
        <f t="shared" si="11"/>
        <v>兌</v>
      </c>
      <c r="D62" t="str">
        <f t="shared" si="12"/>
        <v>兌</v>
      </c>
      <c r="E62" t="str">
        <f t="shared" si="13"/>
        <v>金</v>
      </c>
      <c r="F62" t="str">
        <f t="shared" si="14"/>
        <v>金</v>
      </c>
      <c r="G62" t="str">
        <f t="shared" si="10"/>
        <v>金金</v>
      </c>
      <c r="H62" t="str">
        <f t="shared" si="15"/>
        <v>比</v>
      </c>
      <c r="I62" t="str">
        <f t="shared" si="16"/>
        <v>事情發展較快，容易辦</v>
      </c>
      <c r="J62">
        <f t="shared" si="17"/>
        <v>6</v>
      </c>
      <c r="K62">
        <f t="shared" si="18"/>
        <v>6</v>
      </c>
    </row>
    <row r="63" spans="1:11" x14ac:dyDescent="0.25">
      <c r="A63">
        <f t="shared" si="8"/>
        <v>7</v>
      </c>
      <c r="B63">
        <f t="shared" si="9"/>
        <v>8</v>
      </c>
      <c r="C63" t="str">
        <f t="shared" si="11"/>
        <v>兌</v>
      </c>
      <c r="D63" t="str">
        <f t="shared" si="12"/>
        <v>艮</v>
      </c>
      <c r="E63" t="str">
        <f t="shared" si="13"/>
        <v>金</v>
      </c>
      <c r="F63" t="str">
        <f t="shared" si="14"/>
        <v>土</v>
      </c>
      <c r="G63" t="str">
        <f t="shared" si="10"/>
        <v>金土</v>
      </c>
      <c r="H63" t="str">
        <f t="shared" si="15"/>
        <v>←生</v>
      </c>
      <c r="I63" t="str">
        <f t="shared" si="16"/>
        <v>事情對求測人有利，容易辦</v>
      </c>
      <c r="J63">
        <f t="shared" si="17"/>
        <v>6</v>
      </c>
      <c r="K63">
        <f t="shared" si="18"/>
        <v>3</v>
      </c>
    </row>
    <row r="64" spans="1:11" x14ac:dyDescent="0.25">
      <c r="A64">
        <f t="shared" si="8"/>
        <v>7</v>
      </c>
      <c r="B64">
        <f t="shared" si="9"/>
        <v>9</v>
      </c>
      <c r="C64" t="str">
        <f t="shared" si="11"/>
        <v>兌</v>
      </c>
      <c r="D64" t="str">
        <f t="shared" si="12"/>
        <v>離</v>
      </c>
      <c r="E64" t="str">
        <f t="shared" si="13"/>
        <v>金</v>
      </c>
      <c r="F64" t="str">
        <f t="shared" si="14"/>
        <v>火</v>
      </c>
      <c r="G64" t="str">
        <f t="shared" si="10"/>
        <v>金火</v>
      </c>
      <c r="H64" t="str">
        <f t="shared" si="15"/>
        <v>←剋</v>
      </c>
      <c r="I64" t="str">
        <f t="shared" si="16"/>
        <v>事情對求測人不利，麻煩不好辦，有阻礙。</v>
      </c>
      <c r="J64">
        <f t="shared" si="17"/>
        <v>6</v>
      </c>
      <c r="K64">
        <f t="shared" si="18"/>
        <v>8</v>
      </c>
    </row>
    <row r="65" spans="1:11" x14ac:dyDescent="0.25">
      <c r="A65">
        <f t="shared" si="8"/>
        <v>8</v>
      </c>
      <c r="B65">
        <f t="shared" si="9"/>
        <v>1</v>
      </c>
      <c r="C65" t="str">
        <f t="shared" si="11"/>
        <v>艮</v>
      </c>
      <c r="D65" t="str">
        <f t="shared" si="12"/>
        <v>坎</v>
      </c>
      <c r="E65" t="str">
        <f t="shared" si="13"/>
        <v>土</v>
      </c>
      <c r="F65" t="str">
        <f t="shared" si="14"/>
        <v>水</v>
      </c>
      <c r="G65" t="str">
        <f t="shared" si="10"/>
        <v>土水</v>
      </c>
      <c r="H65" t="str">
        <f t="shared" si="15"/>
        <v>剋→</v>
      </c>
      <c r="I65" t="str">
        <f t="shared" si="16"/>
        <v>事情在掌握之中，需要自己操控。</v>
      </c>
      <c r="J65">
        <f t="shared" si="17"/>
        <v>3</v>
      </c>
      <c r="K65">
        <f t="shared" si="18"/>
        <v>4</v>
      </c>
    </row>
    <row r="66" spans="1:11" x14ac:dyDescent="0.25">
      <c r="A66">
        <f t="shared" si="8"/>
        <v>8</v>
      </c>
      <c r="B66">
        <f t="shared" si="9"/>
        <v>2</v>
      </c>
      <c r="C66" t="str">
        <f t="shared" ref="C66:C82" si="19">VLOOKUP(A66, 九宮關係,2, FALSE)</f>
        <v>艮</v>
      </c>
      <c r="D66" t="str">
        <f t="shared" ref="D66:D82" si="20">VLOOKUP(B66, 九宮關係,2, FALSE)</f>
        <v>坤</v>
      </c>
      <c r="E66" t="str">
        <f t="shared" ref="E66:E82" si="21">VLOOKUP(A66, 九宮關係, 5, FALSE)</f>
        <v>土</v>
      </c>
      <c r="F66" t="str">
        <f t="shared" ref="F66:F82" si="22">VLOOKUP(B66, 九宮關係, 5, FALSE)</f>
        <v>土</v>
      </c>
      <c r="G66" t="str">
        <f t="shared" si="10"/>
        <v>土土</v>
      </c>
      <c r="H66" t="str">
        <f t="shared" ref="H66:H97" si="23">VLOOKUP(G66, 五行生剋關係, 2, FALSE)</f>
        <v>比</v>
      </c>
      <c r="I66" t="str">
        <f t="shared" ref="I66:I97" si="24">VLOOKUP(H66, 生剋旺衰主客, 2, FALSE)</f>
        <v>事情發展較快，容易辦</v>
      </c>
      <c r="J66">
        <f t="shared" ref="J66:J82" si="25">VLOOKUP(C66, 宮對應位, 5,FALSE)</f>
        <v>3</v>
      </c>
      <c r="K66">
        <f t="shared" ref="K66:K82" si="26">VLOOKUP(D66, 宮對應位, 5,FALSE)</f>
        <v>7</v>
      </c>
    </row>
    <row r="67" spans="1:11" x14ac:dyDescent="0.25">
      <c r="A67">
        <f t="shared" ref="A67:A82" si="27">CEILING((ROW()-1)/9, 1)</f>
        <v>8</v>
      </c>
      <c r="B67">
        <f t="shared" ref="B67:B82" si="28">MOD(ROW()-2, 9)+1</f>
        <v>3</v>
      </c>
      <c r="C67" t="str">
        <f t="shared" si="19"/>
        <v>艮</v>
      </c>
      <c r="D67" t="str">
        <f t="shared" si="20"/>
        <v>震</v>
      </c>
      <c r="E67" t="str">
        <f t="shared" si="21"/>
        <v>土</v>
      </c>
      <c r="F67" t="str">
        <f t="shared" si="22"/>
        <v>木</v>
      </c>
      <c r="G67" t="str">
        <f t="shared" ref="G67:G82" si="29">E67&amp;F67</f>
        <v>土木</v>
      </c>
      <c r="H67" t="str">
        <f t="shared" si="23"/>
        <v>←剋</v>
      </c>
      <c r="I67" t="str">
        <f t="shared" si="24"/>
        <v>事情對求測人不利，麻煩不好辦，有阻礙。</v>
      </c>
      <c r="J67">
        <f t="shared" si="25"/>
        <v>3</v>
      </c>
      <c r="K67">
        <f t="shared" si="26"/>
        <v>2</v>
      </c>
    </row>
    <row r="68" spans="1:11" x14ac:dyDescent="0.25">
      <c r="A68">
        <f t="shared" si="27"/>
        <v>8</v>
      </c>
      <c r="B68">
        <f t="shared" si="28"/>
        <v>4</v>
      </c>
      <c r="C68" t="str">
        <f t="shared" si="19"/>
        <v>艮</v>
      </c>
      <c r="D68" t="str">
        <f t="shared" si="20"/>
        <v>巽</v>
      </c>
      <c r="E68" t="str">
        <f t="shared" si="21"/>
        <v>土</v>
      </c>
      <c r="F68" t="str">
        <f t="shared" si="22"/>
        <v>木</v>
      </c>
      <c r="G68" t="str">
        <f t="shared" si="29"/>
        <v>土木</v>
      </c>
      <c r="H68" t="str">
        <f t="shared" si="23"/>
        <v>←剋</v>
      </c>
      <c r="I68" t="str">
        <f t="shared" si="24"/>
        <v>事情對求測人不利，麻煩不好辦，有阻礙。</v>
      </c>
      <c r="J68">
        <f t="shared" si="25"/>
        <v>3</v>
      </c>
      <c r="K68">
        <f t="shared" si="26"/>
        <v>1</v>
      </c>
    </row>
    <row r="69" spans="1:11" x14ac:dyDescent="0.25">
      <c r="A69">
        <f t="shared" si="27"/>
        <v>8</v>
      </c>
      <c r="B69">
        <f t="shared" si="28"/>
        <v>5</v>
      </c>
      <c r="C69" t="str">
        <f t="shared" si="19"/>
        <v>艮</v>
      </c>
      <c r="D69" t="str">
        <f t="shared" si="20"/>
        <v>中</v>
      </c>
      <c r="E69" t="str">
        <f t="shared" si="21"/>
        <v>土</v>
      </c>
      <c r="F69" t="str">
        <f t="shared" si="22"/>
        <v>土</v>
      </c>
      <c r="G69" t="str">
        <f t="shared" si="29"/>
        <v>土土</v>
      </c>
      <c r="H69" t="str">
        <f t="shared" si="23"/>
        <v>比</v>
      </c>
      <c r="I69" t="str">
        <f t="shared" si="24"/>
        <v>事情發展較快，容易辦</v>
      </c>
      <c r="J69">
        <f t="shared" si="25"/>
        <v>3</v>
      </c>
      <c r="K69">
        <f t="shared" si="26"/>
        <v>-1</v>
      </c>
    </row>
    <row r="70" spans="1:11" x14ac:dyDescent="0.25">
      <c r="A70">
        <f t="shared" si="27"/>
        <v>8</v>
      </c>
      <c r="B70">
        <f t="shared" si="28"/>
        <v>6</v>
      </c>
      <c r="C70" t="str">
        <f t="shared" si="19"/>
        <v>艮</v>
      </c>
      <c r="D70" t="str">
        <f t="shared" si="20"/>
        <v>乾</v>
      </c>
      <c r="E70" t="str">
        <f t="shared" si="21"/>
        <v>土</v>
      </c>
      <c r="F70" t="str">
        <f t="shared" si="22"/>
        <v>金</v>
      </c>
      <c r="G70" t="str">
        <f t="shared" si="29"/>
        <v>土金</v>
      </c>
      <c r="H70" t="str">
        <f t="shared" si="23"/>
        <v>生→</v>
      </c>
      <c r="I70" t="str">
        <f t="shared" si="24"/>
        <v>事情辦起來耗費大，需要自己付出。</v>
      </c>
      <c r="J70">
        <f t="shared" si="25"/>
        <v>3</v>
      </c>
      <c r="K70">
        <f t="shared" si="26"/>
        <v>5</v>
      </c>
    </row>
    <row r="71" spans="1:11" x14ac:dyDescent="0.25">
      <c r="A71">
        <f t="shared" si="27"/>
        <v>8</v>
      </c>
      <c r="B71">
        <f t="shared" si="28"/>
        <v>7</v>
      </c>
      <c r="C71" t="str">
        <f t="shared" si="19"/>
        <v>艮</v>
      </c>
      <c r="D71" t="str">
        <f t="shared" si="20"/>
        <v>兌</v>
      </c>
      <c r="E71" t="str">
        <f t="shared" si="21"/>
        <v>土</v>
      </c>
      <c r="F71" t="str">
        <f t="shared" si="22"/>
        <v>金</v>
      </c>
      <c r="G71" t="str">
        <f t="shared" si="29"/>
        <v>土金</v>
      </c>
      <c r="H71" t="str">
        <f t="shared" si="23"/>
        <v>生→</v>
      </c>
      <c r="I71" t="str">
        <f t="shared" si="24"/>
        <v>事情辦起來耗費大，需要自己付出。</v>
      </c>
      <c r="J71">
        <f t="shared" si="25"/>
        <v>3</v>
      </c>
      <c r="K71">
        <f t="shared" si="26"/>
        <v>6</v>
      </c>
    </row>
    <row r="72" spans="1:11" x14ac:dyDescent="0.25">
      <c r="A72">
        <f t="shared" si="27"/>
        <v>8</v>
      </c>
      <c r="B72">
        <f t="shared" si="28"/>
        <v>8</v>
      </c>
      <c r="C72" t="str">
        <f t="shared" si="19"/>
        <v>艮</v>
      </c>
      <c r="D72" t="str">
        <f t="shared" si="20"/>
        <v>艮</v>
      </c>
      <c r="E72" t="str">
        <f t="shared" si="21"/>
        <v>土</v>
      </c>
      <c r="F72" t="str">
        <f t="shared" si="22"/>
        <v>土</v>
      </c>
      <c r="G72" t="str">
        <f t="shared" si="29"/>
        <v>土土</v>
      </c>
      <c r="H72" t="str">
        <f t="shared" si="23"/>
        <v>比</v>
      </c>
      <c r="I72" t="str">
        <f t="shared" si="24"/>
        <v>事情發展較快，容易辦</v>
      </c>
      <c r="J72">
        <f t="shared" si="25"/>
        <v>3</v>
      </c>
      <c r="K72">
        <f t="shared" si="26"/>
        <v>3</v>
      </c>
    </row>
    <row r="73" spans="1:11" x14ac:dyDescent="0.25">
      <c r="A73">
        <f t="shared" si="27"/>
        <v>8</v>
      </c>
      <c r="B73">
        <f t="shared" si="28"/>
        <v>9</v>
      </c>
      <c r="C73" t="str">
        <f t="shared" si="19"/>
        <v>艮</v>
      </c>
      <c r="D73" t="str">
        <f t="shared" si="20"/>
        <v>離</v>
      </c>
      <c r="E73" t="str">
        <f t="shared" si="21"/>
        <v>土</v>
      </c>
      <c r="F73" t="str">
        <f t="shared" si="22"/>
        <v>火</v>
      </c>
      <c r="G73" t="str">
        <f t="shared" si="29"/>
        <v>土火</v>
      </c>
      <c r="H73" t="str">
        <f t="shared" si="23"/>
        <v>←生</v>
      </c>
      <c r="I73" t="str">
        <f t="shared" si="24"/>
        <v>事情對求測人有利，容易辦</v>
      </c>
      <c r="J73">
        <f t="shared" si="25"/>
        <v>3</v>
      </c>
      <c r="K73">
        <f t="shared" si="26"/>
        <v>8</v>
      </c>
    </row>
    <row r="74" spans="1:11" x14ac:dyDescent="0.25">
      <c r="A74">
        <f t="shared" si="27"/>
        <v>9</v>
      </c>
      <c r="B74">
        <f t="shared" si="28"/>
        <v>1</v>
      </c>
      <c r="C74" t="str">
        <f t="shared" si="19"/>
        <v>離</v>
      </c>
      <c r="D74" t="str">
        <f t="shared" si="20"/>
        <v>坎</v>
      </c>
      <c r="E74" t="str">
        <f t="shared" si="21"/>
        <v>火</v>
      </c>
      <c r="F74" t="str">
        <f t="shared" si="22"/>
        <v>水</v>
      </c>
      <c r="G74" t="str">
        <f t="shared" si="29"/>
        <v>火水</v>
      </c>
      <c r="H74" t="str">
        <f t="shared" si="23"/>
        <v>←剋</v>
      </c>
      <c r="I74" t="str">
        <f t="shared" si="24"/>
        <v>事情對求測人不利，麻煩不好辦，有阻礙。</v>
      </c>
      <c r="J74">
        <f t="shared" si="25"/>
        <v>8</v>
      </c>
      <c r="K74">
        <f t="shared" si="26"/>
        <v>4</v>
      </c>
    </row>
    <row r="75" spans="1:11" x14ac:dyDescent="0.25">
      <c r="A75">
        <f t="shared" si="27"/>
        <v>9</v>
      </c>
      <c r="B75">
        <f t="shared" si="28"/>
        <v>2</v>
      </c>
      <c r="C75" t="str">
        <f t="shared" si="19"/>
        <v>離</v>
      </c>
      <c r="D75" t="str">
        <f t="shared" si="20"/>
        <v>坤</v>
      </c>
      <c r="E75" t="str">
        <f t="shared" si="21"/>
        <v>火</v>
      </c>
      <c r="F75" t="str">
        <f t="shared" si="22"/>
        <v>土</v>
      </c>
      <c r="G75" t="str">
        <f t="shared" si="29"/>
        <v>火土</v>
      </c>
      <c r="H75" t="str">
        <f t="shared" si="23"/>
        <v>生→</v>
      </c>
      <c r="I75" t="str">
        <f t="shared" si="24"/>
        <v>事情辦起來耗費大，需要自己付出。</v>
      </c>
      <c r="J75">
        <f t="shared" si="25"/>
        <v>8</v>
      </c>
      <c r="K75">
        <f t="shared" si="26"/>
        <v>7</v>
      </c>
    </row>
    <row r="76" spans="1:11" x14ac:dyDescent="0.25">
      <c r="A76">
        <f t="shared" si="27"/>
        <v>9</v>
      </c>
      <c r="B76">
        <f t="shared" si="28"/>
        <v>3</v>
      </c>
      <c r="C76" t="str">
        <f t="shared" si="19"/>
        <v>離</v>
      </c>
      <c r="D76" t="str">
        <f t="shared" si="20"/>
        <v>震</v>
      </c>
      <c r="E76" t="str">
        <f t="shared" si="21"/>
        <v>火</v>
      </c>
      <c r="F76" t="str">
        <f t="shared" si="22"/>
        <v>木</v>
      </c>
      <c r="G76" t="str">
        <f t="shared" si="29"/>
        <v>火木</v>
      </c>
      <c r="H76" t="str">
        <f t="shared" si="23"/>
        <v>←生</v>
      </c>
      <c r="I76" t="str">
        <f t="shared" si="24"/>
        <v>事情對求測人有利，容易辦</v>
      </c>
      <c r="J76">
        <f t="shared" si="25"/>
        <v>8</v>
      </c>
      <c r="K76">
        <f t="shared" si="26"/>
        <v>2</v>
      </c>
    </row>
    <row r="77" spans="1:11" x14ac:dyDescent="0.25">
      <c r="A77">
        <f t="shared" si="27"/>
        <v>9</v>
      </c>
      <c r="B77">
        <f t="shared" si="28"/>
        <v>4</v>
      </c>
      <c r="C77" t="str">
        <f t="shared" si="19"/>
        <v>離</v>
      </c>
      <c r="D77" t="str">
        <f t="shared" si="20"/>
        <v>巽</v>
      </c>
      <c r="E77" t="str">
        <f t="shared" si="21"/>
        <v>火</v>
      </c>
      <c r="F77" t="str">
        <f t="shared" si="22"/>
        <v>木</v>
      </c>
      <c r="G77" t="str">
        <f t="shared" si="29"/>
        <v>火木</v>
      </c>
      <c r="H77" t="str">
        <f t="shared" si="23"/>
        <v>←生</v>
      </c>
      <c r="I77" t="str">
        <f t="shared" si="24"/>
        <v>事情對求測人有利，容易辦</v>
      </c>
      <c r="J77">
        <f t="shared" si="25"/>
        <v>8</v>
      </c>
      <c r="K77">
        <f t="shared" si="26"/>
        <v>1</v>
      </c>
    </row>
    <row r="78" spans="1:11" x14ac:dyDescent="0.25">
      <c r="A78">
        <f t="shared" si="27"/>
        <v>9</v>
      </c>
      <c r="B78">
        <f t="shared" si="28"/>
        <v>5</v>
      </c>
      <c r="C78" t="str">
        <f t="shared" si="19"/>
        <v>離</v>
      </c>
      <c r="D78" t="str">
        <f t="shared" si="20"/>
        <v>中</v>
      </c>
      <c r="E78" t="str">
        <f t="shared" si="21"/>
        <v>火</v>
      </c>
      <c r="F78" t="str">
        <f t="shared" si="22"/>
        <v>土</v>
      </c>
      <c r="G78" t="str">
        <f t="shared" si="29"/>
        <v>火土</v>
      </c>
      <c r="H78" t="str">
        <f t="shared" si="23"/>
        <v>生→</v>
      </c>
      <c r="I78" t="str">
        <f t="shared" si="24"/>
        <v>事情辦起來耗費大，需要自己付出。</v>
      </c>
      <c r="J78">
        <f t="shared" si="25"/>
        <v>8</v>
      </c>
      <c r="K78">
        <f t="shared" si="26"/>
        <v>-1</v>
      </c>
    </row>
    <row r="79" spans="1:11" x14ac:dyDescent="0.25">
      <c r="A79">
        <f t="shared" si="27"/>
        <v>9</v>
      </c>
      <c r="B79">
        <f t="shared" si="28"/>
        <v>6</v>
      </c>
      <c r="C79" t="str">
        <f t="shared" si="19"/>
        <v>離</v>
      </c>
      <c r="D79" t="str">
        <f t="shared" si="20"/>
        <v>乾</v>
      </c>
      <c r="E79" t="str">
        <f t="shared" si="21"/>
        <v>火</v>
      </c>
      <c r="F79" t="str">
        <f t="shared" si="22"/>
        <v>金</v>
      </c>
      <c r="G79" t="str">
        <f t="shared" si="29"/>
        <v>火金</v>
      </c>
      <c r="H79" t="str">
        <f t="shared" si="23"/>
        <v>剋→</v>
      </c>
      <c r="I79" t="str">
        <f t="shared" si="24"/>
        <v>事情在掌握之中，需要自己操控。</v>
      </c>
      <c r="J79">
        <f t="shared" si="25"/>
        <v>8</v>
      </c>
      <c r="K79">
        <f t="shared" si="26"/>
        <v>5</v>
      </c>
    </row>
    <row r="80" spans="1:11" x14ac:dyDescent="0.25">
      <c r="A80">
        <f t="shared" si="27"/>
        <v>9</v>
      </c>
      <c r="B80">
        <f t="shared" si="28"/>
        <v>7</v>
      </c>
      <c r="C80" t="str">
        <f t="shared" si="19"/>
        <v>離</v>
      </c>
      <c r="D80" t="str">
        <f t="shared" si="20"/>
        <v>兌</v>
      </c>
      <c r="E80" t="str">
        <f t="shared" si="21"/>
        <v>火</v>
      </c>
      <c r="F80" t="str">
        <f t="shared" si="22"/>
        <v>金</v>
      </c>
      <c r="G80" t="str">
        <f t="shared" si="29"/>
        <v>火金</v>
      </c>
      <c r="H80" t="str">
        <f t="shared" si="23"/>
        <v>剋→</v>
      </c>
      <c r="I80" t="str">
        <f t="shared" si="24"/>
        <v>事情在掌握之中，需要自己操控。</v>
      </c>
      <c r="J80">
        <f t="shared" si="25"/>
        <v>8</v>
      </c>
      <c r="K80">
        <f t="shared" si="26"/>
        <v>6</v>
      </c>
    </row>
    <row r="81" spans="1:11" x14ac:dyDescent="0.25">
      <c r="A81">
        <f t="shared" si="27"/>
        <v>9</v>
      </c>
      <c r="B81">
        <f t="shared" si="28"/>
        <v>8</v>
      </c>
      <c r="C81" t="str">
        <f t="shared" si="19"/>
        <v>離</v>
      </c>
      <c r="D81" t="str">
        <f t="shared" si="20"/>
        <v>艮</v>
      </c>
      <c r="E81" t="str">
        <f t="shared" si="21"/>
        <v>火</v>
      </c>
      <c r="F81" t="str">
        <f t="shared" si="22"/>
        <v>土</v>
      </c>
      <c r="G81" t="str">
        <f t="shared" si="29"/>
        <v>火土</v>
      </c>
      <c r="H81" t="str">
        <f t="shared" si="23"/>
        <v>生→</v>
      </c>
      <c r="I81" t="str">
        <f t="shared" si="24"/>
        <v>事情辦起來耗費大，需要自己付出。</v>
      </c>
      <c r="J81">
        <f t="shared" si="25"/>
        <v>8</v>
      </c>
      <c r="K81">
        <f t="shared" si="26"/>
        <v>3</v>
      </c>
    </row>
    <row r="82" spans="1:11" x14ac:dyDescent="0.25">
      <c r="A82">
        <f t="shared" si="27"/>
        <v>9</v>
      </c>
      <c r="B82">
        <f t="shared" si="28"/>
        <v>9</v>
      </c>
      <c r="C82" t="str">
        <f t="shared" si="19"/>
        <v>離</v>
      </c>
      <c r="D82" t="str">
        <f t="shared" si="20"/>
        <v>離</v>
      </c>
      <c r="E82" t="str">
        <f t="shared" si="21"/>
        <v>火</v>
      </c>
      <c r="F82" t="str">
        <f t="shared" si="22"/>
        <v>火</v>
      </c>
      <c r="G82" t="str">
        <f t="shared" si="29"/>
        <v>火火</v>
      </c>
      <c r="H82" t="str">
        <f t="shared" si="23"/>
        <v>比</v>
      </c>
      <c r="I82" t="str">
        <f t="shared" si="24"/>
        <v>事情發展較快，容易辦</v>
      </c>
      <c r="J82">
        <f t="shared" si="25"/>
        <v>8</v>
      </c>
      <c r="K82">
        <f t="shared" si="26"/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9872-F128-494F-960C-F9C6D489D530}">
  <dimension ref="A1:H109"/>
  <sheetViews>
    <sheetView workbookViewId="0"/>
    <sheetView workbookViewId="1"/>
  </sheetViews>
  <sheetFormatPr defaultRowHeight="15" x14ac:dyDescent="0.25"/>
  <cols>
    <col min="1" max="1" width="5.28515625" bestFit="1" customWidth="1"/>
    <col min="2" max="2" width="5.28515625" customWidth="1"/>
    <col min="3" max="3" width="3.140625" bestFit="1" customWidth="1"/>
    <col min="4" max="4" width="7.42578125" bestFit="1" customWidth="1"/>
    <col min="5" max="5" width="8.28515625" bestFit="1" customWidth="1"/>
    <col min="6" max="6" width="8.28515625" customWidth="1"/>
    <col min="7" max="7" width="5.28515625" bestFit="1" customWidth="1"/>
    <col min="8" max="8" width="7.85546875" customWidth="1"/>
  </cols>
  <sheetData>
    <row r="1" spans="1:8" x14ac:dyDescent="0.25">
      <c r="A1" t="s">
        <v>53</v>
      </c>
      <c r="B1" t="s">
        <v>34</v>
      </c>
      <c r="C1" t="s">
        <v>65</v>
      </c>
      <c r="D1" t="s">
        <v>66</v>
      </c>
      <c r="E1" t="s">
        <v>36</v>
      </c>
      <c r="F1" t="s">
        <v>37</v>
      </c>
      <c r="G1" t="s">
        <v>39</v>
      </c>
      <c r="H1" t="s">
        <v>35</v>
      </c>
    </row>
    <row r="2" spans="1:8" x14ac:dyDescent="0.25">
      <c r="A2" t="str">
        <f t="shared" ref="A2:A33" si="0">INDEX(月支, CEILING((ROW()-1)/9, 1))</f>
        <v>子</v>
      </c>
      <c r="B2" t="str">
        <f t="shared" ref="B2:B33" si="1">VLOOKUP(A2, 月五行, 2, FALSE)</f>
        <v>水</v>
      </c>
      <c r="C2" t="str">
        <f t="shared" ref="C2:C33" si="2">INDEX(九宮關係, MOD(ROW()-2, 9)+1, 2)</f>
        <v>坎</v>
      </c>
      <c r="D2" t="str">
        <f t="shared" ref="D2:D33" si="3">INDEX(九宮關係, MOD(ROW()-2, 9)+1, 5)</f>
        <v>水</v>
      </c>
      <c r="E2" t="str">
        <f>B2&amp;D2</f>
        <v>水水</v>
      </c>
      <c r="F2" t="str">
        <f t="shared" ref="F2:F33" si="4">VLOOKUP(E2, 五行生剋關係, 2, FALSE)</f>
        <v>比</v>
      </c>
      <c r="G2" t="str">
        <f t="shared" ref="G2:G33" si="5">VLOOKUP(F2,生剋旺衰主客, 3, FALSE)</f>
        <v>旺</v>
      </c>
      <c r="H2">
        <f t="shared" ref="H2:H33" si="6">VLOOKUP(C2, 宮對應位, 5,FALSE)</f>
        <v>4</v>
      </c>
    </row>
    <row r="3" spans="1:8" x14ac:dyDescent="0.25">
      <c r="A3" t="str">
        <f t="shared" si="0"/>
        <v>子</v>
      </c>
      <c r="B3" t="str">
        <f t="shared" si="1"/>
        <v>水</v>
      </c>
      <c r="C3" t="str">
        <f t="shared" si="2"/>
        <v>坤</v>
      </c>
      <c r="D3" t="str">
        <f t="shared" si="3"/>
        <v>土</v>
      </c>
      <c r="E3" t="str">
        <f t="shared" ref="E3:E66" si="7">B3&amp;D3</f>
        <v>水土</v>
      </c>
      <c r="F3" t="str">
        <f t="shared" si="4"/>
        <v>←剋</v>
      </c>
      <c r="G3" t="str">
        <f t="shared" si="5"/>
        <v>囚</v>
      </c>
      <c r="H3">
        <f t="shared" si="6"/>
        <v>7</v>
      </c>
    </row>
    <row r="4" spans="1:8" x14ac:dyDescent="0.25">
      <c r="A4" t="str">
        <f t="shared" si="0"/>
        <v>子</v>
      </c>
      <c r="B4" t="str">
        <f t="shared" si="1"/>
        <v>水</v>
      </c>
      <c r="C4" t="str">
        <f t="shared" si="2"/>
        <v>震</v>
      </c>
      <c r="D4" t="str">
        <f t="shared" si="3"/>
        <v>木</v>
      </c>
      <c r="E4" t="str">
        <f t="shared" si="7"/>
        <v>水木</v>
      </c>
      <c r="F4" t="str">
        <f t="shared" si="4"/>
        <v>生→</v>
      </c>
      <c r="G4" t="str">
        <f t="shared" si="5"/>
        <v>相</v>
      </c>
      <c r="H4">
        <f t="shared" si="6"/>
        <v>2</v>
      </c>
    </row>
    <row r="5" spans="1:8" x14ac:dyDescent="0.25">
      <c r="A5" t="str">
        <f t="shared" si="0"/>
        <v>子</v>
      </c>
      <c r="B5" t="str">
        <f t="shared" si="1"/>
        <v>水</v>
      </c>
      <c r="C5" t="str">
        <f t="shared" si="2"/>
        <v>巽</v>
      </c>
      <c r="D5" t="str">
        <f t="shared" si="3"/>
        <v>木</v>
      </c>
      <c r="E5" t="str">
        <f t="shared" si="7"/>
        <v>水木</v>
      </c>
      <c r="F5" t="str">
        <f t="shared" si="4"/>
        <v>生→</v>
      </c>
      <c r="G5" t="str">
        <f t="shared" si="5"/>
        <v>相</v>
      </c>
      <c r="H5">
        <f t="shared" si="6"/>
        <v>1</v>
      </c>
    </row>
    <row r="6" spans="1:8" x14ac:dyDescent="0.25">
      <c r="A6" t="str">
        <f t="shared" si="0"/>
        <v>子</v>
      </c>
      <c r="B6" t="str">
        <f t="shared" si="1"/>
        <v>水</v>
      </c>
      <c r="C6" t="str">
        <f t="shared" si="2"/>
        <v>乾</v>
      </c>
      <c r="D6" t="str">
        <f t="shared" si="3"/>
        <v>金</v>
      </c>
      <c r="E6" t="str">
        <f t="shared" si="7"/>
        <v>水金</v>
      </c>
      <c r="F6" t="str">
        <f t="shared" si="4"/>
        <v>←生</v>
      </c>
      <c r="G6" t="str">
        <f t="shared" si="5"/>
        <v>休</v>
      </c>
      <c r="H6">
        <f t="shared" si="6"/>
        <v>5</v>
      </c>
    </row>
    <row r="7" spans="1:8" x14ac:dyDescent="0.25">
      <c r="A7" t="str">
        <f t="shared" si="0"/>
        <v>子</v>
      </c>
      <c r="B7" t="str">
        <f t="shared" si="1"/>
        <v>水</v>
      </c>
      <c r="C7" t="str">
        <f t="shared" si="2"/>
        <v>兌</v>
      </c>
      <c r="D7" t="str">
        <f t="shared" si="3"/>
        <v>金</v>
      </c>
      <c r="E7" t="str">
        <f t="shared" si="7"/>
        <v>水金</v>
      </c>
      <c r="F7" t="str">
        <f t="shared" si="4"/>
        <v>←生</v>
      </c>
      <c r="G7" t="str">
        <f t="shared" si="5"/>
        <v>休</v>
      </c>
      <c r="H7">
        <f t="shared" si="6"/>
        <v>6</v>
      </c>
    </row>
    <row r="8" spans="1:8" x14ac:dyDescent="0.25">
      <c r="A8" t="str">
        <f t="shared" si="0"/>
        <v>子</v>
      </c>
      <c r="B8" t="str">
        <f t="shared" si="1"/>
        <v>水</v>
      </c>
      <c r="C8" t="str">
        <f t="shared" si="2"/>
        <v>艮</v>
      </c>
      <c r="D8" t="str">
        <f t="shared" si="3"/>
        <v>土</v>
      </c>
      <c r="E8" t="str">
        <f t="shared" si="7"/>
        <v>水土</v>
      </c>
      <c r="F8" t="str">
        <f t="shared" si="4"/>
        <v>←剋</v>
      </c>
      <c r="G8" t="str">
        <f t="shared" si="5"/>
        <v>囚</v>
      </c>
      <c r="H8">
        <f t="shared" si="6"/>
        <v>3</v>
      </c>
    </row>
    <row r="9" spans="1:8" x14ac:dyDescent="0.25">
      <c r="A9" t="str">
        <f t="shared" si="0"/>
        <v>子</v>
      </c>
      <c r="B9" t="str">
        <f t="shared" si="1"/>
        <v>水</v>
      </c>
      <c r="C9" t="str">
        <f t="shared" si="2"/>
        <v>離</v>
      </c>
      <c r="D9" t="str">
        <f t="shared" si="3"/>
        <v>火</v>
      </c>
      <c r="E9" t="str">
        <f t="shared" si="7"/>
        <v>水火</v>
      </c>
      <c r="F9" t="str">
        <f t="shared" si="4"/>
        <v>剋→</v>
      </c>
      <c r="G9" t="str">
        <f t="shared" si="5"/>
        <v>死</v>
      </c>
      <c r="H9">
        <f t="shared" si="6"/>
        <v>8</v>
      </c>
    </row>
    <row r="10" spans="1:8" x14ac:dyDescent="0.25">
      <c r="A10" t="str">
        <f t="shared" si="0"/>
        <v>子</v>
      </c>
      <c r="B10" t="str">
        <f t="shared" si="1"/>
        <v>水</v>
      </c>
      <c r="C10" t="str">
        <f t="shared" si="2"/>
        <v>中</v>
      </c>
      <c r="D10" t="str">
        <f t="shared" si="3"/>
        <v>土</v>
      </c>
      <c r="E10" t="str">
        <f t="shared" si="7"/>
        <v>水土</v>
      </c>
      <c r="F10" t="str">
        <f t="shared" si="4"/>
        <v>←剋</v>
      </c>
      <c r="G10" t="str">
        <f t="shared" si="5"/>
        <v>囚</v>
      </c>
      <c r="H10">
        <f t="shared" si="6"/>
        <v>-1</v>
      </c>
    </row>
    <row r="11" spans="1:8" x14ac:dyDescent="0.25">
      <c r="A11" t="str">
        <f t="shared" si="0"/>
        <v>丑</v>
      </c>
      <c r="B11" t="str">
        <f t="shared" si="1"/>
        <v>土</v>
      </c>
      <c r="C11" t="str">
        <f t="shared" si="2"/>
        <v>坎</v>
      </c>
      <c r="D11" t="str">
        <f t="shared" si="3"/>
        <v>水</v>
      </c>
      <c r="E11" t="str">
        <f t="shared" si="7"/>
        <v>土水</v>
      </c>
      <c r="F11" t="str">
        <f t="shared" si="4"/>
        <v>剋→</v>
      </c>
      <c r="G11" t="str">
        <f t="shared" si="5"/>
        <v>死</v>
      </c>
      <c r="H11">
        <f t="shared" si="6"/>
        <v>4</v>
      </c>
    </row>
    <row r="12" spans="1:8" x14ac:dyDescent="0.25">
      <c r="A12" t="str">
        <f t="shared" si="0"/>
        <v>丑</v>
      </c>
      <c r="B12" t="str">
        <f t="shared" si="1"/>
        <v>土</v>
      </c>
      <c r="C12" t="str">
        <f t="shared" si="2"/>
        <v>坤</v>
      </c>
      <c r="D12" t="str">
        <f t="shared" si="3"/>
        <v>土</v>
      </c>
      <c r="E12" t="str">
        <f t="shared" si="7"/>
        <v>土土</v>
      </c>
      <c r="F12" t="str">
        <f t="shared" si="4"/>
        <v>比</v>
      </c>
      <c r="G12" t="str">
        <f t="shared" si="5"/>
        <v>旺</v>
      </c>
      <c r="H12">
        <f t="shared" si="6"/>
        <v>7</v>
      </c>
    </row>
    <row r="13" spans="1:8" x14ac:dyDescent="0.25">
      <c r="A13" t="str">
        <f t="shared" si="0"/>
        <v>丑</v>
      </c>
      <c r="B13" t="str">
        <f t="shared" si="1"/>
        <v>土</v>
      </c>
      <c r="C13" t="str">
        <f t="shared" si="2"/>
        <v>震</v>
      </c>
      <c r="D13" t="str">
        <f t="shared" si="3"/>
        <v>木</v>
      </c>
      <c r="E13" t="str">
        <f t="shared" si="7"/>
        <v>土木</v>
      </c>
      <c r="F13" t="str">
        <f t="shared" si="4"/>
        <v>←剋</v>
      </c>
      <c r="G13" t="str">
        <f t="shared" si="5"/>
        <v>囚</v>
      </c>
      <c r="H13">
        <f t="shared" si="6"/>
        <v>2</v>
      </c>
    </row>
    <row r="14" spans="1:8" x14ac:dyDescent="0.25">
      <c r="A14" t="str">
        <f t="shared" si="0"/>
        <v>丑</v>
      </c>
      <c r="B14" t="str">
        <f t="shared" si="1"/>
        <v>土</v>
      </c>
      <c r="C14" t="str">
        <f t="shared" si="2"/>
        <v>巽</v>
      </c>
      <c r="D14" t="str">
        <f t="shared" si="3"/>
        <v>木</v>
      </c>
      <c r="E14" t="str">
        <f t="shared" si="7"/>
        <v>土木</v>
      </c>
      <c r="F14" t="str">
        <f t="shared" si="4"/>
        <v>←剋</v>
      </c>
      <c r="G14" t="str">
        <f t="shared" si="5"/>
        <v>囚</v>
      </c>
      <c r="H14">
        <f t="shared" si="6"/>
        <v>1</v>
      </c>
    </row>
    <row r="15" spans="1:8" x14ac:dyDescent="0.25">
      <c r="A15" t="str">
        <f t="shared" si="0"/>
        <v>丑</v>
      </c>
      <c r="B15" t="str">
        <f t="shared" si="1"/>
        <v>土</v>
      </c>
      <c r="C15" t="str">
        <f t="shared" si="2"/>
        <v>乾</v>
      </c>
      <c r="D15" t="str">
        <f t="shared" si="3"/>
        <v>金</v>
      </c>
      <c r="E15" t="str">
        <f t="shared" si="7"/>
        <v>土金</v>
      </c>
      <c r="F15" t="str">
        <f t="shared" si="4"/>
        <v>生→</v>
      </c>
      <c r="G15" t="str">
        <f t="shared" si="5"/>
        <v>相</v>
      </c>
      <c r="H15">
        <f t="shared" si="6"/>
        <v>5</v>
      </c>
    </row>
    <row r="16" spans="1:8" x14ac:dyDescent="0.25">
      <c r="A16" t="str">
        <f t="shared" si="0"/>
        <v>丑</v>
      </c>
      <c r="B16" t="str">
        <f t="shared" si="1"/>
        <v>土</v>
      </c>
      <c r="C16" t="str">
        <f t="shared" si="2"/>
        <v>兌</v>
      </c>
      <c r="D16" t="str">
        <f t="shared" si="3"/>
        <v>金</v>
      </c>
      <c r="E16" t="str">
        <f t="shared" si="7"/>
        <v>土金</v>
      </c>
      <c r="F16" t="str">
        <f t="shared" si="4"/>
        <v>生→</v>
      </c>
      <c r="G16" t="str">
        <f t="shared" si="5"/>
        <v>相</v>
      </c>
      <c r="H16">
        <f t="shared" si="6"/>
        <v>6</v>
      </c>
    </row>
    <row r="17" spans="1:8" x14ac:dyDescent="0.25">
      <c r="A17" t="str">
        <f t="shared" si="0"/>
        <v>丑</v>
      </c>
      <c r="B17" t="str">
        <f t="shared" si="1"/>
        <v>土</v>
      </c>
      <c r="C17" t="str">
        <f t="shared" si="2"/>
        <v>艮</v>
      </c>
      <c r="D17" t="str">
        <f t="shared" si="3"/>
        <v>土</v>
      </c>
      <c r="E17" t="str">
        <f t="shared" si="7"/>
        <v>土土</v>
      </c>
      <c r="F17" t="str">
        <f t="shared" si="4"/>
        <v>比</v>
      </c>
      <c r="G17" t="str">
        <f t="shared" si="5"/>
        <v>旺</v>
      </c>
      <c r="H17">
        <f t="shared" si="6"/>
        <v>3</v>
      </c>
    </row>
    <row r="18" spans="1:8" x14ac:dyDescent="0.25">
      <c r="A18" t="str">
        <f t="shared" si="0"/>
        <v>丑</v>
      </c>
      <c r="B18" t="str">
        <f t="shared" si="1"/>
        <v>土</v>
      </c>
      <c r="C18" t="str">
        <f t="shared" si="2"/>
        <v>離</v>
      </c>
      <c r="D18" t="str">
        <f t="shared" si="3"/>
        <v>火</v>
      </c>
      <c r="E18" t="str">
        <f t="shared" si="7"/>
        <v>土火</v>
      </c>
      <c r="F18" t="str">
        <f t="shared" si="4"/>
        <v>←生</v>
      </c>
      <c r="G18" t="str">
        <f t="shared" si="5"/>
        <v>休</v>
      </c>
      <c r="H18">
        <f t="shared" si="6"/>
        <v>8</v>
      </c>
    </row>
    <row r="19" spans="1:8" x14ac:dyDescent="0.25">
      <c r="A19" t="str">
        <f t="shared" si="0"/>
        <v>丑</v>
      </c>
      <c r="B19" t="str">
        <f t="shared" si="1"/>
        <v>土</v>
      </c>
      <c r="C19" t="str">
        <f t="shared" si="2"/>
        <v>中</v>
      </c>
      <c r="D19" t="str">
        <f t="shared" si="3"/>
        <v>土</v>
      </c>
      <c r="E19" t="str">
        <f t="shared" si="7"/>
        <v>土土</v>
      </c>
      <c r="F19" t="str">
        <f t="shared" si="4"/>
        <v>比</v>
      </c>
      <c r="G19" t="str">
        <f t="shared" si="5"/>
        <v>旺</v>
      </c>
      <c r="H19">
        <f t="shared" si="6"/>
        <v>-1</v>
      </c>
    </row>
    <row r="20" spans="1:8" x14ac:dyDescent="0.25">
      <c r="A20" t="str">
        <f t="shared" si="0"/>
        <v>寅</v>
      </c>
      <c r="B20" t="str">
        <f t="shared" si="1"/>
        <v>木</v>
      </c>
      <c r="C20" t="str">
        <f t="shared" si="2"/>
        <v>坎</v>
      </c>
      <c r="D20" t="str">
        <f t="shared" si="3"/>
        <v>水</v>
      </c>
      <c r="E20" t="str">
        <f t="shared" si="7"/>
        <v>木水</v>
      </c>
      <c r="F20" t="str">
        <f t="shared" si="4"/>
        <v>←生</v>
      </c>
      <c r="G20" t="str">
        <f t="shared" si="5"/>
        <v>休</v>
      </c>
      <c r="H20">
        <f t="shared" si="6"/>
        <v>4</v>
      </c>
    </row>
    <row r="21" spans="1:8" x14ac:dyDescent="0.25">
      <c r="A21" t="str">
        <f t="shared" si="0"/>
        <v>寅</v>
      </c>
      <c r="B21" t="str">
        <f t="shared" si="1"/>
        <v>木</v>
      </c>
      <c r="C21" t="str">
        <f t="shared" si="2"/>
        <v>坤</v>
      </c>
      <c r="D21" t="str">
        <f t="shared" si="3"/>
        <v>土</v>
      </c>
      <c r="E21" t="str">
        <f t="shared" si="7"/>
        <v>木土</v>
      </c>
      <c r="F21" t="str">
        <f t="shared" si="4"/>
        <v>剋→</v>
      </c>
      <c r="G21" t="str">
        <f t="shared" si="5"/>
        <v>死</v>
      </c>
      <c r="H21">
        <f t="shared" si="6"/>
        <v>7</v>
      </c>
    </row>
    <row r="22" spans="1:8" x14ac:dyDescent="0.25">
      <c r="A22" t="str">
        <f t="shared" si="0"/>
        <v>寅</v>
      </c>
      <c r="B22" t="str">
        <f t="shared" si="1"/>
        <v>木</v>
      </c>
      <c r="C22" t="str">
        <f t="shared" si="2"/>
        <v>震</v>
      </c>
      <c r="D22" t="str">
        <f t="shared" si="3"/>
        <v>木</v>
      </c>
      <c r="E22" t="str">
        <f t="shared" si="7"/>
        <v>木木</v>
      </c>
      <c r="F22" t="str">
        <f t="shared" si="4"/>
        <v>比</v>
      </c>
      <c r="G22" t="str">
        <f t="shared" si="5"/>
        <v>旺</v>
      </c>
      <c r="H22">
        <f t="shared" si="6"/>
        <v>2</v>
      </c>
    </row>
    <row r="23" spans="1:8" x14ac:dyDescent="0.25">
      <c r="A23" t="str">
        <f t="shared" si="0"/>
        <v>寅</v>
      </c>
      <c r="B23" t="str">
        <f t="shared" si="1"/>
        <v>木</v>
      </c>
      <c r="C23" t="str">
        <f t="shared" si="2"/>
        <v>巽</v>
      </c>
      <c r="D23" t="str">
        <f t="shared" si="3"/>
        <v>木</v>
      </c>
      <c r="E23" t="str">
        <f t="shared" si="7"/>
        <v>木木</v>
      </c>
      <c r="F23" t="str">
        <f t="shared" si="4"/>
        <v>比</v>
      </c>
      <c r="G23" t="str">
        <f t="shared" si="5"/>
        <v>旺</v>
      </c>
      <c r="H23">
        <f t="shared" si="6"/>
        <v>1</v>
      </c>
    </row>
    <row r="24" spans="1:8" x14ac:dyDescent="0.25">
      <c r="A24" t="str">
        <f t="shared" si="0"/>
        <v>寅</v>
      </c>
      <c r="B24" t="str">
        <f t="shared" si="1"/>
        <v>木</v>
      </c>
      <c r="C24" t="str">
        <f t="shared" si="2"/>
        <v>乾</v>
      </c>
      <c r="D24" t="str">
        <f t="shared" si="3"/>
        <v>金</v>
      </c>
      <c r="E24" t="str">
        <f t="shared" si="7"/>
        <v>木金</v>
      </c>
      <c r="F24" t="str">
        <f t="shared" si="4"/>
        <v>←剋</v>
      </c>
      <c r="G24" t="str">
        <f t="shared" si="5"/>
        <v>囚</v>
      </c>
      <c r="H24">
        <f t="shared" si="6"/>
        <v>5</v>
      </c>
    </row>
    <row r="25" spans="1:8" x14ac:dyDescent="0.25">
      <c r="A25" t="str">
        <f t="shared" si="0"/>
        <v>寅</v>
      </c>
      <c r="B25" t="str">
        <f t="shared" si="1"/>
        <v>木</v>
      </c>
      <c r="C25" t="str">
        <f t="shared" si="2"/>
        <v>兌</v>
      </c>
      <c r="D25" t="str">
        <f t="shared" si="3"/>
        <v>金</v>
      </c>
      <c r="E25" t="str">
        <f t="shared" si="7"/>
        <v>木金</v>
      </c>
      <c r="F25" t="str">
        <f t="shared" si="4"/>
        <v>←剋</v>
      </c>
      <c r="G25" t="str">
        <f t="shared" si="5"/>
        <v>囚</v>
      </c>
      <c r="H25">
        <f t="shared" si="6"/>
        <v>6</v>
      </c>
    </row>
    <row r="26" spans="1:8" x14ac:dyDescent="0.25">
      <c r="A26" t="str">
        <f t="shared" si="0"/>
        <v>寅</v>
      </c>
      <c r="B26" t="str">
        <f t="shared" si="1"/>
        <v>木</v>
      </c>
      <c r="C26" t="str">
        <f t="shared" si="2"/>
        <v>艮</v>
      </c>
      <c r="D26" t="str">
        <f t="shared" si="3"/>
        <v>土</v>
      </c>
      <c r="E26" t="str">
        <f t="shared" si="7"/>
        <v>木土</v>
      </c>
      <c r="F26" t="str">
        <f t="shared" si="4"/>
        <v>剋→</v>
      </c>
      <c r="G26" t="str">
        <f t="shared" si="5"/>
        <v>死</v>
      </c>
      <c r="H26">
        <f t="shared" si="6"/>
        <v>3</v>
      </c>
    </row>
    <row r="27" spans="1:8" x14ac:dyDescent="0.25">
      <c r="A27" t="str">
        <f t="shared" si="0"/>
        <v>寅</v>
      </c>
      <c r="B27" t="str">
        <f t="shared" si="1"/>
        <v>木</v>
      </c>
      <c r="C27" t="str">
        <f t="shared" si="2"/>
        <v>離</v>
      </c>
      <c r="D27" t="str">
        <f t="shared" si="3"/>
        <v>火</v>
      </c>
      <c r="E27" t="str">
        <f t="shared" si="7"/>
        <v>木火</v>
      </c>
      <c r="F27" t="str">
        <f t="shared" si="4"/>
        <v>生→</v>
      </c>
      <c r="G27" t="str">
        <f t="shared" si="5"/>
        <v>相</v>
      </c>
      <c r="H27">
        <f t="shared" si="6"/>
        <v>8</v>
      </c>
    </row>
    <row r="28" spans="1:8" x14ac:dyDescent="0.25">
      <c r="A28" t="str">
        <f t="shared" si="0"/>
        <v>寅</v>
      </c>
      <c r="B28" t="str">
        <f t="shared" si="1"/>
        <v>木</v>
      </c>
      <c r="C28" t="str">
        <f t="shared" si="2"/>
        <v>中</v>
      </c>
      <c r="D28" t="str">
        <f t="shared" si="3"/>
        <v>土</v>
      </c>
      <c r="E28" t="str">
        <f t="shared" si="7"/>
        <v>木土</v>
      </c>
      <c r="F28" t="str">
        <f t="shared" si="4"/>
        <v>剋→</v>
      </c>
      <c r="G28" t="str">
        <f t="shared" si="5"/>
        <v>死</v>
      </c>
      <c r="H28">
        <f t="shared" si="6"/>
        <v>-1</v>
      </c>
    </row>
    <row r="29" spans="1:8" x14ac:dyDescent="0.25">
      <c r="A29" t="str">
        <f t="shared" si="0"/>
        <v>卯</v>
      </c>
      <c r="B29" t="str">
        <f t="shared" si="1"/>
        <v>木</v>
      </c>
      <c r="C29" t="str">
        <f t="shared" si="2"/>
        <v>坎</v>
      </c>
      <c r="D29" t="str">
        <f t="shared" si="3"/>
        <v>水</v>
      </c>
      <c r="E29" t="str">
        <f t="shared" si="7"/>
        <v>木水</v>
      </c>
      <c r="F29" t="str">
        <f t="shared" si="4"/>
        <v>←生</v>
      </c>
      <c r="G29" t="str">
        <f t="shared" si="5"/>
        <v>休</v>
      </c>
      <c r="H29">
        <f t="shared" si="6"/>
        <v>4</v>
      </c>
    </row>
    <row r="30" spans="1:8" x14ac:dyDescent="0.25">
      <c r="A30" t="str">
        <f t="shared" si="0"/>
        <v>卯</v>
      </c>
      <c r="B30" t="str">
        <f t="shared" si="1"/>
        <v>木</v>
      </c>
      <c r="C30" t="str">
        <f t="shared" si="2"/>
        <v>坤</v>
      </c>
      <c r="D30" t="str">
        <f t="shared" si="3"/>
        <v>土</v>
      </c>
      <c r="E30" t="str">
        <f t="shared" si="7"/>
        <v>木土</v>
      </c>
      <c r="F30" t="str">
        <f t="shared" si="4"/>
        <v>剋→</v>
      </c>
      <c r="G30" t="str">
        <f t="shared" si="5"/>
        <v>死</v>
      </c>
      <c r="H30">
        <f t="shared" si="6"/>
        <v>7</v>
      </c>
    </row>
    <row r="31" spans="1:8" x14ac:dyDescent="0.25">
      <c r="A31" t="str">
        <f t="shared" si="0"/>
        <v>卯</v>
      </c>
      <c r="B31" t="str">
        <f t="shared" si="1"/>
        <v>木</v>
      </c>
      <c r="C31" t="str">
        <f t="shared" si="2"/>
        <v>震</v>
      </c>
      <c r="D31" t="str">
        <f t="shared" si="3"/>
        <v>木</v>
      </c>
      <c r="E31" t="str">
        <f t="shared" si="7"/>
        <v>木木</v>
      </c>
      <c r="F31" t="str">
        <f t="shared" si="4"/>
        <v>比</v>
      </c>
      <c r="G31" t="str">
        <f t="shared" si="5"/>
        <v>旺</v>
      </c>
      <c r="H31">
        <f t="shared" si="6"/>
        <v>2</v>
      </c>
    </row>
    <row r="32" spans="1:8" x14ac:dyDescent="0.25">
      <c r="A32" t="str">
        <f t="shared" si="0"/>
        <v>卯</v>
      </c>
      <c r="B32" t="str">
        <f t="shared" si="1"/>
        <v>木</v>
      </c>
      <c r="C32" t="str">
        <f t="shared" si="2"/>
        <v>巽</v>
      </c>
      <c r="D32" t="str">
        <f t="shared" si="3"/>
        <v>木</v>
      </c>
      <c r="E32" t="str">
        <f t="shared" si="7"/>
        <v>木木</v>
      </c>
      <c r="F32" t="str">
        <f t="shared" si="4"/>
        <v>比</v>
      </c>
      <c r="G32" t="str">
        <f t="shared" si="5"/>
        <v>旺</v>
      </c>
      <c r="H32">
        <f t="shared" si="6"/>
        <v>1</v>
      </c>
    </row>
    <row r="33" spans="1:8" x14ac:dyDescent="0.25">
      <c r="A33" t="str">
        <f t="shared" si="0"/>
        <v>卯</v>
      </c>
      <c r="B33" t="str">
        <f t="shared" si="1"/>
        <v>木</v>
      </c>
      <c r="C33" t="str">
        <f t="shared" si="2"/>
        <v>乾</v>
      </c>
      <c r="D33" t="str">
        <f t="shared" si="3"/>
        <v>金</v>
      </c>
      <c r="E33" t="str">
        <f t="shared" si="7"/>
        <v>木金</v>
      </c>
      <c r="F33" t="str">
        <f t="shared" si="4"/>
        <v>←剋</v>
      </c>
      <c r="G33" t="str">
        <f t="shared" si="5"/>
        <v>囚</v>
      </c>
      <c r="H33">
        <f t="shared" si="6"/>
        <v>5</v>
      </c>
    </row>
    <row r="34" spans="1:8" x14ac:dyDescent="0.25">
      <c r="A34" t="str">
        <f t="shared" ref="A34:A65" si="8">INDEX(月支, CEILING((ROW()-1)/9, 1))</f>
        <v>卯</v>
      </c>
      <c r="B34" t="str">
        <f t="shared" ref="B34:B65" si="9">VLOOKUP(A34, 月五行, 2, FALSE)</f>
        <v>木</v>
      </c>
      <c r="C34" t="str">
        <f t="shared" ref="C34:C65" si="10">INDEX(九宮關係, MOD(ROW()-2, 9)+1, 2)</f>
        <v>兌</v>
      </c>
      <c r="D34" t="str">
        <f t="shared" ref="D34:D65" si="11">INDEX(九宮關係, MOD(ROW()-2, 9)+1, 5)</f>
        <v>金</v>
      </c>
      <c r="E34" t="str">
        <f t="shared" si="7"/>
        <v>木金</v>
      </c>
      <c r="F34" t="str">
        <f t="shared" ref="F34:F65" si="12">VLOOKUP(E34, 五行生剋關係, 2, FALSE)</f>
        <v>←剋</v>
      </c>
      <c r="G34" t="str">
        <f t="shared" ref="G34:G65" si="13">VLOOKUP(F34,生剋旺衰主客, 3, FALSE)</f>
        <v>囚</v>
      </c>
      <c r="H34">
        <f t="shared" ref="H34:H65" si="14">VLOOKUP(C34, 宮對應位, 5,FALSE)</f>
        <v>6</v>
      </c>
    </row>
    <row r="35" spans="1:8" x14ac:dyDescent="0.25">
      <c r="A35" t="str">
        <f t="shared" si="8"/>
        <v>卯</v>
      </c>
      <c r="B35" t="str">
        <f t="shared" si="9"/>
        <v>木</v>
      </c>
      <c r="C35" t="str">
        <f t="shared" si="10"/>
        <v>艮</v>
      </c>
      <c r="D35" t="str">
        <f t="shared" si="11"/>
        <v>土</v>
      </c>
      <c r="E35" t="str">
        <f t="shared" si="7"/>
        <v>木土</v>
      </c>
      <c r="F35" t="str">
        <f t="shared" si="12"/>
        <v>剋→</v>
      </c>
      <c r="G35" t="str">
        <f t="shared" si="13"/>
        <v>死</v>
      </c>
      <c r="H35">
        <f t="shared" si="14"/>
        <v>3</v>
      </c>
    </row>
    <row r="36" spans="1:8" x14ac:dyDescent="0.25">
      <c r="A36" t="str">
        <f t="shared" si="8"/>
        <v>卯</v>
      </c>
      <c r="B36" t="str">
        <f t="shared" si="9"/>
        <v>木</v>
      </c>
      <c r="C36" t="str">
        <f t="shared" si="10"/>
        <v>離</v>
      </c>
      <c r="D36" t="str">
        <f t="shared" si="11"/>
        <v>火</v>
      </c>
      <c r="E36" t="str">
        <f t="shared" si="7"/>
        <v>木火</v>
      </c>
      <c r="F36" t="str">
        <f t="shared" si="12"/>
        <v>生→</v>
      </c>
      <c r="G36" t="str">
        <f t="shared" si="13"/>
        <v>相</v>
      </c>
      <c r="H36">
        <f t="shared" si="14"/>
        <v>8</v>
      </c>
    </row>
    <row r="37" spans="1:8" x14ac:dyDescent="0.25">
      <c r="A37" t="str">
        <f t="shared" si="8"/>
        <v>卯</v>
      </c>
      <c r="B37" t="str">
        <f t="shared" si="9"/>
        <v>木</v>
      </c>
      <c r="C37" t="str">
        <f t="shared" si="10"/>
        <v>中</v>
      </c>
      <c r="D37" t="str">
        <f t="shared" si="11"/>
        <v>土</v>
      </c>
      <c r="E37" t="str">
        <f t="shared" si="7"/>
        <v>木土</v>
      </c>
      <c r="F37" t="str">
        <f t="shared" si="12"/>
        <v>剋→</v>
      </c>
      <c r="G37" t="str">
        <f t="shared" si="13"/>
        <v>死</v>
      </c>
      <c r="H37">
        <f t="shared" si="14"/>
        <v>-1</v>
      </c>
    </row>
    <row r="38" spans="1:8" x14ac:dyDescent="0.25">
      <c r="A38" t="str">
        <f t="shared" si="8"/>
        <v>辰</v>
      </c>
      <c r="B38" t="str">
        <f t="shared" si="9"/>
        <v>土</v>
      </c>
      <c r="C38" t="str">
        <f t="shared" si="10"/>
        <v>坎</v>
      </c>
      <c r="D38" t="str">
        <f t="shared" si="11"/>
        <v>水</v>
      </c>
      <c r="E38" t="str">
        <f t="shared" si="7"/>
        <v>土水</v>
      </c>
      <c r="F38" t="str">
        <f t="shared" si="12"/>
        <v>剋→</v>
      </c>
      <c r="G38" t="str">
        <f t="shared" si="13"/>
        <v>死</v>
      </c>
      <c r="H38">
        <f t="shared" si="14"/>
        <v>4</v>
      </c>
    </row>
    <row r="39" spans="1:8" x14ac:dyDescent="0.25">
      <c r="A39" t="str">
        <f t="shared" si="8"/>
        <v>辰</v>
      </c>
      <c r="B39" t="str">
        <f t="shared" si="9"/>
        <v>土</v>
      </c>
      <c r="C39" t="str">
        <f t="shared" si="10"/>
        <v>坤</v>
      </c>
      <c r="D39" t="str">
        <f t="shared" si="11"/>
        <v>土</v>
      </c>
      <c r="E39" t="str">
        <f t="shared" si="7"/>
        <v>土土</v>
      </c>
      <c r="F39" t="str">
        <f t="shared" si="12"/>
        <v>比</v>
      </c>
      <c r="G39" t="str">
        <f t="shared" si="13"/>
        <v>旺</v>
      </c>
      <c r="H39">
        <f t="shared" si="14"/>
        <v>7</v>
      </c>
    </row>
    <row r="40" spans="1:8" x14ac:dyDescent="0.25">
      <c r="A40" t="str">
        <f t="shared" si="8"/>
        <v>辰</v>
      </c>
      <c r="B40" t="str">
        <f t="shared" si="9"/>
        <v>土</v>
      </c>
      <c r="C40" t="str">
        <f t="shared" si="10"/>
        <v>震</v>
      </c>
      <c r="D40" t="str">
        <f t="shared" si="11"/>
        <v>木</v>
      </c>
      <c r="E40" t="str">
        <f t="shared" si="7"/>
        <v>土木</v>
      </c>
      <c r="F40" t="str">
        <f t="shared" si="12"/>
        <v>←剋</v>
      </c>
      <c r="G40" t="str">
        <f t="shared" si="13"/>
        <v>囚</v>
      </c>
      <c r="H40">
        <f t="shared" si="14"/>
        <v>2</v>
      </c>
    </row>
    <row r="41" spans="1:8" x14ac:dyDescent="0.25">
      <c r="A41" t="str">
        <f t="shared" si="8"/>
        <v>辰</v>
      </c>
      <c r="B41" t="str">
        <f t="shared" si="9"/>
        <v>土</v>
      </c>
      <c r="C41" t="str">
        <f t="shared" si="10"/>
        <v>巽</v>
      </c>
      <c r="D41" t="str">
        <f t="shared" si="11"/>
        <v>木</v>
      </c>
      <c r="E41" t="str">
        <f t="shared" si="7"/>
        <v>土木</v>
      </c>
      <c r="F41" t="str">
        <f t="shared" si="12"/>
        <v>←剋</v>
      </c>
      <c r="G41" t="str">
        <f t="shared" si="13"/>
        <v>囚</v>
      </c>
      <c r="H41">
        <f t="shared" si="14"/>
        <v>1</v>
      </c>
    </row>
    <row r="42" spans="1:8" x14ac:dyDescent="0.25">
      <c r="A42" t="str">
        <f t="shared" si="8"/>
        <v>辰</v>
      </c>
      <c r="B42" t="str">
        <f t="shared" si="9"/>
        <v>土</v>
      </c>
      <c r="C42" t="str">
        <f t="shared" si="10"/>
        <v>乾</v>
      </c>
      <c r="D42" t="str">
        <f t="shared" si="11"/>
        <v>金</v>
      </c>
      <c r="E42" t="str">
        <f t="shared" si="7"/>
        <v>土金</v>
      </c>
      <c r="F42" t="str">
        <f t="shared" si="12"/>
        <v>生→</v>
      </c>
      <c r="G42" t="str">
        <f t="shared" si="13"/>
        <v>相</v>
      </c>
      <c r="H42">
        <f t="shared" si="14"/>
        <v>5</v>
      </c>
    </row>
    <row r="43" spans="1:8" x14ac:dyDescent="0.25">
      <c r="A43" t="str">
        <f t="shared" si="8"/>
        <v>辰</v>
      </c>
      <c r="B43" t="str">
        <f t="shared" si="9"/>
        <v>土</v>
      </c>
      <c r="C43" t="str">
        <f t="shared" si="10"/>
        <v>兌</v>
      </c>
      <c r="D43" t="str">
        <f t="shared" si="11"/>
        <v>金</v>
      </c>
      <c r="E43" t="str">
        <f t="shared" si="7"/>
        <v>土金</v>
      </c>
      <c r="F43" t="str">
        <f t="shared" si="12"/>
        <v>生→</v>
      </c>
      <c r="G43" t="str">
        <f t="shared" si="13"/>
        <v>相</v>
      </c>
      <c r="H43">
        <f t="shared" si="14"/>
        <v>6</v>
      </c>
    </row>
    <row r="44" spans="1:8" x14ac:dyDescent="0.25">
      <c r="A44" t="str">
        <f t="shared" si="8"/>
        <v>辰</v>
      </c>
      <c r="B44" t="str">
        <f t="shared" si="9"/>
        <v>土</v>
      </c>
      <c r="C44" t="str">
        <f t="shared" si="10"/>
        <v>艮</v>
      </c>
      <c r="D44" t="str">
        <f t="shared" si="11"/>
        <v>土</v>
      </c>
      <c r="E44" t="str">
        <f t="shared" si="7"/>
        <v>土土</v>
      </c>
      <c r="F44" t="str">
        <f t="shared" si="12"/>
        <v>比</v>
      </c>
      <c r="G44" t="str">
        <f t="shared" si="13"/>
        <v>旺</v>
      </c>
      <c r="H44">
        <f t="shared" si="14"/>
        <v>3</v>
      </c>
    </row>
    <row r="45" spans="1:8" x14ac:dyDescent="0.25">
      <c r="A45" t="str">
        <f t="shared" si="8"/>
        <v>辰</v>
      </c>
      <c r="B45" t="str">
        <f t="shared" si="9"/>
        <v>土</v>
      </c>
      <c r="C45" t="str">
        <f t="shared" si="10"/>
        <v>離</v>
      </c>
      <c r="D45" t="str">
        <f t="shared" si="11"/>
        <v>火</v>
      </c>
      <c r="E45" t="str">
        <f t="shared" si="7"/>
        <v>土火</v>
      </c>
      <c r="F45" t="str">
        <f t="shared" si="12"/>
        <v>←生</v>
      </c>
      <c r="G45" t="str">
        <f t="shared" si="13"/>
        <v>休</v>
      </c>
      <c r="H45">
        <f t="shared" si="14"/>
        <v>8</v>
      </c>
    </row>
    <row r="46" spans="1:8" x14ac:dyDescent="0.25">
      <c r="A46" t="str">
        <f t="shared" si="8"/>
        <v>辰</v>
      </c>
      <c r="B46" t="str">
        <f t="shared" si="9"/>
        <v>土</v>
      </c>
      <c r="C46" t="str">
        <f t="shared" si="10"/>
        <v>中</v>
      </c>
      <c r="D46" t="str">
        <f t="shared" si="11"/>
        <v>土</v>
      </c>
      <c r="E46" t="str">
        <f t="shared" si="7"/>
        <v>土土</v>
      </c>
      <c r="F46" t="str">
        <f t="shared" si="12"/>
        <v>比</v>
      </c>
      <c r="G46" t="str">
        <f t="shared" si="13"/>
        <v>旺</v>
      </c>
      <c r="H46">
        <f t="shared" si="14"/>
        <v>-1</v>
      </c>
    </row>
    <row r="47" spans="1:8" x14ac:dyDescent="0.25">
      <c r="A47" t="str">
        <f t="shared" si="8"/>
        <v>巳</v>
      </c>
      <c r="B47" t="str">
        <f t="shared" si="9"/>
        <v>火</v>
      </c>
      <c r="C47" t="str">
        <f t="shared" si="10"/>
        <v>坎</v>
      </c>
      <c r="D47" t="str">
        <f t="shared" si="11"/>
        <v>水</v>
      </c>
      <c r="E47" t="str">
        <f t="shared" si="7"/>
        <v>火水</v>
      </c>
      <c r="F47" t="str">
        <f t="shared" si="12"/>
        <v>←剋</v>
      </c>
      <c r="G47" t="str">
        <f t="shared" si="13"/>
        <v>囚</v>
      </c>
      <c r="H47">
        <f t="shared" si="14"/>
        <v>4</v>
      </c>
    </row>
    <row r="48" spans="1:8" x14ac:dyDescent="0.25">
      <c r="A48" t="str">
        <f t="shared" si="8"/>
        <v>巳</v>
      </c>
      <c r="B48" t="str">
        <f t="shared" si="9"/>
        <v>火</v>
      </c>
      <c r="C48" t="str">
        <f t="shared" si="10"/>
        <v>坤</v>
      </c>
      <c r="D48" t="str">
        <f t="shared" si="11"/>
        <v>土</v>
      </c>
      <c r="E48" t="str">
        <f t="shared" si="7"/>
        <v>火土</v>
      </c>
      <c r="F48" t="str">
        <f t="shared" si="12"/>
        <v>生→</v>
      </c>
      <c r="G48" t="str">
        <f t="shared" si="13"/>
        <v>相</v>
      </c>
      <c r="H48">
        <f t="shared" si="14"/>
        <v>7</v>
      </c>
    </row>
    <row r="49" spans="1:8" x14ac:dyDescent="0.25">
      <c r="A49" t="str">
        <f t="shared" si="8"/>
        <v>巳</v>
      </c>
      <c r="B49" t="str">
        <f t="shared" si="9"/>
        <v>火</v>
      </c>
      <c r="C49" t="str">
        <f t="shared" si="10"/>
        <v>震</v>
      </c>
      <c r="D49" t="str">
        <f t="shared" si="11"/>
        <v>木</v>
      </c>
      <c r="E49" t="str">
        <f t="shared" si="7"/>
        <v>火木</v>
      </c>
      <c r="F49" t="str">
        <f t="shared" si="12"/>
        <v>←生</v>
      </c>
      <c r="G49" t="str">
        <f t="shared" si="13"/>
        <v>休</v>
      </c>
      <c r="H49">
        <f t="shared" si="14"/>
        <v>2</v>
      </c>
    </row>
    <row r="50" spans="1:8" x14ac:dyDescent="0.25">
      <c r="A50" t="str">
        <f t="shared" si="8"/>
        <v>巳</v>
      </c>
      <c r="B50" t="str">
        <f t="shared" si="9"/>
        <v>火</v>
      </c>
      <c r="C50" t="str">
        <f t="shared" si="10"/>
        <v>巽</v>
      </c>
      <c r="D50" t="str">
        <f t="shared" si="11"/>
        <v>木</v>
      </c>
      <c r="E50" t="str">
        <f t="shared" si="7"/>
        <v>火木</v>
      </c>
      <c r="F50" t="str">
        <f t="shared" si="12"/>
        <v>←生</v>
      </c>
      <c r="G50" t="str">
        <f t="shared" si="13"/>
        <v>休</v>
      </c>
      <c r="H50">
        <f t="shared" si="14"/>
        <v>1</v>
      </c>
    </row>
    <row r="51" spans="1:8" x14ac:dyDescent="0.25">
      <c r="A51" t="str">
        <f t="shared" si="8"/>
        <v>巳</v>
      </c>
      <c r="B51" t="str">
        <f t="shared" si="9"/>
        <v>火</v>
      </c>
      <c r="C51" t="str">
        <f t="shared" si="10"/>
        <v>乾</v>
      </c>
      <c r="D51" t="str">
        <f t="shared" si="11"/>
        <v>金</v>
      </c>
      <c r="E51" t="str">
        <f t="shared" si="7"/>
        <v>火金</v>
      </c>
      <c r="F51" t="str">
        <f t="shared" si="12"/>
        <v>剋→</v>
      </c>
      <c r="G51" t="str">
        <f t="shared" si="13"/>
        <v>死</v>
      </c>
      <c r="H51">
        <f t="shared" si="14"/>
        <v>5</v>
      </c>
    </row>
    <row r="52" spans="1:8" x14ac:dyDescent="0.25">
      <c r="A52" t="str">
        <f t="shared" si="8"/>
        <v>巳</v>
      </c>
      <c r="B52" t="str">
        <f t="shared" si="9"/>
        <v>火</v>
      </c>
      <c r="C52" t="str">
        <f t="shared" si="10"/>
        <v>兌</v>
      </c>
      <c r="D52" t="str">
        <f t="shared" si="11"/>
        <v>金</v>
      </c>
      <c r="E52" t="str">
        <f t="shared" si="7"/>
        <v>火金</v>
      </c>
      <c r="F52" t="str">
        <f t="shared" si="12"/>
        <v>剋→</v>
      </c>
      <c r="G52" t="str">
        <f t="shared" si="13"/>
        <v>死</v>
      </c>
      <c r="H52">
        <f t="shared" si="14"/>
        <v>6</v>
      </c>
    </row>
    <row r="53" spans="1:8" x14ac:dyDescent="0.25">
      <c r="A53" t="str">
        <f t="shared" si="8"/>
        <v>巳</v>
      </c>
      <c r="B53" t="str">
        <f t="shared" si="9"/>
        <v>火</v>
      </c>
      <c r="C53" t="str">
        <f t="shared" si="10"/>
        <v>艮</v>
      </c>
      <c r="D53" t="str">
        <f t="shared" si="11"/>
        <v>土</v>
      </c>
      <c r="E53" t="str">
        <f t="shared" si="7"/>
        <v>火土</v>
      </c>
      <c r="F53" t="str">
        <f t="shared" si="12"/>
        <v>生→</v>
      </c>
      <c r="G53" t="str">
        <f t="shared" si="13"/>
        <v>相</v>
      </c>
      <c r="H53">
        <f t="shared" si="14"/>
        <v>3</v>
      </c>
    </row>
    <row r="54" spans="1:8" x14ac:dyDescent="0.25">
      <c r="A54" t="str">
        <f t="shared" si="8"/>
        <v>巳</v>
      </c>
      <c r="B54" t="str">
        <f t="shared" si="9"/>
        <v>火</v>
      </c>
      <c r="C54" t="str">
        <f t="shared" si="10"/>
        <v>離</v>
      </c>
      <c r="D54" t="str">
        <f t="shared" si="11"/>
        <v>火</v>
      </c>
      <c r="E54" t="str">
        <f t="shared" si="7"/>
        <v>火火</v>
      </c>
      <c r="F54" t="str">
        <f t="shared" si="12"/>
        <v>比</v>
      </c>
      <c r="G54" t="str">
        <f t="shared" si="13"/>
        <v>旺</v>
      </c>
      <c r="H54">
        <f t="shared" si="14"/>
        <v>8</v>
      </c>
    </row>
    <row r="55" spans="1:8" x14ac:dyDescent="0.25">
      <c r="A55" t="str">
        <f t="shared" si="8"/>
        <v>巳</v>
      </c>
      <c r="B55" t="str">
        <f t="shared" si="9"/>
        <v>火</v>
      </c>
      <c r="C55" t="str">
        <f t="shared" si="10"/>
        <v>中</v>
      </c>
      <c r="D55" t="str">
        <f t="shared" si="11"/>
        <v>土</v>
      </c>
      <c r="E55" t="str">
        <f t="shared" si="7"/>
        <v>火土</v>
      </c>
      <c r="F55" t="str">
        <f t="shared" si="12"/>
        <v>生→</v>
      </c>
      <c r="G55" t="str">
        <f t="shared" si="13"/>
        <v>相</v>
      </c>
      <c r="H55">
        <f t="shared" si="14"/>
        <v>-1</v>
      </c>
    </row>
    <row r="56" spans="1:8" x14ac:dyDescent="0.25">
      <c r="A56" t="str">
        <f t="shared" si="8"/>
        <v>午</v>
      </c>
      <c r="B56" t="str">
        <f t="shared" si="9"/>
        <v>火</v>
      </c>
      <c r="C56" t="str">
        <f t="shared" si="10"/>
        <v>坎</v>
      </c>
      <c r="D56" t="str">
        <f t="shared" si="11"/>
        <v>水</v>
      </c>
      <c r="E56" t="str">
        <f t="shared" si="7"/>
        <v>火水</v>
      </c>
      <c r="F56" t="str">
        <f t="shared" si="12"/>
        <v>←剋</v>
      </c>
      <c r="G56" t="str">
        <f t="shared" si="13"/>
        <v>囚</v>
      </c>
      <c r="H56">
        <f t="shared" si="14"/>
        <v>4</v>
      </c>
    </row>
    <row r="57" spans="1:8" x14ac:dyDescent="0.25">
      <c r="A57" t="str">
        <f t="shared" si="8"/>
        <v>午</v>
      </c>
      <c r="B57" t="str">
        <f t="shared" si="9"/>
        <v>火</v>
      </c>
      <c r="C57" t="str">
        <f t="shared" si="10"/>
        <v>坤</v>
      </c>
      <c r="D57" t="str">
        <f t="shared" si="11"/>
        <v>土</v>
      </c>
      <c r="E57" t="str">
        <f t="shared" si="7"/>
        <v>火土</v>
      </c>
      <c r="F57" t="str">
        <f t="shared" si="12"/>
        <v>生→</v>
      </c>
      <c r="G57" t="str">
        <f t="shared" si="13"/>
        <v>相</v>
      </c>
      <c r="H57">
        <f t="shared" si="14"/>
        <v>7</v>
      </c>
    </row>
    <row r="58" spans="1:8" x14ac:dyDescent="0.25">
      <c r="A58" t="str">
        <f t="shared" si="8"/>
        <v>午</v>
      </c>
      <c r="B58" t="str">
        <f t="shared" si="9"/>
        <v>火</v>
      </c>
      <c r="C58" t="str">
        <f t="shared" si="10"/>
        <v>震</v>
      </c>
      <c r="D58" t="str">
        <f t="shared" si="11"/>
        <v>木</v>
      </c>
      <c r="E58" t="str">
        <f t="shared" si="7"/>
        <v>火木</v>
      </c>
      <c r="F58" t="str">
        <f t="shared" si="12"/>
        <v>←生</v>
      </c>
      <c r="G58" t="str">
        <f t="shared" si="13"/>
        <v>休</v>
      </c>
      <c r="H58">
        <f t="shared" si="14"/>
        <v>2</v>
      </c>
    </row>
    <row r="59" spans="1:8" x14ac:dyDescent="0.25">
      <c r="A59" t="str">
        <f t="shared" si="8"/>
        <v>午</v>
      </c>
      <c r="B59" t="str">
        <f t="shared" si="9"/>
        <v>火</v>
      </c>
      <c r="C59" t="str">
        <f t="shared" si="10"/>
        <v>巽</v>
      </c>
      <c r="D59" t="str">
        <f t="shared" si="11"/>
        <v>木</v>
      </c>
      <c r="E59" t="str">
        <f t="shared" si="7"/>
        <v>火木</v>
      </c>
      <c r="F59" t="str">
        <f t="shared" si="12"/>
        <v>←生</v>
      </c>
      <c r="G59" t="str">
        <f t="shared" si="13"/>
        <v>休</v>
      </c>
      <c r="H59">
        <f t="shared" si="14"/>
        <v>1</v>
      </c>
    </row>
    <row r="60" spans="1:8" x14ac:dyDescent="0.25">
      <c r="A60" t="str">
        <f t="shared" si="8"/>
        <v>午</v>
      </c>
      <c r="B60" t="str">
        <f t="shared" si="9"/>
        <v>火</v>
      </c>
      <c r="C60" t="str">
        <f t="shared" si="10"/>
        <v>乾</v>
      </c>
      <c r="D60" t="str">
        <f t="shared" si="11"/>
        <v>金</v>
      </c>
      <c r="E60" t="str">
        <f t="shared" si="7"/>
        <v>火金</v>
      </c>
      <c r="F60" t="str">
        <f t="shared" si="12"/>
        <v>剋→</v>
      </c>
      <c r="G60" t="str">
        <f t="shared" si="13"/>
        <v>死</v>
      </c>
      <c r="H60">
        <f t="shared" si="14"/>
        <v>5</v>
      </c>
    </row>
    <row r="61" spans="1:8" x14ac:dyDescent="0.25">
      <c r="A61" t="str">
        <f t="shared" si="8"/>
        <v>午</v>
      </c>
      <c r="B61" t="str">
        <f t="shared" si="9"/>
        <v>火</v>
      </c>
      <c r="C61" t="str">
        <f t="shared" si="10"/>
        <v>兌</v>
      </c>
      <c r="D61" t="str">
        <f t="shared" si="11"/>
        <v>金</v>
      </c>
      <c r="E61" t="str">
        <f t="shared" si="7"/>
        <v>火金</v>
      </c>
      <c r="F61" t="str">
        <f t="shared" si="12"/>
        <v>剋→</v>
      </c>
      <c r="G61" t="str">
        <f t="shared" si="13"/>
        <v>死</v>
      </c>
      <c r="H61">
        <f t="shared" si="14"/>
        <v>6</v>
      </c>
    </row>
    <row r="62" spans="1:8" x14ac:dyDescent="0.25">
      <c r="A62" t="str">
        <f t="shared" si="8"/>
        <v>午</v>
      </c>
      <c r="B62" t="str">
        <f t="shared" si="9"/>
        <v>火</v>
      </c>
      <c r="C62" t="str">
        <f t="shared" si="10"/>
        <v>艮</v>
      </c>
      <c r="D62" t="str">
        <f t="shared" si="11"/>
        <v>土</v>
      </c>
      <c r="E62" t="str">
        <f t="shared" si="7"/>
        <v>火土</v>
      </c>
      <c r="F62" t="str">
        <f t="shared" si="12"/>
        <v>生→</v>
      </c>
      <c r="G62" t="str">
        <f t="shared" si="13"/>
        <v>相</v>
      </c>
      <c r="H62">
        <f t="shared" si="14"/>
        <v>3</v>
      </c>
    </row>
    <row r="63" spans="1:8" x14ac:dyDescent="0.25">
      <c r="A63" t="str">
        <f t="shared" si="8"/>
        <v>午</v>
      </c>
      <c r="B63" t="str">
        <f t="shared" si="9"/>
        <v>火</v>
      </c>
      <c r="C63" t="str">
        <f t="shared" si="10"/>
        <v>離</v>
      </c>
      <c r="D63" t="str">
        <f t="shared" si="11"/>
        <v>火</v>
      </c>
      <c r="E63" t="str">
        <f t="shared" si="7"/>
        <v>火火</v>
      </c>
      <c r="F63" t="str">
        <f t="shared" si="12"/>
        <v>比</v>
      </c>
      <c r="G63" t="str">
        <f t="shared" si="13"/>
        <v>旺</v>
      </c>
      <c r="H63">
        <f t="shared" si="14"/>
        <v>8</v>
      </c>
    </row>
    <row r="64" spans="1:8" x14ac:dyDescent="0.25">
      <c r="A64" t="str">
        <f t="shared" si="8"/>
        <v>午</v>
      </c>
      <c r="B64" t="str">
        <f t="shared" si="9"/>
        <v>火</v>
      </c>
      <c r="C64" t="str">
        <f t="shared" si="10"/>
        <v>中</v>
      </c>
      <c r="D64" t="str">
        <f t="shared" si="11"/>
        <v>土</v>
      </c>
      <c r="E64" t="str">
        <f t="shared" si="7"/>
        <v>火土</v>
      </c>
      <c r="F64" t="str">
        <f t="shared" si="12"/>
        <v>生→</v>
      </c>
      <c r="G64" t="str">
        <f t="shared" si="13"/>
        <v>相</v>
      </c>
      <c r="H64">
        <f t="shared" si="14"/>
        <v>-1</v>
      </c>
    </row>
    <row r="65" spans="1:8" x14ac:dyDescent="0.25">
      <c r="A65" t="str">
        <f t="shared" si="8"/>
        <v>未</v>
      </c>
      <c r="B65" t="str">
        <f t="shared" si="9"/>
        <v>土</v>
      </c>
      <c r="C65" t="str">
        <f t="shared" si="10"/>
        <v>坎</v>
      </c>
      <c r="D65" t="str">
        <f t="shared" si="11"/>
        <v>水</v>
      </c>
      <c r="E65" t="str">
        <f t="shared" si="7"/>
        <v>土水</v>
      </c>
      <c r="F65" t="str">
        <f t="shared" si="12"/>
        <v>剋→</v>
      </c>
      <c r="G65" t="str">
        <f t="shared" si="13"/>
        <v>死</v>
      </c>
      <c r="H65">
        <f t="shared" si="14"/>
        <v>4</v>
      </c>
    </row>
    <row r="66" spans="1:8" x14ac:dyDescent="0.25">
      <c r="A66" t="str">
        <f t="shared" ref="A66:A97" si="15">INDEX(月支, CEILING((ROW()-1)/9, 1))</f>
        <v>未</v>
      </c>
      <c r="B66" t="str">
        <f t="shared" ref="B66:B97" si="16">VLOOKUP(A66, 月五行, 2, FALSE)</f>
        <v>土</v>
      </c>
      <c r="C66" t="str">
        <f t="shared" ref="C66:C97" si="17">INDEX(九宮關係, MOD(ROW()-2, 9)+1, 2)</f>
        <v>坤</v>
      </c>
      <c r="D66" t="str">
        <f t="shared" ref="D66:D97" si="18">INDEX(九宮關係, MOD(ROW()-2, 9)+1, 5)</f>
        <v>土</v>
      </c>
      <c r="E66" t="str">
        <f t="shared" si="7"/>
        <v>土土</v>
      </c>
      <c r="F66" t="str">
        <f t="shared" ref="F66:F97" si="19">VLOOKUP(E66, 五行生剋關係, 2, FALSE)</f>
        <v>比</v>
      </c>
      <c r="G66" t="str">
        <f t="shared" ref="G66:G97" si="20">VLOOKUP(F66,生剋旺衰主客, 3, FALSE)</f>
        <v>旺</v>
      </c>
      <c r="H66">
        <f t="shared" ref="H66:H97" si="21">VLOOKUP(C66, 宮對應位, 5,FALSE)</f>
        <v>7</v>
      </c>
    </row>
    <row r="67" spans="1:8" x14ac:dyDescent="0.25">
      <c r="A67" t="str">
        <f t="shared" si="15"/>
        <v>未</v>
      </c>
      <c r="B67" t="str">
        <f t="shared" si="16"/>
        <v>土</v>
      </c>
      <c r="C67" t="str">
        <f t="shared" si="17"/>
        <v>震</v>
      </c>
      <c r="D67" t="str">
        <f t="shared" si="18"/>
        <v>木</v>
      </c>
      <c r="E67" t="str">
        <f t="shared" ref="E67:E109" si="22">B67&amp;D67</f>
        <v>土木</v>
      </c>
      <c r="F67" t="str">
        <f t="shared" si="19"/>
        <v>←剋</v>
      </c>
      <c r="G67" t="str">
        <f t="shared" si="20"/>
        <v>囚</v>
      </c>
      <c r="H67">
        <f t="shared" si="21"/>
        <v>2</v>
      </c>
    </row>
    <row r="68" spans="1:8" x14ac:dyDescent="0.25">
      <c r="A68" t="str">
        <f t="shared" si="15"/>
        <v>未</v>
      </c>
      <c r="B68" t="str">
        <f t="shared" si="16"/>
        <v>土</v>
      </c>
      <c r="C68" t="str">
        <f t="shared" si="17"/>
        <v>巽</v>
      </c>
      <c r="D68" t="str">
        <f t="shared" si="18"/>
        <v>木</v>
      </c>
      <c r="E68" t="str">
        <f t="shared" si="22"/>
        <v>土木</v>
      </c>
      <c r="F68" t="str">
        <f t="shared" si="19"/>
        <v>←剋</v>
      </c>
      <c r="G68" t="str">
        <f t="shared" si="20"/>
        <v>囚</v>
      </c>
      <c r="H68">
        <f t="shared" si="21"/>
        <v>1</v>
      </c>
    </row>
    <row r="69" spans="1:8" x14ac:dyDescent="0.25">
      <c r="A69" t="str">
        <f t="shared" si="15"/>
        <v>未</v>
      </c>
      <c r="B69" t="str">
        <f t="shared" si="16"/>
        <v>土</v>
      </c>
      <c r="C69" t="str">
        <f t="shared" si="17"/>
        <v>乾</v>
      </c>
      <c r="D69" t="str">
        <f t="shared" si="18"/>
        <v>金</v>
      </c>
      <c r="E69" t="str">
        <f t="shared" si="22"/>
        <v>土金</v>
      </c>
      <c r="F69" t="str">
        <f t="shared" si="19"/>
        <v>生→</v>
      </c>
      <c r="G69" t="str">
        <f t="shared" si="20"/>
        <v>相</v>
      </c>
      <c r="H69">
        <f t="shared" si="21"/>
        <v>5</v>
      </c>
    </row>
    <row r="70" spans="1:8" x14ac:dyDescent="0.25">
      <c r="A70" t="str">
        <f t="shared" si="15"/>
        <v>未</v>
      </c>
      <c r="B70" t="str">
        <f t="shared" si="16"/>
        <v>土</v>
      </c>
      <c r="C70" t="str">
        <f t="shared" si="17"/>
        <v>兌</v>
      </c>
      <c r="D70" t="str">
        <f t="shared" si="18"/>
        <v>金</v>
      </c>
      <c r="E70" t="str">
        <f t="shared" si="22"/>
        <v>土金</v>
      </c>
      <c r="F70" t="str">
        <f t="shared" si="19"/>
        <v>生→</v>
      </c>
      <c r="G70" t="str">
        <f t="shared" si="20"/>
        <v>相</v>
      </c>
      <c r="H70">
        <f t="shared" si="21"/>
        <v>6</v>
      </c>
    </row>
    <row r="71" spans="1:8" x14ac:dyDescent="0.25">
      <c r="A71" t="str">
        <f t="shared" si="15"/>
        <v>未</v>
      </c>
      <c r="B71" t="str">
        <f t="shared" si="16"/>
        <v>土</v>
      </c>
      <c r="C71" t="str">
        <f t="shared" si="17"/>
        <v>艮</v>
      </c>
      <c r="D71" t="str">
        <f t="shared" si="18"/>
        <v>土</v>
      </c>
      <c r="E71" t="str">
        <f t="shared" si="22"/>
        <v>土土</v>
      </c>
      <c r="F71" t="str">
        <f t="shared" si="19"/>
        <v>比</v>
      </c>
      <c r="G71" t="str">
        <f t="shared" si="20"/>
        <v>旺</v>
      </c>
      <c r="H71">
        <f t="shared" si="21"/>
        <v>3</v>
      </c>
    </row>
    <row r="72" spans="1:8" x14ac:dyDescent="0.25">
      <c r="A72" t="str">
        <f t="shared" si="15"/>
        <v>未</v>
      </c>
      <c r="B72" t="str">
        <f t="shared" si="16"/>
        <v>土</v>
      </c>
      <c r="C72" t="str">
        <f t="shared" si="17"/>
        <v>離</v>
      </c>
      <c r="D72" t="str">
        <f t="shared" si="18"/>
        <v>火</v>
      </c>
      <c r="E72" t="str">
        <f t="shared" si="22"/>
        <v>土火</v>
      </c>
      <c r="F72" t="str">
        <f t="shared" si="19"/>
        <v>←生</v>
      </c>
      <c r="G72" t="str">
        <f t="shared" si="20"/>
        <v>休</v>
      </c>
      <c r="H72">
        <f t="shared" si="21"/>
        <v>8</v>
      </c>
    </row>
    <row r="73" spans="1:8" x14ac:dyDescent="0.25">
      <c r="A73" t="str">
        <f t="shared" si="15"/>
        <v>未</v>
      </c>
      <c r="B73" t="str">
        <f t="shared" si="16"/>
        <v>土</v>
      </c>
      <c r="C73" t="str">
        <f t="shared" si="17"/>
        <v>中</v>
      </c>
      <c r="D73" t="str">
        <f t="shared" si="18"/>
        <v>土</v>
      </c>
      <c r="E73" t="str">
        <f t="shared" si="22"/>
        <v>土土</v>
      </c>
      <c r="F73" t="str">
        <f t="shared" si="19"/>
        <v>比</v>
      </c>
      <c r="G73" t="str">
        <f t="shared" si="20"/>
        <v>旺</v>
      </c>
      <c r="H73">
        <f t="shared" si="21"/>
        <v>-1</v>
      </c>
    </row>
    <row r="74" spans="1:8" x14ac:dyDescent="0.25">
      <c r="A74" t="str">
        <f t="shared" si="15"/>
        <v>申</v>
      </c>
      <c r="B74" t="str">
        <f t="shared" si="16"/>
        <v>金</v>
      </c>
      <c r="C74" t="str">
        <f t="shared" si="17"/>
        <v>坎</v>
      </c>
      <c r="D74" t="str">
        <f t="shared" si="18"/>
        <v>水</v>
      </c>
      <c r="E74" t="str">
        <f t="shared" si="22"/>
        <v>金水</v>
      </c>
      <c r="F74" t="str">
        <f t="shared" si="19"/>
        <v>生→</v>
      </c>
      <c r="G74" t="str">
        <f t="shared" si="20"/>
        <v>相</v>
      </c>
      <c r="H74">
        <f t="shared" si="21"/>
        <v>4</v>
      </c>
    </row>
    <row r="75" spans="1:8" x14ac:dyDescent="0.25">
      <c r="A75" t="str">
        <f t="shared" si="15"/>
        <v>申</v>
      </c>
      <c r="B75" t="str">
        <f t="shared" si="16"/>
        <v>金</v>
      </c>
      <c r="C75" t="str">
        <f t="shared" si="17"/>
        <v>坤</v>
      </c>
      <c r="D75" t="str">
        <f t="shared" si="18"/>
        <v>土</v>
      </c>
      <c r="E75" t="str">
        <f t="shared" si="22"/>
        <v>金土</v>
      </c>
      <c r="F75" t="str">
        <f t="shared" si="19"/>
        <v>←生</v>
      </c>
      <c r="G75" t="str">
        <f t="shared" si="20"/>
        <v>休</v>
      </c>
      <c r="H75">
        <f t="shared" si="21"/>
        <v>7</v>
      </c>
    </row>
    <row r="76" spans="1:8" x14ac:dyDescent="0.25">
      <c r="A76" t="str">
        <f t="shared" si="15"/>
        <v>申</v>
      </c>
      <c r="B76" t="str">
        <f t="shared" si="16"/>
        <v>金</v>
      </c>
      <c r="C76" t="str">
        <f t="shared" si="17"/>
        <v>震</v>
      </c>
      <c r="D76" t="str">
        <f t="shared" si="18"/>
        <v>木</v>
      </c>
      <c r="E76" t="str">
        <f t="shared" si="22"/>
        <v>金木</v>
      </c>
      <c r="F76" t="str">
        <f t="shared" si="19"/>
        <v>剋→</v>
      </c>
      <c r="G76" t="str">
        <f t="shared" si="20"/>
        <v>死</v>
      </c>
      <c r="H76">
        <f t="shared" si="21"/>
        <v>2</v>
      </c>
    </row>
    <row r="77" spans="1:8" x14ac:dyDescent="0.25">
      <c r="A77" t="str">
        <f t="shared" si="15"/>
        <v>申</v>
      </c>
      <c r="B77" t="str">
        <f t="shared" si="16"/>
        <v>金</v>
      </c>
      <c r="C77" t="str">
        <f t="shared" si="17"/>
        <v>巽</v>
      </c>
      <c r="D77" t="str">
        <f t="shared" si="18"/>
        <v>木</v>
      </c>
      <c r="E77" t="str">
        <f t="shared" si="22"/>
        <v>金木</v>
      </c>
      <c r="F77" t="str">
        <f t="shared" si="19"/>
        <v>剋→</v>
      </c>
      <c r="G77" t="str">
        <f t="shared" si="20"/>
        <v>死</v>
      </c>
      <c r="H77">
        <f t="shared" si="21"/>
        <v>1</v>
      </c>
    </row>
    <row r="78" spans="1:8" x14ac:dyDescent="0.25">
      <c r="A78" t="str">
        <f t="shared" si="15"/>
        <v>申</v>
      </c>
      <c r="B78" t="str">
        <f t="shared" si="16"/>
        <v>金</v>
      </c>
      <c r="C78" t="str">
        <f t="shared" si="17"/>
        <v>乾</v>
      </c>
      <c r="D78" t="str">
        <f t="shared" si="18"/>
        <v>金</v>
      </c>
      <c r="E78" t="str">
        <f t="shared" si="22"/>
        <v>金金</v>
      </c>
      <c r="F78" t="str">
        <f t="shared" si="19"/>
        <v>比</v>
      </c>
      <c r="G78" t="str">
        <f t="shared" si="20"/>
        <v>旺</v>
      </c>
      <c r="H78">
        <f t="shared" si="21"/>
        <v>5</v>
      </c>
    </row>
    <row r="79" spans="1:8" x14ac:dyDescent="0.25">
      <c r="A79" t="str">
        <f t="shared" si="15"/>
        <v>申</v>
      </c>
      <c r="B79" t="str">
        <f t="shared" si="16"/>
        <v>金</v>
      </c>
      <c r="C79" t="str">
        <f t="shared" si="17"/>
        <v>兌</v>
      </c>
      <c r="D79" t="str">
        <f t="shared" si="18"/>
        <v>金</v>
      </c>
      <c r="E79" t="str">
        <f t="shared" si="22"/>
        <v>金金</v>
      </c>
      <c r="F79" t="str">
        <f t="shared" si="19"/>
        <v>比</v>
      </c>
      <c r="G79" t="str">
        <f t="shared" si="20"/>
        <v>旺</v>
      </c>
      <c r="H79">
        <f t="shared" si="21"/>
        <v>6</v>
      </c>
    </row>
    <row r="80" spans="1:8" x14ac:dyDescent="0.25">
      <c r="A80" t="str">
        <f t="shared" si="15"/>
        <v>申</v>
      </c>
      <c r="B80" t="str">
        <f t="shared" si="16"/>
        <v>金</v>
      </c>
      <c r="C80" t="str">
        <f t="shared" si="17"/>
        <v>艮</v>
      </c>
      <c r="D80" t="str">
        <f t="shared" si="18"/>
        <v>土</v>
      </c>
      <c r="E80" t="str">
        <f t="shared" si="22"/>
        <v>金土</v>
      </c>
      <c r="F80" t="str">
        <f t="shared" si="19"/>
        <v>←生</v>
      </c>
      <c r="G80" t="str">
        <f t="shared" si="20"/>
        <v>休</v>
      </c>
      <c r="H80">
        <f t="shared" si="21"/>
        <v>3</v>
      </c>
    </row>
    <row r="81" spans="1:8" x14ac:dyDescent="0.25">
      <c r="A81" t="str">
        <f t="shared" si="15"/>
        <v>申</v>
      </c>
      <c r="B81" t="str">
        <f t="shared" si="16"/>
        <v>金</v>
      </c>
      <c r="C81" t="str">
        <f t="shared" si="17"/>
        <v>離</v>
      </c>
      <c r="D81" t="str">
        <f t="shared" si="18"/>
        <v>火</v>
      </c>
      <c r="E81" t="str">
        <f t="shared" si="22"/>
        <v>金火</v>
      </c>
      <c r="F81" t="str">
        <f t="shared" si="19"/>
        <v>←剋</v>
      </c>
      <c r="G81" t="str">
        <f t="shared" si="20"/>
        <v>囚</v>
      </c>
      <c r="H81">
        <f t="shared" si="21"/>
        <v>8</v>
      </c>
    </row>
    <row r="82" spans="1:8" x14ac:dyDescent="0.25">
      <c r="A82" t="str">
        <f t="shared" si="15"/>
        <v>申</v>
      </c>
      <c r="B82" t="str">
        <f t="shared" si="16"/>
        <v>金</v>
      </c>
      <c r="C82" t="str">
        <f t="shared" si="17"/>
        <v>中</v>
      </c>
      <c r="D82" t="str">
        <f t="shared" si="18"/>
        <v>土</v>
      </c>
      <c r="E82" t="str">
        <f t="shared" si="22"/>
        <v>金土</v>
      </c>
      <c r="F82" t="str">
        <f t="shared" si="19"/>
        <v>←生</v>
      </c>
      <c r="G82" t="str">
        <f t="shared" si="20"/>
        <v>休</v>
      </c>
      <c r="H82">
        <f t="shared" si="21"/>
        <v>-1</v>
      </c>
    </row>
    <row r="83" spans="1:8" x14ac:dyDescent="0.25">
      <c r="A83" t="str">
        <f t="shared" si="15"/>
        <v>酉</v>
      </c>
      <c r="B83" t="str">
        <f t="shared" si="16"/>
        <v>金</v>
      </c>
      <c r="C83" t="str">
        <f t="shared" si="17"/>
        <v>坎</v>
      </c>
      <c r="D83" t="str">
        <f t="shared" si="18"/>
        <v>水</v>
      </c>
      <c r="E83" t="str">
        <f t="shared" si="22"/>
        <v>金水</v>
      </c>
      <c r="F83" t="str">
        <f t="shared" si="19"/>
        <v>生→</v>
      </c>
      <c r="G83" t="str">
        <f t="shared" si="20"/>
        <v>相</v>
      </c>
      <c r="H83">
        <f t="shared" si="21"/>
        <v>4</v>
      </c>
    </row>
    <row r="84" spans="1:8" x14ac:dyDescent="0.25">
      <c r="A84" t="str">
        <f t="shared" si="15"/>
        <v>酉</v>
      </c>
      <c r="B84" t="str">
        <f t="shared" si="16"/>
        <v>金</v>
      </c>
      <c r="C84" t="str">
        <f t="shared" si="17"/>
        <v>坤</v>
      </c>
      <c r="D84" t="str">
        <f t="shared" si="18"/>
        <v>土</v>
      </c>
      <c r="E84" t="str">
        <f t="shared" si="22"/>
        <v>金土</v>
      </c>
      <c r="F84" t="str">
        <f t="shared" si="19"/>
        <v>←生</v>
      </c>
      <c r="G84" t="str">
        <f t="shared" si="20"/>
        <v>休</v>
      </c>
      <c r="H84">
        <f t="shared" si="21"/>
        <v>7</v>
      </c>
    </row>
    <row r="85" spans="1:8" x14ac:dyDescent="0.25">
      <c r="A85" t="str">
        <f t="shared" si="15"/>
        <v>酉</v>
      </c>
      <c r="B85" t="str">
        <f t="shared" si="16"/>
        <v>金</v>
      </c>
      <c r="C85" t="str">
        <f t="shared" si="17"/>
        <v>震</v>
      </c>
      <c r="D85" t="str">
        <f t="shared" si="18"/>
        <v>木</v>
      </c>
      <c r="E85" t="str">
        <f t="shared" si="22"/>
        <v>金木</v>
      </c>
      <c r="F85" t="str">
        <f t="shared" si="19"/>
        <v>剋→</v>
      </c>
      <c r="G85" t="str">
        <f t="shared" si="20"/>
        <v>死</v>
      </c>
      <c r="H85">
        <f t="shared" si="21"/>
        <v>2</v>
      </c>
    </row>
    <row r="86" spans="1:8" x14ac:dyDescent="0.25">
      <c r="A86" t="str">
        <f t="shared" si="15"/>
        <v>酉</v>
      </c>
      <c r="B86" t="str">
        <f t="shared" si="16"/>
        <v>金</v>
      </c>
      <c r="C86" t="str">
        <f t="shared" si="17"/>
        <v>巽</v>
      </c>
      <c r="D86" t="str">
        <f t="shared" si="18"/>
        <v>木</v>
      </c>
      <c r="E86" t="str">
        <f t="shared" si="22"/>
        <v>金木</v>
      </c>
      <c r="F86" t="str">
        <f t="shared" si="19"/>
        <v>剋→</v>
      </c>
      <c r="G86" t="str">
        <f t="shared" si="20"/>
        <v>死</v>
      </c>
      <c r="H86">
        <f t="shared" si="21"/>
        <v>1</v>
      </c>
    </row>
    <row r="87" spans="1:8" x14ac:dyDescent="0.25">
      <c r="A87" t="str">
        <f t="shared" si="15"/>
        <v>酉</v>
      </c>
      <c r="B87" t="str">
        <f t="shared" si="16"/>
        <v>金</v>
      </c>
      <c r="C87" t="str">
        <f t="shared" si="17"/>
        <v>乾</v>
      </c>
      <c r="D87" t="str">
        <f t="shared" si="18"/>
        <v>金</v>
      </c>
      <c r="E87" t="str">
        <f t="shared" si="22"/>
        <v>金金</v>
      </c>
      <c r="F87" t="str">
        <f t="shared" si="19"/>
        <v>比</v>
      </c>
      <c r="G87" t="str">
        <f t="shared" si="20"/>
        <v>旺</v>
      </c>
      <c r="H87">
        <f t="shared" si="21"/>
        <v>5</v>
      </c>
    </row>
    <row r="88" spans="1:8" x14ac:dyDescent="0.25">
      <c r="A88" t="str">
        <f t="shared" si="15"/>
        <v>酉</v>
      </c>
      <c r="B88" t="str">
        <f t="shared" si="16"/>
        <v>金</v>
      </c>
      <c r="C88" t="str">
        <f t="shared" si="17"/>
        <v>兌</v>
      </c>
      <c r="D88" t="str">
        <f t="shared" si="18"/>
        <v>金</v>
      </c>
      <c r="E88" t="str">
        <f t="shared" si="22"/>
        <v>金金</v>
      </c>
      <c r="F88" t="str">
        <f t="shared" si="19"/>
        <v>比</v>
      </c>
      <c r="G88" t="str">
        <f t="shared" si="20"/>
        <v>旺</v>
      </c>
      <c r="H88">
        <f t="shared" si="21"/>
        <v>6</v>
      </c>
    </row>
    <row r="89" spans="1:8" x14ac:dyDescent="0.25">
      <c r="A89" t="str">
        <f t="shared" si="15"/>
        <v>酉</v>
      </c>
      <c r="B89" t="str">
        <f t="shared" si="16"/>
        <v>金</v>
      </c>
      <c r="C89" t="str">
        <f t="shared" si="17"/>
        <v>艮</v>
      </c>
      <c r="D89" t="str">
        <f t="shared" si="18"/>
        <v>土</v>
      </c>
      <c r="E89" t="str">
        <f t="shared" si="22"/>
        <v>金土</v>
      </c>
      <c r="F89" t="str">
        <f t="shared" si="19"/>
        <v>←生</v>
      </c>
      <c r="G89" t="str">
        <f t="shared" si="20"/>
        <v>休</v>
      </c>
      <c r="H89">
        <f t="shared" si="21"/>
        <v>3</v>
      </c>
    </row>
    <row r="90" spans="1:8" x14ac:dyDescent="0.25">
      <c r="A90" t="str">
        <f t="shared" si="15"/>
        <v>酉</v>
      </c>
      <c r="B90" t="str">
        <f t="shared" si="16"/>
        <v>金</v>
      </c>
      <c r="C90" t="str">
        <f t="shared" si="17"/>
        <v>離</v>
      </c>
      <c r="D90" t="str">
        <f t="shared" si="18"/>
        <v>火</v>
      </c>
      <c r="E90" t="str">
        <f t="shared" si="22"/>
        <v>金火</v>
      </c>
      <c r="F90" t="str">
        <f t="shared" si="19"/>
        <v>←剋</v>
      </c>
      <c r="G90" t="str">
        <f t="shared" si="20"/>
        <v>囚</v>
      </c>
      <c r="H90">
        <f t="shared" si="21"/>
        <v>8</v>
      </c>
    </row>
    <row r="91" spans="1:8" x14ac:dyDescent="0.25">
      <c r="A91" t="str">
        <f t="shared" si="15"/>
        <v>酉</v>
      </c>
      <c r="B91" t="str">
        <f t="shared" si="16"/>
        <v>金</v>
      </c>
      <c r="C91" t="str">
        <f t="shared" si="17"/>
        <v>中</v>
      </c>
      <c r="D91" t="str">
        <f t="shared" si="18"/>
        <v>土</v>
      </c>
      <c r="E91" t="str">
        <f t="shared" si="22"/>
        <v>金土</v>
      </c>
      <c r="F91" t="str">
        <f t="shared" si="19"/>
        <v>←生</v>
      </c>
      <c r="G91" t="str">
        <f t="shared" si="20"/>
        <v>休</v>
      </c>
      <c r="H91">
        <f t="shared" si="21"/>
        <v>-1</v>
      </c>
    </row>
    <row r="92" spans="1:8" x14ac:dyDescent="0.25">
      <c r="A92" t="str">
        <f t="shared" si="15"/>
        <v>戌</v>
      </c>
      <c r="B92" t="str">
        <f t="shared" si="16"/>
        <v>土</v>
      </c>
      <c r="C92" t="str">
        <f t="shared" si="17"/>
        <v>坎</v>
      </c>
      <c r="D92" t="str">
        <f t="shared" si="18"/>
        <v>水</v>
      </c>
      <c r="E92" t="str">
        <f t="shared" si="22"/>
        <v>土水</v>
      </c>
      <c r="F92" t="str">
        <f t="shared" si="19"/>
        <v>剋→</v>
      </c>
      <c r="G92" t="str">
        <f t="shared" si="20"/>
        <v>死</v>
      </c>
      <c r="H92">
        <f t="shared" si="21"/>
        <v>4</v>
      </c>
    </row>
    <row r="93" spans="1:8" x14ac:dyDescent="0.25">
      <c r="A93" t="str">
        <f t="shared" si="15"/>
        <v>戌</v>
      </c>
      <c r="B93" t="str">
        <f t="shared" si="16"/>
        <v>土</v>
      </c>
      <c r="C93" t="str">
        <f t="shared" si="17"/>
        <v>坤</v>
      </c>
      <c r="D93" t="str">
        <f t="shared" si="18"/>
        <v>土</v>
      </c>
      <c r="E93" t="str">
        <f t="shared" si="22"/>
        <v>土土</v>
      </c>
      <c r="F93" t="str">
        <f t="shared" si="19"/>
        <v>比</v>
      </c>
      <c r="G93" t="str">
        <f t="shared" si="20"/>
        <v>旺</v>
      </c>
      <c r="H93">
        <f t="shared" si="21"/>
        <v>7</v>
      </c>
    </row>
    <row r="94" spans="1:8" x14ac:dyDescent="0.25">
      <c r="A94" t="str">
        <f t="shared" si="15"/>
        <v>戌</v>
      </c>
      <c r="B94" t="str">
        <f t="shared" si="16"/>
        <v>土</v>
      </c>
      <c r="C94" t="str">
        <f t="shared" si="17"/>
        <v>震</v>
      </c>
      <c r="D94" t="str">
        <f t="shared" si="18"/>
        <v>木</v>
      </c>
      <c r="E94" t="str">
        <f t="shared" si="22"/>
        <v>土木</v>
      </c>
      <c r="F94" t="str">
        <f t="shared" si="19"/>
        <v>←剋</v>
      </c>
      <c r="G94" t="str">
        <f t="shared" si="20"/>
        <v>囚</v>
      </c>
      <c r="H94">
        <f t="shared" si="21"/>
        <v>2</v>
      </c>
    </row>
    <row r="95" spans="1:8" x14ac:dyDescent="0.25">
      <c r="A95" t="str">
        <f t="shared" si="15"/>
        <v>戌</v>
      </c>
      <c r="B95" t="str">
        <f t="shared" si="16"/>
        <v>土</v>
      </c>
      <c r="C95" t="str">
        <f t="shared" si="17"/>
        <v>巽</v>
      </c>
      <c r="D95" t="str">
        <f t="shared" si="18"/>
        <v>木</v>
      </c>
      <c r="E95" t="str">
        <f t="shared" si="22"/>
        <v>土木</v>
      </c>
      <c r="F95" t="str">
        <f t="shared" si="19"/>
        <v>←剋</v>
      </c>
      <c r="G95" t="str">
        <f t="shared" si="20"/>
        <v>囚</v>
      </c>
      <c r="H95">
        <f t="shared" si="21"/>
        <v>1</v>
      </c>
    </row>
    <row r="96" spans="1:8" x14ac:dyDescent="0.25">
      <c r="A96" t="str">
        <f t="shared" si="15"/>
        <v>戌</v>
      </c>
      <c r="B96" t="str">
        <f t="shared" si="16"/>
        <v>土</v>
      </c>
      <c r="C96" t="str">
        <f t="shared" si="17"/>
        <v>乾</v>
      </c>
      <c r="D96" t="str">
        <f t="shared" si="18"/>
        <v>金</v>
      </c>
      <c r="E96" t="str">
        <f t="shared" si="22"/>
        <v>土金</v>
      </c>
      <c r="F96" t="str">
        <f t="shared" si="19"/>
        <v>生→</v>
      </c>
      <c r="G96" t="str">
        <f t="shared" si="20"/>
        <v>相</v>
      </c>
      <c r="H96">
        <f t="shared" si="21"/>
        <v>5</v>
      </c>
    </row>
    <row r="97" spans="1:8" x14ac:dyDescent="0.25">
      <c r="A97" t="str">
        <f t="shared" si="15"/>
        <v>戌</v>
      </c>
      <c r="B97" t="str">
        <f t="shared" si="16"/>
        <v>土</v>
      </c>
      <c r="C97" t="str">
        <f t="shared" si="17"/>
        <v>兌</v>
      </c>
      <c r="D97" t="str">
        <f t="shared" si="18"/>
        <v>金</v>
      </c>
      <c r="E97" t="str">
        <f t="shared" si="22"/>
        <v>土金</v>
      </c>
      <c r="F97" t="str">
        <f t="shared" si="19"/>
        <v>生→</v>
      </c>
      <c r="G97" t="str">
        <f t="shared" si="20"/>
        <v>相</v>
      </c>
      <c r="H97">
        <f t="shared" si="21"/>
        <v>6</v>
      </c>
    </row>
    <row r="98" spans="1:8" x14ac:dyDescent="0.25">
      <c r="A98" t="str">
        <f t="shared" ref="A98:A109" si="23">INDEX(月支, CEILING((ROW()-1)/9, 1))</f>
        <v>戌</v>
      </c>
      <c r="B98" t="str">
        <f t="shared" ref="B98:B129" si="24">VLOOKUP(A98, 月五行, 2, FALSE)</f>
        <v>土</v>
      </c>
      <c r="C98" t="str">
        <f t="shared" ref="C98:C109" si="25">INDEX(九宮關係, MOD(ROW()-2, 9)+1, 2)</f>
        <v>艮</v>
      </c>
      <c r="D98" t="str">
        <f t="shared" ref="D98:D109" si="26">INDEX(九宮關係, MOD(ROW()-2, 9)+1, 5)</f>
        <v>土</v>
      </c>
      <c r="E98" t="str">
        <f t="shared" si="22"/>
        <v>土土</v>
      </c>
      <c r="F98" t="str">
        <f t="shared" ref="F98:F129" si="27">VLOOKUP(E98, 五行生剋關係, 2, FALSE)</f>
        <v>比</v>
      </c>
      <c r="G98" t="str">
        <f t="shared" ref="G98:G129" si="28">VLOOKUP(F98,生剋旺衰主客, 3, FALSE)</f>
        <v>旺</v>
      </c>
      <c r="H98">
        <f t="shared" ref="H98:H109" si="29">VLOOKUP(C98, 宮對應位, 5,FALSE)</f>
        <v>3</v>
      </c>
    </row>
    <row r="99" spans="1:8" x14ac:dyDescent="0.25">
      <c r="A99" t="str">
        <f t="shared" si="23"/>
        <v>戌</v>
      </c>
      <c r="B99" t="str">
        <f t="shared" si="24"/>
        <v>土</v>
      </c>
      <c r="C99" t="str">
        <f t="shared" si="25"/>
        <v>離</v>
      </c>
      <c r="D99" t="str">
        <f t="shared" si="26"/>
        <v>火</v>
      </c>
      <c r="E99" t="str">
        <f t="shared" si="22"/>
        <v>土火</v>
      </c>
      <c r="F99" t="str">
        <f t="shared" si="27"/>
        <v>←生</v>
      </c>
      <c r="G99" t="str">
        <f t="shared" si="28"/>
        <v>休</v>
      </c>
      <c r="H99">
        <f t="shared" si="29"/>
        <v>8</v>
      </c>
    </row>
    <row r="100" spans="1:8" x14ac:dyDescent="0.25">
      <c r="A100" t="str">
        <f t="shared" si="23"/>
        <v>戌</v>
      </c>
      <c r="B100" t="str">
        <f t="shared" si="24"/>
        <v>土</v>
      </c>
      <c r="C100" t="str">
        <f t="shared" si="25"/>
        <v>中</v>
      </c>
      <c r="D100" t="str">
        <f t="shared" si="26"/>
        <v>土</v>
      </c>
      <c r="E100" t="str">
        <f t="shared" si="22"/>
        <v>土土</v>
      </c>
      <c r="F100" t="str">
        <f t="shared" si="27"/>
        <v>比</v>
      </c>
      <c r="G100" t="str">
        <f t="shared" si="28"/>
        <v>旺</v>
      </c>
      <c r="H100">
        <f t="shared" si="29"/>
        <v>-1</v>
      </c>
    </row>
    <row r="101" spans="1:8" x14ac:dyDescent="0.25">
      <c r="A101" t="str">
        <f t="shared" si="23"/>
        <v>亥</v>
      </c>
      <c r="B101" t="str">
        <f t="shared" si="24"/>
        <v>水</v>
      </c>
      <c r="C101" t="str">
        <f t="shared" si="25"/>
        <v>坎</v>
      </c>
      <c r="D101" t="str">
        <f t="shared" si="26"/>
        <v>水</v>
      </c>
      <c r="E101" t="str">
        <f t="shared" si="22"/>
        <v>水水</v>
      </c>
      <c r="F101" t="str">
        <f t="shared" si="27"/>
        <v>比</v>
      </c>
      <c r="G101" t="str">
        <f t="shared" si="28"/>
        <v>旺</v>
      </c>
      <c r="H101">
        <f t="shared" si="29"/>
        <v>4</v>
      </c>
    </row>
    <row r="102" spans="1:8" x14ac:dyDescent="0.25">
      <c r="A102" t="str">
        <f t="shared" si="23"/>
        <v>亥</v>
      </c>
      <c r="B102" t="str">
        <f t="shared" si="24"/>
        <v>水</v>
      </c>
      <c r="C102" t="str">
        <f t="shared" si="25"/>
        <v>坤</v>
      </c>
      <c r="D102" t="str">
        <f t="shared" si="26"/>
        <v>土</v>
      </c>
      <c r="E102" t="str">
        <f t="shared" si="22"/>
        <v>水土</v>
      </c>
      <c r="F102" t="str">
        <f t="shared" si="27"/>
        <v>←剋</v>
      </c>
      <c r="G102" t="str">
        <f t="shared" si="28"/>
        <v>囚</v>
      </c>
      <c r="H102">
        <f t="shared" si="29"/>
        <v>7</v>
      </c>
    </row>
    <row r="103" spans="1:8" x14ac:dyDescent="0.25">
      <c r="A103" t="str">
        <f t="shared" si="23"/>
        <v>亥</v>
      </c>
      <c r="B103" t="str">
        <f t="shared" si="24"/>
        <v>水</v>
      </c>
      <c r="C103" t="str">
        <f t="shared" si="25"/>
        <v>震</v>
      </c>
      <c r="D103" t="str">
        <f t="shared" si="26"/>
        <v>木</v>
      </c>
      <c r="E103" t="str">
        <f t="shared" si="22"/>
        <v>水木</v>
      </c>
      <c r="F103" t="str">
        <f t="shared" si="27"/>
        <v>生→</v>
      </c>
      <c r="G103" t="str">
        <f t="shared" si="28"/>
        <v>相</v>
      </c>
      <c r="H103">
        <f t="shared" si="29"/>
        <v>2</v>
      </c>
    </row>
    <row r="104" spans="1:8" x14ac:dyDescent="0.25">
      <c r="A104" t="str">
        <f t="shared" si="23"/>
        <v>亥</v>
      </c>
      <c r="B104" t="str">
        <f t="shared" si="24"/>
        <v>水</v>
      </c>
      <c r="C104" t="str">
        <f t="shared" si="25"/>
        <v>巽</v>
      </c>
      <c r="D104" t="str">
        <f t="shared" si="26"/>
        <v>木</v>
      </c>
      <c r="E104" t="str">
        <f t="shared" si="22"/>
        <v>水木</v>
      </c>
      <c r="F104" t="str">
        <f t="shared" si="27"/>
        <v>生→</v>
      </c>
      <c r="G104" t="str">
        <f t="shared" si="28"/>
        <v>相</v>
      </c>
      <c r="H104">
        <f t="shared" si="29"/>
        <v>1</v>
      </c>
    </row>
    <row r="105" spans="1:8" x14ac:dyDescent="0.25">
      <c r="A105" t="str">
        <f t="shared" si="23"/>
        <v>亥</v>
      </c>
      <c r="B105" t="str">
        <f t="shared" si="24"/>
        <v>水</v>
      </c>
      <c r="C105" t="str">
        <f t="shared" si="25"/>
        <v>乾</v>
      </c>
      <c r="D105" t="str">
        <f t="shared" si="26"/>
        <v>金</v>
      </c>
      <c r="E105" t="str">
        <f t="shared" si="22"/>
        <v>水金</v>
      </c>
      <c r="F105" t="str">
        <f t="shared" si="27"/>
        <v>←生</v>
      </c>
      <c r="G105" t="str">
        <f t="shared" si="28"/>
        <v>休</v>
      </c>
      <c r="H105">
        <f t="shared" si="29"/>
        <v>5</v>
      </c>
    </row>
    <row r="106" spans="1:8" x14ac:dyDescent="0.25">
      <c r="A106" t="str">
        <f t="shared" si="23"/>
        <v>亥</v>
      </c>
      <c r="B106" t="str">
        <f t="shared" si="24"/>
        <v>水</v>
      </c>
      <c r="C106" t="str">
        <f t="shared" si="25"/>
        <v>兌</v>
      </c>
      <c r="D106" t="str">
        <f t="shared" si="26"/>
        <v>金</v>
      </c>
      <c r="E106" t="str">
        <f t="shared" si="22"/>
        <v>水金</v>
      </c>
      <c r="F106" t="str">
        <f t="shared" si="27"/>
        <v>←生</v>
      </c>
      <c r="G106" t="str">
        <f t="shared" si="28"/>
        <v>休</v>
      </c>
      <c r="H106">
        <f t="shared" si="29"/>
        <v>6</v>
      </c>
    </row>
    <row r="107" spans="1:8" x14ac:dyDescent="0.25">
      <c r="A107" t="str">
        <f t="shared" si="23"/>
        <v>亥</v>
      </c>
      <c r="B107" t="str">
        <f t="shared" si="24"/>
        <v>水</v>
      </c>
      <c r="C107" t="str">
        <f t="shared" si="25"/>
        <v>艮</v>
      </c>
      <c r="D107" t="str">
        <f t="shared" si="26"/>
        <v>土</v>
      </c>
      <c r="E107" t="str">
        <f t="shared" si="22"/>
        <v>水土</v>
      </c>
      <c r="F107" t="str">
        <f t="shared" si="27"/>
        <v>←剋</v>
      </c>
      <c r="G107" t="str">
        <f t="shared" si="28"/>
        <v>囚</v>
      </c>
      <c r="H107">
        <f t="shared" si="29"/>
        <v>3</v>
      </c>
    </row>
    <row r="108" spans="1:8" x14ac:dyDescent="0.25">
      <c r="A108" t="str">
        <f t="shared" si="23"/>
        <v>亥</v>
      </c>
      <c r="B108" t="str">
        <f t="shared" si="24"/>
        <v>水</v>
      </c>
      <c r="C108" t="str">
        <f t="shared" si="25"/>
        <v>離</v>
      </c>
      <c r="D108" t="str">
        <f t="shared" si="26"/>
        <v>火</v>
      </c>
      <c r="E108" t="str">
        <f t="shared" si="22"/>
        <v>水火</v>
      </c>
      <c r="F108" t="str">
        <f t="shared" si="27"/>
        <v>剋→</v>
      </c>
      <c r="G108" t="str">
        <f t="shared" si="28"/>
        <v>死</v>
      </c>
      <c r="H108">
        <f t="shared" si="29"/>
        <v>8</v>
      </c>
    </row>
    <row r="109" spans="1:8" x14ac:dyDescent="0.25">
      <c r="A109" t="str">
        <f t="shared" si="23"/>
        <v>亥</v>
      </c>
      <c r="B109" t="str">
        <f t="shared" si="24"/>
        <v>水</v>
      </c>
      <c r="C109" t="str">
        <f t="shared" si="25"/>
        <v>中</v>
      </c>
      <c r="D109" t="str">
        <f t="shared" si="26"/>
        <v>土</v>
      </c>
      <c r="E109" t="str">
        <f t="shared" si="22"/>
        <v>水土</v>
      </c>
      <c r="F109" t="str">
        <f t="shared" si="27"/>
        <v>←剋</v>
      </c>
      <c r="G109" t="str">
        <f t="shared" si="28"/>
        <v>囚</v>
      </c>
      <c r="H109">
        <f t="shared" si="29"/>
        <v>-1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CB57FAE6-677A-4EAF-95EB-A34D5BECEAD1}">
  <ds:schemaRefs/>
</ds:datastoreItem>
</file>

<file path=customXml/itemProps2.xml><?xml version="1.0" encoding="utf-8"?>
<ds:datastoreItem xmlns:ds="http://schemas.openxmlformats.org/officeDocument/2006/customXml" ds:itemID="{D1099DB5-E6CE-4E2C-BC7C-8B0F1FFFFB8C}">
  <ds:schemaRefs/>
</ds:datastoreItem>
</file>

<file path=customXml/itemProps3.xml><?xml version="1.0" encoding="utf-8"?>
<ds:datastoreItem xmlns:ds="http://schemas.openxmlformats.org/officeDocument/2006/customXml" ds:itemID="{B1EED448-29C6-42CF-AC7D-D0324CA0099A}">
  <ds:schemaRefs/>
</ds:datastoreItem>
</file>

<file path=customXml/itemProps4.xml><?xml version="1.0" encoding="utf-8"?>
<ds:datastoreItem xmlns:ds="http://schemas.openxmlformats.org/officeDocument/2006/customXml" ds:itemID="{6035DC0E-8D12-4EE2-BF24-C667556417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落宮</vt:lpstr>
      <vt:lpstr>八門</vt:lpstr>
      <vt:lpstr>九星</vt:lpstr>
      <vt:lpstr>def</vt:lpstr>
      <vt:lpstr>主客</vt:lpstr>
      <vt:lpstr>生剋</vt:lpstr>
      <vt:lpstr>關係判斷</vt:lpstr>
      <vt:lpstr>九宮</vt:lpstr>
      <vt:lpstr>九宮五行</vt:lpstr>
      <vt:lpstr>九宮關係</vt:lpstr>
      <vt:lpstr>九星</vt:lpstr>
      <vt:lpstr>九星五行</vt:lpstr>
      <vt:lpstr>五行</vt:lpstr>
      <vt:lpstr>五行生剋關係</vt:lpstr>
      <vt:lpstr>八宮</vt:lpstr>
      <vt:lpstr>八門</vt:lpstr>
      <vt:lpstr>八門五行</vt:lpstr>
      <vt:lpstr>宮對應位</vt:lpstr>
      <vt:lpstr>月五行</vt:lpstr>
      <vt:lpstr>月支</vt:lpstr>
      <vt:lpstr>生剋旺衰主客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翔 トビー</dc:creator>
  <cp:lastModifiedBy>Hoi Cheung</cp:lastModifiedBy>
  <dcterms:created xsi:type="dcterms:W3CDTF">2024-05-15T19:03:23Z</dcterms:created>
  <dcterms:modified xsi:type="dcterms:W3CDTF">2024-05-16T12:34:10Z</dcterms:modified>
</cp:coreProperties>
</file>