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v3\"/>
    </mc:Choice>
  </mc:AlternateContent>
  <xr:revisionPtr revIDLastSave="0" documentId="13_ncr:1_{5562EA06-5542-42AD-B118-BA5F44259C1A}" xr6:coauthVersionLast="47" xr6:coauthVersionMax="47" xr10:uidLastSave="{00000000-0000-0000-0000-000000000000}"/>
  <bookViews>
    <workbookView xWindow="-120" yWindow="-120" windowWidth="29040" windowHeight="15990" firstSheet="4" activeTab="9" xr2:uid="{040776B6-7AC2-488B-BE71-96342D90AA1A}"/>
  </bookViews>
  <sheets>
    <sheet name="落宮" sheetId="7" state="hidden" r:id="rId1"/>
    <sheet name="八門" sheetId="6" state="hidden" r:id="rId2"/>
    <sheet name="九星" sheetId="5" state="hidden" r:id="rId3"/>
    <sheet name="def" sheetId="1" r:id="rId4"/>
    <sheet name="主客" sheetId="11" r:id="rId5"/>
    <sheet name="生剋" sheetId="3" r:id="rId6"/>
    <sheet name="關係判斷" sheetId="2" r:id="rId7"/>
    <sheet name="天干沖合" sheetId="12" r:id="rId8"/>
    <sheet name="地支沖合" sheetId="15" r:id="rId9"/>
    <sheet name="地支沖合-匯總" sheetId="13" r:id="rId10"/>
  </sheets>
  <externalReferences>
    <externalReference r:id="rId11"/>
  </externalReferences>
  <definedNames>
    <definedName name="ExternalData_1" localSheetId="8" hidden="1">地支沖合!$A$1:$C$49</definedName>
    <definedName name="ExternalData_2" localSheetId="1" hidden="1">八門!$A$1:$B$9</definedName>
    <definedName name="ExternalData_3" localSheetId="0" hidden="1">落宮!$A$1:$B$9</definedName>
    <definedName name="九宮">def!$B$2:$B$10</definedName>
    <definedName name="九宮五行">def!$B$2:$E$10</definedName>
    <definedName name="九宮關係">def!$A$2:$F$10</definedName>
    <definedName name="九星">def!$D$2:$D$10</definedName>
    <definedName name="九星五行">def!$D$2:$E$10</definedName>
    <definedName name="五行">def!$G$2:$G$6</definedName>
    <definedName name="五行生剋關係">def!$O$2:$P$26</definedName>
    <definedName name="八宮">def!$B$2:$B$9</definedName>
    <definedName name="八門">def!$C$2:$C$9</definedName>
    <definedName name="八門五行">def!$C$2:$E$9</definedName>
    <definedName name="六儀地支對應">def!$V$2:$W$7</definedName>
    <definedName name="十天干">def!$H$2:$H$11</definedName>
    <definedName name="地支九宮">def!$J$2:$L$13</definedName>
    <definedName name="宮對應位">def!$B$2:$F$10</definedName>
    <definedName name="月五行">def!$J$2:$K$13</definedName>
    <definedName name="月支">def!$J$2:$J$13</definedName>
    <definedName name="生剋旺衰主客">def!$R$2:$U$6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3" l="1"/>
  <c r="G15" i="13"/>
  <c r="G23" i="13"/>
  <c r="G39" i="13"/>
  <c r="G55" i="13"/>
  <c r="G63" i="13"/>
  <c r="G71" i="13"/>
  <c r="G79" i="13"/>
  <c r="G87" i="13"/>
  <c r="G95" i="13"/>
  <c r="G103" i="13"/>
  <c r="G111" i="13"/>
  <c r="G119" i="13"/>
  <c r="G127" i="13"/>
  <c r="G135" i="13"/>
  <c r="G143" i="13"/>
  <c r="W3" i="1"/>
  <c r="W4" i="1"/>
  <c r="W5" i="1"/>
  <c r="W6" i="1"/>
  <c r="W7" i="1"/>
  <c r="W2" i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A3" i="13"/>
  <c r="B3" i="13"/>
  <c r="F3" i="13" s="1"/>
  <c r="A4" i="13"/>
  <c r="B4" i="13"/>
  <c r="A5" i="13"/>
  <c r="B5" i="13"/>
  <c r="A6" i="13"/>
  <c r="B6" i="13"/>
  <c r="A7" i="13"/>
  <c r="E7" i="13" s="1"/>
  <c r="B7" i="13"/>
  <c r="F7" i="13" s="1"/>
  <c r="A8" i="13"/>
  <c r="E8" i="13" s="1"/>
  <c r="B8" i="13"/>
  <c r="A9" i="13"/>
  <c r="B9" i="13"/>
  <c r="A10" i="13"/>
  <c r="B10" i="13"/>
  <c r="A11" i="13"/>
  <c r="B11" i="13"/>
  <c r="F11" i="13" s="1"/>
  <c r="A12" i="13"/>
  <c r="B12" i="13"/>
  <c r="A13" i="13"/>
  <c r="B13" i="13"/>
  <c r="A14" i="13"/>
  <c r="B14" i="13"/>
  <c r="A15" i="13"/>
  <c r="E15" i="13" s="1"/>
  <c r="B15" i="13"/>
  <c r="F15" i="13" s="1"/>
  <c r="A16" i="13"/>
  <c r="B16" i="13"/>
  <c r="A17" i="13"/>
  <c r="E17" i="13" s="1"/>
  <c r="B17" i="13"/>
  <c r="A18" i="13"/>
  <c r="B18" i="13"/>
  <c r="A19" i="13"/>
  <c r="B19" i="13"/>
  <c r="F19" i="13" s="1"/>
  <c r="A20" i="13"/>
  <c r="B20" i="13"/>
  <c r="A21" i="13"/>
  <c r="B21" i="13"/>
  <c r="A22" i="13"/>
  <c r="B22" i="13"/>
  <c r="A23" i="13"/>
  <c r="E23" i="13" s="1"/>
  <c r="B23" i="13"/>
  <c r="F23" i="13" s="1"/>
  <c r="A24" i="13"/>
  <c r="B24" i="13"/>
  <c r="A25" i="13"/>
  <c r="B25" i="13"/>
  <c r="A26" i="13"/>
  <c r="B26" i="13"/>
  <c r="A27" i="13"/>
  <c r="B27" i="13"/>
  <c r="F27" i="13" s="1"/>
  <c r="A28" i="13"/>
  <c r="B28" i="13"/>
  <c r="A29" i="13"/>
  <c r="B29" i="13"/>
  <c r="A30" i="13"/>
  <c r="E30" i="13" s="1"/>
  <c r="B30" i="13"/>
  <c r="A31" i="13"/>
  <c r="B31" i="13"/>
  <c r="F31" i="13" s="1"/>
  <c r="A32" i="13"/>
  <c r="B32" i="13"/>
  <c r="A33" i="13"/>
  <c r="B33" i="13"/>
  <c r="A34" i="13"/>
  <c r="B34" i="13"/>
  <c r="A35" i="13"/>
  <c r="B35" i="13"/>
  <c r="F35" i="13" s="1"/>
  <c r="A36" i="13"/>
  <c r="B36" i="13"/>
  <c r="A37" i="13"/>
  <c r="B37" i="13"/>
  <c r="A38" i="13"/>
  <c r="B38" i="13"/>
  <c r="A39" i="13"/>
  <c r="E39" i="13" s="1"/>
  <c r="B39" i="13"/>
  <c r="F39" i="13" s="1"/>
  <c r="A40" i="13"/>
  <c r="B40" i="13"/>
  <c r="A41" i="13"/>
  <c r="B41" i="13"/>
  <c r="A42" i="13"/>
  <c r="B42" i="13"/>
  <c r="A43" i="13"/>
  <c r="B43" i="13"/>
  <c r="F43" i="13" s="1"/>
  <c r="A44" i="13"/>
  <c r="B44" i="13"/>
  <c r="A45" i="13"/>
  <c r="E45" i="13" s="1"/>
  <c r="B45" i="13"/>
  <c r="A46" i="13"/>
  <c r="E46" i="13" s="1"/>
  <c r="B46" i="13"/>
  <c r="A47" i="13"/>
  <c r="B47" i="13"/>
  <c r="F47" i="13" s="1"/>
  <c r="A48" i="13"/>
  <c r="B48" i="13"/>
  <c r="A49" i="13"/>
  <c r="B49" i="13"/>
  <c r="A50" i="13"/>
  <c r="B50" i="13"/>
  <c r="A51" i="13"/>
  <c r="B51" i="13"/>
  <c r="F51" i="13" s="1"/>
  <c r="A52" i="13"/>
  <c r="B52" i="13"/>
  <c r="A53" i="13"/>
  <c r="E53" i="13" s="1"/>
  <c r="B53" i="13"/>
  <c r="A54" i="13"/>
  <c r="B54" i="13"/>
  <c r="A55" i="13"/>
  <c r="E55" i="13" s="1"/>
  <c r="B55" i="13"/>
  <c r="F55" i="13" s="1"/>
  <c r="A56" i="13"/>
  <c r="B56" i="13"/>
  <c r="A57" i="13"/>
  <c r="B57" i="13"/>
  <c r="A58" i="13"/>
  <c r="B58" i="13"/>
  <c r="A59" i="13"/>
  <c r="B59" i="13"/>
  <c r="F59" i="13" s="1"/>
  <c r="A60" i="13"/>
  <c r="B60" i="13"/>
  <c r="A61" i="13"/>
  <c r="B61" i="13"/>
  <c r="A62" i="13"/>
  <c r="E62" i="13" s="1"/>
  <c r="B62" i="13"/>
  <c r="A63" i="13"/>
  <c r="E63" i="13" s="1"/>
  <c r="B63" i="13"/>
  <c r="F63" i="13" s="1"/>
  <c r="A64" i="13"/>
  <c r="B64" i="13"/>
  <c r="A65" i="13"/>
  <c r="B65" i="13"/>
  <c r="A66" i="13"/>
  <c r="B66" i="13"/>
  <c r="A67" i="13"/>
  <c r="B67" i="13"/>
  <c r="F67" i="13" s="1"/>
  <c r="A68" i="13"/>
  <c r="B68" i="13"/>
  <c r="A69" i="13"/>
  <c r="E69" i="13" s="1"/>
  <c r="B69" i="13"/>
  <c r="A70" i="13"/>
  <c r="B70" i="13"/>
  <c r="A71" i="13"/>
  <c r="E71" i="13" s="1"/>
  <c r="B71" i="13"/>
  <c r="F71" i="13" s="1"/>
  <c r="A72" i="13"/>
  <c r="B72" i="13"/>
  <c r="F72" i="13" s="1"/>
  <c r="A73" i="13"/>
  <c r="B73" i="13"/>
  <c r="A74" i="13"/>
  <c r="B74" i="13"/>
  <c r="A75" i="13"/>
  <c r="E75" i="13" s="1"/>
  <c r="B75" i="13"/>
  <c r="F75" i="13" s="1"/>
  <c r="A76" i="13"/>
  <c r="B76" i="13"/>
  <c r="F76" i="13" s="1"/>
  <c r="A77" i="13"/>
  <c r="B77" i="13"/>
  <c r="F77" i="13" s="1"/>
  <c r="A78" i="13"/>
  <c r="E78" i="13" s="1"/>
  <c r="B78" i="13"/>
  <c r="F78" i="13" s="1"/>
  <c r="A79" i="13"/>
  <c r="E79" i="13" s="1"/>
  <c r="B79" i="13"/>
  <c r="F79" i="13" s="1"/>
  <c r="A80" i="13"/>
  <c r="B80" i="13"/>
  <c r="F80" i="13" s="1"/>
  <c r="A81" i="13"/>
  <c r="B81" i="13"/>
  <c r="F81" i="13" s="1"/>
  <c r="A82" i="13"/>
  <c r="B82" i="13"/>
  <c r="F82" i="13" s="1"/>
  <c r="A83" i="13"/>
  <c r="B83" i="13"/>
  <c r="F83" i="13" s="1"/>
  <c r="A84" i="13"/>
  <c r="B84" i="13"/>
  <c r="F84" i="13" s="1"/>
  <c r="A85" i="13"/>
  <c r="B85" i="13"/>
  <c r="F85" i="13" s="1"/>
  <c r="A86" i="13"/>
  <c r="E86" i="13" s="1"/>
  <c r="B86" i="13"/>
  <c r="F86" i="13" s="1"/>
  <c r="A87" i="13"/>
  <c r="E87" i="13" s="1"/>
  <c r="B87" i="13"/>
  <c r="F87" i="13" s="1"/>
  <c r="A88" i="13"/>
  <c r="B88" i="13"/>
  <c r="F88" i="13" s="1"/>
  <c r="A89" i="13"/>
  <c r="B89" i="13"/>
  <c r="F89" i="13" s="1"/>
  <c r="A90" i="13"/>
  <c r="B90" i="13"/>
  <c r="F90" i="13" s="1"/>
  <c r="A91" i="13"/>
  <c r="B91" i="13"/>
  <c r="F91" i="13" s="1"/>
  <c r="A92" i="13"/>
  <c r="B92" i="13"/>
  <c r="F92" i="13" s="1"/>
  <c r="A93" i="13"/>
  <c r="B93" i="13"/>
  <c r="F93" i="13" s="1"/>
  <c r="A94" i="13"/>
  <c r="E94" i="13" s="1"/>
  <c r="B94" i="13"/>
  <c r="F94" i="13" s="1"/>
  <c r="A95" i="13"/>
  <c r="E95" i="13" s="1"/>
  <c r="B95" i="13"/>
  <c r="F95" i="13" s="1"/>
  <c r="A96" i="13"/>
  <c r="B96" i="13"/>
  <c r="F96" i="13" s="1"/>
  <c r="A97" i="13"/>
  <c r="B97" i="13"/>
  <c r="F97" i="13" s="1"/>
  <c r="A98" i="13"/>
  <c r="B98" i="13"/>
  <c r="F98" i="13" s="1"/>
  <c r="A99" i="13"/>
  <c r="B99" i="13"/>
  <c r="F99" i="13" s="1"/>
  <c r="A100" i="13"/>
  <c r="B100" i="13"/>
  <c r="F100" i="13" s="1"/>
  <c r="A101" i="13"/>
  <c r="B101" i="13"/>
  <c r="F101" i="13" s="1"/>
  <c r="A102" i="13"/>
  <c r="E102" i="13" s="1"/>
  <c r="B102" i="13"/>
  <c r="F102" i="13" s="1"/>
  <c r="A103" i="13"/>
  <c r="E103" i="13" s="1"/>
  <c r="B103" i="13"/>
  <c r="F103" i="13" s="1"/>
  <c r="A104" i="13"/>
  <c r="B104" i="13"/>
  <c r="F104" i="13" s="1"/>
  <c r="A105" i="13"/>
  <c r="B105" i="13"/>
  <c r="F105" i="13" s="1"/>
  <c r="A106" i="13"/>
  <c r="B106" i="13"/>
  <c r="F106" i="13" s="1"/>
  <c r="A107" i="13"/>
  <c r="B107" i="13"/>
  <c r="F107" i="13" s="1"/>
  <c r="A108" i="13"/>
  <c r="B108" i="13"/>
  <c r="F108" i="13" s="1"/>
  <c r="A109" i="13"/>
  <c r="B109" i="13"/>
  <c r="F109" i="13" s="1"/>
  <c r="A110" i="13"/>
  <c r="E110" i="13" s="1"/>
  <c r="B110" i="13"/>
  <c r="F110" i="13" s="1"/>
  <c r="A111" i="13"/>
  <c r="E111" i="13" s="1"/>
  <c r="B111" i="13"/>
  <c r="F111" i="13" s="1"/>
  <c r="A112" i="13"/>
  <c r="B112" i="13"/>
  <c r="F112" i="13" s="1"/>
  <c r="A113" i="13"/>
  <c r="B113" i="13"/>
  <c r="F113" i="13" s="1"/>
  <c r="A114" i="13"/>
  <c r="E114" i="13" s="1"/>
  <c r="B114" i="13"/>
  <c r="A115" i="13"/>
  <c r="E115" i="13" s="1"/>
  <c r="B115" i="13"/>
  <c r="F115" i="13" s="1"/>
  <c r="A116" i="13"/>
  <c r="B116" i="13"/>
  <c r="F116" i="13" s="1"/>
  <c r="A117" i="13"/>
  <c r="B117" i="13"/>
  <c r="F117" i="13" s="1"/>
  <c r="A118" i="13"/>
  <c r="E118" i="13" s="1"/>
  <c r="B118" i="13"/>
  <c r="F118" i="13" s="1"/>
  <c r="A119" i="13"/>
  <c r="E119" i="13" s="1"/>
  <c r="B119" i="13"/>
  <c r="F119" i="13" s="1"/>
  <c r="A120" i="13"/>
  <c r="B120" i="13"/>
  <c r="F120" i="13" s="1"/>
  <c r="A121" i="13"/>
  <c r="B121" i="13"/>
  <c r="F121" i="13" s="1"/>
  <c r="A122" i="13"/>
  <c r="B122" i="13"/>
  <c r="A123" i="13"/>
  <c r="B123" i="13"/>
  <c r="F123" i="13" s="1"/>
  <c r="A124" i="13"/>
  <c r="B124" i="13"/>
  <c r="F124" i="13" s="1"/>
  <c r="A125" i="13"/>
  <c r="B125" i="13"/>
  <c r="F125" i="13" s="1"/>
  <c r="A126" i="13"/>
  <c r="E126" i="13" s="1"/>
  <c r="B126" i="13"/>
  <c r="F126" i="13" s="1"/>
  <c r="A127" i="13"/>
  <c r="E127" i="13" s="1"/>
  <c r="B127" i="13"/>
  <c r="F127" i="13" s="1"/>
  <c r="A128" i="13"/>
  <c r="B128" i="13"/>
  <c r="F128" i="13" s="1"/>
  <c r="A129" i="13"/>
  <c r="B129" i="13"/>
  <c r="F129" i="13" s="1"/>
  <c r="A130" i="13"/>
  <c r="E130" i="13" s="1"/>
  <c r="B130" i="13"/>
  <c r="A131" i="13"/>
  <c r="B131" i="13"/>
  <c r="F131" i="13" s="1"/>
  <c r="A132" i="13"/>
  <c r="B132" i="13"/>
  <c r="F132" i="13" s="1"/>
  <c r="A133" i="13"/>
  <c r="B133" i="13"/>
  <c r="F133" i="13" s="1"/>
  <c r="A134" i="13"/>
  <c r="E134" i="13" s="1"/>
  <c r="B134" i="13"/>
  <c r="F134" i="13" s="1"/>
  <c r="A135" i="13"/>
  <c r="E135" i="13" s="1"/>
  <c r="B135" i="13"/>
  <c r="F135" i="13" s="1"/>
  <c r="A136" i="13"/>
  <c r="B136" i="13"/>
  <c r="F136" i="13" s="1"/>
  <c r="A137" i="13"/>
  <c r="E137" i="13" s="1"/>
  <c r="B137" i="13"/>
  <c r="F137" i="13" s="1"/>
  <c r="A138" i="13"/>
  <c r="B138" i="13"/>
  <c r="F138" i="13" s="1"/>
  <c r="A139" i="13"/>
  <c r="B139" i="13"/>
  <c r="F139" i="13" s="1"/>
  <c r="A140" i="13"/>
  <c r="B140" i="13"/>
  <c r="F140" i="13" s="1"/>
  <c r="A141" i="13"/>
  <c r="B141" i="13"/>
  <c r="F141" i="13" s="1"/>
  <c r="A142" i="13"/>
  <c r="E142" i="13" s="1"/>
  <c r="B142" i="13"/>
  <c r="F142" i="13" s="1"/>
  <c r="A143" i="13"/>
  <c r="E143" i="13" s="1"/>
  <c r="B143" i="13"/>
  <c r="F143" i="13" s="1"/>
  <c r="A144" i="13"/>
  <c r="B144" i="13"/>
  <c r="F144" i="13" s="1"/>
  <c r="A145" i="13"/>
  <c r="B145" i="13"/>
  <c r="F145" i="13" s="1"/>
  <c r="B2" i="13"/>
  <c r="F2" i="13" s="1"/>
  <c r="A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5" i="12"/>
  <c r="B35" i="12"/>
  <c r="A36" i="12"/>
  <c r="B36" i="12"/>
  <c r="A37" i="12"/>
  <c r="B37" i="12"/>
  <c r="A38" i="12"/>
  <c r="B38" i="12"/>
  <c r="A39" i="12"/>
  <c r="B39" i="12"/>
  <c r="A40" i="12"/>
  <c r="B40" i="12"/>
  <c r="A41" i="12"/>
  <c r="B41" i="12"/>
  <c r="A42" i="12"/>
  <c r="B42" i="12"/>
  <c r="A43" i="12"/>
  <c r="B43" i="12"/>
  <c r="A44" i="12"/>
  <c r="B44" i="12"/>
  <c r="A45" i="12"/>
  <c r="B45" i="12"/>
  <c r="A46" i="12"/>
  <c r="B46" i="12"/>
  <c r="A47" i="12"/>
  <c r="B47" i="12"/>
  <c r="A48" i="12"/>
  <c r="B48" i="12"/>
  <c r="A49" i="12"/>
  <c r="B49" i="12"/>
  <c r="A50" i="12"/>
  <c r="B50" i="12"/>
  <c r="A51" i="12"/>
  <c r="B51" i="12"/>
  <c r="A52" i="12"/>
  <c r="B52" i="12"/>
  <c r="A53" i="12"/>
  <c r="B53" i="12"/>
  <c r="A54" i="12"/>
  <c r="B54" i="12"/>
  <c r="A55" i="12"/>
  <c r="B55" i="12"/>
  <c r="A56" i="12"/>
  <c r="B56" i="12"/>
  <c r="A57" i="12"/>
  <c r="B57" i="12"/>
  <c r="A58" i="12"/>
  <c r="B58" i="12"/>
  <c r="A59" i="12"/>
  <c r="B59" i="12"/>
  <c r="A60" i="12"/>
  <c r="B60" i="12"/>
  <c r="A61" i="12"/>
  <c r="B61" i="12"/>
  <c r="A62" i="12"/>
  <c r="B62" i="12"/>
  <c r="A63" i="12"/>
  <c r="B63" i="12"/>
  <c r="A64" i="12"/>
  <c r="B64" i="12"/>
  <c r="A65" i="12"/>
  <c r="B65" i="12"/>
  <c r="A66" i="12"/>
  <c r="B66" i="12"/>
  <c r="A67" i="12"/>
  <c r="B67" i="12"/>
  <c r="A68" i="12"/>
  <c r="B68" i="12"/>
  <c r="A69" i="12"/>
  <c r="B69" i="12"/>
  <c r="A70" i="12"/>
  <c r="B70" i="12"/>
  <c r="A71" i="12"/>
  <c r="B71" i="12"/>
  <c r="A72" i="12"/>
  <c r="B72" i="12"/>
  <c r="A73" i="12"/>
  <c r="B73" i="12"/>
  <c r="A74" i="12"/>
  <c r="B74" i="12"/>
  <c r="A75" i="12"/>
  <c r="B75" i="12"/>
  <c r="A76" i="12"/>
  <c r="B76" i="12"/>
  <c r="A77" i="12"/>
  <c r="B77" i="12"/>
  <c r="A78" i="12"/>
  <c r="B78" i="12"/>
  <c r="A79" i="12"/>
  <c r="B79" i="12"/>
  <c r="A80" i="12"/>
  <c r="B80" i="12"/>
  <c r="A81" i="12"/>
  <c r="B81" i="12"/>
  <c r="A82" i="12"/>
  <c r="B82" i="12"/>
  <c r="A83" i="12"/>
  <c r="B83" i="12"/>
  <c r="A84" i="12"/>
  <c r="B84" i="12"/>
  <c r="A85" i="12"/>
  <c r="B85" i="12"/>
  <c r="A86" i="12"/>
  <c r="B86" i="12"/>
  <c r="A87" i="12"/>
  <c r="B87" i="12"/>
  <c r="A88" i="12"/>
  <c r="B88" i="12"/>
  <c r="A89" i="12"/>
  <c r="B89" i="12"/>
  <c r="A90" i="12"/>
  <c r="B90" i="12"/>
  <c r="A91" i="12"/>
  <c r="B91" i="12"/>
  <c r="A92" i="12"/>
  <c r="B92" i="12"/>
  <c r="A93" i="12"/>
  <c r="B93" i="12"/>
  <c r="A94" i="12"/>
  <c r="B94" i="12"/>
  <c r="A95" i="12"/>
  <c r="B95" i="12"/>
  <c r="A96" i="12"/>
  <c r="B96" i="12"/>
  <c r="A97" i="12"/>
  <c r="B97" i="12"/>
  <c r="A98" i="12"/>
  <c r="B98" i="12"/>
  <c r="A99" i="12"/>
  <c r="B99" i="12"/>
  <c r="A100" i="12"/>
  <c r="B100" i="12"/>
  <c r="A101" i="12"/>
  <c r="B101" i="12"/>
  <c r="B2" i="12"/>
  <c r="B2" i="3"/>
  <c r="A2" i="12"/>
  <c r="A2" i="3"/>
  <c r="G89" i="13" l="1"/>
  <c r="G132" i="13"/>
  <c r="G52" i="13"/>
  <c r="G112" i="13"/>
  <c r="G48" i="13"/>
  <c r="G139" i="13"/>
  <c r="G19" i="13"/>
  <c r="G51" i="13"/>
  <c r="G90" i="13"/>
  <c r="G42" i="13"/>
  <c r="G34" i="13"/>
  <c r="G6" i="13"/>
  <c r="G137" i="13"/>
  <c r="E38" i="13"/>
  <c r="G142" i="13"/>
  <c r="G134" i="13"/>
  <c r="G126" i="13"/>
  <c r="G118" i="13"/>
  <c r="G110" i="13"/>
  <c r="G102" i="13"/>
  <c r="G94" i="13"/>
  <c r="G86" i="13"/>
  <c r="G78" i="13"/>
  <c r="G62" i="13"/>
  <c r="G30" i="13"/>
  <c r="G69" i="13"/>
  <c r="G53" i="13"/>
  <c r="G115" i="13"/>
  <c r="G75" i="13"/>
  <c r="E98" i="13"/>
  <c r="G98" i="13" s="1"/>
  <c r="F130" i="13"/>
  <c r="G130" i="13" s="1"/>
  <c r="F66" i="13"/>
  <c r="G66" i="13" s="1"/>
  <c r="E140" i="13"/>
  <c r="G140" i="13" s="1"/>
  <c r="E144" i="13"/>
  <c r="G144" i="13" s="1"/>
  <c r="E120" i="13"/>
  <c r="G120" i="13" s="1"/>
  <c r="E116" i="13"/>
  <c r="G116" i="13" s="1"/>
  <c r="E112" i="13"/>
  <c r="E108" i="13"/>
  <c r="G108" i="13" s="1"/>
  <c r="E104" i="13"/>
  <c r="G104" i="13" s="1"/>
  <c r="E100" i="13"/>
  <c r="G100" i="13" s="1"/>
  <c r="E96" i="13"/>
  <c r="G96" i="13" s="1"/>
  <c r="E92" i="13"/>
  <c r="G92" i="13" s="1"/>
  <c r="E88" i="13"/>
  <c r="G88" i="13" s="1"/>
  <c r="E84" i="13"/>
  <c r="G84" i="13" s="1"/>
  <c r="E80" i="13"/>
  <c r="G80" i="13" s="1"/>
  <c r="E76" i="13"/>
  <c r="G76" i="13" s="1"/>
  <c r="E72" i="13"/>
  <c r="G72" i="13" s="1"/>
  <c r="E68" i="13"/>
  <c r="G68" i="13" s="1"/>
  <c r="E64" i="13"/>
  <c r="G64" i="13" s="1"/>
  <c r="E60" i="13"/>
  <c r="G60" i="13" s="1"/>
  <c r="E56" i="13"/>
  <c r="G56" i="13" s="1"/>
  <c r="E52" i="13"/>
  <c r="E48" i="13"/>
  <c r="E44" i="13"/>
  <c r="G44" i="13" s="1"/>
  <c r="E40" i="13"/>
  <c r="G40" i="13" s="1"/>
  <c r="E36" i="13"/>
  <c r="G36" i="13" s="1"/>
  <c r="E32" i="13"/>
  <c r="G32" i="13" s="1"/>
  <c r="E28" i="13"/>
  <c r="G28" i="13" s="1"/>
  <c r="E24" i="13"/>
  <c r="G24" i="13" s="1"/>
  <c r="E16" i="13"/>
  <c r="G16" i="13" s="1"/>
  <c r="E132" i="13"/>
  <c r="E136" i="13"/>
  <c r="G136" i="13" s="1"/>
  <c r="E124" i="13"/>
  <c r="G124" i="13" s="1"/>
  <c r="E128" i="13"/>
  <c r="G128" i="13" s="1"/>
  <c r="E93" i="13"/>
  <c r="G93" i="13" s="1"/>
  <c r="E54" i="13"/>
  <c r="G54" i="13" s="1"/>
  <c r="F122" i="13"/>
  <c r="F58" i="13"/>
  <c r="E139" i="13"/>
  <c r="E131" i="13"/>
  <c r="G131" i="13" s="1"/>
  <c r="E67" i="13"/>
  <c r="G67" i="13" s="1"/>
  <c r="E59" i="13"/>
  <c r="G59" i="13" s="1"/>
  <c r="E51" i="13"/>
  <c r="E43" i="13"/>
  <c r="G43" i="13" s="1"/>
  <c r="E35" i="13"/>
  <c r="G35" i="13" s="1"/>
  <c r="E27" i="13"/>
  <c r="G27" i="13" s="1"/>
  <c r="E19" i="13"/>
  <c r="E11" i="13"/>
  <c r="G11" i="13" s="1"/>
  <c r="E3" i="13"/>
  <c r="G3" i="13" s="1"/>
  <c r="E70" i="13"/>
  <c r="G70" i="13" s="1"/>
  <c r="E31" i="13"/>
  <c r="G31" i="13" s="1"/>
  <c r="F114" i="13"/>
  <c r="G114" i="13" s="1"/>
  <c r="F50" i="13"/>
  <c r="F70" i="13"/>
  <c r="F62" i="13"/>
  <c r="F54" i="13"/>
  <c r="F46" i="13"/>
  <c r="G46" i="13" s="1"/>
  <c r="F38" i="13"/>
  <c r="G38" i="13" s="1"/>
  <c r="F30" i="13"/>
  <c r="F22" i="13"/>
  <c r="G22" i="13" s="1"/>
  <c r="F14" i="13"/>
  <c r="F6" i="13"/>
  <c r="E129" i="13"/>
  <c r="G129" i="13" s="1"/>
  <c r="E91" i="13"/>
  <c r="G91" i="13" s="1"/>
  <c r="E47" i="13"/>
  <c r="G47" i="13" s="1"/>
  <c r="F42" i="13"/>
  <c r="E12" i="13"/>
  <c r="G12" i="13" s="1"/>
  <c r="E90" i="13"/>
  <c r="E82" i="13"/>
  <c r="G82" i="13" s="1"/>
  <c r="E74" i="13"/>
  <c r="G74" i="13" s="1"/>
  <c r="E66" i="13"/>
  <c r="E58" i="13"/>
  <c r="G58" i="13" s="1"/>
  <c r="E50" i="13"/>
  <c r="G50" i="13" s="1"/>
  <c r="E42" i="13"/>
  <c r="E34" i="13"/>
  <c r="E26" i="13"/>
  <c r="G26" i="13" s="1"/>
  <c r="E22" i="13"/>
  <c r="E18" i="13"/>
  <c r="G18" i="13" s="1"/>
  <c r="E14" i="13"/>
  <c r="G14" i="13" s="1"/>
  <c r="E6" i="13"/>
  <c r="E107" i="13"/>
  <c r="G107" i="13" s="1"/>
  <c r="E85" i="13"/>
  <c r="G85" i="13" s="1"/>
  <c r="F34" i="13"/>
  <c r="E20" i="13"/>
  <c r="G20" i="13" s="1"/>
  <c r="E4" i="13"/>
  <c r="G4" i="13" s="1"/>
  <c r="F73" i="13"/>
  <c r="F69" i="13"/>
  <c r="F65" i="13"/>
  <c r="F61" i="13"/>
  <c r="F57" i="13"/>
  <c r="F53" i="13"/>
  <c r="F49" i="13"/>
  <c r="F45" i="13"/>
  <c r="G45" i="13" s="1"/>
  <c r="F41" i="13"/>
  <c r="F37" i="13"/>
  <c r="F33" i="13"/>
  <c r="F29" i="13"/>
  <c r="F25" i="13"/>
  <c r="F21" i="13"/>
  <c r="F17" i="13"/>
  <c r="G17" i="13" s="1"/>
  <c r="F13" i="13"/>
  <c r="F9" i="13"/>
  <c r="F5" i="13"/>
  <c r="E2" i="13"/>
  <c r="G2" i="13" s="1"/>
  <c r="E145" i="13"/>
  <c r="G145" i="13" s="1"/>
  <c r="E123" i="13"/>
  <c r="G123" i="13" s="1"/>
  <c r="E106" i="13"/>
  <c r="G106" i="13" s="1"/>
  <c r="E10" i="13"/>
  <c r="G10" i="13" s="1"/>
  <c r="F26" i="13"/>
  <c r="E133" i="13"/>
  <c r="G133" i="13" s="1"/>
  <c r="E117" i="13"/>
  <c r="G117" i="13" s="1"/>
  <c r="E113" i="13"/>
  <c r="G113" i="13" s="1"/>
  <c r="E109" i="13"/>
  <c r="G109" i="13" s="1"/>
  <c r="E105" i="13"/>
  <c r="G105" i="13" s="1"/>
  <c r="E101" i="13"/>
  <c r="G101" i="13" s="1"/>
  <c r="E97" i="13"/>
  <c r="G97" i="13" s="1"/>
  <c r="E81" i="13"/>
  <c r="G81" i="13" s="1"/>
  <c r="E73" i="13"/>
  <c r="G73" i="13" s="1"/>
  <c r="E65" i="13"/>
  <c r="G65" i="13" s="1"/>
  <c r="E57" i="13"/>
  <c r="G57" i="13" s="1"/>
  <c r="E49" i="13"/>
  <c r="G49" i="13" s="1"/>
  <c r="E41" i="13"/>
  <c r="G41" i="13" s="1"/>
  <c r="E37" i="13"/>
  <c r="G37" i="13" s="1"/>
  <c r="E33" i="13"/>
  <c r="G33" i="13" s="1"/>
  <c r="E29" i="13"/>
  <c r="G29" i="13" s="1"/>
  <c r="E25" i="13"/>
  <c r="G25" i="13" s="1"/>
  <c r="E21" i="13"/>
  <c r="G21" i="13" s="1"/>
  <c r="E13" i="13"/>
  <c r="G13" i="13" s="1"/>
  <c r="E9" i="13"/>
  <c r="G9" i="13" s="1"/>
  <c r="E5" i="13"/>
  <c r="G5" i="13" s="1"/>
  <c r="E122" i="13"/>
  <c r="G122" i="13" s="1"/>
  <c r="E83" i="13"/>
  <c r="G83" i="13" s="1"/>
  <c r="E61" i="13"/>
  <c r="G61" i="13" s="1"/>
  <c r="F18" i="13"/>
  <c r="E141" i="13"/>
  <c r="G141" i="13" s="1"/>
  <c r="E125" i="13"/>
  <c r="G125" i="13" s="1"/>
  <c r="E89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G8" i="13" s="1"/>
  <c r="F4" i="13"/>
  <c r="E138" i="13"/>
  <c r="G138" i="13" s="1"/>
  <c r="E121" i="13"/>
  <c r="G121" i="13" s="1"/>
  <c r="E99" i="13"/>
  <c r="G99" i="13" s="1"/>
  <c r="E77" i="13"/>
  <c r="G77" i="13" s="1"/>
  <c r="F74" i="13"/>
  <c r="F10" i="13"/>
  <c r="B2" i="11"/>
  <c r="D2" i="11" s="1"/>
  <c r="B32" i="11"/>
  <c r="D32" i="11" s="1"/>
  <c r="B33" i="11"/>
  <c r="D33" i="11" s="1"/>
  <c r="B34" i="11"/>
  <c r="D34" i="11" s="1"/>
  <c r="B35" i="11"/>
  <c r="D35" i="11" s="1"/>
  <c r="B3" i="11"/>
  <c r="D3" i="11" s="1"/>
  <c r="B44" i="11"/>
  <c r="D44" i="11" s="1"/>
  <c r="B31" i="11"/>
  <c r="D31" i="11" s="1"/>
  <c r="B36" i="11"/>
  <c r="D36" i="11" s="1"/>
  <c r="B4" i="11"/>
  <c r="D4" i="11" s="1"/>
  <c r="B5" i="11"/>
  <c r="D5" i="11" s="1"/>
  <c r="B37" i="11"/>
  <c r="D37" i="11" s="1"/>
  <c r="B38" i="11"/>
  <c r="D38" i="11" s="1"/>
  <c r="B39" i="11"/>
  <c r="D39" i="11" s="1"/>
  <c r="B48" i="11"/>
  <c r="D48" i="11" s="1"/>
  <c r="B49" i="11"/>
  <c r="D49" i="11" s="1"/>
  <c r="B19" i="11"/>
  <c r="D19" i="11" s="1"/>
  <c r="B42" i="11"/>
  <c r="D42" i="11" s="1"/>
  <c r="B43" i="11"/>
  <c r="D43" i="11" s="1"/>
  <c r="B6" i="11"/>
  <c r="D6" i="11" s="1"/>
  <c r="B7" i="11"/>
  <c r="D7" i="11" s="1"/>
  <c r="B20" i="11"/>
  <c r="D20" i="11" s="1"/>
  <c r="B10" i="11"/>
  <c r="D10" i="11" s="1"/>
  <c r="B45" i="11"/>
  <c r="D45" i="11" s="1"/>
  <c r="B21" i="11"/>
  <c r="D21" i="11" s="1"/>
  <c r="B46" i="11"/>
  <c r="D46" i="11" s="1"/>
  <c r="B47" i="11"/>
  <c r="D47" i="11" s="1"/>
  <c r="B8" i="11"/>
  <c r="D8" i="11" s="1"/>
  <c r="B9" i="11"/>
  <c r="D9" i="11" s="1"/>
  <c r="B22" i="11"/>
  <c r="D22" i="11" s="1"/>
  <c r="B11" i="11"/>
  <c r="D11" i="11" s="1"/>
  <c r="B41" i="11"/>
  <c r="D41" i="11" s="1"/>
  <c r="B50" i="11"/>
  <c r="D50" i="11" s="1"/>
  <c r="B23" i="11"/>
  <c r="D23" i="11" s="1"/>
  <c r="B24" i="11"/>
  <c r="D24" i="11" s="1"/>
  <c r="B51" i="11"/>
  <c r="D51" i="11" s="1"/>
  <c r="B52" i="11"/>
  <c r="D52" i="11" s="1"/>
  <c r="B53" i="11"/>
  <c r="D53" i="11" s="1"/>
  <c r="B17" i="11"/>
  <c r="D17" i="11" s="1"/>
  <c r="B14" i="11"/>
  <c r="D14" i="11" s="1"/>
  <c r="B55" i="11"/>
  <c r="D55" i="11" s="1"/>
  <c r="B25" i="11"/>
  <c r="D25" i="11" s="1"/>
  <c r="B26" i="11"/>
  <c r="D26" i="11" s="1"/>
  <c r="B56" i="11"/>
  <c r="D56" i="11" s="1"/>
  <c r="B57" i="11"/>
  <c r="D57" i="11" s="1"/>
  <c r="B58" i="11"/>
  <c r="D58" i="11" s="1"/>
  <c r="B40" i="11"/>
  <c r="D40" i="11" s="1"/>
  <c r="B54" i="11"/>
  <c r="D54" i="11" s="1"/>
  <c r="B59" i="11"/>
  <c r="D59" i="11" s="1"/>
  <c r="B12" i="11"/>
  <c r="D12" i="11" s="1"/>
  <c r="B13" i="11"/>
  <c r="D13" i="11" s="1"/>
  <c r="B60" i="11"/>
  <c r="D60" i="11" s="1"/>
  <c r="B61" i="11"/>
  <c r="D61" i="11" s="1"/>
  <c r="B62" i="11"/>
  <c r="D62" i="11" s="1"/>
  <c r="B63" i="11"/>
  <c r="D63" i="11" s="1"/>
  <c r="B27" i="11"/>
  <c r="D27" i="11" s="1"/>
  <c r="B64" i="11"/>
  <c r="D64" i="11" s="1"/>
  <c r="B65" i="11"/>
  <c r="D65" i="11" s="1"/>
  <c r="B66" i="11"/>
  <c r="D66" i="11" s="1"/>
  <c r="B28" i="11"/>
  <c r="D28" i="11" s="1"/>
  <c r="B29" i="11"/>
  <c r="D29" i="11" s="1"/>
  <c r="B67" i="11"/>
  <c r="D67" i="11" s="1"/>
  <c r="B68" i="11"/>
  <c r="D68" i="11" s="1"/>
  <c r="B18" i="11"/>
  <c r="D18" i="11" s="1"/>
  <c r="B69" i="11"/>
  <c r="D69" i="11" s="1"/>
  <c r="B15" i="11"/>
  <c r="D15" i="11" s="1"/>
  <c r="B16" i="11"/>
  <c r="D16" i="11" s="1"/>
  <c r="B70" i="11"/>
  <c r="D70" i="11" s="1"/>
  <c r="B71" i="11"/>
  <c r="D71" i="11" s="1"/>
  <c r="B72" i="11"/>
  <c r="D72" i="11" s="1"/>
  <c r="B73" i="11"/>
  <c r="D73" i="11" s="1"/>
  <c r="B30" i="11"/>
  <c r="D30" i="11" s="1"/>
  <c r="A2" i="11"/>
  <c r="H2" i="11" s="1"/>
  <c r="A32" i="11"/>
  <c r="H32" i="11" s="1"/>
  <c r="A33" i="11"/>
  <c r="H33" i="11" s="1"/>
  <c r="A34" i="11"/>
  <c r="H34" i="11" s="1"/>
  <c r="A35" i="11"/>
  <c r="H35" i="11" s="1"/>
  <c r="A3" i="11"/>
  <c r="H3" i="11" s="1"/>
  <c r="A44" i="11"/>
  <c r="H44" i="11" s="1"/>
  <c r="A31" i="11"/>
  <c r="H31" i="11" s="1"/>
  <c r="A36" i="11"/>
  <c r="H36" i="11" s="1"/>
  <c r="A4" i="11"/>
  <c r="H4" i="11" s="1"/>
  <c r="A5" i="11"/>
  <c r="H5" i="11" s="1"/>
  <c r="A37" i="11"/>
  <c r="H37" i="11" s="1"/>
  <c r="A38" i="11"/>
  <c r="H38" i="11" s="1"/>
  <c r="A39" i="11"/>
  <c r="H39" i="11" s="1"/>
  <c r="A48" i="11"/>
  <c r="H48" i="11" s="1"/>
  <c r="A49" i="11"/>
  <c r="H49" i="11" s="1"/>
  <c r="A19" i="11"/>
  <c r="H19" i="11" s="1"/>
  <c r="A42" i="11"/>
  <c r="H42" i="11" s="1"/>
  <c r="A43" i="11"/>
  <c r="H43" i="11" s="1"/>
  <c r="A6" i="11"/>
  <c r="H6" i="11" s="1"/>
  <c r="A7" i="11"/>
  <c r="H7" i="11" s="1"/>
  <c r="A20" i="11"/>
  <c r="H20" i="11" s="1"/>
  <c r="A10" i="11"/>
  <c r="H10" i="11" s="1"/>
  <c r="A45" i="11"/>
  <c r="H45" i="11" s="1"/>
  <c r="A21" i="11"/>
  <c r="H21" i="11" s="1"/>
  <c r="A46" i="11"/>
  <c r="H46" i="11" s="1"/>
  <c r="A47" i="11"/>
  <c r="H47" i="11" s="1"/>
  <c r="A8" i="11"/>
  <c r="H8" i="11" s="1"/>
  <c r="A9" i="11"/>
  <c r="H9" i="11" s="1"/>
  <c r="A22" i="11"/>
  <c r="H22" i="11" s="1"/>
  <c r="A11" i="11"/>
  <c r="H11" i="11" s="1"/>
  <c r="A41" i="11"/>
  <c r="H41" i="11" s="1"/>
  <c r="A50" i="11"/>
  <c r="C50" i="11" s="1"/>
  <c r="A23" i="11"/>
  <c r="H23" i="11" s="1"/>
  <c r="A24" i="11"/>
  <c r="H24" i="11" s="1"/>
  <c r="A51" i="11"/>
  <c r="H51" i="11" s="1"/>
  <c r="A52" i="11"/>
  <c r="H52" i="11" s="1"/>
  <c r="A53" i="11"/>
  <c r="H53" i="11" s="1"/>
  <c r="A17" i="11"/>
  <c r="H17" i="11" s="1"/>
  <c r="A14" i="11"/>
  <c r="H14" i="11" s="1"/>
  <c r="A55" i="11"/>
  <c r="H55" i="11" s="1"/>
  <c r="A25" i="11"/>
  <c r="H25" i="11" s="1"/>
  <c r="A26" i="11"/>
  <c r="H26" i="11" s="1"/>
  <c r="A56" i="11"/>
  <c r="H56" i="11" s="1"/>
  <c r="A57" i="11"/>
  <c r="H57" i="11" s="1"/>
  <c r="A58" i="11"/>
  <c r="H58" i="11" s="1"/>
  <c r="A40" i="11"/>
  <c r="H40" i="11" s="1"/>
  <c r="A54" i="11"/>
  <c r="H54" i="11" s="1"/>
  <c r="A59" i="11"/>
  <c r="C59" i="11" s="1"/>
  <c r="A12" i="11"/>
  <c r="H12" i="11" s="1"/>
  <c r="A13" i="11"/>
  <c r="H13" i="11" s="1"/>
  <c r="A60" i="11"/>
  <c r="H60" i="11" s="1"/>
  <c r="A61" i="11"/>
  <c r="H61" i="11" s="1"/>
  <c r="A62" i="11"/>
  <c r="H62" i="11" s="1"/>
  <c r="A63" i="11"/>
  <c r="H63" i="11" s="1"/>
  <c r="A27" i="11"/>
  <c r="H27" i="11" s="1"/>
  <c r="A64" i="11"/>
  <c r="H64" i="11" s="1"/>
  <c r="A65" i="11"/>
  <c r="H65" i="11" s="1"/>
  <c r="A66" i="11"/>
  <c r="H66" i="11" s="1"/>
  <c r="A28" i="11"/>
  <c r="H28" i="11" s="1"/>
  <c r="A29" i="11"/>
  <c r="H29" i="11" s="1"/>
  <c r="A67" i="11"/>
  <c r="H67" i="11" s="1"/>
  <c r="A68" i="11"/>
  <c r="H68" i="11" s="1"/>
  <c r="A18" i="11"/>
  <c r="H18" i="11" s="1"/>
  <c r="A69" i="11"/>
  <c r="H69" i="11" s="1"/>
  <c r="A15" i="11"/>
  <c r="H15" i="11" s="1"/>
  <c r="A16" i="11"/>
  <c r="H16" i="11" s="1"/>
  <c r="A70" i="11"/>
  <c r="H70" i="11" s="1"/>
  <c r="A71" i="11"/>
  <c r="H71" i="11" s="1"/>
  <c r="A72" i="11"/>
  <c r="H72" i="11" s="1"/>
  <c r="A73" i="11"/>
  <c r="H73" i="11" s="1"/>
  <c r="A30" i="11"/>
  <c r="H30" i="11" s="1"/>
  <c r="E59" i="11" l="1"/>
  <c r="E50" i="11"/>
  <c r="C30" i="11"/>
  <c r="E30" i="11" s="1"/>
  <c r="C18" i="11"/>
  <c r="E18" i="11" s="1"/>
  <c r="C27" i="11"/>
  <c r="E27" i="11" s="1"/>
  <c r="C54" i="11"/>
  <c r="E54" i="11" s="1"/>
  <c r="C14" i="11"/>
  <c r="E14" i="11" s="1"/>
  <c r="C41" i="11"/>
  <c r="E41" i="11" s="1"/>
  <c r="C45" i="11"/>
  <c r="E45" i="11" s="1"/>
  <c r="C49" i="11"/>
  <c r="E49" i="11" s="1"/>
  <c r="C31" i="11"/>
  <c r="E31" i="11" s="1"/>
  <c r="H50" i="11"/>
  <c r="C73" i="11"/>
  <c r="E73" i="11" s="1"/>
  <c r="C68" i="11"/>
  <c r="E68" i="11" s="1"/>
  <c r="C63" i="11"/>
  <c r="E63" i="11" s="1"/>
  <c r="C40" i="11"/>
  <c r="E40" i="11" s="1"/>
  <c r="C17" i="11"/>
  <c r="E17" i="11" s="1"/>
  <c r="C11" i="11"/>
  <c r="E11" i="11" s="1"/>
  <c r="C10" i="11"/>
  <c r="E10" i="11" s="1"/>
  <c r="C48" i="11"/>
  <c r="E48" i="11" s="1"/>
  <c r="C44" i="11"/>
  <c r="E44" i="11" s="1"/>
  <c r="C64" i="11"/>
  <c r="E64" i="11" s="1"/>
  <c r="C55" i="11"/>
  <c r="E55" i="11" s="1"/>
  <c r="C21" i="11"/>
  <c r="E21" i="11" s="1"/>
  <c r="C19" i="11"/>
  <c r="E19" i="11" s="1"/>
  <c r="C2" i="11"/>
  <c r="E2" i="11" s="1"/>
  <c r="H59" i="11"/>
  <c r="C72" i="11"/>
  <c r="E72" i="11" s="1"/>
  <c r="C67" i="11"/>
  <c r="E67" i="11" s="1"/>
  <c r="C62" i="11"/>
  <c r="E62" i="11" s="1"/>
  <c r="C58" i="11"/>
  <c r="E58" i="11" s="1"/>
  <c r="C53" i="11"/>
  <c r="E53" i="11" s="1"/>
  <c r="C22" i="11"/>
  <c r="E22" i="11" s="1"/>
  <c r="C20" i="11"/>
  <c r="E20" i="11" s="1"/>
  <c r="C39" i="11"/>
  <c r="E39" i="11" s="1"/>
  <c r="C3" i="11"/>
  <c r="E3" i="11" s="1"/>
  <c r="C71" i="11"/>
  <c r="E71" i="11" s="1"/>
  <c r="C29" i="11"/>
  <c r="E29" i="11" s="1"/>
  <c r="C61" i="11"/>
  <c r="E61" i="11" s="1"/>
  <c r="C57" i="11"/>
  <c r="E57" i="11" s="1"/>
  <c r="C52" i="11"/>
  <c r="E52" i="11" s="1"/>
  <c r="C9" i="11"/>
  <c r="E9" i="11" s="1"/>
  <c r="C7" i="11"/>
  <c r="E7" i="11" s="1"/>
  <c r="C38" i="11"/>
  <c r="E38" i="11" s="1"/>
  <c r="C35" i="11"/>
  <c r="E35" i="11" s="1"/>
  <c r="C69" i="11"/>
  <c r="E69" i="11" s="1"/>
  <c r="C36" i="11"/>
  <c r="E36" i="11" s="1"/>
  <c r="C70" i="11"/>
  <c r="E70" i="11" s="1"/>
  <c r="C28" i="11"/>
  <c r="E28" i="11" s="1"/>
  <c r="C60" i="11"/>
  <c r="E60" i="11" s="1"/>
  <c r="C56" i="11"/>
  <c r="E56" i="11" s="1"/>
  <c r="C51" i="11"/>
  <c r="E51" i="11" s="1"/>
  <c r="C8" i="11"/>
  <c r="E8" i="11" s="1"/>
  <c r="C6" i="11"/>
  <c r="E6" i="11" s="1"/>
  <c r="C37" i="11"/>
  <c r="E37" i="11" s="1"/>
  <c r="C34" i="11"/>
  <c r="E34" i="11" s="1"/>
  <c r="C16" i="11"/>
  <c r="E16" i="11" s="1"/>
  <c r="C66" i="11"/>
  <c r="E66" i="11" s="1"/>
  <c r="C13" i="11"/>
  <c r="E13" i="11" s="1"/>
  <c r="C26" i="11"/>
  <c r="E26" i="11" s="1"/>
  <c r="C24" i="11"/>
  <c r="E24" i="11" s="1"/>
  <c r="C47" i="11"/>
  <c r="E47" i="11" s="1"/>
  <c r="C43" i="11"/>
  <c r="E43" i="11" s="1"/>
  <c r="C5" i="11"/>
  <c r="E5" i="11" s="1"/>
  <c r="C33" i="11"/>
  <c r="E33" i="11" s="1"/>
  <c r="C15" i="11"/>
  <c r="E15" i="11" s="1"/>
  <c r="C65" i="11"/>
  <c r="E65" i="11" s="1"/>
  <c r="C12" i="11"/>
  <c r="E12" i="11" s="1"/>
  <c r="C25" i="11"/>
  <c r="E25" i="11" s="1"/>
  <c r="C23" i="11"/>
  <c r="E23" i="11" s="1"/>
  <c r="C46" i="11"/>
  <c r="E46" i="11" s="1"/>
  <c r="C42" i="11"/>
  <c r="E42" i="11" s="1"/>
  <c r="C4" i="11"/>
  <c r="E4" i="11" s="1"/>
  <c r="C32" i="11"/>
  <c r="E32" i="11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C3" i="2" l="1"/>
  <c r="H3" i="2" s="1"/>
  <c r="D3" i="2"/>
  <c r="C4" i="2"/>
  <c r="H4" i="2" s="1"/>
  <c r="D4" i="2"/>
  <c r="C5" i="2"/>
  <c r="H5" i="2" s="1"/>
  <c r="D5" i="2"/>
  <c r="C6" i="2"/>
  <c r="H6" i="2" s="1"/>
  <c r="D6" i="2"/>
  <c r="C7" i="2"/>
  <c r="H7" i="2" s="1"/>
  <c r="D7" i="2"/>
  <c r="C8" i="2"/>
  <c r="H8" i="2" s="1"/>
  <c r="D8" i="2"/>
  <c r="C9" i="2"/>
  <c r="H9" i="2" s="1"/>
  <c r="D9" i="2"/>
  <c r="C10" i="2"/>
  <c r="H10" i="2" s="1"/>
  <c r="D10" i="2"/>
  <c r="C11" i="2"/>
  <c r="H11" i="2" s="1"/>
  <c r="D11" i="2"/>
  <c r="C12" i="2"/>
  <c r="H12" i="2" s="1"/>
  <c r="D12" i="2"/>
  <c r="C13" i="2"/>
  <c r="H13" i="2" s="1"/>
  <c r="D13" i="2"/>
  <c r="C14" i="2"/>
  <c r="H14" i="2" s="1"/>
  <c r="D14" i="2"/>
  <c r="C15" i="2"/>
  <c r="H15" i="2" s="1"/>
  <c r="D15" i="2"/>
  <c r="C16" i="2"/>
  <c r="H16" i="2" s="1"/>
  <c r="D16" i="2"/>
  <c r="C17" i="2"/>
  <c r="H17" i="2" s="1"/>
  <c r="D17" i="2"/>
  <c r="C18" i="2"/>
  <c r="H18" i="2" s="1"/>
  <c r="D18" i="2"/>
  <c r="C19" i="2"/>
  <c r="H19" i="2" s="1"/>
  <c r="D19" i="2"/>
  <c r="C20" i="2"/>
  <c r="H20" i="2" s="1"/>
  <c r="D20" i="2"/>
  <c r="C21" i="2"/>
  <c r="H21" i="2" s="1"/>
  <c r="D21" i="2"/>
  <c r="C22" i="2"/>
  <c r="H22" i="2" s="1"/>
  <c r="D22" i="2"/>
  <c r="C23" i="2"/>
  <c r="H23" i="2" s="1"/>
  <c r="D23" i="2"/>
  <c r="C24" i="2"/>
  <c r="H24" i="2" s="1"/>
  <c r="D24" i="2"/>
  <c r="C25" i="2"/>
  <c r="H25" i="2" s="1"/>
  <c r="D25" i="2"/>
  <c r="C26" i="2"/>
  <c r="H26" i="2" s="1"/>
  <c r="D26" i="2"/>
  <c r="C27" i="2"/>
  <c r="H27" i="2" s="1"/>
  <c r="D27" i="2"/>
  <c r="C28" i="2"/>
  <c r="H28" i="2" s="1"/>
  <c r="D28" i="2"/>
  <c r="C29" i="2"/>
  <c r="H29" i="2" s="1"/>
  <c r="D29" i="2"/>
  <c r="C30" i="2"/>
  <c r="H30" i="2" s="1"/>
  <c r="D30" i="2"/>
  <c r="C31" i="2"/>
  <c r="H31" i="2" s="1"/>
  <c r="D31" i="2"/>
  <c r="C32" i="2"/>
  <c r="H32" i="2" s="1"/>
  <c r="D32" i="2"/>
  <c r="C33" i="2"/>
  <c r="H33" i="2" s="1"/>
  <c r="D33" i="2"/>
  <c r="C34" i="2"/>
  <c r="H34" i="2" s="1"/>
  <c r="D34" i="2"/>
  <c r="C35" i="2"/>
  <c r="H35" i="2" s="1"/>
  <c r="D35" i="2"/>
  <c r="C36" i="2"/>
  <c r="H36" i="2" s="1"/>
  <c r="D36" i="2"/>
  <c r="C37" i="2"/>
  <c r="H37" i="2" s="1"/>
  <c r="D37" i="2"/>
  <c r="C38" i="2"/>
  <c r="H38" i="2" s="1"/>
  <c r="D38" i="2"/>
  <c r="C39" i="2"/>
  <c r="H39" i="2" s="1"/>
  <c r="D39" i="2"/>
  <c r="C40" i="2"/>
  <c r="H40" i="2" s="1"/>
  <c r="D40" i="2"/>
  <c r="C41" i="2"/>
  <c r="H41" i="2" s="1"/>
  <c r="D41" i="2"/>
  <c r="C42" i="2"/>
  <c r="H42" i="2" s="1"/>
  <c r="D42" i="2"/>
  <c r="C43" i="2"/>
  <c r="H43" i="2" s="1"/>
  <c r="D43" i="2"/>
  <c r="C44" i="2"/>
  <c r="H44" i="2" s="1"/>
  <c r="D44" i="2"/>
  <c r="C45" i="2"/>
  <c r="H45" i="2" s="1"/>
  <c r="D45" i="2"/>
  <c r="C46" i="2"/>
  <c r="H46" i="2" s="1"/>
  <c r="D46" i="2"/>
  <c r="C47" i="2"/>
  <c r="H47" i="2" s="1"/>
  <c r="D47" i="2"/>
  <c r="C48" i="2"/>
  <c r="H48" i="2" s="1"/>
  <c r="D48" i="2"/>
  <c r="C49" i="2"/>
  <c r="H49" i="2" s="1"/>
  <c r="D49" i="2"/>
  <c r="C50" i="2"/>
  <c r="H50" i="2" s="1"/>
  <c r="D50" i="2"/>
  <c r="C51" i="2"/>
  <c r="H51" i="2" s="1"/>
  <c r="D51" i="2"/>
  <c r="C52" i="2"/>
  <c r="H52" i="2" s="1"/>
  <c r="D52" i="2"/>
  <c r="C53" i="2"/>
  <c r="H53" i="2" s="1"/>
  <c r="D53" i="2"/>
  <c r="C54" i="2"/>
  <c r="H54" i="2" s="1"/>
  <c r="D54" i="2"/>
  <c r="C55" i="2"/>
  <c r="H55" i="2" s="1"/>
  <c r="D55" i="2"/>
  <c r="C56" i="2"/>
  <c r="H56" i="2" s="1"/>
  <c r="D56" i="2"/>
  <c r="C57" i="2"/>
  <c r="H57" i="2" s="1"/>
  <c r="D57" i="2"/>
  <c r="C58" i="2"/>
  <c r="H58" i="2" s="1"/>
  <c r="D58" i="2"/>
  <c r="C59" i="2"/>
  <c r="H59" i="2" s="1"/>
  <c r="D59" i="2"/>
  <c r="C60" i="2"/>
  <c r="H60" i="2" s="1"/>
  <c r="D60" i="2"/>
  <c r="C61" i="2"/>
  <c r="H61" i="2" s="1"/>
  <c r="D61" i="2"/>
  <c r="C62" i="2"/>
  <c r="H62" i="2" s="1"/>
  <c r="D62" i="2"/>
  <c r="C63" i="2"/>
  <c r="H63" i="2" s="1"/>
  <c r="D63" i="2"/>
  <c r="C64" i="2"/>
  <c r="H64" i="2" s="1"/>
  <c r="D64" i="2"/>
  <c r="C65" i="2"/>
  <c r="H65" i="2" s="1"/>
  <c r="D65" i="2"/>
  <c r="C66" i="2"/>
  <c r="H66" i="2" s="1"/>
  <c r="D66" i="2"/>
  <c r="C67" i="2"/>
  <c r="H67" i="2" s="1"/>
  <c r="D67" i="2"/>
  <c r="C68" i="2"/>
  <c r="H68" i="2" s="1"/>
  <c r="D68" i="2"/>
  <c r="C69" i="2"/>
  <c r="H69" i="2" s="1"/>
  <c r="D69" i="2"/>
  <c r="C70" i="2"/>
  <c r="H70" i="2" s="1"/>
  <c r="D70" i="2"/>
  <c r="C71" i="2"/>
  <c r="H71" i="2" s="1"/>
  <c r="D71" i="2"/>
  <c r="C72" i="2"/>
  <c r="H72" i="2" s="1"/>
  <c r="D72" i="2"/>
  <c r="C73" i="2"/>
  <c r="H73" i="2" s="1"/>
  <c r="D73" i="2"/>
  <c r="C74" i="2"/>
  <c r="H74" i="2" s="1"/>
  <c r="D74" i="2"/>
  <c r="C75" i="2"/>
  <c r="H75" i="2" s="1"/>
  <c r="D75" i="2"/>
  <c r="C76" i="2"/>
  <c r="H76" i="2" s="1"/>
  <c r="D76" i="2"/>
  <c r="C77" i="2"/>
  <c r="H77" i="2" s="1"/>
  <c r="D77" i="2"/>
  <c r="C78" i="2"/>
  <c r="H78" i="2" s="1"/>
  <c r="D78" i="2"/>
  <c r="C79" i="2"/>
  <c r="H79" i="2" s="1"/>
  <c r="D79" i="2"/>
  <c r="C80" i="2"/>
  <c r="H80" i="2" s="1"/>
  <c r="D80" i="2"/>
  <c r="C81" i="2"/>
  <c r="H81" i="2" s="1"/>
  <c r="D81" i="2"/>
  <c r="C82" i="2"/>
  <c r="H82" i="2" s="1"/>
  <c r="D82" i="2"/>
  <c r="C83" i="2"/>
  <c r="H83" i="2" s="1"/>
  <c r="D83" i="2"/>
  <c r="C84" i="2"/>
  <c r="H84" i="2" s="1"/>
  <c r="D84" i="2"/>
  <c r="C85" i="2"/>
  <c r="H85" i="2" s="1"/>
  <c r="D85" i="2"/>
  <c r="C86" i="2"/>
  <c r="H86" i="2" s="1"/>
  <c r="D86" i="2"/>
  <c r="C87" i="2"/>
  <c r="H87" i="2" s="1"/>
  <c r="D87" i="2"/>
  <c r="C88" i="2"/>
  <c r="H88" i="2" s="1"/>
  <c r="D88" i="2"/>
  <c r="C89" i="2"/>
  <c r="H89" i="2" s="1"/>
  <c r="D89" i="2"/>
  <c r="C90" i="2"/>
  <c r="H90" i="2" s="1"/>
  <c r="D90" i="2"/>
  <c r="C91" i="2"/>
  <c r="H91" i="2" s="1"/>
  <c r="D91" i="2"/>
  <c r="C92" i="2"/>
  <c r="H92" i="2" s="1"/>
  <c r="D92" i="2"/>
  <c r="C93" i="2"/>
  <c r="H93" i="2" s="1"/>
  <c r="D93" i="2"/>
  <c r="C94" i="2"/>
  <c r="H94" i="2" s="1"/>
  <c r="D94" i="2"/>
  <c r="C95" i="2"/>
  <c r="H95" i="2" s="1"/>
  <c r="D95" i="2"/>
  <c r="C96" i="2"/>
  <c r="H96" i="2" s="1"/>
  <c r="D96" i="2"/>
  <c r="C97" i="2"/>
  <c r="H97" i="2" s="1"/>
  <c r="D97" i="2"/>
  <c r="C98" i="2"/>
  <c r="H98" i="2" s="1"/>
  <c r="D98" i="2"/>
  <c r="C99" i="2"/>
  <c r="H99" i="2" s="1"/>
  <c r="D99" i="2"/>
  <c r="C100" i="2"/>
  <c r="H100" i="2" s="1"/>
  <c r="D100" i="2"/>
  <c r="C101" i="2"/>
  <c r="H101" i="2" s="1"/>
  <c r="D101" i="2"/>
  <c r="C102" i="2"/>
  <c r="H102" i="2" s="1"/>
  <c r="D102" i="2"/>
  <c r="C103" i="2"/>
  <c r="H103" i="2" s="1"/>
  <c r="D103" i="2"/>
  <c r="C104" i="2"/>
  <c r="H104" i="2" s="1"/>
  <c r="D104" i="2"/>
  <c r="C105" i="2"/>
  <c r="H105" i="2" s="1"/>
  <c r="D105" i="2"/>
  <c r="C106" i="2"/>
  <c r="H106" i="2" s="1"/>
  <c r="D106" i="2"/>
  <c r="C107" i="2"/>
  <c r="H107" i="2" s="1"/>
  <c r="D107" i="2"/>
  <c r="C108" i="2"/>
  <c r="H108" i="2" s="1"/>
  <c r="D108" i="2"/>
  <c r="C109" i="2"/>
  <c r="H109" i="2" s="1"/>
  <c r="D109" i="2"/>
  <c r="D2" i="2"/>
  <c r="C2" i="2"/>
  <c r="H2" i="2" s="1"/>
  <c r="C3" i="3"/>
  <c r="J3" i="3" s="1"/>
  <c r="D3" i="3"/>
  <c r="K3" i="3" s="1"/>
  <c r="E3" i="3"/>
  <c r="F3" i="3"/>
  <c r="C4" i="3"/>
  <c r="J4" i="3" s="1"/>
  <c r="D4" i="3"/>
  <c r="K4" i="3" s="1"/>
  <c r="E4" i="3"/>
  <c r="F4" i="3"/>
  <c r="C5" i="3"/>
  <c r="J5" i="3" s="1"/>
  <c r="D5" i="3"/>
  <c r="K5" i="3" s="1"/>
  <c r="E5" i="3"/>
  <c r="F5" i="3"/>
  <c r="C6" i="3"/>
  <c r="J6" i="3" s="1"/>
  <c r="D6" i="3"/>
  <c r="K6" i="3" s="1"/>
  <c r="E6" i="3"/>
  <c r="F6" i="3"/>
  <c r="C7" i="3"/>
  <c r="J7" i="3" s="1"/>
  <c r="D7" i="3"/>
  <c r="K7" i="3" s="1"/>
  <c r="E7" i="3"/>
  <c r="F7" i="3"/>
  <c r="C8" i="3"/>
  <c r="J8" i="3" s="1"/>
  <c r="D8" i="3"/>
  <c r="K8" i="3" s="1"/>
  <c r="E8" i="3"/>
  <c r="F8" i="3"/>
  <c r="C9" i="3"/>
  <c r="J9" i="3" s="1"/>
  <c r="D9" i="3"/>
  <c r="K9" i="3" s="1"/>
  <c r="E9" i="3"/>
  <c r="F9" i="3"/>
  <c r="C10" i="3"/>
  <c r="J10" i="3" s="1"/>
  <c r="D10" i="3"/>
  <c r="K10" i="3" s="1"/>
  <c r="E10" i="3"/>
  <c r="F10" i="3"/>
  <c r="C11" i="3"/>
  <c r="J11" i="3" s="1"/>
  <c r="D11" i="3"/>
  <c r="K11" i="3" s="1"/>
  <c r="E11" i="3"/>
  <c r="F11" i="3"/>
  <c r="C12" i="3"/>
  <c r="J12" i="3" s="1"/>
  <c r="D12" i="3"/>
  <c r="K12" i="3" s="1"/>
  <c r="E12" i="3"/>
  <c r="F12" i="3"/>
  <c r="C13" i="3"/>
  <c r="J13" i="3" s="1"/>
  <c r="D13" i="3"/>
  <c r="K13" i="3" s="1"/>
  <c r="E13" i="3"/>
  <c r="F13" i="3"/>
  <c r="C14" i="3"/>
  <c r="J14" i="3" s="1"/>
  <c r="D14" i="3"/>
  <c r="K14" i="3" s="1"/>
  <c r="E14" i="3"/>
  <c r="F14" i="3"/>
  <c r="C15" i="3"/>
  <c r="J15" i="3" s="1"/>
  <c r="D15" i="3"/>
  <c r="K15" i="3" s="1"/>
  <c r="E15" i="3"/>
  <c r="F15" i="3"/>
  <c r="C16" i="3"/>
  <c r="J16" i="3" s="1"/>
  <c r="D16" i="3"/>
  <c r="K16" i="3" s="1"/>
  <c r="E16" i="3"/>
  <c r="F16" i="3"/>
  <c r="C17" i="3"/>
  <c r="J17" i="3" s="1"/>
  <c r="D17" i="3"/>
  <c r="K17" i="3" s="1"/>
  <c r="E17" i="3"/>
  <c r="F17" i="3"/>
  <c r="C18" i="3"/>
  <c r="J18" i="3" s="1"/>
  <c r="D18" i="3"/>
  <c r="K18" i="3" s="1"/>
  <c r="E18" i="3"/>
  <c r="F18" i="3"/>
  <c r="C19" i="3"/>
  <c r="J19" i="3" s="1"/>
  <c r="D19" i="3"/>
  <c r="K19" i="3" s="1"/>
  <c r="E19" i="3"/>
  <c r="F19" i="3"/>
  <c r="C20" i="3"/>
  <c r="J20" i="3" s="1"/>
  <c r="D20" i="3"/>
  <c r="K20" i="3" s="1"/>
  <c r="E20" i="3"/>
  <c r="F20" i="3"/>
  <c r="C21" i="3"/>
  <c r="J21" i="3" s="1"/>
  <c r="D21" i="3"/>
  <c r="K21" i="3" s="1"/>
  <c r="E21" i="3"/>
  <c r="F21" i="3"/>
  <c r="C22" i="3"/>
  <c r="J22" i="3" s="1"/>
  <c r="D22" i="3"/>
  <c r="K22" i="3" s="1"/>
  <c r="E22" i="3"/>
  <c r="F22" i="3"/>
  <c r="C23" i="3"/>
  <c r="J23" i="3" s="1"/>
  <c r="D23" i="3"/>
  <c r="K23" i="3" s="1"/>
  <c r="E23" i="3"/>
  <c r="F23" i="3"/>
  <c r="C24" i="3"/>
  <c r="J24" i="3" s="1"/>
  <c r="D24" i="3"/>
  <c r="K24" i="3" s="1"/>
  <c r="E24" i="3"/>
  <c r="F24" i="3"/>
  <c r="C25" i="3"/>
  <c r="J25" i="3" s="1"/>
  <c r="D25" i="3"/>
  <c r="K25" i="3" s="1"/>
  <c r="E25" i="3"/>
  <c r="F25" i="3"/>
  <c r="C26" i="3"/>
  <c r="J26" i="3" s="1"/>
  <c r="D26" i="3"/>
  <c r="K26" i="3" s="1"/>
  <c r="E26" i="3"/>
  <c r="F26" i="3"/>
  <c r="C27" i="3"/>
  <c r="J27" i="3" s="1"/>
  <c r="D27" i="3"/>
  <c r="K27" i="3" s="1"/>
  <c r="E27" i="3"/>
  <c r="F27" i="3"/>
  <c r="C28" i="3"/>
  <c r="J28" i="3" s="1"/>
  <c r="D28" i="3"/>
  <c r="K28" i="3" s="1"/>
  <c r="E28" i="3"/>
  <c r="F28" i="3"/>
  <c r="C29" i="3"/>
  <c r="J29" i="3" s="1"/>
  <c r="D29" i="3"/>
  <c r="K29" i="3" s="1"/>
  <c r="E29" i="3"/>
  <c r="F29" i="3"/>
  <c r="C30" i="3"/>
  <c r="J30" i="3" s="1"/>
  <c r="D30" i="3"/>
  <c r="K30" i="3" s="1"/>
  <c r="E30" i="3"/>
  <c r="F30" i="3"/>
  <c r="C31" i="3"/>
  <c r="J31" i="3" s="1"/>
  <c r="D31" i="3"/>
  <c r="K31" i="3" s="1"/>
  <c r="E31" i="3"/>
  <c r="F31" i="3"/>
  <c r="C32" i="3"/>
  <c r="J32" i="3" s="1"/>
  <c r="D32" i="3"/>
  <c r="K32" i="3" s="1"/>
  <c r="E32" i="3"/>
  <c r="F32" i="3"/>
  <c r="C33" i="3"/>
  <c r="J33" i="3" s="1"/>
  <c r="D33" i="3"/>
  <c r="K33" i="3" s="1"/>
  <c r="E33" i="3"/>
  <c r="F33" i="3"/>
  <c r="C34" i="3"/>
  <c r="J34" i="3" s="1"/>
  <c r="D34" i="3"/>
  <c r="K34" i="3" s="1"/>
  <c r="E34" i="3"/>
  <c r="F34" i="3"/>
  <c r="C35" i="3"/>
  <c r="J35" i="3" s="1"/>
  <c r="D35" i="3"/>
  <c r="K35" i="3" s="1"/>
  <c r="E35" i="3"/>
  <c r="F35" i="3"/>
  <c r="C36" i="3"/>
  <c r="J36" i="3" s="1"/>
  <c r="D36" i="3"/>
  <c r="K36" i="3" s="1"/>
  <c r="E36" i="3"/>
  <c r="F36" i="3"/>
  <c r="C37" i="3"/>
  <c r="J37" i="3" s="1"/>
  <c r="D37" i="3"/>
  <c r="K37" i="3" s="1"/>
  <c r="E37" i="3"/>
  <c r="F37" i="3"/>
  <c r="C38" i="3"/>
  <c r="J38" i="3" s="1"/>
  <c r="D38" i="3"/>
  <c r="K38" i="3" s="1"/>
  <c r="E38" i="3"/>
  <c r="F38" i="3"/>
  <c r="C39" i="3"/>
  <c r="J39" i="3" s="1"/>
  <c r="D39" i="3"/>
  <c r="K39" i="3" s="1"/>
  <c r="E39" i="3"/>
  <c r="F39" i="3"/>
  <c r="C40" i="3"/>
  <c r="J40" i="3" s="1"/>
  <c r="D40" i="3"/>
  <c r="K40" i="3" s="1"/>
  <c r="E40" i="3"/>
  <c r="F40" i="3"/>
  <c r="C41" i="3"/>
  <c r="J41" i="3" s="1"/>
  <c r="D41" i="3"/>
  <c r="K41" i="3" s="1"/>
  <c r="E41" i="3"/>
  <c r="F41" i="3"/>
  <c r="C42" i="3"/>
  <c r="J42" i="3" s="1"/>
  <c r="D42" i="3"/>
  <c r="K42" i="3" s="1"/>
  <c r="E42" i="3"/>
  <c r="F42" i="3"/>
  <c r="C43" i="3"/>
  <c r="J43" i="3" s="1"/>
  <c r="D43" i="3"/>
  <c r="K43" i="3" s="1"/>
  <c r="E43" i="3"/>
  <c r="F43" i="3"/>
  <c r="C44" i="3"/>
  <c r="J44" i="3" s="1"/>
  <c r="D44" i="3"/>
  <c r="K44" i="3" s="1"/>
  <c r="E44" i="3"/>
  <c r="F44" i="3"/>
  <c r="C45" i="3"/>
  <c r="J45" i="3" s="1"/>
  <c r="D45" i="3"/>
  <c r="K45" i="3" s="1"/>
  <c r="E45" i="3"/>
  <c r="F45" i="3"/>
  <c r="C46" i="3"/>
  <c r="J46" i="3" s="1"/>
  <c r="D46" i="3"/>
  <c r="K46" i="3" s="1"/>
  <c r="E46" i="3"/>
  <c r="F46" i="3"/>
  <c r="C47" i="3"/>
  <c r="J47" i="3" s="1"/>
  <c r="D47" i="3"/>
  <c r="K47" i="3" s="1"/>
  <c r="E47" i="3"/>
  <c r="F47" i="3"/>
  <c r="C48" i="3"/>
  <c r="J48" i="3" s="1"/>
  <c r="D48" i="3"/>
  <c r="K48" i="3" s="1"/>
  <c r="E48" i="3"/>
  <c r="F48" i="3"/>
  <c r="C49" i="3"/>
  <c r="J49" i="3" s="1"/>
  <c r="D49" i="3"/>
  <c r="K49" i="3" s="1"/>
  <c r="E49" i="3"/>
  <c r="F49" i="3"/>
  <c r="C50" i="3"/>
  <c r="J50" i="3" s="1"/>
  <c r="D50" i="3"/>
  <c r="K50" i="3" s="1"/>
  <c r="E50" i="3"/>
  <c r="F50" i="3"/>
  <c r="C51" i="3"/>
  <c r="J51" i="3" s="1"/>
  <c r="D51" i="3"/>
  <c r="K51" i="3" s="1"/>
  <c r="E51" i="3"/>
  <c r="F51" i="3"/>
  <c r="C52" i="3"/>
  <c r="J52" i="3" s="1"/>
  <c r="D52" i="3"/>
  <c r="K52" i="3" s="1"/>
  <c r="E52" i="3"/>
  <c r="F52" i="3"/>
  <c r="C53" i="3"/>
  <c r="J53" i="3" s="1"/>
  <c r="D53" i="3"/>
  <c r="K53" i="3" s="1"/>
  <c r="E53" i="3"/>
  <c r="F53" i="3"/>
  <c r="C54" i="3"/>
  <c r="J54" i="3" s="1"/>
  <c r="D54" i="3"/>
  <c r="K54" i="3" s="1"/>
  <c r="E54" i="3"/>
  <c r="F54" i="3"/>
  <c r="C55" i="3"/>
  <c r="J55" i="3" s="1"/>
  <c r="D55" i="3"/>
  <c r="K55" i="3" s="1"/>
  <c r="E55" i="3"/>
  <c r="F55" i="3"/>
  <c r="C56" i="3"/>
  <c r="J56" i="3" s="1"/>
  <c r="D56" i="3"/>
  <c r="K56" i="3" s="1"/>
  <c r="E56" i="3"/>
  <c r="F56" i="3"/>
  <c r="C57" i="3"/>
  <c r="J57" i="3" s="1"/>
  <c r="D57" i="3"/>
  <c r="K57" i="3" s="1"/>
  <c r="E57" i="3"/>
  <c r="F57" i="3"/>
  <c r="C58" i="3"/>
  <c r="J58" i="3" s="1"/>
  <c r="D58" i="3"/>
  <c r="K58" i="3" s="1"/>
  <c r="E58" i="3"/>
  <c r="F58" i="3"/>
  <c r="C59" i="3"/>
  <c r="J59" i="3" s="1"/>
  <c r="D59" i="3"/>
  <c r="K59" i="3" s="1"/>
  <c r="E59" i="3"/>
  <c r="F59" i="3"/>
  <c r="C60" i="3"/>
  <c r="J60" i="3" s="1"/>
  <c r="D60" i="3"/>
  <c r="K60" i="3" s="1"/>
  <c r="E60" i="3"/>
  <c r="F60" i="3"/>
  <c r="C61" i="3"/>
  <c r="J61" i="3" s="1"/>
  <c r="D61" i="3"/>
  <c r="K61" i="3" s="1"/>
  <c r="E61" i="3"/>
  <c r="F61" i="3"/>
  <c r="C62" i="3"/>
  <c r="J62" i="3" s="1"/>
  <c r="D62" i="3"/>
  <c r="K62" i="3" s="1"/>
  <c r="E62" i="3"/>
  <c r="F62" i="3"/>
  <c r="C63" i="3"/>
  <c r="J63" i="3" s="1"/>
  <c r="D63" i="3"/>
  <c r="K63" i="3" s="1"/>
  <c r="E63" i="3"/>
  <c r="F63" i="3"/>
  <c r="C64" i="3"/>
  <c r="J64" i="3" s="1"/>
  <c r="D64" i="3"/>
  <c r="K64" i="3" s="1"/>
  <c r="E64" i="3"/>
  <c r="F64" i="3"/>
  <c r="C65" i="3"/>
  <c r="J65" i="3" s="1"/>
  <c r="D65" i="3"/>
  <c r="K65" i="3" s="1"/>
  <c r="E65" i="3"/>
  <c r="F65" i="3"/>
  <c r="C66" i="3"/>
  <c r="J66" i="3" s="1"/>
  <c r="D66" i="3"/>
  <c r="K66" i="3" s="1"/>
  <c r="E66" i="3"/>
  <c r="F66" i="3"/>
  <c r="C67" i="3"/>
  <c r="J67" i="3" s="1"/>
  <c r="D67" i="3"/>
  <c r="K67" i="3" s="1"/>
  <c r="E67" i="3"/>
  <c r="F67" i="3"/>
  <c r="C68" i="3"/>
  <c r="J68" i="3" s="1"/>
  <c r="D68" i="3"/>
  <c r="K68" i="3" s="1"/>
  <c r="E68" i="3"/>
  <c r="F68" i="3"/>
  <c r="C69" i="3"/>
  <c r="J69" i="3" s="1"/>
  <c r="D69" i="3"/>
  <c r="K69" i="3" s="1"/>
  <c r="E69" i="3"/>
  <c r="F69" i="3"/>
  <c r="C70" i="3"/>
  <c r="J70" i="3" s="1"/>
  <c r="D70" i="3"/>
  <c r="K70" i="3" s="1"/>
  <c r="E70" i="3"/>
  <c r="F70" i="3"/>
  <c r="C71" i="3"/>
  <c r="J71" i="3" s="1"/>
  <c r="D71" i="3"/>
  <c r="K71" i="3" s="1"/>
  <c r="E71" i="3"/>
  <c r="F71" i="3"/>
  <c r="C72" i="3"/>
  <c r="J72" i="3" s="1"/>
  <c r="D72" i="3"/>
  <c r="K72" i="3" s="1"/>
  <c r="E72" i="3"/>
  <c r="F72" i="3"/>
  <c r="C73" i="3"/>
  <c r="J73" i="3" s="1"/>
  <c r="D73" i="3"/>
  <c r="K73" i="3" s="1"/>
  <c r="E73" i="3"/>
  <c r="F73" i="3"/>
  <c r="C74" i="3"/>
  <c r="J74" i="3" s="1"/>
  <c r="D74" i="3"/>
  <c r="K74" i="3" s="1"/>
  <c r="E74" i="3"/>
  <c r="F74" i="3"/>
  <c r="C75" i="3"/>
  <c r="J75" i="3" s="1"/>
  <c r="D75" i="3"/>
  <c r="K75" i="3" s="1"/>
  <c r="E75" i="3"/>
  <c r="F75" i="3"/>
  <c r="C76" i="3"/>
  <c r="J76" i="3" s="1"/>
  <c r="D76" i="3"/>
  <c r="K76" i="3" s="1"/>
  <c r="E76" i="3"/>
  <c r="F76" i="3"/>
  <c r="C77" i="3"/>
  <c r="J77" i="3" s="1"/>
  <c r="D77" i="3"/>
  <c r="K77" i="3" s="1"/>
  <c r="E77" i="3"/>
  <c r="F77" i="3"/>
  <c r="C78" i="3"/>
  <c r="J78" i="3" s="1"/>
  <c r="D78" i="3"/>
  <c r="K78" i="3" s="1"/>
  <c r="E78" i="3"/>
  <c r="F78" i="3"/>
  <c r="C79" i="3"/>
  <c r="J79" i="3" s="1"/>
  <c r="D79" i="3"/>
  <c r="K79" i="3" s="1"/>
  <c r="E79" i="3"/>
  <c r="F79" i="3"/>
  <c r="C80" i="3"/>
  <c r="J80" i="3" s="1"/>
  <c r="D80" i="3"/>
  <c r="K80" i="3" s="1"/>
  <c r="E80" i="3"/>
  <c r="F80" i="3"/>
  <c r="C81" i="3"/>
  <c r="J81" i="3" s="1"/>
  <c r="D81" i="3"/>
  <c r="K81" i="3" s="1"/>
  <c r="E81" i="3"/>
  <c r="F81" i="3"/>
  <c r="C82" i="3"/>
  <c r="J82" i="3" s="1"/>
  <c r="D82" i="3"/>
  <c r="K82" i="3" s="1"/>
  <c r="E82" i="3"/>
  <c r="F82" i="3"/>
  <c r="F2" i="3"/>
  <c r="E2" i="3"/>
  <c r="D2" i="3"/>
  <c r="K2" i="3" s="1"/>
  <c r="C2" i="3"/>
  <c r="J2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26" i="1"/>
  <c r="O26" i="1" s="1"/>
  <c r="M3" i="1"/>
  <c r="M4" i="1"/>
  <c r="M5" i="1"/>
  <c r="M6" i="1"/>
  <c r="M7" i="1"/>
  <c r="M8" i="1"/>
  <c r="M9" i="1"/>
  <c r="M10" i="1"/>
  <c r="O10" i="1" s="1"/>
  <c r="M11" i="1"/>
  <c r="M12" i="1"/>
  <c r="M13" i="1"/>
  <c r="M14" i="1"/>
  <c r="M15" i="1"/>
  <c r="M16" i="1"/>
  <c r="M17" i="1"/>
  <c r="M18" i="1"/>
  <c r="O18" i="1" s="1"/>
  <c r="M19" i="1"/>
  <c r="M20" i="1"/>
  <c r="M21" i="1"/>
  <c r="M22" i="1"/>
  <c r="M23" i="1"/>
  <c r="M24" i="1"/>
  <c r="M25" i="1"/>
  <c r="M2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A21" i="2" l="1"/>
  <c r="V7" i="1"/>
  <c r="C28" i="13"/>
  <c r="D52" i="13"/>
  <c r="I52" i="13" s="1"/>
  <c r="D4" i="13"/>
  <c r="I4" i="13" s="1"/>
  <c r="D88" i="13"/>
  <c r="I88" i="13" s="1"/>
  <c r="C37" i="13"/>
  <c r="D28" i="13"/>
  <c r="I28" i="13" s="1"/>
  <c r="D100" i="13"/>
  <c r="I100" i="13" s="1"/>
  <c r="C35" i="13"/>
  <c r="D64" i="13"/>
  <c r="I64" i="13" s="1"/>
  <c r="D16" i="13"/>
  <c r="I16" i="13" s="1"/>
  <c r="D112" i="13"/>
  <c r="I112" i="13" s="1"/>
  <c r="C27" i="13"/>
  <c r="C26" i="13"/>
  <c r="D76" i="13"/>
  <c r="I76" i="13" s="1"/>
  <c r="D124" i="13"/>
  <c r="I124" i="13" s="1"/>
  <c r="C31" i="13"/>
  <c r="C36" i="13"/>
  <c r="C34" i="13"/>
  <c r="C33" i="13"/>
  <c r="D136" i="13"/>
  <c r="I136" i="13" s="1"/>
  <c r="C30" i="13"/>
  <c r="C32" i="13"/>
  <c r="H32" i="13" s="1"/>
  <c r="C29" i="13"/>
  <c r="D40" i="13"/>
  <c r="I40" i="13" s="1"/>
  <c r="A35" i="2"/>
  <c r="C44" i="13"/>
  <c r="D65" i="13"/>
  <c r="I65" i="13" s="1"/>
  <c r="D17" i="13"/>
  <c r="I17" i="13" s="1"/>
  <c r="D113" i="13"/>
  <c r="I113" i="13" s="1"/>
  <c r="C41" i="13"/>
  <c r="H41" i="13" s="1"/>
  <c r="C43" i="13"/>
  <c r="D77" i="13"/>
  <c r="I77" i="13" s="1"/>
  <c r="C40" i="13"/>
  <c r="D137" i="13"/>
  <c r="I137" i="13" s="1"/>
  <c r="C42" i="13"/>
  <c r="D29" i="13"/>
  <c r="I29" i="13" s="1"/>
  <c r="D101" i="13"/>
  <c r="I101" i="13" s="1"/>
  <c r="C46" i="13"/>
  <c r="H46" i="13" s="1"/>
  <c r="D41" i="13"/>
  <c r="I41" i="13" s="1"/>
  <c r="C38" i="13"/>
  <c r="D125" i="13"/>
  <c r="I125" i="13" s="1"/>
  <c r="C49" i="13"/>
  <c r="D5" i="13"/>
  <c r="I5" i="13" s="1"/>
  <c r="C39" i="13"/>
  <c r="C48" i="13"/>
  <c r="D89" i="13"/>
  <c r="I89" i="13" s="1"/>
  <c r="C45" i="13"/>
  <c r="D53" i="13"/>
  <c r="I53" i="13" s="1"/>
  <c r="C47" i="13"/>
  <c r="A68" i="2"/>
  <c r="C92" i="13"/>
  <c r="D33" i="13"/>
  <c r="I33" i="13" s="1"/>
  <c r="D81" i="13"/>
  <c r="I81" i="13" s="1"/>
  <c r="D141" i="13"/>
  <c r="I141" i="13" s="1"/>
  <c r="C88" i="13"/>
  <c r="C94" i="13"/>
  <c r="D105" i="13"/>
  <c r="I105" i="13" s="1"/>
  <c r="D69" i="13"/>
  <c r="I69" i="13" s="1"/>
  <c r="C89" i="13"/>
  <c r="C90" i="13"/>
  <c r="D45" i="13"/>
  <c r="I45" i="13" s="1"/>
  <c r="D117" i="13"/>
  <c r="I117" i="13" s="1"/>
  <c r="C95" i="13"/>
  <c r="C86" i="13"/>
  <c r="D57" i="13"/>
  <c r="I57" i="13" s="1"/>
  <c r="D9" i="13"/>
  <c r="I9" i="13" s="1"/>
  <c r="D129" i="13"/>
  <c r="I129" i="13" s="1"/>
  <c r="C97" i="13"/>
  <c r="D21" i="13"/>
  <c r="I21" i="13" s="1"/>
  <c r="C91" i="13"/>
  <c r="H91" i="13" s="1"/>
  <c r="D93" i="13"/>
  <c r="I93" i="13" s="1"/>
  <c r="C93" i="13"/>
  <c r="C96" i="13"/>
  <c r="C87" i="13"/>
  <c r="A106" i="2"/>
  <c r="C144" i="13"/>
  <c r="C143" i="13"/>
  <c r="C134" i="13"/>
  <c r="H134" i="13" s="1"/>
  <c r="D49" i="13"/>
  <c r="I49" i="13" s="1"/>
  <c r="D145" i="13"/>
  <c r="I145" i="13" s="1"/>
  <c r="C141" i="13"/>
  <c r="C139" i="13"/>
  <c r="D109" i="13"/>
  <c r="I109" i="13" s="1"/>
  <c r="C136" i="13"/>
  <c r="C138" i="13"/>
  <c r="D37" i="13"/>
  <c r="I37" i="13" s="1"/>
  <c r="C135" i="13"/>
  <c r="C145" i="13"/>
  <c r="D85" i="13"/>
  <c r="I85" i="13" s="1"/>
  <c r="D61" i="13"/>
  <c r="I61" i="13" s="1"/>
  <c r="D13" i="13"/>
  <c r="I13" i="13" s="1"/>
  <c r="D133" i="13"/>
  <c r="I133" i="13" s="1"/>
  <c r="C137" i="13"/>
  <c r="D73" i="13"/>
  <c r="I73" i="13" s="1"/>
  <c r="D25" i="13"/>
  <c r="I25" i="13" s="1"/>
  <c r="D97" i="13"/>
  <c r="I97" i="13" s="1"/>
  <c r="C140" i="13"/>
  <c r="C142" i="13"/>
  <c r="D121" i="13"/>
  <c r="I121" i="13" s="1"/>
  <c r="A56" i="2"/>
  <c r="V5" i="1"/>
  <c r="C76" i="13"/>
  <c r="H76" i="13" s="1"/>
  <c r="C79" i="13"/>
  <c r="C77" i="13"/>
  <c r="D68" i="13"/>
  <c r="I68" i="13" s="1"/>
  <c r="D20" i="13"/>
  <c r="I20" i="13" s="1"/>
  <c r="C75" i="13"/>
  <c r="D116" i="13"/>
  <c r="I116" i="13" s="1"/>
  <c r="D80" i="13"/>
  <c r="I80" i="13" s="1"/>
  <c r="C81" i="13"/>
  <c r="H81" i="13" s="1"/>
  <c r="C74" i="13"/>
  <c r="D32" i="13"/>
  <c r="I32" i="13" s="1"/>
  <c r="D140" i="13"/>
  <c r="I140" i="13" s="1"/>
  <c r="D104" i="13"/>
  <c r="I104" i="13" s="1"/>
  <c r="C84" i="13"/>
  <c r="D44" i="13"/>
  <c r="I44" i="13" s="1"/>
  <c r="C83" i="13"/>
  <c r="D92" i="13"/>
  <c r="I92" i="13" s="1"/>
  <c r="C82" i="13"/>
  <c r="C80" i="13"/>
  <c r="C78" i="13"/>
  <c r="C85" i="13"/>
  <c r="D56" i="13"/>
  <c r="I56" i="13" s="1"/>
  <c r="D8" i="13"/>
  <c r="I8" i="13" s="1"/>
  <c r="D128" i="13"/>
  <c r="I128" i="13" s="1"/>
  <c r="A3" i="2"/>
  <c r="B3" i="2" s="1"/>
  <c r="E3" i="2" s="1"/>
  <c r="C7" i="13"/>
  <c r="H7" i="13" s="1"/>
  <c r="D62" i="13"/>
  <c r="I62" i="13" s="1"/>
  <c r="D98" i="13"/>
  <c r="I98" i="13" s="1"/>
  <c r="C5" i="13"/>
  <c r="H5" i="13" s="1"/>
  <c r="C4" i="13"/>
  <c r="H4" i="13" s="1"/>
  <c r="C8" i="13"/>
  <c r="H8" i="13" s="1"/>
  <c r="D134" i="13"/>
  <c r="I134" i="13" s="1"/>
  <c r="C10" i="13"/>
  <c r="H10" i="13" s="1"/>
  <c r="C11" i="13"/>
  <c r="H11" i="13" s="1"/>
  <c r="D86" i="13"/>
  <c r="I86" i="13" s="1"/>
  <c r="C12" i="13"/>
  <c r="H12" i="13" s="1"/>
  <c r="D122" i="13"/>
  <c r="I122" i="13" s="1"/>
  <c r="D14" i="13"/>
  <c r="I14" i="13" s="1"/>
  <c r="C6" i="13"/>
  <c r="H6" i="13" s="1"/>
  <c r="C3" i="13"/>
  <c r="H3" i="13" s="1"/>
  <c r="C13" i="13"/>
  <c r="H13" i="13" s="1"/>
  <c r="D74" i="13"/>
  <c r="I74" i="13" s="1"/>
  <c r="D110" i="13"/>
  <c r="I110" i="13" s="1"/>
  <c r="D2" i="13"/>
  <c r="I2" i="13" s="1"/>
  <c r="D50" i="13"/>
  <c r="I50" i="13" s="1"/>
  <c r="D26" i="13"/>
  <c r="I26" i="13" s="1"/>
  <c r="D38" i="13"/>
  <c r="I38" i="13" s="1"/>
  <c r="C9" i="13"/>
  <c r="H9" i="13" s="1"/>
  <c r="C2" i="13"/>
  <c r="H2" i="13" s="1"/>
  <c r="A42" i="2"/>
  <c r="V6" i="1"/>
  <c r="D66" i="13"/>
  <c r="I66" i="13" s="1"/>
  <c r="D42" i="13"/>
  <c r="I42" i="13" s="1"/>
  <c r="C60" i="13"/>
  <c r="D30" i="13"/>
  <c r="I30" i="13" s="1"/>
  <c r="C51" i="13"/>
  <c r="C61" i="13"/>
  <c r="H61" i="13" s="1"/>
  <c r="D138" i="13"/>
  <c r="I138" i="13" s="1"/>
  <c r="C58" i="13"/>
  <c r="C57" i="13"/>
  <c r="D114" i="13"/>
  <c r="I114" i="13" s="1"/>
  <c r="C56" i="13"/>
  <c r="D54" i="13"/>
  <c r="I54" i="13" s="1"/>
  <c r="D90" i="13"/>
  <c r="I90" i="13" s="1"/>
  <c r="C50" i="13"/>
  <c r="H50" i="13" s="1"/>
  <c r="D102" i="13"/>
  <c r="I102" i="13" s="1"/>
  <c r="D18" i="13"/>
  <c r="I18" i="13" s="1"/>
  <c r="D126" i="13"/>
  <c r="I126" i="13" s="1"/>
  <c r="C53" i="13"/>
  <c r="C59" i="13"/>
  <c r="C54" i="13"/>
  <c r="C52" i="13"/>
  <c r="D78" i="13"/>
  <c r="I78" i="13" s="1"/>
  <c r="D6" i="13"/>
  <c r="I6" i="13" s="1"/>
  <c r="C55" i="13"/>
  <c r="A75" i="2"/>
  <c r="V4" i="1"/>
  <c r="D34" i="13"/>
  <c r="I34" i="13" s="1"/>
  <c r="C108" i="13"/>
  <c r="D142" i="13"/>
  <c r="I142" i="13" s="1"/>
  <c r="C102" i="13"/>
  <c r="H102" i="13" s="1"/>
  <c r="D10" i="13"/>
  <c r="I10" i="13" s="1"/>
  <c r="C107" i="13"/>
  <c r="D94" i="13"/>
  <c r="I94" i="13" s="1"/>
  <c r="C98" i="13"/>
  <c r="C109" i="13"/>
  <c r="C104" i="13"/>
  <c r="C103" i="13"/>
  <c r="D22" i="13"/>
  <c r="I22" i="13" s="1"/>
  <c r="C105" i="13"/>
  <c r="C99" i="13"/>
  <c r="C101" i="13"/>
  <c r="D130" i="13"/>
  <c r="I130" i="13" s="1"/>
  <c r="C100" i="13"/>
  <c r="D46" i="13"/>
  <c r="I46" i="13" s="1"/>
  <c r="D118" i="13"/>
  <c r="I118" i="13" s="1"/>
  <c r="D82" i="13"/>
  <c r="I82" i="13" s="1"/>
  <c r="C106" i="13"/>
  <c r="D70" i="13"/>
  <c r="I70" i="13" s="1"/>
  <c r="D106" i="13"/>
  <c r="I106" i="13" s="1"/>
  <c r="D58" i="13"/>
  <c r="I58" i="13" s="1"/>
  <c r="A19" i="2"/>
  <c r="D87" i="13"/>
  <c r="I87" i="13" s="1"/>
  <c r="C25" i="13"/>
  <c r="C24" i="13"/>
  <c r="H24" i="13" s="1"/>
  <c r="C14" i="13"/>
  <c r="C21" i="13"/>
  <c r="C20" i="13"/>
  <c r="D27" i="13"/>
  <c r="I27" i="13" s="1"/>
  <c r="D111" i="13"/>
  <c r="I111" i="13" s="1"/>
  <c r="D63" i="13"/>
  <c r="I63" i="13" s="1"/>
  <c r="D75" i="13"/>
  <c r="I75" i="13" s="1"/>
  <c r="C17" i="13"/>
  <c r="H17" i="13" s="1"/>
  <c r="C16" i="13"/>
  <c r="D135" i="13"/>
  <c r="I135" i="13" s="1"/>
  <c r="D51" i="13"/>
  <c r="I51" i="13" s="1"/>
  <c r="D15" i="13"/>
  <c r="I15" i="13" s="1"/>
  <c r="C22" i="13"/>
  <c r="C18" i="13"/>
  <c r="C19" i="13"/>
  <c r="D99" i="13"/>
  <c r="I99" i="13" s="1"/>
  <c r="C15" i="13"/>
  <c r="D39" i="13"/>
  <c r="I39" i="13" s="1"/>
  <c r="C23" i="13"/>
  <c r="D3" i="13"/>
  <c r="I3" i="13" s="1"/>
  <c r="D123" i="13"/>
  <c r="I123" i="13" s="1"/>
  <c r="A49" i="2"/>
  <c r="C66" i="13"/>
  <c r="D115" i="13"/>
  <c r="I115" i="13" s="1"/>
  <c r="C71" i="13"/>
  <c r="D19" i="13"/>
  <c r="I19" i="13" s="1"/>
  <c r="C72" i="13"/>
  <c r="D79" i="13"/>
  <c r="I79" i="13" s="1"/>
  <c r="D67" i="13"/>
  <c r="I67" i="13" s="1"/>
  <c r="C63" i="13"/>
  <c r="C70" i="13"/>
  <c r="D139" i="13"/>
  <c r="I139" i="13" s="1"/>
  <c r="C73" i="13"/>
  <c r="D55" i="13"/>
  <c r="I55" i="13" s="1"/>
  <c r="D91" i="13"/>
  <c r="I91" i="13" s="1"/>
  <c r="C68" i="13"/>
  <c r="H68" i="13" s="1"/>
  <c r="D7" i="13"/>
  <c r="I7" i="13" s="1"/>
  <c r="D103" i="13"/>
  <c r="I103" i="13" s="1"/>
  <c r="D43" i="13"/>
  <c r="I43" i="13" s="1"/>
  <c r="C69" i="13"/>
  <c r="H69" i="13" s="1"/>
  <c r="C62" i="13"/>
  <c r="C64" i="13"/>
  <c r="H64" i="13" s="1"/>
  <c r="D127" i="13"/>
  <c r="I127" i="13" s="1"/>
  <c r="C67" i="13"/>
  <c r="H67" i="13" s="1"/>
  <c r="C65" i="13"/>
  <c r="D31" i="13"/>
  <c r="I31" i="13" s="1"/>
  <c r="A89" i="2"/>
  <c r="D119" i="13"/>
  <c r="I119" i="13" s="1"/>
  <c r="C111" i="13"/>
  <c r="C113" i="13"/>
  <c r="H113" i="13" s="1"/>
  <c r="D11" i="13"/>
  <c r="I11" i="13" s="1"/>
  <c r="D83" i="13"/>
  <c r="I83" i="13" s="1"/>
  <c r="D71" i="13"/>
  <c r="I71" i="13" s="1"/>
  <c r="C120" i="13"/>
  <c r="D143" i="13"/>
  <c r="I143" i="13" s="1"/>
  <c r="D23" i="13"/>
  <c r="I23" i="13" s="1"/>
  <c r="D107" i="13"/>
  <c r="I107" i="13" s="1"/>
  <c r="D59" i="13"/>
  <c r="I59" i="13" s="1"/>
  <c r="C116" i="13"/>
  <c r="C118" i="13"/>
  <c r="H118" i="13" s="1"/>
  <c r="D47" i="13"/>
  <c r="I47" i="13" s="1"/>
  <c r="D131" i="13"/>
  <c r="I131" i="13" s="1"/>
  <c r="C114" i="13"/>
  <c r="C115" i="13"/>
  <c r="H115" i="13" s="1"/>
  <c r="C112" i="13"/>
  <c r="D95" i="13"/>
  <c r="I95" i="13" s="1"/>
  <c r="C119" i="13"/>
  <c r="D35" i="13"/>
  <c r="I35" i="13" s="1"/>
  <c r="C110" i="13"/>
  <c r="H110" i="13" s="1"/>
  <c r="C121" i="13"/>
  <c r="H121" i="13" s="1"/>
  <c r="C117" i="13"/>
  <c r="A92" i="2"/>
  <c r="B92" i="2" s="1"/>
  <c r="E92" i="2" s="1"/>
  <c r="V3" i="1"/>
  <c r="D36" i="13"/>
  <c r="I36" i="13" s="1"/>
  <c r="D120" i="13"/>
  <c r="I120" i="13" s="1"/>
  <c r="C130" i="13"/>
  <c r="H130" i="13" s="1"/>
  <c r="D84" i="13"/>
  <c r="I84" i="13" s="1"/>
  <c r="D48" i="13"/>
  <c r="I48" i="13" s="1"/>
  <c r="D144" i="13"/>
  <c r="I144" i="13" s="1"/>
  <c r="C125" i="13"/>
  <c r="H125" i="13" s="1"/>
  <c r="C124" i="13"/>
  <c r="H124" i="13" s="1"/>
  <c r="C126" i="13"/>
  <c r="H126" i="13" s="1"/>
  <c r="D12" i="13"/>
  <c r="I12" i="13" s="1"/>
  <c r="C128" i="13"/>
  <c r="H128" i="13" s="1"/>
  <c r="C131" i="13"/>
  <c r="H131" i="13" s="1"/>
  <c r="C122" i="13"/>
  <c r="H122" i="13" s="1"/>
  <c r="D108" i="13"/>
  <c r="I108" i="13" s="1"/>
  <c r="D60" i="13"/>
  <c r="I60" i="13" s="1"/>
  <c r="D72" i="13"/>
  <c r="I72" i="13" s="1"/>
  <c r="C127" i="13"/>
  <c r="H127" i="13" s="1"/>
  <c r="C133" i="13"/>
  <c r="H133" i="13" s="1"/>
  <c r="C123" i="13"/>
  <c r="H123" i="13" s="1"/>
  <c r="C129" i="13"/>
  <c r="H129" i="13" s="1"/>
  <c r="D132" i="13"/>
  <c r="I132" i="13" s="1"/>
  <c r="C132" i="13"/>
  <c r="D24" i="13"/>
  <c r="I24" i="13" s="1"/>
  <c r="D96" i="13"/>
  <c r="I96" i="13" s="1"/>
  <c r="B42" i="2"/>
  <c r="E42" i="2" s="1"/>
  <c r="B75" i="2"/>
  <c r="E75" i="2" s="1"/>
  <c r="O20" i="1"/>
  <c r="O12" i="1"/>
  <c r="O4" i="1"/>
  <c r="O21" i="1"/>
  <c r="O13" i="1"/>
  <c r="O5" i="1"/>
  <c r="O19" i="1"/>
  <c r="O11" i="1"/>
  <c r="O3" i="1"/>
  <c r="O23" i="1"/>
  <c r="O15" i="1"/>
  <c r="O7" i="1"/>
  <c r="G72" i="3"/>
  <c r="G80" i="3"/>
  <c r="O2" i="1"/>
  <c r="O17" i="1"/>
  <c r="O25" i="1"/>
  <c r="O9" i="1"/>
  <c r="O24" i="1"/>
  <c r="O16" i="1"/>
  <c r="O8" i="1"/>
  <c r="O22" i="1"/>
  <c r="O14" i="1"/>
  <c r="O6" i="1"/>
  <c r="G7" i="3"/>
  <c r="B35" i="2"/>
  <c r="E35" i="2" s="1"/>
  <c r="B106" i="2"/>
  <c r="E106" i="2" s="1"/>
  <c r="G2" i="3"/>
  <c r="G28" i="3"/>
  <c r="G20" i="3"/>
  <c r="G12" i="3"/>
  <c r="B68" i="2"/>
  <c r="E68" i="2" s="1"/>
  <c r="G64" i="3"/>
  <c r="G56" i="3"/>
  <c r="G48" i="3"/>
  <c r="G40" i="3"/>
  <c r="G32" i="3"/>
  <c r="G24" i="3"/>
  <c r="G16" i="3"/>
  <c r="G8" i="3"/>
  <c r="B19" i="2"/>
  <c r="E19" i="2" s="1"/>
  <c r="B49" i="2"/>
  <c r="E49" i="2" s="1"/>
  <c r="B89" i="2"/>
  <c r="E89" i="2" s="1"/>
  <c r="B21" i="2"/>
  <c r="E21" i="2" s="1"/>
  <c r="B56" i="2"/>
  <c r="E56" i="2" s="1"/>
  <c r="A87" i="2"/>
  <c r="B87" i="2" s="1"/>
  <c r="E87" i="2" s="1"/>
  <c r="A85" i="2"/>
  <c r="B85" i="2" s="1"/>
  <c r="E85" i="2" s="1"/>
  <c r="A80" i="2"/>
  <c r="B80" i="2" s="1"/>
  <c r="E80" i="2" s="1"/>
  <c r="A73" i="2"/>
  <c r="B73" i="2" s="1"/>
  <c r="E73" i="2" s="1"/>
  <c r="A66" i="2"/>
  <c r="B66" i="2" s="1"/>
  <c r="E66" i="2" s="1"/>
  <c r="A59" i="2"/>
  <c r="B59" i="2" s="1"/>
  <c r="E59" i="2" s="1"/>
  <c r="A54" i="2"/>
  <c r="B54" i="2" s="1"/>
  <c r="E54" i="2" s="1"/>
  <c r="A52" i="2"/>
  <c r="B52" i="2" s="1"/>
  <c r="E52" i="2" s="1"/>
  <c r="A26" i="2"/>
  <c r="B26" i="2" s="1"/>
  <c r="E26" i="2" s="1"/>
  <c r="A10" i="2"/>
  <c r="B10" i="2" s="1"/>
  <c r="E10" i="2" s="1"/>
  <c r="A2" i="2"/>
  <c r="B2" i="2" s="1"/>
  <c r="E2" i="2" s="1"/>
  <c r="A109" i="2"/>
  <c r="B109" i="2" s="1"/>
  <c r="E109" i="2" s="1"/>
  <c r="A104" i="2"/>
  <c r="B104" i="2" s="1"/>
  <c r="E104" i="2" s="1"/>
  <c r="A97" i="2"/>
  <c r="B97" i="2" s="1"/>
  <c r="E97" i="2" s="1"/>
  <c r="A90" i="2"/>
  <c r="B90" i="2" s="1"/>
  <c r="E90" i="2" s="1"/>
  <c r="A83" i="2"/>
  <c r="B83" i="2" s="1"/>
  <c r="E83" i="2" s="1"/>
  <c r="A78" i="2"/>
  <c r="B78" i="2" s="1"/>
  <c r="E78" i="2" s="1"/>
  <c r="A76" i="2"/>
  <c r="B76" i="2" s="1"/>
  <c r="E76" i="2" s="1"/>
  <c r="A47" i="2"/>
  <c r="B47" i="2" s="1"/>
  <c r="E47" i="2" s="1"/>
  <c r="A45" i="2"/>
  <c r="B45" i="2" s="1"/>
  <c r="E45" i="2" s="1"/>
  <c r="A40" i="2"/>
  <c r="B40" i="2" s="1"/>
  <c r="E40" i="2" s="1"/>
  <c r="A33" i="2"/>
  <c r="B33" i="2" s="1"/>
  <c r="E33" i="2" s="1"/>
  <c r="A17" i="2"/>
  <c r="B17" i="2" s="1"/>
  <c r="E17" i="2" s="1"/>
  <c r="A8" i="2"/>
  <c r="B8" i="2" s="1"/>
  <c r="E8" i="2" s="1"/>
  <c r="A6" i="2"/>
  <c r="B6" i="2" s="1"/>
  <c r="E6" i="2" s="1"/>
  <c r="A4" i="2"/>
  <c r="B4" i="2" s="1"/>
  <c r="E4" i="2" s="1"/>
  <c r="A107" i="2"/>
  <c r="B107" i="2" s="1"/>
  <c r="E107" i="2" s="1"/>
  <c r="A102" i="2"/>
  <c r="B102" i="2" s="1"/>
  <c r="E102" i="2" s="1"/>
  <c r="A100" i="2"/>
  <c r="B100" i="2" s="1"/>
  <c r="E100" i="2" s="1"/>
  <c r="A71" i="2"/>
  <c r="B71" i="2" s="1"/>
  <c r="E71" i="2" s="1"/>
  <c r="A69" i="2"/>
  <c r="B69" i="2" s="1"/>
  <c r="E69" i="2" s="1"/>
  <c r="A64" i="2"/>
  <c r="B64" i="2" s="1"/>
  <c r="E64" i="2" s="1"/>
  <c r="A57" i="2"/>
  <c r="B57" i="2" s="1"/>
  <c r="E57" i="2" s="1"/>
  <c r="A50" i="2"/>
  <c r="B50" i="2" s="1"/>
  <c r="E50" i="2" s="1"/>
  <c r="A43" i="2"/>
  <c r="B43" i="2" s="1"/>
  <c r="E43" i="2" s="1"/>
  <c r="A38" i="2"/>
  <c r="B38" i="2" s="1"/>
  <c r="E38" i="2" s="1"/>
  <c r="A36" i="2"/>
  <c r="B36" i="2" s="1"/>
  <c r="E36" i="2" s="1"/>
  <c r="A31" i="2"/>
  <c r="B31" i="2" s="1"/>
  <c r="E31" i="2" s="1"/>
  <c r="A29" i="2"/>
  <c r="B29" i="2" s="1"/>
  <c r="E29" i="2" s="1"/>
  <c r="A24" i="2"/>
  <c r="B24" i="2" s="1"/>
  <c r="E24" i="2" s="1"/>
  <c r="A22" i="2"/>
  <c r="B22" i="2" s="1"/>
  <c r="E22" i="2" s="1"/>
  <c r="A20" i="2"/>
  <c r="B20" i="2" s="1"/>
  <c r="E20" i="2" s="1"/>
  <c r="A15" i="2"/>
  <c r="B15" i="2" s="1"/>
  <c r="E15" i="2" s="1"/>
  <c r="A13" i="2"/>
  <c r="B13" i="2" s="1"/>
  <c r="E13" i="2" s="1"/>
  <c r="A95" i="2"/>
  <c r="B95" i="2" s="1"/>
  <c r="E95" i="2" s="1"/>
  <c r="A93" i="2"/>
  <c r="B93" i="2" s="1"/>
  <c r="E93" i="2" s="1"/>
  <c r="A88" i="2"/>
  <c r="B88" i="2" s="1"/>
  <c r="E88" i="2" s="1"/>
  <c r="A81" i="2"/>
  <c r="B81" i="2" s="1"/>
  <c r="E81" i="2" s="1"/>
  <c r="A74" i="2"/>
  <c r="B74" i="2" s="1"/>
  <c r="E74" i="2" s="1"/>
  <c r="A67" i="2"/>
  <c r="B67" i="2" s="1"/>
  <c r="E67" i="2" s="1"/>
  <c r="A62" i="2"/>
  <c r="B62" i="2" s="1"/>
  <c r="E62" i="2" s="1"/>
  <c r="A60" i="2"/>
  <c r="B60" i="2" s="1"/>
  <c r="E60" i="2" s="1"/>
  <c r="A27" i="2"/>
  <c r="B27" i="2" s="1"/>
  <c r="E27" i="2" s="1"/>
  <c r="A11" i="2"/>
  <c r="B11" i="2" s="1"/>
  <c r="E11" i="2" s="1"/>
  <c r="A105" i="2"/>
  <c r="B105" i="2" s="1"/>
  <c r="E105" i="2" s="1"/>
  <c r="A98" i="2"/>
  <c r="B98" i="2" s="1"/>
  <c r="E98" i="2" s="1"/>
  <c r="A91" i="2"/>
  <c r="B91" i="2" s="1"/>
  <c r="E91" i="2" s="1"/>
  <c r="A86" i="2"/>
  <c r="B86" i="2" s="1"/>
  <c r="E86" i="2" s="1"/>
  <c r="A84" i="2"/>
  <c r="B84" i="2" s="1"/>
  <c r="E84" i="2" s="1"/>
  <c r="A55" i="2"/>
  <c r="B55" i="2" s="1"/>
  <c r="E55" i="2" s="1"/>
  <c r="A53" i="2"/>
  <c r="B53" i="2" s="1"/>
  <c r="E53" i="2" s="1"/>
  <c r="A48" i="2"/>
  <c r="B48" i="2" s="1"/>
  <c r="E48" i="2" s="1"/>
  <c r="A41" i="2"/>
  <c r="B41" i="2" s="1"/>
  <c r="E41" i="2" s="1"/>
  <c r="A34" i="2"/>
  <c r="B34" i="2" s="1"/>
  <c r="E34" i="2" s="1"/>
  <c r="A18" i="2"/>
  <c r="B18" i="2" s="1"/>
  <c r="E18" i="2" s="1"/>
  <c r="A108" i="2"/>
  <c r="B108" i="2" s="1"/>
  <c r="E108" i="2" s="1"/>
  <c r="A79" i="2"/>
  <c r="B79" i="2" s="1"/>
  <c r="E79" i="2" s="1"/>
  <c r="A77" i="2"/>
  <c r="B77" i="2" s="1"/>
  <c r="E77" i="2" s="1"/>
  <c r="A72" i="2"/>
  <c r="B72" i="2" s="1"/>
  <c r="E72" i="2" s="1"/>
  <c r="A65" i="2"/>
  <c r="B65" i="2" s="1"/>
  <c r="E65" i="2" s="1"/>
  <c r="A58" i="2"/>
  <c r="B58" i="2" s="1"/>
  <c r="E58" i="2" s="1"/>
  <c r="A51" i="2"/>
  <c r="B51" i="2" s="1"/>
  <c r="E51" i="2" s="1"/>
  <c r="A46" i="2"/>
  <c r="B46" i="2" s="1"/>
  <c r="E46" i="2" s="1"/>
  <c r="A44" i="2"/>
  <c r="B44" i="2" s="1"/>
  <c r="E44" i="2" s="1"/>
  <c r="A25" i="2"/>
  <c r="B25" i="2" s="1"/>
  <c r="E25" i="2" s="1"/>
  <c r="A9" i="2"/>
  <c r="B9" i="2" s="1"/>
  <c r="E9" i="2" s="1"/>
  <c r="A7" i="2"/>
  <c r="B7" i="2" s="1"/>
  <c r="E7" i="2" s="1"/>
  <c r="A5" i="2"/>
  <c r="B5" i="2" s="1"/>
  <c r="E5" i="2" s="1"/>
  <c r="A103" i="2"/>
  <c r="B103" i="2" s="1"/>
  <c r="E103" i="2" s="1"/>
  <c r="A101" i="2"/>
  <c r="B101" i="2" s="1"/>
  <c r="E101" i="2" s="1"/>
  <c r="F101" i="2" s="1"/>
  <c r="G101" i="2" s="1"/>
  <c r="A96" i="2"/>
  <c r="B96" i="2" s="1"/>
  <c r="E96" i="2" s="1"/>
  <c r="A82" i="2"/>
  <c r="B82" i="2" s="1"/>
  <c r="E82" i="2" s="1"/>
  <c r="A70" i="2"/>
  <c r="B70" i="2" s="1"/>
  <c r="E70" i="2" s="1"/>
  <c r="A39" i="2"/>
  <c r="B39" i="2" s="1"/>
  <c r="E39" i="2" s="1"/>
  <c r="A37" i="2"/>
  <c r="B37" i="2" s="1"/>
  <c r="E37" i="2" s="1"/>
  <c r="A32" i="2"/>
  <c r="B32" i="2" s="1"/>
  <c r="E32" i="2" s="1"/>
  <c r="A30" i="2"/>
  <c r="B30" i="2" s="1"/>
  <c r="E30" i="2" s="1"/>
  <c r="A28" i="2"/>
  <c r="B28" i="2" s="1"/>
  <c r="E28" i="2" s="1"/>
  <c r="A23" i="2"/>
  <c r="B23" i="2" s="1"/>
  <c r="E23" i="2" s="1"/>
  <c r="A16" i="2"/>
  <c r="B16" i="2" s="1"/>
  <c r="E16" i="2" s="1"/>
  <c r="A14" i="2"/>
  <c r="B14" i="2" s="1"/>
  <c r="E14" i="2" s="1"/>
  <c r="A12" i="2"/>
  <c r="B12" i="2" s="1"/>
  <c r="E12" i="2" s="1"/>
  <c r="A99" i="2"/>
  <c r="B99" i="2" s="1"/>
  <c r="E99" i="2" s="1"/>
  <c r="A94" i="2"/>
  <c r="B94" i="2" s="1"/>
  <c r="E94" i="2" s="1"/>
  <c r="A63" i="2"/>
  <c r="B63" i="2" s="1"/>
  <c r="E63" i="2" s="1"/>
  <c r="A61" i="2"/>
  <c r="B61" i="2" s="1"/>
  <c r="E61" i="2" s="1"/>
  <c r="G3" i="3"/>
  <c r="G76" i="3"/>
  <c r="G68" i="3"/>
  <c r="G60" i="3"/>
  <c r="G52" i="3"/>
  <c r="G44" i="3"/>
  <c r="G36" i="3"/>
  <c r="G5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4" i="3"/>
  <c r="H132" i="13" l="1"/>
  <c r="H117" i="13"/>
  <c r="H114" i="13"/>
  <c r="H70" i="13"/>
  <c r="H66" i="13"/>
  <c r="H19" i="13"/>
  <c r="H25" i="13"/>
  <c r="H103" i="13"/>
  <c r="H52" i="13"/>
  <c r="H51" i="13"/>
  <c r="H83" i="13"/>
  <c r="H137" i="13"/>
  <c r="H138" i="13"/>
  <c r="H143" i="13"/>
  <c r="H48" i="13"/>
  <c r="H30" i="13"/>
  <c r="H26" i="13"/>
  <c r="H37" i="13"/>
  <c r="H120" i="13"/>
  <c r="H63" i="13"/>
  <c r="H18" i="13"/>
  <c r="H104" i="13"/>
  <c r="H108" i="13"/>
  <c r="H54" i="13"/>
  <c r="H136" i="13"/>
  <c r="H144" i="13"/>
  <c r="H97" i="13"/>
  <c r="H90" i="13"/>
  <c r="H39" i="13"/>
  <c r="H27" i="13"/>
  <c r="H65" i="13"/>
  <c r="H22" i="13"/>
  <c r="H100" i="13"/>
  <c r="H109" i="13"/>
  <c r="H59" i="13"/>
  <c r="H56" i="13"/>
  <c r="H60" i="13"/>
  <c r="H84" i="13"/>
  <c r="H75" i="13"/>
  <c r="H89" i="13"/>
  <c r="H92" i="13"/>
  <c r="H42" i="13"/>
  <c r="H33" i="13"/>
  <c r="H98" i="13"/>
  <c r="H53" i="13"/>
  <c r="H85" i="13"/>
  <c r="H142" i="13"/>
  <c r="H139" i="13"/>
  <c r="H87" i="13"/>
  <c r="H49" i="13"/>
  <c r="H44" i="13"/>
  <c r="H34" i="13"/>
  <c r="H119" i="13"/>
  <c r="H116" i="13"/>
  <c r="H72" i="13"/>
  <c r="H23" i="13"/>
  <c r="H20" i="13"/>
  <c r="H101" i="13"/>
  <c r="H57" i="13"/>
  <c r="H78" i="13"/>
  <c r="H140" i="13"/>
  <c r="H141" i="13"/>
  <c r="H96" i="13"/>
  <c r="H47" i="13"/>
  <c r="H40" i="13"/>
  <c r="H36" i="13"/>
  <c r="H28" i="13"/>
  <c r="H21" i="13"/>
  <c r="H99" i="13"/>
  <c r="H107" i="13"/>
  <c r="H55" i="13"/>
  <c r="H58" i="13"/>
  <c r="H80" i="13"/>
  <c r="H77" i="13"/>
  <c r="H145" i="13"/>
  <c r="H93" i="13"/>
  <c r="H86" i="13"/>
  <c r="H94" i="13"/>
  <c r="H38" i="13"/>
  <c r="H31" i="13"/>
  <c r="H35" i="13"/>
  <c r="H112" i="13"/>
  <c r="H111" i="13"/>
  <c r="H62" i="13"/>
  <c r="H73" i="13"/>
  <c r="H71" i="13"/>
  <c r="H15" i="13"/>
  <c r="H16" i="13"/>
  <c r="H14" i="13"/>
  <c r="H106" i="13"/>
  <c r="H105" i="13"/>
  <c r="H82" i="13"/>
  <c r="H74" i="13"/>
  <c r="H79" i="13"/>
  <c r="H135" i="13"/>
  <c r="H95" i="13"/>
  <c r="H88" i="13"/>
  <c r="H45" i="13"/>
  <c r="H43" i="13"/>
  <c r="H29" i="13"/>
  <c r="F4" i="11"/>
  <c r="G4" i="11" s="1"/>
  <c r="F41" i="11"/>
  <c r="G41" i="11" s="1"/>
  <c r="F63" i="11"/>
  <c r="G63" i="11" s="1"/>
  <c r="F27" i="11"/>
  <c r="G27" i="11" s="1"/>
  <c r="F18" i="11"/>
  <c r="G18" i="11" s="1"/>
  <c r="F73" i="11"/>
  <c r="G73" i="11" s="1"/>
  <c r="F30" i="11"/>
  <c r="G30" i="11" s="1"/>
  <c r="F15" i="11"/>
  <c r="G15" i="11" s="1"/>
  <c r="F50" i="11"/>
  <c r="G50" i="11" s="1"/>
  <c r="F5" i="11"/>
  <c r="G5" i="11" s="1"/>
  <c r="F46" i="11"/>
  <c r="G46" i="11" s="1"/>
  <c r="F14" i="11"/>
  <c r="G14" i="11" s="1"/>
  <c r="F12" i="11"/>
  <c r="G12" i="11" s="1"/>
  <c r="F33" i="11"/>
  <c r="G33" i="11" s="1"/>
  <c r="F65" i="11"/>
  <c r="G65" i="11" s="1"/>
  <c r="F42" i="11"/>
  <c r="G42" i="11" s="1"/>
  <c r="F66" i="11"/>
  <c r="G66" i="11" s="1"/>
  <c r="F28" i="11"/>
  <c r="G28" i="11" s="1"/>
  <c r="F34" i="11"/>
  <c r="G34" i="11" s="1"/>
  <c r="F43" i="11"/>
  <c r="G43" i="11" s="1"/>
  <c r="F16" i="11"/>
  <c r="G16" i="11" s="1"/>
  <c r="F26" i="11"/>
  <c r="G26" i="11" s="1"/>
  <c r="F23" i="11"/>
  <c r="G23" i="11" s="1"/>
  <c r="F13" i="11"/>
  <c r="G13" i="11" s="1"/>
  <c r="F69" i="11"/>
  <c r="G69" i="11" s="1"/>
  <c r="F60" i="11"/>
  <c r="G60" i="11" s="1"/>
  <c r="F52" i="11"/>
  <c r="G52" i="11" s="1"/>
  <c r="F70" i="11"/>
  <c r="G70" i="11" s="1"/>
  <c r="F37" i="11"/>
  <c r="G37" i="11" s="1"/>
  <c r="F47" i="11"/>
  <c r="G47" i="11" s="1"/>
  <c r="F51" i="11"/>
  <c r="G51" i="11" s="1"/>
  <c r="F6" i="11"/>
  <c r="G6" i="11" s="1"/>
  <c r="F56" i="11"/>
  <c r="G56" i="11" s="1"/>
  <c r="F64" i="11"/>
  <c r="G64" i="11" s="1"/>
  <c r="F9" i="11"/>
  <c r="G9" i="11" s="1"/>
  <c r="F22" i="11"/>
  <c r="G22" i="11" s="1"/>
  <c r="F58" i="11"/>
  <c r="G58" i="11" s="1"/>
  <c r="F72" i="11"/>
  <c r="G72" i="11" s="1"/>
  <c r="F8" i="11"/>
  <c r="G8" i="11" s="1"/>
  <c r="F44" i="11"/>
  <c r="G44" i="11" s="1"/>
  <c r="F40" i="11"/>
  <c r="G40" i="11" s="1"/>
  <c r="F31" i="11"/>
  <c r="G31" i="11" s="1"/>
  <c r="F59" i="11"/>
  <c r="G59" i="11" s="1"/>
  <c r="F57" i="11"/>
  <c r="G57" i="11" s="1"/>
  <c r="F36" i="11"/>
  <c r="G36" i="11" s="1"/>
  <c r="F29" i="11"/>
  <c r="G29" i="11" s="1"/>
  <c r="F38" i="11"/>
  <c r="G38" i="11" s="1"/>
  <c r="F62" i="11"/>
  <c r="G62" i="11" s="1"/>
  <c r="F7" i="11"/>
  <c r="G7" i="11" s="1"/>
  <c r="F25" i="11"/>
  <c r="G25" i="11" s="1"/>
  <c r="F20" i="11"/>
  <c r="G20" i="11" s="1"/>
  <c r="F19" i="11"/>
  <c r="G19" i="11" s="1"/>
  <c r="F21" i="11"/>
  <c r="G21" i="11" s="1"/>
  <c r="F24" i="11"/>
  <c r="G24" i="11" s="1"/>
  <c r="F10" i="11"/>
  <c r="G10" i="11" s="1"/>
  <c r="F11" i="11"/>
  <c r="G11" i="11" s="1"/>
  <c r="F45" i="11"/>
  <c r="G45" i="11" s="1"/>
  <c r="F55" i="11"/>
  <c r="G55" i="11" s="1"/>
  <c r="F48" i="11"/>
  <c r="G48" i="11" s="1"/>
  <c r="F71" i="11"/>
  <c r="G71" i="11" s="1"/>
  <c r="F32" i="11"/>
  <c r="G32" i="11" s="1"/>
  <c r="F53" i="11"/>
  <c r="G53" i="11" s="1"/>
  <c r="F61" i="11"/>
  <c r="G61" i="11" s="1"/>
  <c r="F68" i="11"/>
  <c r="G68" i="11" s="1"/>
  <c r="F3" i="11"/>
  <c r="G3" i="11" s="1"/>
  <c r="F54" i="11"/>
  <c r="G54" i="11" s="1"/>
  <c r="F39" i="11"/>
  <c r="G39" i="11" s="1"/>
  <c r="F35" i="11"/>
  <c r="G35" i="11" s="1"/>
  <c r="F2" i="11"/>
  <c r="G2" i="11" s="1"/>
  <c r="F17" i="11"/>
  <c r="G17" i="11" s="1"/>
  <c r="F67" i="11"/>
  <c r="G67" i="11" s="1"/>
  <c r="F49" i="11"/>
  <c r="G49" i="11" s="1"/>
  <c r="F23" i="2"/>
  <c r="G23" i="2" s="1"/>
  <c r="F22" i="2"/>
  <c r="G22" i="2" s="1"/>
  <c r="F108" i="2"/>
  <c r="G108" i="2" s="1"/>
  <c r="F6" i="2"/>
  <c r="G6" i="2" s="1"/>
  <c r="F107" i="2"/>
  <c r="G107" i="2" s="1"/>
  <c r="F2" i="2"/>
  <c r="G2" i="2" s="1"/>
  <c r="F20" i="2"/>
  <c r="G20" i="2" s="1"/>
  <c r="F4" i="2"/>
  <c r="G4" i="2" s="1"/>
  <c r="F10" i="2"/>
  <c r="G10" i="2" s="1"/>
  <c r="F3" i="2"/>
  <c r="G3" i="2" s="1"/>
  <c r="F25" i="2"/>
  <c r="G25" i="2" s="1"/>
  <c r="F47" i="2"/>
  <c r="G47" i="2" s="1"/>
  <c r="F50" i="2"/>
  <c r="G50" i="2" s="1"/>
  <c r="F57" i="2"/>
  <c r="G57" i="2" s="1"/>
  <c r="F26" i="2"/>
  <c r="G26" i="2" s="1"/>
  <c r="F51" i="2"/>
  <c r="G51" i="2" s="1"/>
  <c r="F64" i="2"/>
  <c r="G64" i="2" s="1"/>
  <c r="F8" i="2"/>
  <c r="G8" i="2" s="1"/>
  <c r="F56" i="2"/>
  <c r="G56" i="2" s="1"/>
  <c r="F63" i="2"/>
  <c r="G63" i="2" s="1"/>
  <c r="F30" i="2"/>
  <c r="G30" i="2" s="1"/>
  <c r="F103" i="2"/>
  <c r="G103" i="2" s="1"/>
  <c r="F58" i="2"/>
  <c r="G58" i="2" s="1"/>
  <c r="F105" i="2"/>
  <c r="G105" i="2" s="1"/>
  <c r="F29" i="2"/>
  <c r="G29" i="2" s="1"/>
  <c r="F54" i="2"/>
  <c r="G54" i="2" s="1"/>
  <c r="F21" i="2"/>
  <c r="G21" i="2" s="1"/>
  <c r="F28" i="2"/>
  <c r="G28" i="2" s="1"/>
  <c r="F24" i="2"/>
  <c r="G24" i="2" s="1"/>
  <c r="F32" i="2"/>
  <c r="G32" i="2" s="1"/>
  <c r="F5" i="2"/>
  <c r="G5" i="2" s="1"/>
  <c r="F65" i="2"/>
  <c r="G65" i="2" s="1"/>
  <c r="F48" i="2"/>
  <c r="G48" i="2" s="1"/>
  <c r="F11" i="2"/>
  <c r="G11" i="2" s="1"/>
  <c r="F93" i="2"/>
  <c r="G93" i="2" s="1"/>
  <c r="F31" i="2"/>
  <c r="G31" i="2" s="1"/>
  <c r="F71" i="2"/>
  <c r="G71" i="2" s="1"/>
  <c r="F33" i="2"/>
  <c r="G33" i="2" s="1"/>
  <c r="F97" i="2"/>
  <c r="G97" i="2" s="1"/>
  <c r="F59" i="2"/>
  <c r="G59" i="2" s="1"/>
  <c r="H80" i="3"/>
  <c r="I80" i="3" s="1"/>
  <c r="F7" i="2"/>
  <c r="G7" i="2" s="1"/>
  <c r="F53" i="2"/>
  <c r="G53" i="2" s="1"/>
  <c r="F95" i="2"/>
  <c r="G95" i="2" s="1"/>
  <c r="F36" i="2"/>
  <c r="G36" i="2" s="1"/>
  <c r="F100" i="2"/>
  <c r="G100" i="2" s="1"/>
  <c r="F40" i="2"/>
  <c r="G40" i="2" s="1"/>
  <c r="F104" i="2"/>
  <c r="G104" i="2" s="1"/>
  <c r="F66" i="2"/>
  <c r="G66" i="2" s="1"/>
  <c r="F106" i="2"/>
  <c r="G106" i="2" s="1"/>
  <c r="F34" i="2"/>
  <c r="G34" i="2" s="1"/>
  <c r="F94" i="2"/>
  <c r="G94" i="2" s="1"/>
  <c r="F99" i="2"/>
  <c r="G99" i="2" s="1"/>
  <c r="F37" i="2"/>
  <c r="G37" i="2" s="1"/>
  <c r="F72" i="2"/>
  <c r="G72" i="2" s="1"/>
  <c r="F27" i="2"/>
  <c r="G27" i="2" s="1"/>
  <c r="F9" i="2"/>
  <c r="G9" i="2" s="1"/>
  <c r="F55" i="2"/>
  <c r="G55" i="2" s="1"/>
  <c r="F60" i="2"/>
  <c r="G60" i="2" s="1"/>
  <c r="F102" i="2"/>
  <c r="G102" i="2" s="1"/>
  <c r="F109" i="2"/>
  <c r="G109" i="2" s="1"/>
  <c r="F49" i="2"/>
  <c r="G49" i="2" s="1"/>
  <c r="F35" i="2"/>
  <c r="G35" i="2" s="1"/>
  <c r="F12" i="2"/>
  <c r="G12" i="2" s="1"/>
  <c r="F39" i="2"/>
  <c r="G39" i="2" s="1"/>
  <c r="F77" i="2"/>
  <c r="G77" i="2" s="1"/>
  <c r="F13" i="2"/>
  <c r="G13" i="2" s="1"/>
  <c r="F38" i="2"/>
  <c r="G38" i="2" s="1"/>
  <c r="F45" i="2"/>
  <c r="G45" i="2" s="1"/>
  <c r="F73" i="2"/>
  <c r="G73" i="2" s="1"/>
  <c r="F14" i="2"/>
  <c r="G14" i="2" s="1"/>
  <c r="F70" i="2"/>
  <c r="G70" i="2" s="1"/>
  <c r="F62" i="2"/>
  <c r="G62" i="2" s="1"/>
  <c r="F15" i="2"/>
  <c r="G15" i="2" s="1"/>
  <c r="F43" i="2"/>
  <c r="G43" i="2" s="1"/>
  <c r="F19" i="2"/>
  <c r="G19" i="2" s="1"/>
  <c r="F16" i="2"/>
  <c r="G16" i="2" s="1"/>
  <c r="F82" i="2"/>
  <c r="G82" i="2" s="1"/>
  <c r="F44" i="2"/>
  <c r="G44" i="2" s="1"/>
  <c r="F86" i="2"/>
  <c r="G86" i="2" s="1"/>
  <c r="F67" i="2"/>
  <c r="G67" i="2" s="1"/>
  <c r="F76" i="2"/>
  <c r="G76" i="2" s="1"/>
  <c r="F85" i="2"/>
  <c r="G85" i="2" s="1"/>
  <c r="F96" i="2"/>
  <c r="G96" i="2" s="1"/>
  <c r="F46" i="2"/>
  <c r="G46" i="2" s="1"/>
  <c r="F18" i="2"/>
  <c r="G18" i="2" s="1"/>
  <c r="F91" i="2"/>
  <c r="G91" i="2" s="1"/>
  <c r="F74" i="2"/>
  <c r="G74" i="2" s="1"/>
  <c r="F78" i="2"/>
  <c r="G78" i="2" s="1"/>
  <c r="F87" i="2"/>
  <c r="G87" i="2" s="1"/>
  <c r="H72" i="3"/>
  <c r="I72" i="3" s="1"/>
  <c r="F61" i="2"/>
  <c r="G61" i="2" s="1"/>
  <c r="F98" i="2"/>
  <c r="G98" i="2" s="1"/>
  <c r="F83" i="2"/>
  <c r="G83" i="2" s="1"/>
  <c r="F52" i="2"/>
  <c r="G52" i="2" s="1"/>
  <c r="F41" i="2"/>
  <c r="G41" i="2" s="1"/>
  <c r="F88" i="2"/>
  <c r="G88" i="2" s="1"/>
  <c r="F69" i="2"/>
  <c r="G69" i="2" s="1"/>
  <c r="F17" i="2"/>
  <c r="G17" i="2" s="1"/>
  <c r="F92" i="2"/>
  <c r="G92" i="2" s="1"/>
  <c r="F81" i="2"/>
  <c r="G81" i="2" s="1"/>
  <c r="F75" i="2"/>
  <c r="G75" i="2" s="1"/>
  <c r="F90" i="2"/>
  <c r="G90" i="2" s="1"/>
  <c r="F42" i="2"/>
  <c r="G42" i="2" s="1"/>
  <c r="F89" i="2"/>
  <c r="G89" i="2" s="1"/>
  <c r="F79" i="2"/>
  <c r="G79" i="2" s="1"/>
  <c r="F84" i="2"/>
  <c r="G84" i="2" s="1"/>
  <c r="F80" i="2"/>
  <c r="G80" i="2" s="1"/>
  <c r="F68" i="2"/>
  <c r="G68" i="2" s="1"/>
  <c r="H37" i="3"/>
  <c r="I37" i="3" s="1"/>
  <c r="H41" i="3"/>
  <c r="I41" i="3" s="1"/>
  <c r="H67" i="3"/>
  <c r="I67" i="3" s="1"/>
  <c r="H56" i="3"/>
  <c r="I56" i="3" s="1"/>
  <c r="H69" i="3"/>
  <c r="I69" i="3" s="1"/>
  <c r="H31" i="3"/>
  <c r="I31" i="3" s="1"/>
  <c r="H45" i="3"/>
  <c r="I45" i="3" s="1"/>
  <c r="H66" i="3"/>
  <c r="I66" i="3" s="1"/>
  <c r="H17" i="3"/>
  <c r="I17" i="3" s="1"/>
  <c r="H49" i="3"/>
  <c r="I49" i="3" s="1"/>
  <c r="H81" i="3"/>
  <c r="I81" i="3" s="1"/>
  <c r="H39" i="3"/>
  <c r="I39" i="3" s="1"/>
  <c r="H71" i="3"/>
  <c r="I71" i="3" s="1"/>
  <c r="H68" i="3"/>
  <c r="I68" i="3" s="1"/>
  <c r="H64" i="3"/>
  <c r="I64" i="3" s="1"/>
  <c r="H44" i="3"/>
  <c r="I44" i="3" s="1"/>
  <c r="H2" i="3"/>
  <c r="I2" i="3" s="1"/>
  <c r="H73" i="3"/>
  <c r="I73" i="3" s="1"/>
  <c r="H62" i="3"/>
  <c r="I62" i="3" s="1"/>
  <c r="H60" i="3"/>
  <c r="I60" i="3" s="1"/>
  <c r="H21" i="3"/>
  <c r="I21" i="3" s="1"/>
  <c r="H54" i="3"/>
  <c r="I54" i="3" s="1"/>
  <c r="H27" i="3"/>
  <c r="I27" i="3" s="1"/>
  <c r="H58" i="3"/>
  <c r="I58" i="3" s="1"/>
  <c r="H63" i="3"/>
  <c r="I63" i="3" s="1"/>
  <c r="H30" i="3"/>
  <c r="I30" i="3" s="1"/>
  <c r="H35" i="3"/>
  <c r="I35" i="3" s="1"/>
  <c r="H70" i="3"/>
  <c r="I70" i="3" s="1"/>
  <c r="H43" i="3"/>
  <c r="I43" i="3" s="1"/>
  <c r="H76" i="3"/>
  <c r="I76" i="3" s="1"/>
  <c r="H10" i="3"/>
  <c r="I10" i="3" s="1"/>
  <c r="H42" i="3"/>
  <c r="I42" i="3" s="1"/>
  <c r="H74" i="3"/>
  <c r="I74" i="3" s="1"/>
  <c r="H25" i="3"/>
  <c r="I25" i="3" s="1"/>
  <c r="H57" i="3"/>
  <c r="I57" i="3" s="1"/>
  <c r="H15" i="3"/>
  <c r="I15" i="3" s="1"/>
  <c r="H47" i="3"/>
  <c r="I47" i="3" s="1"/>
  <c r="H79" i="3"/>
  <c r="I79" i="3" s="1"/>
  <c r="H3" i="3"/>
  <c r="I3" i="3" s="1"/>
  <c r="H16" i="3"/>
  <c r="I16" i="3" s="1"/>
  <c r="H12" i="3"/>
  <c r="I12" i="3" s="1"/>
  <c r="H7" i="3"/>
  <c r="I7" i="3" s="1"/>
  <c r="H6" i="3"/>
  <c r="I6" i="3" s="1"/>
  <c r="H40" i="3"/>
  <c r="I40" i="3" s="1"/>
  <c r="H9" i="3"/>
  <c r="I9" i="3" s="1"/>
  <c r="H48" i="3"/>
  <c r="I48" i="3" s="1"/>
  <c r="H77" i="3"/>
  <c r="I77" i="3" s="1"/>
  <c r="H34" i="3"/>
  <c r="I34" i="3" s="1"/>
  <c r="H38" i="3"/>
  <c r="I38" i="3" s="1"/>
  <c r="H53" i="3"/>
  <c r="I53" i="3" s="1"/>
  <c r="H75" i="3"/>
  <c r="I75" i="3" s="1"/>
  <c r="H46" i="3"/>
  <c r="I46" i="3" s="1"/>
  <c r="H78" i="3"/>
  <c r="I78" i="3" s="1"/>
  <c r="H29" i="3"/>
  <c r="I29" i="3" s="1"/>
  <c r="H61" i="3"/>
  <c r="I61" i="3" s="1"/>
  <c r="H19" i="3"/>
  <c r="I19" i="3" s="1"/>
  <c r="H51" i="3"/>
  <c r="I51" i="3" s="1"/>
  <c r="H5" i="3"/>
  <c r="I5" i="3" s="1"/>
  <c r="H24" i="3"/>
  <c r="I24" i="3" s="1"/>
  <c r="H20" i="3"/>
  <c r="I20" i="3" s="1"/>
  <c r="H22" i="3"/>
  <c r="I22" i="3" s="1"/>
  <c r="H59" i="3"/>
  <c r="I59" i="3" s="1"/>
  <c r="H26" i="3"/>
  <c r="I26" i="3" s="1"/>
  <c r="H52" i="3"/>
  <c r="I52" i="3" s="1"/>
  <c r="H13" i="3"/>
  <c r="I13" i="3" s="1"/>
  <c r="H4" i="3"/>
  <c r="I4" i="3" s="1"/>
  <c r="H11" i="3"/>
  <c r="I11" i="3" s="1"/>
  <c r="H8" i="3"/>
  <c r="I8" i="3" s="1"/>
  <c r="H14" i="3"/>
  <c r="I14" i="3" s="1"/>
  <c r="H18" i="3"/>
  <c r="I18" i="3" s="1"/>
  <c r="H50" i="3"/>
  <c r="I50" i="3" s="1"/>
  <c r="H82" i="3"/>
  <c r="I82" i="3" s="1"/>
  <c r="H33" i="3"/>
  <c r="I33" i="3" s="1"/>
  <c r="H65" i="3"/>
  <c r="I65" i="3" s="1"/>
  <c r="H23" i="3"/>
  <c r="I23" i="3" s="1"/>
  <c r="H55" i="3"/>
  <c r="I55" i="3" s="1"/>
  <c r="H36" i="3"/>
  <c r="I36" i="3" s="1"/>
  <c r="H32" i="3"/>
  <c r="I32" i="3" s="1"/>
  <c r="H28" i="3"/>
  <c r="I2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B51A-F8DB-4B8C-87C2-177943712F65}" keepAlive="1" name="Query - 地支沖合table" description="Connection to the '地支沖合table' query in the workbook." type="5" refreshedVersion="8" background="1" saveData="1">
    <dbPr connection="Provider=Microsoft.Mashup.OleDb.1;Data Source=$Workbook$;Location=地支沖合table;Extended Properties=&quot;&quot;" command="SELECT * FROM [地支沖合table]"/>
  </connection>
</connections>
</file>

<file path=xl/sharedStrings.xml><?xml version="1.0" encoding="utf-8"?>
<sst xmlns="http://schemas.openxmlformats.org/spreadsheetml/2006/main" count="353" uniqueCount="120">
  <si>
    <t>坎</t>
  </si>
  <si>
    <t>坤</t>
  </si>
  <si>
    <t>震</t>
  </si>
  <si>
    <t>巽</t>
  </si>
  <si>
    <t>中</t>
  </si>
  <si>
    <t>乾</t>
  </si>
  <si>
    <t>兌</t>
  </si>
  <si>
    <t>艮</t>
  </si>
  <si>
    <t>離</t>
  </si>
  <si>
    <t>數</t>
  </si>
  <si>
    <t>宮名</t>
  </si>
  <si>
    <t>八門</t>
  </si>
  <si>
    <t>景</t>
  </si>
  <si>
    <t>休</t>
  </si>
  <si>
    <t>死</t>
  </si>
  <si>
    <t>傷</t>
  </si>
  <si>
    <t>杜</t>
  </si>
  <si>
    <t>開</t>
  </si>
  <si>
    <t>驚</t>
  </si>
  <si>
    <t>生</t>
  </si>
  <si>
    <t>九星</t>
  </si>
  <si>
    <t>蓬</t>
  </si>
  <si>
    <t>沖</t>
  </si>
  <si>
    <t>輔</t>
  </si>
  <si>
    <t>禽</t>
  </si>
  <si>
    <t>心</t>
  </si>
  <si>
    <t>柱</t>
  </si>
  <si>
    <t>任</t>
  </si>
  <si>
    <t>英</t>
  </si>
  <si>
    <t>水</t>
  </si>
  <si>
    <t>土</t>
  </si>
  <si>
    <t>木</t>
  </si>
  <si>
    <t>金</t>
  </si>
  <si>
    <t>火</t>
  </si>
  <si>
    <t>五行</t>
  </si>
  <si>
    <t>位</t>
  </si>
  <si>
    <t>matcher</t>
  </si>
  <si>
    <t>關係</t>
  </si>
  <si>
    <t>判斷</t>
  </si>
  <si>
    <t>旺衰</t>
  </si>
  <si>
    <t>比</t>
  </si>
  <si>
    <t>事情發展較快，容易辦</t>
  </si>
  <si>
    <t>旺</t>
  </si>
  <si>
    <t>生→</t>
  </si>
  <si>
    <t>事情辦起來耗費大，需要自己付出。</t>
  </si>
  <si>
    <t>相</t>
  </si>
  <si>
    <t>剋→</t>
  </si>
  <si>
    <t>事情在掌握之中，需要自己操控。</t>
  </si>
  <si>
    <t>←剋</t>
  </si>
  <si>
    <t>事情對求測人不利，麻煩不好辦，有阻礙。</t>
  </si>
  <si>
    <t>囚</t>
  </si>
  <si>
    <t>←生</t>
  </si>
  <si>
    <t>事情對求測人有利，容易辦</t>
  </si>
  <si>
    <t>月份</t>
  </si>
  <si>
    <t>月支</t>
  </si>
  <si>
    <t>五行1</t>
  </si>
  <si>
    <t>五行2</t>
  </si>
  <si>
    <t>日干宮數</t>
  </si>
  <si>
    <t>時干宮數</t>
  </si>
  <si>
    <t>日干宮名</t>
  </si>
  <si>
    <t>時干宮名</t>
  </si>
  <si>
    <t>日干五行</t>
  </si>
  <si>
    <t>時干五行</t>
  </si>
  <si>
    <t>日干位</t>
  </si>
  <si>
    <t>時干位</t>
  </si>
  <si>
    <t>宮</t>
  </si>
  <si>
    <t>宮五行</t>
  </si>
  <si>
    <t>利主</t>
  </si>
  <si>
    <t>利客</t>
  </si>
  <si>
    <t>九星五行</t>
  </si>
  <si>
    <t>主客matcher</t>
  </si>
  <si>
    <t>利客客</t>
  </si>
  <si>
    <t>值符</t>
  </si>
  <si>
    <t>落宮</t>
  </si>
  <si>
    <t>八宮五行</t>
  </si>
  <si>
    <t>利主客</t>
  </si>
  <si>
    <t>芮</t>
  </si>
  <si>
    <t>平</t>
  </si>
  <si>
    <t>天干數</t>
  </si>
  <si>
    <t>地干數</t>
  </si>
  <si>
    <t>天干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</si>
  <si>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</si>
  <si>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</si>
  <si>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</si>
  <si>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</si>
  <si>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</si>
  <si>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</si>
  <si>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</si>
  <si>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</si>
  <si>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</si>
  <si>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</si>
  <si>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地干</t>
  </si>
  <si>
    <t>沖合</t>
  </si>
  <si>
    <t>transfor A</t>
  </si>
  <si>
    <t>transform B</t>
  </si>
  <si>
    <t>對應宮</t>
  </si>
  <si>
    <t>三奇六儀</t>
  </si>
  <si>
    <t>子</t>
  </si>
  <si>
    <t>六儀對應地支</t>
  </si>
  <si>
    <t>地支1</t>
  </si>
  <si>
    <t>地支1數</t>
  </si>
  <si>
    <t>地支2數</t>
  </si>
  <si>
    <t>地支2</t>
  </si>
  <si>
    <t>地轉旬首</t>
  </si>
  <si>
    <t>轉九宮</t>
  </si>
  <si>
    <t/>
  </si>
  <si>
    <t>相合|</t>
  </si>
  <si>
    <t>無禮之刑|</t>
  </si>
  <si>
    <t>相沖|</t>
  </si>
  <si>
    <t>相害|</t>
  </si>
  <si>
    <t>相破|</t>
  </si>
  <si>
    <t>相合|相破|</t>
  </si>
  <si>
    <t>自刑|</t>
  </si>
  <si>
    <t>沖合關係</t>
  </si>
  <si>
    <t>相害|無恩之刑-儀→宮|</t>
  </si>
  <si>
    <t>相沖|無恩之刑-儀←宮|</t>
  </si>
  <si>
    <t>相沖|無恩之刑-儀→宮|</t>
  </si>
  <si>
    <t>相合|相破|無恩之刑-儀←宮|</t>
  </si>
  <si>
    <t>恃勢之刑-儀←宮|</t>
  </si>
  <si>
    <t>相破|恃勢之刑-儀→宮|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</si>
</sst>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/GoogleDriveHoy/qimen-excel/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</definedNames>
    <sheetDataSet>
      <sheetData sheetId="0"/>
      <sheetData sheetId="1">
        <row r="2">
          <cell r="C2" t="str">
            <v>子</v>
          </cell>
        </row>
        <row r="3">
          <cell r="C3" t="str">
            <v>丑</v>
          </cell>
        </row>
        <row r="4">
          <cell r="C4" t="str">
            <v>寅</v>
          </cell>
        </row>
        <row r="5">
          <cell r="C5" t="str">
            <v>卯</v>
          </cell>
        </row>
        <row r="6">
          <cell r="C6" t="str">
            <v>辰</v>
          </cell>
        </row>
        <row r="7">
          <cell r="C7" t="str">
            <v>巳</v>
          </cell>
        </row>
        <row r="8">
          <cell r="C8" t="str">
            <v>午</v>
          </cell>
        </row>
        <row r="9">
          <cell r="C9" t="str">
            <v>未</v>
          </cell>
        </row>
        <row r="10">
          <cell r="C10" t="str">
            <v>申</v>
          </cell>
        </row>
        <row r="11"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E7070C-2CAC-4EE3-8CC8-D37E30F8CD87}" autoFormatId="16" applyNumberFormats="0" applyBorderFormats="0" applyFontFormats="0" applyPatternFormats="0" applyAlignmentFormats="0" applyWidthHeightFormats="0">
  <queryTableRefresh nextId="5">
    <queryTableFields count="3">
      <queryTableField id="1" name="地轉旬首" tableColumnId="1"/>
      <queryTableField id="2" name="轉九宮" tableColumnId="2"/>
      <queryTableField id="4" name="沖合關係" tableColumnId="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328F4C-5CF0-4B59-9740-457E9B80DB28}" name="落宮" displayName="落宮" ref="A1:B9" totalsRowShown="0">
  <autoFilter ref="A1:B9" xr:uid="{46328F4C-5CF0-4B59-9740-457E9B80DB28}"/>
  <tableColumns count="2">
    <tableColumn id="1" xr3:uid="{34EDC7BC-AEF1-4CFE-A67E-2CBD9707CD9E}" name="宮名" dataDxfId="4"/>
    <tableColumn id="2" xr3:uid="{7792821E-4106-47A6-8BA2-093B2623DF69}" name="match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3767D0-94D3-4B23-B0FC-69BE68FE8438}" name="八門_1" displayName="八門_1" ref="A1:B9" totalsRowShown="0">
  <autoFilter ref="A1:B9" xr:uid="{263767D0-94D3-4B23-B0FC-69BE68FE8438}"/>
  <tableColumns count="2">
    <tableColumn id="1" xr3:uid="{7A34472A-DACE-499E-AEA5-6608F547D7B8}" name="八門" dataDxfId="3"/>
    <tableColumn id="2" xr3:uid="{1E59A876-7D75-40B9-B740-C496DF6E87CA}" name="match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C61EA-A786-40B1-98ED-5EECE33A2D6A}" name="地支沖合table" displayName="地支沖合table" ref="A1:C49" tableType="queryTable" totalsRowShown="0">
  <autoFilter ref="A1:C49" xr:uid="{B6DC61EA-A786-40B1-98ED-5EECE33A2D6A}"/>
  <sortState xmlns:xlrd2="http://schemas.microsoft.com/office/spreadsheetml/2017/richdata2" ref="A2:C49">
    <sortCondition ref="B1:B49"/>
  </sortState>
  <tableColumns count="3">
    <tableColumn id="1" xr3:uid="{6DDF9D35-13F1-4C7A-B8CA-9CFB21F42FDE}" uniqueName="1" name="地轉旬首" queryTableFieldId="1" dataDxfId="2"/>
    <tableColumn id="2" xr3:uid="{BA70CE91-EF0F-4694-882F-3910126DC68F}" uniqueName="2" name="轉九宮" queryTableFieldId="2" dataDxfId="1"/>
    <tableColumn id="3" xr3:uid="{CBBA10ED-0EE1-4246-B3D4-FD1B628060DE}" uniqueName="3" name="沖合關係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48886-CF5D-4E47-BE33-0D5028FA9AAA}" name="Table1" displayName="Table1" ref="A1:I145" totalsRowShown="0">
  <autoFilter ref="A1:I145" xr:uid="{DAD48886-CF5D-4E47-BE33-0D5028FA9AAA}"/>
  <tableColumns count="9">
    <tableColumn id="1" xr3:uid="{637FAB7E-28A3-4FCC-8071-164955D34AEB}" name="地支1數">
      <calculatedColumnFormula>CEILING((ROW()-1)/12, 1)</calculatedColumnFormula>
    </tableColumn>
    <tableColumn id="2" xr3:uid="{76BABB63-F688-4021-9312-7831D6F6A36F}" name="地支2數">
      <calculatedColumnFormula>MOD(ROW()-2, 12)+1</calculatedColumnFormula>
    </tableColumn>
    <tableColumn id="3" xr3:uid="{CCF30974-61DE-4422-ADB7-9460990F8F0F}" name="地支1">
      <calculatedColumnFormula>INDEX(月支, A2)</calculatedColumnFormula>
    </tableColumn>
    <tableColumn id="4" xr3:uid="{6F636E69-7CCB-47B0-9CD0-1E3C41648922}" name="地支2">
      <calculatedColumnFormula>INDEX(月支, B2)</calculatedColumnFormula>
    </tableColumn>
    <tableColumn id="5" xr3:uid="{93C6EF39-F96A-4899-B178-83B845CCE84B}" name="transfor A">
      <calculatedColumnFormula>MOD(5-A2-1, 12)+1</calculatedColumnFormula>
    </tableColumn>
    <tableColumn id="6" xr3:uid="{3E058AEE-4388-400F-AD13-660235E31CC3}" name="transform B">
      <calculatedColumnFormula>MOD(4-B2, 12)+1</calculatedColumnFormula>
    </tableColumn>
    <tableColumn id="7" xr3:uid="{4EDD57DD-5A3D-4C77-852C-0803A76296EF}" name="關係" dataDxfId="0">
      <calculatedColumnFormula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IF(AND(MOD(A2,3)=0,A2/3&lt;&gt;4,ABS(MOD(B2-A2,9)-4.5)/1.5=1,B2/3&lt;&gt;4),"無恩之刑-儀"&amp;IF((MOD(A2-B2,9)-4.5)/1.5&gt;0,"→","←")&amp;"宮|","")&amp;
IF(AND(MOD(E2, 3)=0, E2/3 &lt;&gt;4, ABS(MOD(F2-E2, 9)-4.5)/1.5=1, F2/3 &lt;&gt;4), "恃勢之刑-儀"&amp;IF((MOD(F2-E2, 9)-4.5)/1.5&gt;0,"←", "→")&amp;"宮|", "")</calculatedColumnFormula>
    </tableColumn>
    <tableColumn id="8" xr3:uid="{D5F8211C-066D-45CA-82D5-D0A6FFF88B9B}" name="地轉旬首">
      <calculatedColumnFormula>IFERROR(VLOOKUP(C2, 六儀地支對應, 2, FALSE), "")</calculatedColumnFormula>
    </tableColumn>
    <tableColumn id="9" xr3:uid="{C42F14AC-F8EA-4C22-BDC8-811B71821B2F}" name="轉九宮">
      <calculatedColumnFormula>VLOOKUP(D2, 地支九宮, 3,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90A4-E83C-4F37-A6BC-83023E25CF50}">
  <dimension ref="A1:B9"/>
  <sheetViews>
    <sheetView workbookViewId="0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10</v>
      </c>
      <c r="B1" t="s">
        <v>36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B355-53C0-48DA-AB0A-EB7B27A5CDC1}">
  <dimension ref="A1:I145"/>
  <sheetViews>
    <sheetView tabSelected="1" topLeftCell="A28" workbookViewId="0">
      <selection activeCell="L10" sqref="L10"/>
    </sheetView>
  </sheetViews>
  <sheetFormatPr defaultRowHeight="15" x14ac:dyDescent="0.25"/>
  <cols>
    <col min="1" max="2" width="10.5703125" customWidth="1"/>
    <col min="5" max="5" width="11.85546875" customWidth="1"/>
    <col min="6" max="6" width="13.42578125" customWidth="1"/>
    <col min="7" max="7" width="28" bestFit="1" customWidth="1"/>
    <col min="8" max="8" width="11.7109375" customWidth="1"/>
    <col min="9" max="9" width="9.5703125" customWidth="1"/>
    <col min="10" max="10" width="19.85546875" customWidth="1"/>
  </cols>
  <sheetData>
    <row r="1" spans="1:9" x14ac:dyDescent="0.25">
      <c r="A1" t="s">
        <v>100</v>
      </c>
      <c r="B1" t="s">
        <v>101</v>
      </c>
      <c r="C1" t="s">
        <v>99</v>
      </c>
      <c r="D1" t="s">
        <v>102</v>
      </c>
      <c r="E1" t="s">
        <v>93</v>
      </c>
      <c r="F1" t="s">
        <v>94</v>
      </c>
      <c r="G1" t="s">
        <v>37</v>
      </c>
      <c r="H1" t="s">
        <v>103</v>
      </c>
      <c r="I1" t="s">
        <v>104</v>
      </c>
    </row>
    <row r="2" spans="1:9" x14ac:dyDescent="0.25">
      <c r="A2">
        <f>CEILING((ROW()-1)/12, 1)</f>
        <v>1</v>
      </c>
      <c r="B2">
        <f>MOD(ROW()-2, 12)+1</f>
        <v>1</v>
      </c>
      <c r="C2" t="str">
        <f t="shared" ref="C2:C33" si="0">INDEX(月支, A2)</f>
        <v>子</v>
      </c>
      <c r="D2" t="str">
        <f t="shared" ref="D2:D33" si="1">INDEX(月支, B2)</f>
        <v>子</v>
      </c>
      <c r="E2">
        <f>MOD(4-A2, 12)+1</f>
        <v>4</v>
      </c>
      <c r="F2">
        <f>MOD(4-B2, 12)+1</f>
        <v>4</v>
      </c>
      <c r="G2" t="str">
        <f t="shared" ref="G2:G33" si="2">IF(MOD(A2+B2, 12)=3, "相合|", "")&amp;IF(ABS(A2-B2)=6, "相沖|", "")&amp;
IF(MOD(A2, 2)=0,IF(MOD(A2-B2, 12)=9,"相破|", ""), IF(MOD(A2-B2, 12)=3, "相破|", ""))&amp;
IF(MOD(A2+B2,12)=9, "相害|", "")&amp;
IF(AND(A2=B2, ABS(2.5-ABS(8.5-A2))=1), "自刑|", "")&amp;
IF(OR(AND(A2=1, B2=4),AND(A2=4, B2=1)), "無禮之刑|", "")&amp;
IF(AND(MOD(A2,3)=0,A2/3&lt;&gt;4,ABS(MOD(B2-A2,9)-4.5)/1.5=1,B2/3&lt;&gt;4),"無恩之刑-儀"&amp;IF((MOD(A2-B2,9)-4.5)/1.5&gt;0,"→","←")&amp;"宮|","")&amp;
IF(AND(MOD(E2, 3)=0, E2/3 &lt;&gt;4, ABS(MOD(F2-E2, 9)-4.5)/1.5=1, F2/3 &lt;&gt;4), "恃勢之刑-儀"&amp;IF((MOD(F2-E2, 9)-4.5)/1.5&gt;0,"←", "→")&amp;"宮|", "")</f>
        <v/>
      </c>
      <c r="H2" t="str">
        <f t="shared" ref="H2:H33" si="3">IFERROR(VLOOKUP(C2, 六儀地支對應, 2, FALSE), "")</f>
        <v>戊</v>
      </c>
      <c r="I2" t="str">
        <f t="shared" ref="I2:I33" si="4">VLOOKUP(D2, 地支九宮, 3, FALSE)</f>
        <v>坎</v>
      </c>
    </row>
    <row r="3" spans="1:9" x14ac:dyDescent="0.25">
      <c r="A3">
        <f t="shared" ref="A3:A66" si="5">CEILING((ROW()-1)/12, 1)</f>
        <v>1</v>
      </c>
      <c r="B3">
        <f t="shared" ref="B3:B66" si="6">MOD(ROW()-2, 12)+1</f>
        <v>2</v>
      </c>
      <c r="C3" t="str">
        <f t="shared" si="0"/>
        <v>子</v>
      </c>
      <c r="D3" t="str">
        <f t="shared" si="1"/>
        <v>丑</v>
      </c>
      <c r="E3">
        <f t="shared" ref="E3:E34" si="7">MOD(5-A3-1, 12)+1</f>
        <v>4</v>
      </c>
      <c r="F3">
        <f t="shared" ref="F3:F34" si="8">MOD(4-B3, 12)+1</f>
        <v>3</v>
      </c>
      <c r="G3" t="str">
        <f t="shared" si="2"/>
        <v>相合|</v>
      </c>
      <c r="H3" t="str">
        <f t="shared" si="3"/>
        <v>戊</v>
      </c>
      <c r="I3" t="str">
        <f t="shared" si="4"/>
        <v>艮</v>
      </c>
    </row>
    <row r="4" spans="1:9" x14ac:dyDescent="0.25">
      <c r="A4">
        <f t="shared" si="5"/>
        <v>1</v>
      </c>
      <c r="B4">
        <f t="shared" si="6"/>
        <v>3</v>
      </c>
      <c r="C4" t="str">
        <f t="shared" si="0"/>
        <v>子</v>
      </c>
      <c r="D4" t="str">
        <f t="shared" si="1"/>
        <v>寅</v>
      </c>
      <c r="E4">
        <f t="shared" si="7"/>
        <v>4</v>
      </c>
      <c r="F4">
        <f t="shared" si="8"/>
        <v>2</v>
      </c>
      <c r="G4" t="str">
        <f t="shared" si="2"/>
        <v/>
      </c>
      <c r="H4" t="str">
        <f t="shared" si="3"/>
        <v>戊</v>
      </c>
      <c r="I4" t="str">
        <f t="shared" si="4"/>
        <v>艮</v>
      </c>
    </row>
    <row r="5" spans="1:9" x14ac:dyDescent="0.25">
      <c r="A5">
        <f t="shared" si="5"/>
        <v>1</v>
      </c>
      <c r="B5">
        <f t="shared" si="6"/>
        <v>4</v>
      </c>
      <c r="C5" t="str">
        <f t="shared" si="0"/>
        <v>子</v>
      </c>
      <c r="D5" t="str">
        <f t="shared" si="1"/>
        <v>卯</v>
      </c>
      <c r="E5">
        <f t="shared" si="7"/>
        <v>4</v>
      </c>
      <c r="F5">
        <f t="shared" si="8"/>
        <v>1</v>
      </c>
      <c r="G5" t="str">
        <f t="shared" si="2"/>
        <v>無禮之刑|</v>
      </c>
      <c r="H5" t="str">
        <f t="shared" si="3"/>
        <v>戊</v>
      </c>
      <c r="I5" t="str">
        <f t="shared" si="4"/>
        <v>震</v>
      </c>
    </row>
    <row r="6" spans="1:9" x14ac:dyDescent="0.25">
      <c r="A6">
        <f t="shared" si="5"/>
        <v>1</v>
      </c>
      <c r="B6">
        <f t="shared" si="6"/>
        <v>5</v>
      </c>
      <c r="C6" t="str">
        <f t="shared" si="0"/>
        <v>子</v>
      </c>
      <c r="D6" t="str">
        <f t="shared" si="1"/>
        <v>辰</v>
      </c>
      <c r="E6">
        <f t="shared" si="7"/>
        <v>4</v>
      </c>
      <c r="F6">
        <f t="shared" si="8"/>
        <v>12</v>
      </c>
      <c r="G6" t="str">
        <f t="shared" si="2"/>
        <v/>
      </c>
      <c r="H6" t="str">
        <f t="shared" si="3"/>
        <v>戊</v>
      </c>
      <c r="I6" t="str">
        <f t="shared" si="4"/>
        <v>巽</v>
      </c>
    </row>
    <row r="7" spans="1:9" x14ac:dyDescent="0.25">
      <c r="A7">
        <f t="shared" si="5"/>
        <v>1</v>
      </c>
      <c r="B7">
        <f t="shared" si="6"/>
        <v>6</v>
      </c>
      <c r="C7" t="str">
        <f t="shared" si="0"/>
        <v>子</v>
      </c>
      <c r="D7" t="str">
        <f t="shared" si="1"/>
        <v>巳</v>
      </c>
      <c r="E7">
        <f t="shared" si="7"/>
        <v>4</v>
      </c>
      <c r="F7">
        <f t="shared" si="8"/>
        <v>11</v>
      </c>
      <c r="G7" t="str">
        <f t="shared" si="2"/>
        <v/>
      </c>
      <c r="H7" t="str">
        <f t="shared" si="3"/>
        <v>戊</v>
      </c>
      <c r="I7" t="str">
        <f t="shared" si="4"/>
        <v>巽</v>
      </c>
    </row>
    <row r="8" spans="1:9" x14ac:dyDescent="0.25">
      <c r="A8">
        <f t="shared" si="5"/>
        <v>1</v>
      </c>
      <c r="B8">
        <f t="shared" si="6"/>
        <v>7</v>
      </c>
      <c r="C8" t="str">
        <f t="shared" si="0"/>
        <v>子</v>
      </c>
      <c r="D8" t="str">
        <f t="shared" si="1"/>
        <v>午</v>
      </c>
      <c r="E8">
        <f t="shared" si="7"/>
        <v>4</v>
      </c>
      <c r="F8">
        <f t="shared" si="8"/>
        <v>10</v>
      </c>
      <c r="G8" t="str">
        <f t="shared" si="2"/>
        <v>相沖|</v>
      </c>
      <c r="H8" t="str">
        <f t="shared" si="3"/>
        <v>戊</v>
      </c>
      <c r="I8" t="str">
        <f t="shared" si="4"/>
        <v>離</v>
      </c>
    </row>
    <row r="9" spans="1:9" x14ac:dyDescent="0.25">
      <c r="A9">
        <f t="shared" si="5"/>
        <v>1</v>
      </c>
      <c r="B9">
        <f t="shared" si="6"/>
        <v>8</v>
      </c>
      <c r="C9" t="str">
        <f t="shared" si="0"/>
        <v>子</v>
      </c>
      <c r="D9" t="str">
        <f t="shared" si="1"/>
        <v>未</v>
      </c>
      <c r="E9">
        <f t="shared" si="7"/>
        <v>4</v>
      </c>
      <c r="F9">
        <f t="shared" si="8"/>
        <v>9</v>
      </c>
      <c r="G9" t="str">
        <f t="shared" si="2"/>
        <v>相害|</v>
      </c>
      <c r="H9" t="str">
        <f t="shared" si="3"/>
        <v>戊</v>
      </c>
      <c r="I9" t="str">
        <f t="shared" si="4"/>
        <v>坤</v>
      </c>
    </row>
    <row r="10" spans="1:9" x14ac:dyDescent="0.25">
      <c r="A10">
        <f t="shared" si="5"/>
        <v>1</v>
      </c>
      <c r="B10">
        <f t="shared" si="6"/>
        <v>9</v>
      </c>
      <c r="C10" t="str">
        <f t="shared" si="0"/>
        <v>子</v>
      </c>
      <c r="D10" t="str">
        <f t="shared" si="1"/>
        <v>申</v>
      </c>
      <c r="E10">
        <f t="shared" si="7"/>
        <v>4</v>
      </c>
      <c r="F10">
        <f t="shared" si="8"/>
        <v>8</v>
      </c>
      <c r="G10" t="str">
        <f t="shared" si="2"/>
        <v/>
      </c>
      <c r="H10" t="str">
        <f t="shared" si="3"/>
        <v>戊</v>
      </c>
      <c r="I10" t="str">
        <f t="shared" si="4"/>
        <v>坤</v>
      </c>
    </row>
    <row r="11" spans="1:9" x14ac:dyDescent="0.25">
      <c r="A11">
        <f t="shared" si="5"/>
        <v>1</v>
      </c>
      <c r="B11">
        <f t="shared" si="6"/>
        <v>10</v>
      </c>
      <c r="C11" t="str">
        <f t="shared" si="0"/>
        <v>子</v>
      </c>
      <c r="D11" t="str">
        <f t="shared" si="1"/>
        <v>酉</v>
      </c>
      <c r="E11">
        <f t="shared" si="7"/>
        <v>4</v>
      </c>
      <c r="F11">
        <f t="shared" si="8"/>
        <v>7</v>
      </c>
      <c r="G11" t="str">
        <f t="shared" si="2"/>
        <v>相破|</v>
      </c>
      <c r="H11" t="str">
        <f t="shared" si="3"/>
        <v>戊</v>
      </c>
      <c r="I11" t="str">
        <f t="shared" si="4"/>
        <v>兌</v>
      </c>
    </row>
    <row r="12" spans="1:9" x14ac:dyDescent="0.25">
      <c r="A12">
        <f t="shared" si="5"/>
        <v>1</v>
      </c>
      <c r="B12">
        <f t="shared" si="6"/>
        <v>11</v>
      </c>
      <c r="C12" t="str">
        <f t="shared" si="0"/>
        <v>子</v>
      </c>
      <c r="D12" t="str">
        <f t="shared" si="1"/>
        <v>戌</v>
      </c>
      <c r="E12">
        <f t="shared" si="7"/>
        <v>4</v>
      </c>
      <c r="F12">
        <f t="shared" si="8"/>
        <v>6</v>
      </c>
      <c r="G12" t="str">
        <f t="shared" si="2"/>
        <v/>
      </c>
      <c r="H12" t="str">
        <f t="shared" si="3"/>
        <v>戊</v>
      </c>
      <c r="I12" t="str">
        <f t="shared" si="4"/>
        <v>乾</v>
      </c>
    </row>
    <row r="13" spans="1:9" x14ac:dyDescent="0.25">
      <c r="A13">
        <f t="shared" si="5"/>
        <v>1</v>
      </c>
      <c r="B13">
        <f t="shared" si="6"/>
        <v>12</v>
      </c>
      <c r="C13" t="str">
        <f t="shared" si="0"/>
        <v>子</v>
      </c>
      <c r="D13" t="str">
        <f t="shared" si="1"/>
        <v>亥</v>
      </c>
      <c r="E13">
        <f t="shared" si="7"/>
        <v>4</v>
      </c>
      <c r="F13">
        <f t="shared" si="8"/>
        <v>5</v>
      </c>
      <c r="G13" t="str">
        <f t="shared" si="2"/>
        <v/>
      </c>
      <c r="H13" t="str">
        <f t="shared" si="3"/>
        <v>戊</v>
      </c>
      <c r="I13" t="str">
        <f t="shared" si="4"/>
        <v>乾</v>
      </c>
    </row>
    <row r="14" spans="1:9" x14ac:dyDescent="0.25">
      <c r="A14">
        <f t="shared" si="5"/>
        <v>2</v>
      </c>
      <c r="B14">
        <f t="shared" si="6"/>
        <v>1</v>
      </c>
      <c r="C14" t="str">
        <f t="shared" si="0"/>
        <v>丑</v>
      </c>
      <c r="D14" t="str">
        <f t="shared" si="1"/>
        <v>子</v>
      </c>
      <c r="E14">
        <f t="shared" si="7"/>
        <v>3</v>
      </c>
      <c r="F14">
        <f t="shared" si="8"/>
        <v>4</v>
      </c>
      <c r="G14" t="str">
        <f t="shared" si="2"/>
        <v>相合|</v>
      </c>
      <c r="H14" t="str">
        <f t="shared" si="3"/>
        <v/>
      </c>
      <c r="I14" t="str">
        <f t="shared" si="4"/>
        <v>坎</v>
      </c>
    </row>
    <row r="15" spans="1:9" x14ac:dyDescent="0.25">
      <c r="A15">
        <f t="shared" si="5"/>
        <v>2</v>
      </c>
      <c r="B15">
        <f t="shared" si="6"/>
        <v>2</v>
      </c>
      <c r="C15" t="str">
        <f t="shared" si="0"/>
        <v>丑</v>
      </c>
      <c r="D15" t="str">
        <f t="shared" si="1"/>
        <v>丑</v>
      </c>
      <c r="E15">
        <f t="shared" si="7"/>
        <v>3</v>
      </c>
      <c r="F15">
        <f t="shared" si="8"/>
        <v>3</v>
      </c>
      <c r="G15" t="str">
        <f t="shared" si="2"/>
        <v/>
      </c>
      <c r="H15" t="str">
        <f t="shared" si="3"/>
        <v/>
      </c>
      <c r="I15" t="str">
        <f t="shared" si="4"/>
        <v>艮</v>
      </c>
    </row>
    <row r="16" spans="1:9" x14ac:dyDescent="0.25">
      <c r="A16">
        <f t="shared" si="5"/>
        <v>2</v>
      </c>
      <c r="B16">
        <f t="shared" si="6"/>
        <v>3</v>
      </c>
      <c r="C16" t="str">
        <f t="shared" si="0"/>
        <v>丑</v>
      </c>
      <c r="D16" t="str">
        <f t="shared" si="1"/>
        <v>寅</v>
      </c>
      <c r="E16">
        <f t="shared" si="7"/>
        <v>3</v>
      </c>
      <c r="F16">
        <f t="shared" si="8"/>
        <v>2</v>
      </c>
      <c r="G16" t="str">
        <f t="shared" si="2"/>
        <v/>
      </c>
      <c r="H16" t="str">
        <f t="shared" si="3"/>
        <v/>
      </c>
      <c r="I16" t="str">
        <f t="shared" si="4"/>
        <v>艮</v>
      </c>
    </row>
    <row r="17" spans="1:9" x14ac:dyDescent="0.25">
      <c r="A17">
        <f t="shared" si="5"/>
        <v>2</v>
      </c>
      <c r="B17">
        <f t="shared" si="6"/>
        <v>4</v>
      </c>
      <c r="C17" t="str">
        <f t="shared" si="0"/>
        <v>丑</v>
      </c>
      <c r="D17" t="str">
        <f t="shared" si="1"/>
        <v>卯</v>
      </c>
      <c r="E17">
        <f t="shared" si="7"/>
        <v>3</v>
      </c>
      <c r="F17">
        <f t="shared" si="8"/>
        <v>1</v>
      </c>
      <c r="G17" t="str">
        <f t="shared" si="2"/>
        <v/>
      </c>
      <c r="H17" t="str">
        <f t="shared" si="3"/>
        <v/>
      </c>
      <c r="I17" t="str">
        <f t="shared" si="4"/>
        <v>震</v>
      </c>
    </row>
    <row r="18" spans="1:9" x14ac:dyDescent="0.25">
      <c r="A18">
        <f t="shared" si="5"/>
        <v>2</v>
      </c>
      <c r="B18">
        <f t="shared" si="6"/>
        <v>5</v>
      </c>
      <c r="C18" t="str">
        <f t="shared" si="0"/>
        <v>丑</v>
      </c>
      <c r="D18" t="str">
        <f t="shared" si="1"/>
        <v>辰</v>
      </c>
      <c r="E18">
        <f t="shared" si="7"/>
        <v>3</v>
      </c>
      <c r="F18">
        <f t="shared" si="8"/>
        <v>12</v>
      </c>
      <c r="G18" t="str">
        <f t="shared" si="2"/>
        <v>相破|</v>
      </c>
      <c r="H18" t="str">
        <f t="shared" si="3"/>
        <v/>
      </c>
      <c r="I18" t="str">
        <f t="shared" si="4"/>
        <v>巽</v>
      </c>
    </row>
    <row r="19" spans="1:9" x14ac:dyDescent="0.25">
      <c r="A19">
        <f t="shared" si="5"/>
        <v>2</v>
      </c>
      <c r="B19">
        <f t="shared" si="6"/>
        <v>6</v>
      </c>
      <c r="C19" t="str">
        <f t="shared" si="0"/>
        <v>丑</v>
      </c>
      <c r="D19" t="str">
        <f t="shared" si="1"/>
        <v>巳</v>
      </c>
      <c r="E19">
        <f t="shared" si="7"/>
        <v>3</v>
      </c>
      <c r="F19">
        <f t="shared" si="8"/>
        <v>11</v>
      </c>
      <c r="G19" t="str">
        <f t="shared" si="2"/>
        <v/>
      </c>
      <c r="H19" t="str">
        <f t="shared" si="3"/>
        <v/>
      </c>
      <c r="I19" t="str">
        <f t="shared" si="4"/>
        <v>巽</v>
      </c>
    </row>
    <row r="20" spans="1:9" x14ac:dyDescent="0.25">
      <c r="A20">
        <f t="shared" si="5"/>
        <v>2</v>
      </c>
      <c r="B20">
        <f t="shared" si="6"/>
        <v>7</v>
      </c>
      <c r="C20" t="str">
        <f t="shared" si="0"/>
        <v>丑</v>
      </c>
      <c r="D20" t="str">
        <f t="shared" si="1"/>
        <v>午</v>
      </c>
      <c r="E20">
        <f t="shared" si="7"/>
        <v>3</v>
      </c>
      <c r="F20">
        <f t="shared" si="8"/>
        <v>10</v>
      </c>
      <c r="G20" t="str">
        <f t="shared" si="2"/>
        <v>相害|</v>
      </c>
      <c r="H20" t="str">
        <f t="shared" si="3"/>
        <v/>
      </c>
      <c r="I20" t="str">
        <f t="shared" si="4"/>
        <v>離</v>
      </c>
    </row>
    <row r="21" spans="1:9" x14ac:dyDescent="0.25">
      <c r="A21">
        <f t="shared" si="5"/>
        <v>2</v>
      </c>
      <c r="B21">
        <f t="shared" si="6"/>
        <v>8</v>
      </c>
      <c r="C21" t="str">
        <f t="shared" si="0"/>
        <v>丑</v>
      </c>
      <c r="D21" t="str">
        <f t="shared" si="1"/>
        <v>未</v>
      </c>
      <c r="E21">
        <f t="shared" si="7"/>
        <v>3</v>
      </c>
      <c r="F21">
        <f t="shared" si="8"/>
        <v>9</v>
      </c>
      <c r="G21" t="str">
        <f t="shared" si="2"/>
        <v>相沖|恃勢之刑-儀←宮|</v>
      </c>
      <c r="H21" t="str">
        <f t="shared" si="3"/>
        <v/>
      </c>
      <c r="I21" t="str">
        <f t="shared" si="4"/>
        <v>坤</v>
      </c>
    </row>
    <row r="22" spans="1:9" x14ac:dyDescent="0.25">
      <c r="A22">
        <f t="shared" si="5"/>
        <v>2</v>
      </c>
      <c r="B22">
        <f t="shared" si="6"/>
        <v>9</v>
      </c>
      <c r="C22" t="str">
        <f t="shared" si="0"/>
        <v>丑</v>
      </c>
      <c r="D22" t="str">
        <f t="shared" si="1"/>
        <v>申</v>
      </c>
      <c r="E22">
        <f t="shared" si="7"/>
        <v>3</v>
      </c>
      <c r="F22">
        <f t="shared" si="8"/>
        <v>8</v>
      </c>
      <c r="G22" t="str">
        <f t="shared" si="2"/>
        <v/>
      </c>
      <c r="H22" t="str">
        <f t="shared" si="3"/>
        <v/>
      </c>
      <c r="I22" t="str">
        <f t="shared" si="4"/>
        <v>坤</v>
      </c>
    </row>
    <row r="23" spans="1:9" x14ac:dyDescent="0.25">
      <c r="A23">
        <f t="shared" si="5"/>
        <v>2</v>
      </c>
      <c r="B23">
        <f t="shared" si="6"/>
        <v>10</v>
      </c>
      <c r="C23" t="str">
        <f t="shared" si="0"/>
        <v>丑</v>
      </c>
      <c r="D23" t="str">
        <f t="shared" si="1"/>
        <v>酉</v>
      </c>
      <c r="E23">
        <f t="shared" si="7"/>
        <v>3</v>
      </c>
      <c r="F23">
        <f t="shared" si="8"/>
        <v>7</v>
      </c>
      <c r="G23" t="str">
        <f t="shared" si="2"/>
        <v/>
      </c>
      <c r="H23" t="str">
        <f t="shared" si="3"/>
        <v/>
      </c>
      <c r="I23" t="str">
        <f t="shared" si="4"/>
        <v>兌</v>
      </c>
    </row>
    <row r="24" spans="1:9" x14ac:dyDescent="0.25">
      <c r="A24">
        <f t="shared" si="5"/>
        <v>2</v>
      </c>
      <c r="B24">
        <f t="shared" si="6"/>
        <v>11</v>
      </c>
      <c r="C24" t="str">
        <f t="shared" si="0"/>
        <v>丑</v>
      </c>
      <c r="D24" t="str">
        <f t="shared" si="1"/>
        <v>戌</v>
      </c>
      <c r="E24">
        <f t="shared" si="7"/>
        <v>3</v>
      </c>
      <c r="F24">
        <f t="shared" si="8"/>
        <v>6</v>
      </c>
      <c r="G24" t="str">
        <f t="shared" si="2"/>
        <v>恃勢之刑-儀→宮|</v>
      </c>
      <c r="H24" t="str">
        <f t="shared" si="3"/>
        <v/>
      </c>
      <c r="I24" t="str">
        <f t="shared" si="4"/>
        <v>乾</v>
      </c>
    </row>
    <row r="25" spans="1:9" x14ac:dyDescent="0.25">
      <c r="A25">
        <f t="shared" si="5"/>
        <v>2</v>
      </c>
      <c r="B25">
        <f t="shared" si="6"/>
        <v>12</v>
      </c>
      <c r="C25" t="str">
        <f t="shared" si="0"/>
        <v>丑</v>
      </c>
      <c r="D25" t="str">
        <f t="shared" si="1"/>
        <v>亥</v>
      </c>
      <c r="E25">
        <f t="shared" si="7"/>
        <v>3</v>
      </c>
      <c r="F25">
        <f t="shared" si="8"/>
        <v>5</v>
      </c>
      <c r="G25" t="str">
        <f t="shared" si="2"/>
        <v/>
      </c>
      <c r="H25" t="str">
        <f t="shared" si="3"/>
        <v/>
      </c>
      <c r="I25" t="str">
        <f t="shared" si="4"/>
        <v>乾</v>
      </c>
    </row>
    <row r="26" spans="1:9" x14ac:dyDescent="0.25">
      <c r="A26">
        <f t="shared" si="5"/>
        <v>3</v>
      </c>
      <c r="B26">
        <f t="shared" si="6"/>
        <v>1</v>
      </c>
      <c r="C26" t="str">
        <f t="shared" si="0"/>
        <v>寅</v>
      </c>
      <c r="D26" t="str">
        <f t="shared" si="1"/>
        <v>子</v>
      </c>
      <c r="E26">
        <f t="shared" si="7"/>
        <v>2</v>
      </c>
      <c r="F26">
        <f t="shared" si="8"/>
        <v>4</v>
      </c>
      <c r="G26" t="str">
        <f t="shared" si="2"/>
        <v/>
      </c>
      <c r="H26" t="str">
        <f t="shared" si="3"/>
        <v>癸</v>
      </c>
      <c r="I26" t="str">
        <f t="shared" si="4"/>
        <v>坎</v>
      </c>
    </row>
    <row r="27" spans="1:9" x14ac:dyDescent="0.25">
      <c r="A27">
        <f t="shared" si="5"/>
        <v>3</v>
      </c>
      <c r="B27">
        <f t="shared" si="6"/>
        <v>2</v>
      </c>
      <c r="C27" t="str">
        <f t="shared" si="0"/>
        <v>寅</v>
      </c>
      <c r="D27" t="str">
        <f t="shared" si="1"/>
        <v>丑</v>
      </c>
      <c r="E27">
        <f t="shared" si="7"/>
        <v>2</v>
      </c>
      <c r="F27">
        <f t="shared" si="8"/>
        <v>3</v>
      </c>
      <c r="G27" t="str">
        <f t="shared" si="2"/>
        <v/>
      </c>
      <c r="H27" t="str">
        <f t="shared" si="3"/>
        <v>癸</v>
      </c>
      <c r="I27" t="str">
        <f t="shared" si="4"/>
        <v>艮</v>
      </c>
    </row>
    <row r="28" spans="1:9" x14ac:dyDescent="0.25">
      <c r="A28">
        <f t="shared" si="5"/>
        <v>3</v>
      </c>
      <c r="B28">
        <f t="shared" si="6"/>
        <v>3</v>
      </c>
      <c r="C28" t="str">
        <f t="shared" si="0"/>
        <v>寅</v>
      </c>
      <c r="D28" t="str">
        <f t="shared" si="1"/>
        <v>寅</v>
      </c>
      <c r="E28">
        <f t="shared" si="7"/>
        <v>2</v>
      </c>
      <c r="F28">
        <f t="shared" si="8"/>
        <v>2</v>
      </c>
      <c r="G28" t="str">
        <f t="shared" si="2"/>
        <v/>
      </c>
      <c r="H28" t="str">
        <f t="shared" si="3"/>
        <v>癸</v>
      </c>
      <c r="I28" t="str">
        <f t="shared" si="4"/>
        <v>艮</v>
      </c>
    </row>
    <row r="29" spans="1:9" x14ac:dyDescent="0.25">
      <c r="A29">
        <f t="shared" si="5"/>
        <v>3</v>
      </c>
      <c r="B29">
        <f t="shared" si="6"/>
        <v>4</v>
      </c>
      <c r="C29" t="str">
        <f t="shared" si="0"/>
        <v>寅</v>
      </c>
      <c r="D29" t="str">
        <f t="shared" si="1"/>
        <v>卯</v>
      </c>
      <c r="E29">
        <f t="shared" si="7"/>
        <v>2</v>
      </c>
      <c r="F29">
        <f t="shared" si="8"/>
        <v>1</v>
      </c>
      <c r="G29" t="str">
        <f t="shared" si="2"/>
        <v/>
      </c>
      <c r="H29" t="str">
        <f t="shared" si="3"/>
        <v>癸</v>
      </c>
      <c r="I29" t="str">
        <f t="shared" si="4"/>
        <v>震</v>
      </c>
    </row>
    <row r="30" spans="1:9" x14ac:dyDescent="0.25">
      <c r="A30">
        <f t="shared" si="5"/>
        <v>3</v>
      </c>
      <c r="B30">
        <f t="shared" si="6"/>
        <v>5</v>
      </c>
      <c r="C30" t="str">
        <f t="shared" si="0"/>
        <v>寅</v>
      </c>
      <c r="D30" t="str">
        <f t="shared" si="1"/>
        <v>辰</v>
      </c>
      <c r="E30">
        <f t="shared" si="7"/>
        <v>2</v>
      </c>
      <c r="F30">
        <f t="shared" si="8"/>
        <v>12</v>
      </c>
      <c r="G30" t="str">
        <f t="shared" si="2"/>
        <v/>
      </c>
      <c r="H30" t="str">
        <f t="shared" si="3"/>
        <v>癸</v>
      </c>
      <c r="I30" t="str">
        <f t="shared" si="4"/>
        <v>巽</v>
      </c>
    </row>
    <row r="31" spans="1:9" x14ac:dyDescent="0.25">
      <c r="A31">
        <f t="shared" si="5"/>
        <v>3</v>
      </c>
      <c r="B31">
        <f t="shared" si="6"/>
        <v>6</v>
      </c>
      <c r="C31" t="str">
        <f t="shared" si="0"/>
        <v>寅</v>
      </c>
      <c r="D31" t="str">
        <f t="shared" si="1"/>
        <v>巳</v>
      </c>
      <c r="E31">
        <f t="shared" si="7"/>
        <v>2</v>
      </c>
      <c r="F31">
        <f t="shared" si="8"/>
        <v>11</v>
      </c>
      <c r="G31" t="str">
        <f t="shared" si="2"/>
        <v>相害|無恩之刑-儀→宮|</v>
      </c>
      <c r="H31" t="str">
        <f t="shared" si="3"/>
        <v>癸</v>
      </c>
      <c r="I31" t="str">
        <f t="shared" si="4"/>
        <v>巽</v>
      </c>
    </row>
    <row r="32" spans="1:9" x14ac:dyDescent="0.25">
      <c r="A32">
        <f t="shared" si="5"/>
        <v>3</v>
      </c>
      <c r="B32">
        <f t="shared" si="6"/>
        <v>7</v>
      </c>
      <c r="C32" t="str">
        <f t="shared" si="0"/>
        <v>寅</v>
      </c>
      <c r="D32" t="str">
        <f t="shared" si="1"/>
        <v>午</v>
      </c>
      <c r="E32">
        <f t="shared" si="7"/>
        <v>2</v>
      </c>
      <c r="F32">
        <f t="shared" si="8"/>
        <v>10</v>
      </c>
      <c r="G32" t="str">
        <f t="shared" si="2"/>
        <v/>
      </c>
      <c r="H32" t="str">
        <f t="shared" si="3"/>
        <v>癸</v>
      </c>
      <c r="I32" t="str">
        <f t="shared" si="4"/>
        <v>離</v>
      </c>
    </row>
    <row r="33" spans="1:9" x14ac:dyDescent="0.25">
      <c r="A33">
        <f t="shared" si="5"/>
        <v>3</v>
      </c>
      <c r="B33">
        <f t="shared" si="6"/>
        <v>8</v>
      </c>
      <c r="C33" t="str">
        <f t="shared" si="0"/>
        <v>寅</v>
      </c>
      <c r="D33" t="str">
        <f t="shared" si="1"/>
        <v>未</v>
      </c>
      <c r="E33">
        <f t="shared" si="7"/>
        <v>2</v>
      </c>
      <c r="F33">
        <f t="shared" si="8"/>
        <v>9</v>
      </c>
      <c r="G33" t="str">
        <f t="shared" si="2"/>
        <v/>
      </c>
      <c r="H33" t="str">
        <f t="shared" si="3"/>
        <v>癸</v>
      </c>
      <c r="I33" t="str">
        <f t="shared" si="4"/>
        <v>坤</v>
      </c>
    </row>
    <row r="34" spans="1:9" x14ac:dyDescent="0.25">
      <c r="A34">
        <f t="shared" si="5"/>
        <v>3</v>
      </c>
      <c r="B34">
        <f t="shared" si="6"/>
        <v>9</v>
      </c>
      <c r="C34" t="str">
        <f t="shared" ref="C34:C65" si="9">INDEX(月支, A34)</f>
        <v>寅</v>
      </c>
      <c r="D34" t="str">
        <f t="shared" ref="D34:D65" si="10">INDEX(月支, B34)</f>
        <v>申</v>
      </c>
      <c r="E34">
        <f t="shared" si="7"/>
        <v>2</v>
      </c>
      <c r="F34">
        <f t="shared" si="8"/>
        <v>8</v>
      </c>
      <c r="G34" t="str">
        <f t="shared" ref="G34:G65" si="11">IF(MOD(A34+B34, 12)=3, "相合|", "")&amp;IF(ABS(A34-B34)=6, "相沖|", "")&amp;
IF(MOD(A34, 2)=0,IF(MOD(A34-B34, 12)=9,"相破|", ""), IF(MOD(A34-B34, 12)=3, "相破|", ""))&amp;
IF(MOD(A34+B34,12)=9, "相害|", "")&amp;
IF(AND(A34=B34, ABS(2.5-ABS(8.5-A34))=1), "自刑|", "")&amp;
IF(OR(AND(A34=1, B34=4),AND(A34=4, B34=1)), "無禮之刑|", "")&amp;
IF(AND(MOD(A34,3)=0,A34/3&lt;&gt;4,ABS(MOD(B34-A34,9)-4.5)/1.5=1,B34/3&lt;&gt;4),"無恩之刑-儀"&amp;IF((MOD(A34-B34,9)-4.5)/1.5&gt;0,"→","←")&amp;"宮|","")&amp;
IF(AND(MOD(E34, 3)=0, E34/3 &lt;&gt;4, ABS(MOD(F34-E34, 9)-4.5)/1.5=1, F34/3 &lt;&gt;4), "恃勢之刑-儀"&amp;IF((MOD(F34-E34, 9)-4.5)/1.5&gt;0,"←", "→")&amp;"宮|", "")</f>
        <v>相沖|無恩之刑-儀←宮|</v>
      </c>
      <c r="H34" t="str">
        <f t="shared" ref="H34:H65" si="12">IFERROR(VLOOKUP(C34, 六儀地支對應, 2, FALSE), "")</f>
        <v>癸</v>
      </c>
      <c r="I34" t="str">
        <f t="shared" ref="I34:I65" si="13">VLOOKUP(D34, 地支九宮, 3, FALSE)</f>
        <v>坤</v>
      </c>
    </row>
    <row r="35" spans="1:9" x14ac:dyDescent="0.25">
      <c r="A35">
        <f t="shared" si="5"/>
        <v>3</v>
      </c>
      <c r="B35">
        <f t="shared" si="6"/>
        <v>10</v>
      </c>
      <c r="C35" t="str">
        <f t="shared" si="9"/>
        <v>寅</v>
      </c>
      <c r="D35" t="str">
        <f t="shared" si="10"/>
        <v>酉</v>
      </c>
      <c r="E35">
        <f t="shared" ref="E35:E66" si="14">MOD(5-A35-1, 12)+1</f>
        <v>2</v>
      </c>
      <c r="F35">
        <f t="shared" ref="F35:F66" si="15">MOD(4-B35, 12)+1</f>
        <v>7</v>
      </c>
      <c r="G35" t="str">
        <f t="shared" si="11"/>
        <v/>
      </c>
      <c r="H35" t="str">
        <f t="shared" si="12"/>
        <v>癸</v>
      </c>
      <c r="I35" t="str">
        <f t="shared" si="13"/>
        <v>兌</v>
      </c>
    </row>
    <row r="36" spans="1:9" x14ac:dyDescent="0.25">
      <c r="A36">
        <f t="shared" si="5"/>
        <v>3</v>
      </c>
      <c r="B36">
        <f t="shared" si="6"/>
        <v>11</v>
      </c>
      <c r="C36" t="str">
        <f t="shared" si="9"/>
        <v>寅</v>
      </c>
      <c r="D36" t="str">
        <f t="shared" si="10"/>
        <v>戌</v>
      </c>
      <c r="E36">
        <f t="shared" si="14"/>
        <v>2</v>
      </c>
      <c r="F36">
        <f t="shared" si="15"/>
        <v>6</v>
      </c>
      <c r="G36" t="str">
        <f t="shared" si="11"/>
        <v/>
      </c>
      <c r="H36" t="str">
        <f t="shared" si="12"/>
        <v>癸</v>
      </c>
      <c r="I36" t="str">
        <f t="shared" si="13"/>
        <v>乾</v>
      </c>
    </row>
    <row r="37" spans="1:9" x14ac:dyDescent="0.25">
      <c r="A37">
        <f t="shared" si="5"/>
        <v>3</v>
      </c>
      <c r="B37">
        <f t="shared" si="6"/>
        <v>12</v>
      </c>
      <c r="C37" t="str">
        <f t="shared" si="9"/>
        <v>寅</v>
      </c>
      <c r="D37" t="str">
        <f t="shared" si="10"/>
        <v>亥</v>
      </c>
      <c r="E37">
        <f t="shared" si="14"/>
        <v>2</v>
      </c>
      <c r="F37">
        <f t="shared" si="15"/>
        <v>5</v>
      </c>
      <c r="G37" t="str">
        <f t="shared" si="11"/>
        <v>相合|相破|</v>
      </c>
      <c r="H37" t="str">
        <f t="shared" si="12"/>
        <v>癸</v>
      </c>
      <c r="I37" t="str">
        <f t="shared" si="13"/>
        <v>乾</v>
      </c>
    </row>
    <row r="38" spans="1:9" x14ac:dyDescent="0.25">
      <c r="A38">
        <f t="shared" si="5"/>
        <v>4</v>
      </c>
      <c r="B38">
        <f t="shared" si="6"/>
        <v>1</v>
      </c>
      <c r="C38" t="str">
        <f t="shared" si="9"/>
        <v>卯</v>
      </c>
      <c r="D38" t="str">
        <f t="shared" si="10"/>
        <v>子</v>
      </c>
      <c r="E38">
        <f t="shared" si="14"/>
        <v>1</v>
      </c>
      <c r="F38">
        <f t="shared" si="15"/>
        <v>4</v>
      </c>
      <c r="G38" t="str">
        <f t="shared" si="11"/>
        <v>無禮之刑|</v>
      </c>
      <c r="H38" t="str">
        <f t="shared" si="12"/>
        <v/>
      </c>
      <c r="I38" t="str">
        <f t="shared" si="13"/>
        <v>坎</v>
      </c>
    </row>
    <row r="39" spans="1:9" x14ac:dyDescent="0.25">
      <c r="A39">
        <f t="shared" si="5"/>
        <v>4</v>
      </c>
      <c r="B39">
        <f t="shared" si="6"/>
        <v>2</v>
      </c>
      <c r="C39" t="str">
        <f t="shared" si="9"/>
        <v>卯</v>
      </c>
      <c r="D39" t="str">
        <f t="shared" si="10"/>
        <v>丑</v>
      </c>
      <c r="E39">
        <f t="shared" si="14"/>
        <v>1</v>
      </c>
      <c r="F39">
        <f t="shared" si="15"/>
        <v>3</v>
      </c>
      <c r="G39" t="str">
        <f t="shared" si="11"/>
        <v/>
      </c>
      <c r="H39" t="str">
        <f t="shared" si="12"/>
        <v/>
      </c>
      <c r="I39" t="str">
        <f t="shared" si="13"/>
        <v>艮</v>
      </c>
    </row>
    <row r="40" spans="1:9" x14ac:dyDescent="0.25">
      <c r="A40">
        <f t="shared" si="5"/>
        <v>4</v>
      </c>
      <c r="B40">
        <f t="shared" si="6"/>
        <v>3</v>
      </c>
      <c r="C40" t="str">
        <f t="shared" si="9"/>
        <v>卯</v>
      </c>
      <c r="D40" t="str">
        <f t="shared" si="10"/>
        <v>寅</v>
      </c>
      <c r="E40">
        <f t="shared" si="14"/>
        <v>1</v>
      </c>
      <c r="F40">
        <f t="shared" si="15"/>
        <v>2</v>
      </c>
      <c r="G40" t="str">
        <f t="shared" si="11"/>
        <v/>
      </c>
      <c r="H40" t="str">
        <f t="shared" si="12"/>
        <v/>
      </c>
      <c r="I40" t="str">
        <f t="shared" si="13"/>
        <v>艮</v>
      </c>
    </row>
    <row r="41" spans="1:9" x14ac:dyDescent="0.25">
      <c r="A41">
        <f t="shared" si="5"/>
        <v>4</v>
      </c>
      <c r="B41">
        <f t="shared" si="6"/>
        <v>4</v>
      </c>
      <c r="C41" t="str">
        <f t="shared" si="9"/>
        <v>卯</v>
      </c>
      <c r="D41" t="str">
        <f t="shared" si="10"/>
        <v>卯</v>
      </c>
      <c r="E41">
        <f t="shared" si="14"/>
        <v>1</v>
      </c>
      <c r="F41">
        <f t="shared" si="15"/>
        <v>1</v>
      </c>
      <c r="G41" t="str">
        <f t="shared" si="11"/>
        <v/>
      </c>
      <c r="H41" t="str">
        <f t="shared" si="12"/>
        <v/>
      </c>
      <c r="I41" t="str">
        <f t="shared" si="13"/>
        <v>震</v>
      </c>
    </row>
    <row r="42" spans="1:9" x14ac:dyDescent="0.25">
      <c r="A42">
        <f t="shared" si="5"/>
        <v>4</v>
      </c>
      <c r="B42">
        <f t="shared" si="6"/>
        <v>5</v>
      </c>
      <c r="C42" t="str">
        <f t="shared" si="9"/>
        <v>卯</v>
      </c>
      <c r="D42" t="str">
        <f t="shared" si="10"/>
        <v>辰</v>
      </c>
      <c r="E42">
        <f t="shared" si="14"/>
        <v>1</v>
      </c>
      <c r="F42">
        <f t="shared" si="15"/>
        <v>12</v>
      </c>
      <c r="G42" t="str">
        <f t="shared" si="11"/>
        <v>相害|</v>
      </c>
      <c r="H42" t="str">
        <f t="shared" si="12"/>
        <v/>
      </c>
      <c r="I42" t="str">
        <f t="shared" si="13"/>
        <v>巽</v>
      </c>
    </row>
    <row r="43" spans="1:9" x14ac:dyDescent="0.25">
      <c r="A43">
        <f t="shared" si="5"/>
        <v>4</v>
      </c>
      <c r="B43">
        <f t="shared" si="6"/>
        <v>6</v>
      </c>
      <c r="C43" t="str">
        <f t="shared" si="9"/>
        <v>卯</v>
      </c>
      <c r="D43" t="str">
        <f t="shared" si="10"/>
        <v>巳</v>
      </c>
      <c r="E43">
        <f t="shared" si="14"/>
        <v>1</v>
      </c>
      <c r="F43">
        <f t="shared" si="15"/>
        <v>11</v>
      </c>
      <c r="G43" t="str">
        <f t="shared" si="11"/>
        <v/>
      </c>
      <c r="H43" t="str">
        <f t="shared" si="12"/>
        <v/>
      </c>
      <c r="I43" t="str">
        <f t="shared" si="13"/>
        <v>巽</v>
      </c>
    </row>
    <row r="44" spans="1:9" x14ac:dyDescent="0.25">
      <c r="A44">
        <f t="shared" si="5"/>
        <v>4</v>
      </c>
      <c r="B44">
        <f t="shared" si="6"/>
        <v>7</v>
      </c>
      <c r="C44" t="str">
        <f t="shared" si="9"/>
        <v>卯</v>
      </c>
      <c r="D44" t="str">
        <f t="shared" si="10"/>
        <v>午</v>
      </c>
      <c r="E44">
        <f t="shared" si="14"/>
        <v>1</v>
      </c>
      <c r="F44">
        <f t="shared" si="15"/>
        <v>10</v>
      </c>
      <c r="G44" t="str">
        <f t="shared" si="11"/>
        <v>相破|</v>
      </c>
      <c r="H44" t="str">
        <f t="shared" si="12"/>
        <v/>
      </c>
      <c r="I44" t="str">
        <f t="shared" si="13"/>
        <v>離</v>
      </c>
    </row>
    <row r="45" spans="1:9" x14ac:dyDescent="0.25">
      <c r="A45">
        <f t="shared" si="5"/>
        <v>4</v>
      </c>
      <c r="B45">
        <f t="shared" si="6"/>
        <v>8</v>
      </c>
      <c r="C45" t="str">
        <f t="shared" si="9"/>
        <v>卯</v>
      </c>
      <c r="D45" t="str">
        <f t="shared" si="10"/>
        <v>未</v>
      </c>
      <c r="E45">
        <f t="shared" si="14"/>
        <v>1</v>
      </c>
      <c r="F45">
        <f t="shared" si="15"/>
        <v>9</v>
      </c>
      <c r="G45" t="str">
        <f t="shared" si="11"/>
        <v/>
      </c>
      <c r="H45" t="str">
        <f t="shared" si="12"/>
        <v/>
      </c>
      <c r="I45" t="str">
        <f t="shared" si="13"/>
        <v>坤</v>
      </c>
    </row>
    <row r="46" spans="1:9" x14ac:dyDescent="0.25">
      <c r="A46">
        <f t="shared" si="5"/>
        <v>4</v>
      </c>
      <c r="B46">
        <f t="shared" si="6"/>
        <v>9</v>
      </c>
      <c r="C46" t="str">
        <f t="shared" si="9"/>
        <v>卯</v>
      </c>
      <c r="D46" t="str">
        <f t="shared" si="10"/>
        <v>申</v>
      </c>
      <c r="E46">
        <f t="shared" si="14"/>
        <v>1</v>
      </c>
      <c r="F46">
        <f t="shared" si="15"/>
        <v>8</v>
      </c>
      <c r="G46" t="str">
        <f t="shared" si="11"/>
        <v/>
      </c>
      <c r="H46" t="str">
        <f t="shared" si="12"/>
        <v/>
      </c>
      <c r="I46" t="str">
        <f t="shared" si="13"/>
        <v>坤</v>
      </c>
    </row>
    <row r="47" spans="1:9" x14ac:dyDescent="0.25">
      <c r="A47">
        <f t="shared" si="5"/>
        <v>4</v>
      </c>
      <c r="B47">
        <f t="shared" si="6"/>
        <v>10</v>
      </c>
      <c r="C47" t="str">
        <f t="shared" si="9"/>
        <v>卯</v>
      </c>
      <c r="D47" t="str">
        <f t="shared" si="10"/>
        <v>酉</v>
      </c>
      <c r="E47">
        <f t="shared" si="14"/>
        <v>1</v>
      </c>
      <c r="F47">
        <f t="shared" si="15"/>
        <v>7</v>
      </c>
      <c r="G47" t="str">
        <f t="shared" si="11"/>
        <v>相沖|</v>
      </c>
      <c r="H47" t="str">
        <f t="shared" si="12"/>
        <v/>
      </c>
      <c r="I47" t="str">
        <f t="shared" si="13"/>
        <v>兌</v>
      </c>
    </row>
    <row r="48" spans="1:9" x14ac:dyDescent="0.25">
      <c r="A48">
        <f t="shared" si="5"/>
        <v>4</v>
      </c>
      <c r="B48">
        <f t="shared" si="6"/>
        <v>11</v>
      </c>
      <c r="C48" t="str">
        <f t="shared" si="9"/>
        <v>卯</v>
      </c>
      <c r="D48" t="str">
        <f t="shared" si="10"/>
        <v>戌</v>
      </c>
      <c r="E48">
        <f t="shared" si="14"/>
        <v>1</v>
      </c>
      <c r="F48">
        <f t="shared" si="15"/>
        <v>6</v>
      </c>
      <c r="G48" t="str">
        <f t="shared" si="11"/>
        <v>相合|</v>
      </c>
      <c r="H48" t="str">
        <f t="shared" si="12"/>
        <v/>
      </c>
      <c r="I48" t="str">
        <f t="shared" si="13"/>
        <v>乾</v>
      </c>
    </row>
    <row r="49" spans="1:9" x14ac:dyDescent="0.25">
      <c r="A49">
        <f t="shared" si="5"/>
        <v>4</v>
      </c>
      <c r="B49">
        <f t="shared" si="6"/>
        <v>12</v>
      </c>
      <c r="C49" t="str">
        <f t="shared" si="9"/>
        <v>卯</v>
      </c>
      <c r="D49" t="str">
        <f t="shared" si="10"/>
        <v>亥</v>
      </c>
      <c r="E49">
        <f t="shared" si="14"/>
        <v>1</v>
      </c>
      <c r="F49">
        <f t="shared" si="15"/>
        <v>5</v>
      </c>
      <c r="G49" t="str">
        <f t="shared" si="11"/>
        <v/>
      </c>
      <c r="H49" t="str">
        <f t="shared" si="12"/>
        <v/>
      </c>
      <c r="I49" t="str">
        <f t="shared" si="13"/>
        <v>乾</v>
      </c>
    </row>
    <row r="50" spans="1:9" x14ac:dyDescent="0.25">
      <c r="A50">
        <f t="shared" si="5"/>
        <v>5</v>
      </c>
      <c r="B50">
        <f t="shared" si="6"/>
        <v>1</v>
      </c>
      <c r="C50" t="str">
        <f t="shared" si="9"/>
        <v>辰</v>
      </c>
      <c r="D50" t="str">
        <f t="shared" si="10"/>
        <v>子</v>
      </c>
      <c r="E50">
        <f t="shared" si="14"/>
        <v>12</v>
      </c>
      <c r="F50">
        <f t="shared" si="15"/>
        <v>4</v>
      </c>
      <c r="G50" t="str">
        <f t="shared" si="11"/>
        <v/>
      </c>
      <c r="H50" t="str">
        <f t="shared" si="12"/>
        <v>壬</v>
      </c>
      <c r="I50" t="str">
        <f t="shared" si="13"/>
        <v>坎</v>
      </c>
    </row>
    <row r="51" spans="1:9" x14ac:dyDescent="0.25">
      <c r="A51">
        <f t="shared" si="5"/>
        <v>5</v>
      </c>
      <c r="B51">
        <f t="shared" si="6"/>
        <v>2</v>
      </c>
      <c r="C51" t="str">
        <f t="shared" si="9"/>
        <v>辰</v>
      </c>
      <c r="D51" t="str">
        <f t="shared" si="10"/>
        <v>丑</v>
      </c>
      <c r="E51">
        <f t="shared" si="14"/>
        <v>12</v>
      </c>
      <c r="F51">
        <f t="shared" si="15"/>
        <v>3</v>
      </c>
      <c r="G51" t="str">
        <f t="shared" si="11"/>
        <v>相破|</v>
      </c>
      <c r="H51" t="str">
        <f t="shared" si="12"/>
        <v>壬</v>
      </c>
      <c r="I51" t="str">
        <f t="shared" si="13"/>
        <v>艮</v>
      </c>
    </row>
    <row r="52" spans="1:9" x14ac:dyDescent="0.25">
      <c r="A52">
        <f t="shared" si="5"/>
        <v>5</v>
      </c>
      <c r="B52">
        <f t="shared" si="6"/>
        <v>3</v>
      </c>
      <c r="C52" t="str">
        <f t="shared" si="9"/>
        <v>辰</v>
      </c>
      <c r="D52" t="str">
        <f t="shared" si="10"/>
        <v>寅</v>
      </c>
      <c r="E52">
        <f t="shared" si="14"/>
        <v>12</v>
      </c>
      <c r="F52">
        <f t="shared" si="15"/>
        <v>2</v>
      </c>
      <c r="G52" t="str">
        <f t="shared" si="11"/>
        <v/>
      </c>
      <c r="H52" t="str">
        <f t="shared" si="12"/>
        <v>壬</v>
      </c>
      <c r="I52" t="str">
        <f t="shared" si="13"/>
        <v>艮</v>
      </c>
    </row>
    <row r="53" spans="1:9" x14ac:dyDescent="0.25">
      <c r="A53">
        <f t="shared" si="5"/>
        <v>5</v>
      </c>
      <c r="B53">
        <f t="shared" si="6"/>
        <v>4</v>
      </c>
      <c r="C53" t="str">
        <f t="shared" si="9"/>
        <v>辰</v>
      </c>
      <c r="D53" t="str">
        <f t="shared" si="10"/>
        <v>卯</v>
      </c>
      <c r="E53">
        <f t="shared" si="14"/>
        <v>12</v>
      </c>
      <c r="F53">
        <f t="shared" si="15"/>
        <v>1</v>
      </c>
      <c r="G53" t="str">
        <f t="shared" si="11"/>
        <v>相害|</v>
      </c>
      <c r="H53" t="str">
        <f t="shared" si="12"/>
        <v>壬</v>
      </c>
      <c r="I53" t="str">
        <f t="shared" si="13"/>
        <v>震</v>
      </c>
    </row>
    <row r="54" spans="1:9" x14ac:dyDescent="0.25">
      <c r="A54">
        <f t="shared" si="5"/>
        <v>5</v>
      </c>
      <c r="B54">
        <f t="shared" si="6"/>
        <v>5</v>
      </c>
      <c r="C54" t="str">
        <f t="shared" si="9"/>
        <v>辰</v>
      </c>
      <c r="D54" t="str">
        <f t="shared" si="10"/>
        <v>辰</v>
      </c>
      <c r="E54">
        <f t="shared" si="14"/>
        <v>12</v>
      </c>
      <c r="F54">
        <f t="shared" si="15"/>
        <v>12</v>
      </c>
      <c r="G54" t="str">
        <f t="shared" si="11"/>
        <v>自刑|</v>
      </c>
      <c r="H54" t="str">
        <f t="shared" si="12"/>
        <v>壬</v>
      </c>
      <c r="I54" t="str">
        <f t="shared" si="13"/>
        <v>巽</v>
      </c>
    </row>
    <row r="55" spans="1:9" x14ac:dyDescent="0.25">
      <c r="A55">
        <f t="shared" si="5"/>
        <v>5</v>
      </c>
      <c r="B55">
        <f t="shared" si="6"/>
        <v>6</v>
      </c>
      <c r="C55" t="str">
        <f t="shared" si="9"/>
        <v>辰</v>
      </c>
      <c r="D55" t="str">
        <f t="shared" si="10"/>
        <v>巳</v>
      </c>
      <c r="E55">
        <f t="shared" si="14"/>
        <v>12</v>
      </c>
      <c r="F55">
        <f t="shared" si="15"/>
        <v>11</v>
      </c>
      <c r="G55" t="str">
        <f t="shared" si="11"/>
        <v/>
      </c>
      <c r="H55" t="str">
        <f t="shared" si="12"/>
        <v>壬</v>
      </c>
      <c r="I55" t="str">
        <f t="shared" si="13"/>
        <v>巽</v>
      </c>
    </row>
    <row r="56" spans="1:9" x14ac:dyDescent="0.25">
      <c r="A56">
        <f t="shared" si="5"/>
        <v>5</v>
      </c>
      <c r="B56">
        <f t="shared" si="6"/>
        <v>7</v>
      </c>
      <c r="C56" t="str">
        <f t="shared" si="9"/>
        <v>辰</v>
      </c>
      <c r="D56" t="str">
        <f t="shared" si="10"/>
        <v>午</v>
      </c>
      <c r="E56">
        <f t="shared" si="14"/>
        <v>12</v>
      </c>
      <c r="F56">
        <f t="shared" si="15"/>
        <v>10</v>
      </c>
      <c r="G56" t="str">
        <f t="shared" si="11"/>
        <v/>
      </c>
      <c r="H56" t="str">
        <f t="shared" si="12"/>
        <v>壬</v>
      </c>
      <c r="I56" t="str">
        <f t="shared" si="13"/>
        <v>離</v>
      </c>
    </row>
    <row r="57" spans="1:9" x14ac:dyDescent="0.25">
      <c r="A57">
        <f t="shared" si="5"/>
        <v>5</v>
      </c>
      <c r="B57">
        <f t="shared" si="6"/>
        <v>8</v>
      </c>
      <c r="C57" t="str">
        <f t="shared" si="9"/>
        <v>辰</v>
      </c>
      <c r="D57" t="str">
        <f t="shared" si="10"/>
        <v>未</v>
      </c>
      <c r="E57">
        <f t="shared" si="14"/>
        <v>12</v>
      </c>
      <c r="F57">
        <f t="shared" si="15"/>
        <v>9</v>
      </c>
      <c r="G57" t="str">
        <f t="shared" si="11"/>
        <v/>
      </c>
      <c r="H57" t="str">
        <f t="shared" si="12"/>
        <v>壬</v>
      </c>
      <c r="I57" t="str">
        <f t="shared" si="13"/>
        <v>坤</v>
      </c>
    </row>
    <row r="58" spans="1:9" x14ac:dyDescent="0.25">
      <c r="A58">
        <f t="shared" si="5"/>
        <v>5</v>
      </c>
      <c r="B58">
        <f t="shared" si="6"/>
        <v>9</v>
      </c>
      <c r="C58" t="str">
        <f t="shared" si="9"/>
        <v>辰</v>
      </c>
      <c r="D58" t="str">
        <f t="shared" si="10"/>
        <v>申</v>
      </c>
      <c r="E58">
        <f t="shared" si="14"/>
        <v>12</v>
      </c>
      <c r="F58">
        <f t="shared" si="15"/>
        <v>8</v>
      </c>
      <c r="G58" t="str">
        <f t="shared" si="11"/>
        <v/>
      </c>
      <c r="H58" t="str">
        <f t="shared" si="12"/>
        <v>壬</v>
      </c>
      <c r="I58" t="str">
        <f t="shared" si="13"/>
        <v>坤</v>
      </c>
    </row>
    <row r="59" spans="1:9" x14ac:dyDescent="0.25">
      <c r="A59">
        <f t="shared" si="5"/>
        <v>5</v>
      </c>
      <c r="B59">
        <f t="shared" si="6"/>
        <v>10</v>
      </c>
      <c r="C59" t="str">
        <f t="shared" si="9"/>
        <v>辰</v>
      </c>
      <c r="D59" t="str">
        <f t="shared" si="10"/>
        <v>酉</v>
      </c>
      <c r="E59">
        <f t="shared" si="14"/>
        <v>12</v>
      </c>
      <c r="F59">
        <f t="shared" si="15"/>
        <v>7</v>
      </c>
      <c r="G59" t="str">
        <f t="shared" si="11"/>
        <v>相合|</v>
      </c>
      <c r="H59" t="str">
        <f t="shared" si="12"/>
        <v>壬</v>
      </c>
      <c r="I59" t="str">
        <f t="shared" si="13"/>
        <v>兌</v>
      </c>
    </row>
    <row r="60" spans="1:9" x14ac:dyDescent="0.25">
      <c r="A60">
        <f t="shared" si="5"/>
        <v>5</v>
      </c>
      <c r="B60">
        <f t="shared" si="6"/>
        <v>11</v>
      </c>
      <c r="C60" t="str">
        <f t="shared" si="9"/>
        <v>辰</v>
      </c>
      <c r="D60" t="str">
        <f t="shared" si="10"/>
        <v>戌</v>
      </c>
      <c r="E60">
        <f t="shared" si="14"/>
        <v>12</v>
      </c>
      <c r="F60">
        <f t="shared" si="15"/>
        <v>6</v>
      </c>
      <c r="G60" t="str">
        <f t="shared" si="11"/>
        <v>相沖|</v>
      </c>
      <c r="H60" t="str">
        <f t="shared" si="12"/>
        <v>壬</v>
      </c>
      <c r="I60" t="str">
        <f t="shared" si="13"/>
        <v>乾</v>
      </c>
    </row>
    <row r="61" spans="1:9" x14ac:dyDescent="0.25">
      <c r="A61">
        <f t="shared" si="5"/>
        <v>5</v>
      </c>
      <c r="B61">
        <f t="shared" si="6"/>
        <v>12</v>
      </c>
      <c r="C61" t="str">
        <f t="shared" si="9"/>
        <v>辰</v>
      </c>
      <c r="D61" t="str">
        <f t="shared" si="10"/>
        <v>亥</v>
      </c>
      <c r="E61">
        <f t="shared" si="14"/>
        <v>12</v>
      </c>
      <c r="F61">
        <f t="shared" si="15"/>
        <v>5</v>
      </c>
      <c r="G61" t="str">
        <f t="shared" si="11"/>
        <v/>
      </c>
      <c r="H61" t="str">
        <f t="shared" si="12"/>
        <v>壬</v>
      </c>
      <c r="I61" t="str">
        <f t="shared" si="13"/>
        <v>乾</v>
      </c>
    </row>
    <row r="62" spans="1:9" x14ac:dyDescent="0.25">
      <c r="A62">
        <f t="shared" si="5"/>
        <v>6</v>
      </c>
      <c r="B62">
        <f t="shared" si="6"/>
        <v>1</v>
      </c>
      <c r="C62" t="str">
        <f t="shared" si="9"/>
        <v>巳</v>
      </c>
      <c r="D62" t="str">
        <f t="shared" si="10"/>
        <v>子</v>
      </c>
      <c r="E62">
        <f t="shared" si="14"/>
        <v>11</v>
      </c>
      <c r="F62">
        <f t="shared" si="15"/>
        <v>4</v>
      </c>
      <c r="G62" t="str">
        <f t="shared" si="11"/>
        <v/>
      </c>
      <c r="H62" t="str">
        <f t="shared" si="12"/>
        <v/>
      </c>
      <c r="I62" t="str">
        <f t="shared" si="13"/>
        <v>坎</v>
      </c>
    </row>
    <row r="63" spans="1:9" x14ac:dyDescent="0.25">
      <c r="A63">
        <f t="shared" si="5"/>
        <v>6</v>
      </c>
      <c r="B63">
        <f t="shared" si="6"/>
        <v>2</v>
      </c>
      <c r="C63" t="str">
        <f t="shared" si="9"/>
        <v>巳</v>
      </c>
      <c r="D63" t="str">
        <f t="shared" si="10"/>
        <v>丑</v>
      </c>
      <c r="E63">
        <f t="shared" si="14"/>
        <v>11</v>
      </c>
      <c r="F63">
        <f t="shared" si="15"/>
        <v>3</v>
      </c>
      <c r="G63" t="str">
        <f t="shared" si="11"/>
        <v/>
      </c>
      <c r="H63" t="str">
        <f t="shared" si="12"/>
        <v/>
      </c>
      <c r="I63" t="str">
        <f t="shared" si="13"/>
        <v>艮</v>
      </c>
    </row>
    <row r="64" spans="1:9" x14ac:dyDescent="0.25">
      <c r="A64">
        <f t="shared" si="5"/>
        <v>6</v>
      </c>
      <c r="B64">
        <f t="shared" si="6"/>
        <v>3</v>
      </c>
      <c r="C64" t="str">
        <f t="shared" si="9"/>
        <v>巳</v>
      </c>
      <c r="D64" t="str">
        <f t="shared" si="10"/>
        <v>寅</v>
      </c>
      <c r="E64">
        <f t="shared" si="14"/>
        <v>11</v>
      </c>
      <c r="F64">
        <f t="shared" si="15"/>
        <v>2</v>
      </c>
      <c r="G64" t="str">
        <f t="shared" si="11"/>
        <v>相害|無恩之刑-儀←宮|</v>
      </c>
      <c r="H64" t="str">
        <f t="shared" si="12"/>
        <v/>
      </c>
      <c r="I64" t="str">
        <f t="shared" si="13"/>
        <v>艮</v>
      </c>
    </row>
    <row r="65" spans="1:9" x14ac:dyDescent="0.25">
      <c r="A65">
        <f t="shared" si="5"/>
        <v>6</v>
      </c>
      <c r="B65">
        <f t="shared" si="6"/>
        <v>4</v>
      </c>
      <c r="C65" t="str">
        <f t="shared" si="9"/>
        <v>巳</v>
      </c>
      <c r="D65" t="str">
        <f t="shared" si="10"/>
        <v>卯</v>
      </c>
      <c r="E65">
        <f t="shared" si="14"/>
        <v>11</v>
      </c>
      <c r="F65">
        <f t="shared" si="15"/>
        <v>1</v>
      </c>
      <c r="G65" t="str">
        <f t="shared" si="11"/>
        <v/>
      </c>
      <c r="H65" t="str">
        <f t="shared" si="12"/>
        <v/>
      </c>
      <c r="I65" t="str">
        <f t="shared" si="13"/>
        <v>震</v>
      </c>
    </row>
    <row r="66" spans="1:9" x14ac:dyDescent="0.25">
      <c r="A66">
        <f t="shared" si="5"/>
        <v>6</v>
      </c>
      <c r="B66">
        <f t="shared" si="6"/>
        <v>5</v>
      </c>
      <c r="C66" t="str">
        <f t="shared" ref="C66:C97" si="16">INDEX(月支, A66)</f>
        <v>巳</v>
      </c>
      <c r="D66" t="str">
        <f t="shared" ref="D66:D97" si="17">INDEX(月支, B66)</f>
        <v>辰</v>
      </c>
      <c r="E66">
        <f t="shared" si="14"/>
        <v>11</v>
      </c>
      <c r="F66">
        <f t="shared" si="15"/>
        <v>12</v>
      </c>
      <c r="G66" t="str">
        <f t="shared" ref="G66:G97" si="18">IF(MOD(A66+B66, 12)=3, "相合|", "")&amp;IF(ABS(A66-B66)=6, "相沖|", "")&amp;
IF(MOD(A66, 2)=0,IF(MOD(A66-B66, 12)=9,"相破|", ""), IF(MOD(A66-B66, 12)=3, "相破|", ""))&amp;
IF(MOD(A66+B66,12)=9, "相害|", "")&amp;
IF(AND(A66=B66, ABS(2.5-ABS(8.5-A66))=1), "自刑|", "")&amp;
IF(OR(AND(A66=1, B66=4),AND(A66=4, B66=1)), "無禮之刑|", "")&amp;
IF(AND(MOD(A66,3)=0,A66/3&lt;&gt;4,ABS(MOD(B66-A66,9)-4.5)/1.5=1,B66/3&lt;&gt;4),"無恩之刑-儀"&amp;IF((MOD(A66-B66,9)-4.5)/1.5&gt;0,"→","←")&amp;"宮|","")&amp;
IF(AND(MOD(E66, 3)=0, E66/3 &lt;&gt;4, ABS(MOD(F66-E66, 9)-4.5)/1.5=1, F66/3 &lt;&gt;4), "恃勢之刑-儀"&amp;IF((MOD(F66-E66, 9)-4.5)/1.5&gt;0,"←", "→")&amp;"宮|", "")</f>
        <v/>
      </c>
      <c r="H66" t="str">
        <f t="shared" ref="H66:H97" si="19">IFERROR(VLOOKUP(C66, 六儀地支對應, 2, FALSE), "")</f>
        <v/>
      </c>
      <c r="I66" t="str">
        <f t="shared" ref="I66:I97" si="20">VLOOKUP(D66, 地支九宮, 3, FALSE)</f>
        <v>巽</v>
      </c>
    </row>
    <row r="67" spans="1:9" x14ac:dyDescent="0.25">
      <c r="A67">
        <f t="shared" ref="A67:A130" si="21">CEILING((ROW()-1)/12, 1)</f>
        <v>6</v>
      </c>
      <c r="B67">
        <f t="shared" ref="B67:B130" si="22">MOD(ROW()-2, 12)+1</f>
        <v>6</v>
      </c>
      <c r="C67" t="str">
        <f t="shared" si="16"/>
        <v>巳</v>
      </c>
      <c r="D67" t="str">
        <f t="shared" si="17"/>
        <v>巳</v>
      </c>
      <c r="E67">
        <f t="shared" ref="E67:E98" si="23">MOD(5-A67-1, 12)+1</f>
        <v>11</v>
      </c>
      <c r="F67">
        <f t="shared" ref="F67:F98" si="24">MOD(4-B67, 12)+1</f>
        <v>11</v>
      </c>
      <c r="G67" t="str">
        <f t="shared" si="18"/>
        <v/>
      </c>
      <c r="H67" t="str">
        <f t="shared" si="19"/>
        <v/>
      </c>
      <c r="I67" t="str">
        <f t="shared" si="20"/>
        <v>巽</v>
      </c>
    </row>
    <row r="68" spans="1:9" x14ac:dyDescent="0.25">
      <c r="A68">
        <f t="shared" si="21"/>
        <v>6</v>
      </c>
      <c r="B68">
        <f t="shared" si="22"/>
        <v>7</v>
      </c>
      <c r="C68" t="str">
        <f t="shared" si="16"/>
        <v>巳</v>
      </c>
      <c r="D68" t="str">
        <f t="shared" si="17"/>
        <v>午</v>
      </c>
      <c r="E68">
        <f t="shared" si="23"/>
        <v>11</v>
      </c>
      <c r="F68">
        <f t="shared" si="24"/>
        <v>10</v>
      </c>
      <c r="G68" t="str">
        <f t="shared" si="18"/>
        <v/>
      </c>
      <c r="H68" t="str">
        <f t="shared" si="19"/>
        <v/>
      </c>
      <c r="I68" t="str">
        <f t="shared" si="20"/>
        <v>離</v>
      </c>
    </row>
    <row r="69" spans="1:9" x14ac:dyDescent="0.25">
      <c r="A69">
        <f t="shared" si="21"/>
        <v>6</v>
      </c>
      <c r="B69">
        <f t="shared" si="22"/>
        <v>8</v>
      </c>
      <c r="C69" t="str">
        <f t="shared" si="16"/>
        <v>巳</v>
      </c>
      <c r="D69" t="str">
        <f t="shared" si="17"/>
        <v>未</v>
      </c>
      <c r="E69">
        <f t="shared" si="23"/>
        <v>11</v>
      </c>
      <c r="F69">
        <f t="shared" si="24"/>
        <v>9</v>
      </c>
      <c r="G69" t="str">
        <f t="shared" si="18"/>
        <v/>
      </c>
      <c r="H69" t="str">
        <f t="shared" si="19"/>
        <v/>
      </c>
      <c r="I69" t="str">
        <f t="shared" si="20"/>
        <v>坤</v>
      </c>
    </row>
    <row r="70" spans="1:9" x14ac:dyDescent="0.25">
      <c r="A70">
        <f t="shared" si="21"/>
        <v>6</v>
      </c>
      <c r="B70">
        <f t="shared" si="22"/>
        <v>9</v>
      </c>
      <c r="C70" t="str">
        <f t="shared" si="16"/>
        <v>巳</v>
      </c>
      <c r="D70" t="str">
        <f t="shared" si="17"/>
        <v>申</v>
      </c>
      <c r="E70">
        <f t="shared" si="23"/>
        <v>11</v>
      </c>
      <c r="F70">
        <f t="shared" si="24"/>
        <v>8</v>
      </c>
      <c r="G70" t="str">
        <f t="shared" si="18"/>
        <v>相合|相破|無恩之刑-儀→宮|</v>
      </c>
      <c r="H70" t="str">
        <f t="shared" si="19"/>
        <v/>
      </c>
      <c r="I70" t="str">
        <f t="shared" si="20"/>
        <v>坤</v>
      </c>
    </row>
    <row r="71" spans="1:9" x14ac:dyDescent="0.25">
      <c r="A71">
        <f t="shared" si="21"/>
        <v>6</v>
      </c>
      <c r="B71">
        <f t="shared" si="22"/>
        <v>10</v>
      </c>
      <c r="C71" t="str">
        <f t="shared" si="16"/>
        <v>巳</v>
      </c>
      <c r="D71" t="str">
        <f t="shared" si="17"/>
        <v>酉</v>
      </c>
      <c r="E71">
        <f t="shared" si="23"/>
        <v>11</v>
      </c>
      <c r="F71">
        <f t="shared" si="24"/>
        <v>7</v>
      </c>
      <c r="G71" t="str">
        <f t="shared" si="18"/>
        <v/>
      </c>
      <c r="H71" t="str">
        <f t="shared" si="19"/>
        <v/>
      </c>
      <c r="I71" t="str">
        <f t="shared" si="20"/>
        <v>兌</v>
      </c>
    </row>
    <row r="72" spans="1:9" x14ac:dyDescent="0.25">
      <c r="A72">
        <f t="shared" si="21"/>
        <v>6</v>
      </c>
      <c r="B72">
        <f t="shared" si="22"/>
        <v>11</v>
      </c>
      <c r="C72" t="str">
        <f t="shared" si="16"/>
        <v>巳</v>
      </c>
      <c r="D72" t="str">
        <f t="shared" si="17"/>
        <v>戌</v>
      </c>
      <c r="E72">
        <f t="shared" si="23"/>
        <v>11</v>
      </c>
      <c r="F72">
        <f t="shared" si="24"/>
        <v>6</v>
      </c>
      <c r="G72" t="str">
        <f t="shared" si="18"/>
        <v/>
      </c>
      <c r="H72" t="str">
        <f t="shared" si="19"/>
        <v/>
      </c>
      <c r="I72" t="str">
        <f t="shared" si="20"/>
        <v>乾</v>
      </c>
    </row>
    <row r="73" spans="1:9" x14ac:dyDescent="0.25">
      <c r="A73">
        <f t="shared" si="21"/>
        <v>6</v>
      </c>
      <c r="B73">
        <f t="shared" si="22"/>
        <v>12</v>
      </c>
      <c r="C73" t="str">
        <f t="shared" si="16"/>
        <v>巳</v>
      </c>
      <c r="D73" t="str">
        <f t="shared" si="17"/>
        <v>亥</v>
      </c>
      <c r="E73">
        <f t="shared" si="23"/>
        <v>11</v>
      </c>
      <c r="F73">
        <f t="shared" si="24"/>
        <v>5</v>
      </c>
      <c r="G73" t="str">
        <f t="shared" si="18"/>
        <v>相沖|</v>
      </c>
      <c r="H73" t="str">
        <f t="shared" si="19"/>
        <v/>
      </c>
      <c r="I73" t="str">
        <f t="shared" si="20"/>
        <v>乾</v>
      </c>
    </row>
    <row r="74" spans="1:9" x14ac:dyDescent="0.25">
      <c r="A74">
        <f t="shared" si="21"/>
        <v>7</v>
      </c>
      <c r="B74">
        <f t="shared" si="22"/>
        <v>1</v>
      </c>
      <c r="C74" t="str">
        <f t="shared" si="16"/>
        <v>午</v>
      </c>
      <c r="D74" t="str">
        <f t="shared" si="17"/>
        <v>子</v>
      </c>
      <c r="E74">
        <f t="shared" si="23"/>
        <v>10</v>
      </c>
      <c r="F74">
        <f t="shared" si="24"/>
        <v>4</v>
      </c>
      <c r="G74" t="str">
        <f t="shared" si="18"/>
        <v>相沖|</v>
      </c>
      <c r="H74" t="str">
        <f t="shared" si="19"/>
        <v>辛</v>
      </c>
      <c r="I74" t="str">
        <f t="shared" si="20"/>
        <v>坎</v>
      </c>
    </row>
    <row r="75" spans="1:9" x14ac:dyDescent="0.25">
      <c r="A75">
        <f t="shared" si="21"/>
        <v>7</v>
      </c>
      <c r="B75">
        <f t="shared" si="22"/>
        <v>2</v>
      </c>
      <c r="C75" t="str">
        <f t="shared" si="16"/>
        <v>午</v>
      </c>
      <c r="D75" t="str">
        <f t="shared" si="17"/>
        <v>丑</v>
      </c>
      <c r="E75">
        <f t="shared" si="23"/>
        <v>10</v>
      </c>
      <c r="F75">
        <f t="shared" si="24"/>
        <v>3</v>
      </c>
      <c r="G75" t="str">
        <f t="shared" si="18"/>
        <v>相害|</v>
      </c>
      <c r="H75" t="str">
        <f t="shared" si="19"/>
        <v>辛</v>
      </c>
      <c r="I75" t="str">
        <f t="shared" si="20"/>
        <v>艮</v>
      </c>
    </row>
    <row r="76" spans="1:9" x14ac:dyDescent="0.25">
      <c r="A76">
        <f t="shared" si="21"/>
        <v>7</v>
      </c>
      <c r="B76">
        <f t="shared" si="22"/>
        <v>3</v>
      </c>
      <c r="C76" t="str">
        <f t="shared" si="16"/>
        <v>午</v>
      </c>
      <c r="D76" t="str">
        <f t="shared" si="17"/>
        <v>寅</v>
      </c>
      <c r="E76">
        <f t="shared" si="23"/>
        <v>10</v>
      </c>
      <c r="F76">
        <f t="shared" si="24"/>
        <v>2</v>
      </c>
      <c r="G76" t="str">
        <f t="shared" si="18"/>
        <v/>
      </c>
      <c r="H76" t="str">
        <f t="shared" si="19"/>
        <v>辛</v>
      </c>
      <c r="I76" t="str">
        <f t="shared" si="20"/>
        <v>艮</v>
      </c>
    </row>
    <row r="77" spans="1:9" x14ac:dyDescent="0.25">
      <c r="A77">
        <f t="shared" si="21"/>
        <v>7</v>
      </c>
      <c r="B77">
        <f t="shared" si="22"/>
        <v>4</v>
      </c>
      <c r="C77" t="str">
        <f t="shared" si="16"/>
        <v>午</v>
      </c>
      <c r="D77" t="str">
        <f t="shared" si="17"/>
        <v>卯</v>
      </c>
      <c r="E77">
        <f t="shared" si="23"/>
        <v>10</v>
      </c>
      <c r="F77">
        <f t="shared" si="24"/>
        <v>1</v>
      </c>
      <c r="G77" t="str">
        <f t="shared" si="18"/>
        <v>相破|</v>
      </c>
      <c r="H77" t="str">
        <f t="shared" si="19"/>
        <v>辛</v>
      </c>
      <c r="I77" t="str">
        <f t="shared" si="20"/>
        <v>震</v>
      </c>
    </row>
    <row r="78" spans="1:9" x14ac:dyDescent="0.25">
      <c r="A78">
        <f t="shared" si="21"/>
        <v>7</v>
      </c>
      <c r="B78">
        <f t="shared" si="22"/>
        <v>5</v>
      </c>
      <c r="C78" t="str">
        <f t="shared" si="16"/>
        <v>午</v>
      </c>
      <c r="D78" t="str">
        <f t="shared" si="17"/>
        <v>辰</v>
      </c>
      <c r="E78">
        <f t="shared" si="23"/>
        <v>10</v>
      </c>
      <c r="F78">
        <f t="shared" si="24"/>
        <v>12</v>
      </c>
      <c r="G78" t="str">
        <f t="shared" si="18"/>
        <v/>
      </c>
      <c r="H78" t="str">
        <f t="shared" si="19"/>
        <v>辛</v>
      </c>
      <c r="I78" t="str">
        <f t="shared" si="20"/>
        <v>巽</v>
      </c>
    </row>
    <row r="79" spans="1:9" x14ac:dyDescent="0.25">
      <c r="A79">
        <f t="shared" si="21"/>
        <v>7</v>
      </c>
      <c r="B79">
        <f t="shared" si="22"/>
        <v>6</v>
      </c>
      <c r="C79" t="str">
        <f t="shared" si="16"/>
        <v>午</v>
      </c>
      <c r="D79" t="str">
        <f t="shared" si="17"/>
        <v>巳</v>
      </c>
      <c r="E79">
        <f t="shared" si="23"/>
        <v>10</v>
      </c>
      <c r="F79">
        <f t="shared" si="24"/>
        <v>11</v>
      </c>
      <c r="G79" t="str">
        <f t="shared" si="18"/>
        <v/>
      </c>
      <c r="H79" t="str">
        <f t="shared" si="19"/>
        <v>辛</v>
      </c>
      <c r="I79" t="str">
        <f t="shared" si="20"/>
        <v>巽</v>
      </c>
    </row>
    <row r="80" spans="1:9" x14ac:dyDescent="0.25">
      <c r="A80">
        <f t="shared" si="21"/>
        <v>7</v>
      </c>
      <c r="B80">
        <f t="shared" si="22"/>
        <v>7</v>
      </c>
      <c r="C80" t="str">
        <f t="shared" si="16"/>
        <v>午</v>
      </c>
      <c r="D80" t="str">
        <f t="shared" si="17"/>
        <v>午</v>
      </c>
      <c r="E80">
        <f t="shared" si="23"/>
        <v>10</v>
      </c>
      <c r="F80">
        <f t="shared" si="24"/>
        <v>10</v>
      </c>
      <c r="G80" t="str">
        <f t="shared" si="18"/>
        <v>自刑|</v>
      </c>
      <c r="H80" t="str">
        <f t="shared" si="19"/>
        <v>辛</v>
      </c>
      <c r="I80" t="str">
        <f t="shared" si="20"/>
        <v>離</v>
      </c>
    </row>
    <row r="81" spans="1:9" x14ac:dyDescent="0.25">
      <c r="A81">
        <f t="shared" si="21"/>
        <v>7</v>
      </c>
      <c r="B81">
        <f t="shared" si="22"/>
        <v>8</v>
      </c>
      <c r="C81" t="str">
        <f t="shared" si="16"/>
        <v>午</v>
      </c>
      <c r="D81" t="str">
        <f t="shared" si="17"/>
        <v>未</v>
      </c>
      <c r="E81">
        <f t="shared" si="23"/>
        <v>10</v>
      </c>
      <c r="F81">
        <f t="shared" si="24"/>
        <v>9</v>
      </c>
      <c r="G81" t="str">
        <f t="shared" si="18"/>
        <v>相合|</v>
      </c>
      <c r="H81" t="str">
        <f t="shared" si="19"/>
        <v>辛</v>
      </c>
      <c r="I81" t="str">
        <f t="shared" si="20"/>
        <v>坤</v>
      </c>
    </row>
    <row r="82" spans="1:9" x14ac:dyDescent="0.25">
      <c r="A82">
        <f t="shared" si="21"/>
        <v>7</v>
      </c>
      <c r="B82">
        <f t="shared" si="22"/>
        <v>9</v>
      </c>
      <c r="C82" t="str">
        <f t="shared" si="16"/>
        <v>午</v>
      </c>
      <c r="D82" t="str">
        <f t="shared" si="17"/>
        <v>申</v>
      </c>
      <c r="E82">
        <f t="shared" si="23"/>
        <v>10</v>
      </c>
      <c r="F82">
        <f t="shared" si="24"/>
        <v>8</v>
      </c>
      <c r="G82" t="str">
        <f t="shared" si="18"/>
        <v/>
      </c>
      <c r="H82" t="str">
        <f t="shared" si="19"/>
        <v>辛</v>
      </c>
      <c r="I82" t="str">
        <f t="shared" si="20"/>
        <v>坤</v>
      </c>
    </row>
    <row r="83" spans="1:9" x14ac:dyDescent="0.25">
      <c r="A83">
        <f t="shared" si="21"/>
        <v>7</v>
      </c>
      <c r="B83">
        <f t="shared" si="22"/>
        <v>10</v>
      </c>
      <c r="C83" t="str">
        <f t="shared" si="16"/>
        <v>午</v>
      </c>
      <c r="D83" t="str">
        <f t="shared" si="17"/>
        <v>酉</v>
      </c>
      <c r="E83">
        <f t="shared" si="23"/>
        <v>10</v>
      </c>
      <c r="F83">
        <f t="shared" si="24"/>
        <v>7</v>
      </c>
      <c r="G83" t="str">
        <f t="shared" si="18"/>
        <v/>
      </c>
      <c r="H83" t="str">
        <f t="shared" si="19"/>
        <v>辛</v>
      </c>
      <c r="I83" t="str">
        <f t="shared" si="20"/>
        <v>兌</v>
      </c>
    </row>
    <row r="84" spans="1:9" x14ac:dyDescent="0.25">
      <c r="A84">
        <f t="shared" si="21"/>
        <v>7</v>
      </c>
      <c r="B84">
        <f t="shared" si="22"/>
        <v>11</v>
      </c>
      <c r="C84" t="str">
        <f t="shared" si="16"/>
        <v>午</v>
      </c>
      <c r="D84" t="str">
        <f t="shared" si="17"/>
        <v>戌</v>
      </c>
      <c r="E84">
        <f t="shared" si="23"/>
        <v>10</v>
      </c>
      <c r="F84">
        <f t="shared" si="24"/>
        <v>6</v>
      </c>
      <c r="G84" t="str">
        <f t="shared" si="18"/>
        <v/>
      </c>
      <c r="H84" t="str">
        <f t="shared" si="19"/>
        <v>辛</v>
      </c>
      <c r="I84" t="str">
        <f t="shared" si="20"/>
        <v>乾</v>
      </c>
    </row>
    <row r="85" spans="1:9" x14ac:dyDescent="0.25">
      <c r="A85">
        <f t="shared" si="21"/>
        <v>7</v>
      </c>
      <c r="B85">
        <f t="shared" si="22"/>
        <v>12</v>
      </c>
      <c r="C85" t="str">
        <f t="shared" si="16"/>
        <v>午</v>
      </c>
      <c r="D85" t="str">
        <f t="shared" si="17"/>
        <v>亥</v>
      </c>
      <c r="E85">
        <f t="shared" si="23"/>
        <v>10</v>
      </c>
      <c r="F85">
        <f t="shared" si="24"/>
        <v>5</v>
      </c>
      <c r="G85" t="str">
        <f t="shared" si="18"/>
        <v/>
      </c>
      <c r="H85" t="str">
        <f t="shared" si="19"/>
        <v>辛</v>
      </c>
      <c r="I85" t="str">
        <f t="shared" si="20"/>
        <v>乾</v>
      </c>
    </row>
    <row r="86" spans="1:9" x14ac:dyDescent="0.25">
      <c r="A86">
        <f t="shared" si="21"/>
        <v>8</v>
      </c>
      <c r="B86">
        <f t="shared" si="22"/>
        <v>1</v>
      </c>
      <c r="C86" t="str">
        <f t="shared" si="16"/>
        <v>未</v>
      </c>
      <c r="D86" t="str">
        <f t="shared" si="17"/>
        <v>子</v>
      </c>
      <c r="E86">
        <f t="shared" si="23"/>
        <v>9</v>
      </c>
      <c r="F86">
        <f t="shared" si="24"/>
        <v>4</v>
      </c>
      <c r="G86" t="str">
        <f t="shared" si="18"/>
        <v>相害|</v>
      </c>
      <c r="H86" t="str">
        <f t="shared" si="19"/>
        <v/>
      </c>
      <c r="I86" t="str">
        <f t="shared" si="20"/>
        <v>坎</v>
      </c>
    </row>
    <row r="87" spans="1:9" x14ac:dyDescent="0.25">
      <c r="A87">
        <f t="shared" si="21"/>
        <v>8</v>
      </c>
      <c r="B87">
        <f t="shared" si="22"/>
        <v>2</v>
      </c>
      <c r="C87" t="str">
        <f t="shared" si="16"/>
        <v>未</v>
      </c>
      <c r="D87" t="str">
        <f t="shared" si="17"/>
        <v>丑</v>
      </c>
      <c r="E87">
        <f t="shared" si="23"/>
        <v>9</v>
      </c>
      <c r="F87">
        <f t="shared" si="24"/>
        <v>3</v>
      </c>
      <c r="G87" t="str">
        <f t="shared" si="18"/>
        <v>相沖|恃勢之刑-儀→宮|</v>
      </c>
      <c r="H87" t="str">
        <f t="shared" si="19"/>
        <v/>
      </c>
      <c r="I87" t="str">
        <f t="shared" si="20"/>
        <v>艮</v>
      </c>
    </row>
    <row r="88" spans="1:9" x14ac:dyDescent="0.25">
      <c r="A88">
        <f t="shared" si="21"/>
        <v>8</v>
      </c>
      <c r="B88">
        <f t="shared" si="22"/>
        <v>3</v>
      </c>
      <c r="C88" t="str">
        <f t="shared" si="16"/>
        <v>未</v>
      </c>
      <c r="D88" t="str">
        <f t="shared" si="17"/>
        <v>寅</v>
      </c>
      <c r="E88">
        <f t="shared" si="23"/>
        <v>9</v>
      </c>
      <c r="F88">
        <f t="shared" si="24"/>
        <v>2</v>
      </c>
      <c r="G88" t="str">
        <f t="shared" si="18"/>
        <v/>
      </c>
      <c r="H88" t="str">
        <f t="shared" si="19"/>
        <v/>
      </c>
      <c r="I88" t="str">
        <f t="shared" si="20"/>
        <v>艮</v>
      </c>
    </row>
    <row r="89" spans="1:9" x14ac:dyDescent="0.25">
      <c r="A89">
        <f t="shared" si="21"/>
        <v>8</v>
      </c>
      <c r="B89">
        <f t="shared" si="22"/>
        <v>4</v>
      </c>
      <c r="C89" t="str">
        <f t="shared" si="16"/>
        <v>未</v>
      </c>
      <c r="D89" t="str">
        <f t="shared" si="17"/>
        <v>卯</v>
      </c>
      <c r="E89">
        <f t="shared" si="23"/>
        <v>9</v>
      </c>
      <c r="F89">
        <f t="shared" si="24"/>
        <v>1</v>
      </c>
      <c r="G89" t="str">
        <f t="shared" si="18"/>
        <v/>
      </c>
      <c r="H89" t="str">
        <f t="shared" si="19"/>
        <v/>
      </c>
      <c r="I89" t="str">
        <f t="shared" si="20"/>
        <v>震</v>
      </c>
    </row>
    <row r="90" spans="1:9" x14ac:dyDescent="0.25">
      <c r="A90">
        <f t="shared" si="21"/>
        <v>8</v>
      </c>
      <c r="B90">
        <f t="shared" si="22"/>
        <v>5</v>
      </c>
      <c r="C90" t="str">
        <f t="shared" si="16"/>
        <v>未</v>
      </c>
      <c r="D90" t="str">
        <f t="shared" si="17"/>
        <v>辰</v>
      </c>
      <c r="E90">
        <f t="shared" si="23"/>
        <v>9</v>
      </c>
      <c r="F90">
        <f t="shared" si="24"/>
        <v>12</v>
      </c>
      <c r="G90" t="str">
        <f t="shared" si="18"/>
        <v/>
      </c>
      <c r="H90" t="str">
        <f t="shared" si="19"/>
        <v/>
      </c>
      <c r="I90" t="str">
        <f t="shared" si="20"/>
        <v>巽</v>
      </c>
    </row>
    <row r="91" spans="1:9" x14ac:dyDescent="0.25">
      <c r="A91">
        <f t="shared" si="21"/>
        <v>8</v>
      </c>
      <c r="B91">
        <f t="shared" si="22"/>
        <v>6</v>
      </c>
      <c r="C91" t="str">
        <f t="shared" si="16"/>
        <v>未</v>
      </c>
      <c r="D91" t="str">
        <f t="shared" si="17"/>
        <v>巳</v>
      </c>
      <c r="E91">
        <f t="shared" si="23"/>
        <v>9</v>
      </c>
      <c r="F91">
        <f t="shared" si="24"/>
        <v>11</v>
      </c>
      <c r="G91" t="str">
        <f t="shared" si="18"/>
        <v/>
      </c>
      <c r="H91" t="str">
        <f t="shared" si="19"/>
        <v/>
      </c>
      <c r="I91" t="str">
        <f t="shared" si="20"/>
        <v>巽</v>
      </c>
    </row>
    <row r="92" spans="1:9" x14ac:dyDescent="0.25">
      <c r="A92">
        <f t="shared" si="21"/>
        <v>8</v>
      </c>
      <c r="B92">
        <f t="shared" si="22"/>
        <v>7</v>
      </c>
      <c r="C92" t="str">
        <f t="shared" si="16"/>
        <v>未</v>
      </c>
      <c r="D92" t="str">
        <f t="shared" si="17"/>
        <v>午</v>
      </c>
      <c r="E92">
        <f t="shared" si="23"/>
        <v>9</v>
      </c>
      <c r="F92">
        <f t="shared" si="24"/>
        <v>10</v>
      </c>
      <c r="G92" t="str">
        <f t="shared" si="18"/>
        <v>相合|</v>
      </c>
      <c r="H92" t="str">
        <f t="shared" si="19"/>
        <v/>
      </c>
      <c r="I92" t="str">
        <f t="shared" si="20"/>
        <v>離</v>
      </c>
    </row>
    <row r="93" spans="1:9" x14ac:dyDescent="0.25">
      <c r="A93">
        <f t="shared" si="21"/>
        <v>8</v>
      </c>
      <c r="B93">
        <f t="shared" si="22"/>
        <v>8</v>
      </c>
      <c r="C93" t="str">
        <f t="shared" si="16"/>
        <v>未</v>
      </c>
      <c r="D93" t="str">
        <f t="shared" si="17"/>
        <v>未</v>
      </c>
      <c r="E93">
        <f t="shared" si="23"/>
        <v>9</v>
      </c>
      <c r="F93">
        <f t="shared" si="24"/>
        <v>9</v>
      </c>
      <c r="G93" t="str">
        <f t="shared" si="18"/>
        <v/>
      </c>
      <c r="H93" t="str">
        <f t="shared" si="19"/>
        <v/>
      </c>
      <c r="I93" t="str">
        <f t="shared" si="20"/>
        <v>坤</v>
      </c>
    </row>
    <row r="94" spans="1:9" x14ac:dyDescent="0.25">
      <c r="A94">
        <f t="shared" si="21"/>
        <v>8</v>
      </c>
      <c r="B94">
        <f t="shared" si="22"/>
        <v>9</v>
      </c>
      <c r="C94" t="str">
        <f t="shared" si="16"/>
        <v>未</v>
      </c>
      <c r="D94" t="str">
        <f t="shared" si="17"/>
        <v>申</v>
      </c>
      <c r="E94">
        <f t="shared" si="23"/>
        <v>9</v>
      </c>
      <c r="F94">
        <f t="shared" si="24"/>
        <v>8</v>
      </c>
      <c r="G94" t="str">
        <f t="shared" si="18"/>
        <v/>
      </c>
      <c r="H94" t="str">
        <f t="shared" si="19"/>
        <v/>
      </c>
      <c r="I94" t="str">
        <f t="shared" si="20"/>
        <v>坤</v>
      </c>
    </row>
    <row r="95" spans="1:9" x14ac:dyDescent="0.25">
      <c r="A95">
        <f t="shared" si="21"/>
        <v>8</v>
      </c>
      <c r="B95">
        <f t="shared" si="22"/>
        <v>10</v>
      </c>
      <c r="C95" t="str">
        <f t="shared" si="16"/>
        <v>未</v>
      </c>
      <c r="D95" t="str">
        <f t="shared" si="17"/>
        <v>酉</v>
      </c>
      <c r="E95">
        <f t="shared" si="23"/>
        <v>9</v>
      </c>
      <c r="F95">
        <f t="shared" si="24"/>
        <v>7</v>
      </c>
      <c r="G95" t="str">
        <f t="shared" si="18"/>
        <v/>
      </c>
      <c r="H95" t="str">
        <f t="shared" si="19"/>
        <v/>
      </c>
      <c r="I95" t="str">
        <f t="shared" si="20"/>
        <v>兌</v>
      </c>
    </row>
    <row r="96" spans="1:9" x14ac:dyDescent="0.25">
      <c r="A96">
        <f t="shared" si="21"/>
        <v>8</v>
      </c>
      <c r="B96">
        <f t="shared" si="22"/>
        <v>11</v>
      </c>
      <c r="C96" t="str">
        <f t="shared" si="16"/>
        <v>未</v>
      </c>
      <c r="D96" t="str">
        <f t="shared" si="17"/>
        <v>戌</v>
      </c>
      <c r="E96">
        <f t="shared" si="23"/>
        <v>9</v>
      </c>
      <c r="F96">
        <f t="shared" si="24"/>
        <v>6</v>
      </c>
      <c r="G96" t="str">
        <f t="shared" si="18"/>
        <v>相破|恃勢之刑-儀←宮|</v>
      </c>
      <c r="H96" t="str">
        <f t="shared" si="19"/>
        <v/>
      </c>
      <c r="I96" t="str">
        <f t="shared" si="20"/>
        <v>乾</v>
      </c>
    </row>
    <row r="97" spans="1:9" x14ac:dyDescent="0.25">
      <c r="A97">
        <f t="shared" si="21"/>
        <v>8</v>
      </c>
      <c r="B97">
        <f t="shared" si="22"/>
        <v>12</v>
      </c>
      <c r="C97" t="str">
        <f t="shared" si="16"/>
        <v>未</v>
      </c>
      <c r="D97" t="str">
        <f t="shared" si="17"/>
        <v>亥</v>
      </c>
      <c r="E97">
        <f t="shared" si="23"/>
        <v>9</v>
      </c>
      <c r="F97">
        <f t="shared" si="24"/>
        <v>5</v>
      </c>
      <c r="G97" t="str">
        <f t="shared" si="18"/>
        <v/>
      </c>
      <c r="H97" t="str">
        <f t="shared" si="19"/>
        <v/>
      </c>
      <c r="I97" t="str">
        <f t="shared" si="20"/>
        <v>乾</v>
      </c>
    </row>
    <row r="98" spans="1:9" x14ac:dyDescent="0.25">
      <c r="A98">
        <f t="shared" si="21"/>
        <v>9</v>
      </c>
      <c r="B98">
        <f t="shared" si="22"/>
        <v>1</v>
      </c>
      <c r="C98" t="str">
        <f t="shared" ref="C98:C129" si="25">INDEX(月支, A98)</f>
        <v>申</v>
      </c>
      <c r="D98" t="str">
        <f t="shared" ref="D98:D129" si="26">INDEX(月支, B98)</f>
        <v>子</v>
      </c>
      <c r="E98">
        <f t="shared" si="23"/>
        <v>8</v>
      </c>
      <c r="F98">
        <f t="shared" si="24"/>
        <v>4</v>
      </c>
      <c r="G98" t="str">
        <f t="shared" ref="G98:G129" si="27">IF(MOD(A98+B98, 12)=3, "相合|", "")&amp;IF(ABS(A98-B98)=6, "相沖|", "")&amp;
IF(MOD(A98, 2)=0,IF(MOD(A98-B98, 12)=9,"相破|", ""), IF(MOD(A98-B98, 12)=3, "相破|", ""))&amp;
IF(MOD(A98+B98,12)=9, "相害|", "")&amp;
IF(AND(A98=B98, ABS(2.5-ABS(8.5-A98))=1), "自刑|", "")&amp;
IF(OR(AND(A98=1, B98=4),AND(A98=4, B98=1)), "無禮之刑|", "")&amp;
IF(AND(MOD(A98,3)=0,A98/3&lt;&gt;4,ABS(MOD(B98-A98,9)-4.5)/1.5=1,B98/3&lt;&gt;4),"無恩之刑-儀"&amp;IF((MOD(A98-B98,9)-4.5)/1.5&gt;0,"→","←")&amp;"宮|","")&amp;
IF(AND(MOD(E98, 3)=0, E98/3 &lt;&gt;4, ABS(MOD(F98-E98, 9)-4.5)/1.5=1, F98/3 &lt;&gt;4), "恃勢之刑-儀"&amp;IF((MOD(F98-E98, 9)-4.5)/1.5&gt;0,"←", "→")&amp;"宮|", "")</f>
        <v/>
      </c>
      <c r="H98" t="str">
        <f t="shared" ref="H98:H129" si="28">IFERROR(VLOOKUP(C98, 六儀地支對應, 2, FALSE), "")</f>
        <v>庚</v>
      </c>
      <c r="I98" t="str">
        <f t="shared" ref="I98:I129" si="29">VLOOKUP(D98, 地支九宮, 3, FALSE)</f>
        <v>坎</v>
      </c>
    </row>
    <row r="99" spans="1:9" x14ac:dyDescent="0.25">
      <c r="A99">
        <f t="shared" si="21"/>
        <v>9</v>
      </c>
      <c r="B99">
        <f t="shared" si="22"/>
        <v>2</v>
      </c>
      <c r="C99" t="str">
        <f t="shared" si="25"/>
        <v>申</v>
      </c>
      <c r="D99" t="str">
        <f t="shared" si="26"/>
        <v>丑</v>
      </c>
      <c r="E99">
        <f t="shared" ref="E99:E130" si="30">MOD(5-A99-1, 12)+1</f>
        <v>8</v>
      </c>
      <c r="F99">
        <f t="shared" ref="F99:F130" si="31">MOD(4-B99, 12)+1</f>
        <v>3</v>
      </c>
      <c r="G99" t="str">
        <f t="shared" si="27"/>
        <v/>
      </c>
      <c r="H99" t="str">
        <f t="shared" si="28"/>
        <v>庚</v>
      </c>
      <c r="I99" t="str">
        <f t="shared" si="29"/>
        <v>艮</v>
      </c>
    </row>
    <row r="100" spans="1:9" x14ac:dyDescent="0.25">
      <c r="A100">
        <f t="shared" si="21"/>
        <v>9</v>
      </c>
      <c r="B100">
        <f t="shared" si="22"/>
        <v>3</v>
      </c>
      <c r="C100" t="str">
        <f t="shared" si="25"/>
        <v>申</v>
      </c>
      <c r="D100" t="str">
        <f t="shared" si="26"/>
        <v>寅</v>
      </c>
      <c r="E100">
        <f t="shared" si="30"/>
        <v>8</v>
      </c>
      <c r="F100">
        <f t="shared" si="31"/>
        <v>2</v>
      </c>
      <c r="G100" t="str">
        <f t="shared" si="27"/>
        <v>相沖|無恩之刑-儀→宮|</v>
      </c>
      <c r="H100" t="str">
        <f t="shared" si="28"/>
        <v>庚</v>
      </c>
      <c r="I100" t="str">
        <f t="shared" si="29"/>
        <v>艮</v>
      </c>
    </row>
    <row r="101" spans="1:9" x14ac:dyDescent="0.25">
      <c r="A101">
        <f t="shared" si="21"/>
        <v>9</v>
      </c>
      <c r="B101">
        <f t="shared" si="22"/>
        <v>4</v>
      </c>
      <c r="C101" t="str">
        <f t="shared" si="25"/>
        <v>申</v>
      </c>
      <c r="D101" t="str">
        <f t="shared" si="26"/>
        <v>卯</v>
      </c>
      <c r="E101">
        <f t="shared" si="30"/>
        <v>8</v>
      </c>
      <c r="F101">
        <f t="shared" si="31"/>
        <v>1</v>
      </c>
      <c r="G101" t="str">
        <f t="shared" si="27"/>
        <v/>
      </c>
      <c r="H101" t="str">
        <f t="shared" si="28"/>
        <v>庚</v>
      </c>
      <c r="I101" t="str">
        <f t="shared" si="29"/>
        <v>震</v>
      </c>
    </row>
    <row r="102" spans="1:9" x14ac:dyDescent="0.25">
      <c r="A102">
        <f t="shared" si="21"/>
        <v>9</v>
      </c>
      <c r="B102">
        <f t="shared" si="22"/>
        <v>5</v>
      </c>
      <c r="C102" t="str">
        <f t="shared" si="25"/>
        <v>申</v>
      </c>
      <c r="D102" t="str">
        <f t="shared" si="26"/>
        <v>辰</v>
      </c>
      <c r="E102">
        <f t="shared" si="30"/>
        <v>8</v>
      </c>
      <c r="F102">
        <f t="shared" si="31"/>
        <v>12</v>
      </c>
      <c r="G102" t="str">
        <f t="shared" si="27"/>
        <v/>
      </c>
      <c r="H102" t="str">
        <f t="shared" si="28"/>
        <v>庚</v>
      </c>
      <c r="I102" t="str">
        <f t="shared" si="29"/>
        <v>巽</v>
      </c>
    </row>
    <row r="103" spans="1:9" x14ac:dyDescent="0.25">
      <c r="A103">
        <f t="shared" si="21"/>
        <v>9</v>
      </c>
      <c r="B103">
        <f t="shared" si="22"/>
        <v>6</v>
      </c>
      <c r="C103" t="str">
        <f t="shared" si="25"/>
        <v>申</v>
      </c>
      <c r="D103" t="str">
        <f t="shared" si="26"/>
        <v>巳</v>
      </c>
      <c r="E103">
        <f t="shared" si="30"/>
        <v>8</v>
      </c>
      <c r="F103">
        <f t="shared" si="31"/>
        <v>11</v>
      </c>
      <c r="G103" t="str">
        <f t="shared" si="27"/>
        <v>相合|相破|無恩之刑-儀←宮|</v>
      </c>
      <c r="H103" t="str">
        <f t="shared" si="28"/>
        <v>庚</v>
      </c>
      <c r="I103" t="str">
        <f t="shared" si="29"/>
        <v>巽</v>
      </c>
    </row>
    <row r="104" spans="1:9" x14ac:dyDescent="0.25">
      <c r="A104">
        <f t="shared" si="21"/>
        <v>9</v>
      </c>
      <c r="B104">
        <f t="shared" si="22"/>
        <v>7</v>
      </c>
      <c r="C104" t="str">
        <f t="shared" si="25"/>
        <v>申</v>
      </c>
      <c r="D104" t="str">
        <f t="shared" si="26"/>
        <v>午</v>
      </c>
      <c r="E104">
        <f t="shared" si="30"/>
        <v>8</v>
      </c>
      <c r="F104">
        <f t="shared" si="31"/>
        <v>10</v>
      </c>
      <c r="G104" t="str">
        <f t="shared" si="27"/>
        <v/>
      </c>
      <c r="H104" t="str">
        <f t="shared" si="28"/>
        <v>庚</v>
      </c>
      <c r="I104" t="str">
        <f t="shared" si="29"/>
        <v>離</v>
      </c>
    </row>
    <row r="105" spans="1:9" x14ac:dyDescent="0.25">
      <c r="A105">
        <f t="shared" si="21"/>
        <v>9</v>
      </c>
      <c r="B105">
        <f t="shared" si="22"/>
        <v>8</v>
      </c>
      <c r="C105" t="str">
        <f t="shared" si="25"/>
        <v>申</v>
      </c>
      <c r="D105" t="str">
        <f t="shared" si="26"/>
        <v>未</v>
      </c>
      <c r="E105">
        <f t="shared" si="30"/>
        <v>8</v>
      </c>
      <c r="F105">
        <f t="shared" si="31"/>
        <v>9</v>
      </c>
      <c r="G105" t="str">
        <f t="shared" si="27"/>
        <v/>
      </c>
      <c r="H105" t="str">
        <f t="shared" si="28"/>
        <v>庚</v>
      </c>
      <c r="I105" t="str">
        <f t="shared" si="29"/>
        <v>坤</v>
      </c>
    </row>
    <row r="106" spans="1:9" x14ac:dyDescent="0.25">
      <c r="A106">
        <f t="shared" si="21"/>
        <v>9</v>
      </c>
      <c r="B106">
        <f t="shared" si="22"/>
        <v>9</v>
      </c>
      <c r="C106" t="str">
        <f t="shared" si="25"/>
        <v>申</v>
      </c>
      <c r="D106" t="str">
        <f t="shared" si="26"/>
        <v>申</v>
      </c>
      <c r="E106">
        <f t="shared" si="30"/>
        <v>8</v>
      </c>
      <c r="F106">
        <f t="shared" si="31"/>
        <v>8</v>
      </c>
      <c r="G106" t="str">
        <f t="shared" si="27"/>
        <v/>
      </c>
      <c r="H106" t="str">
        <f t="shared" si="28"/>
        <v>庚</v>
      </c>
      <c r="I106" t="str">
        <f t="shared" si="29"/>
        <v>坤</v>
      </c>
    </row>
    <row r="107" spans="1:9" x14ac:dyDescent="0.25">
      <c r="A107">
        <f t="shared" si="21"/>
        <v>9</v>
      </c>
      <c r="B107">
        <f t="shared" si="22"/>
        <v>10</v>
      </c>
      <c r="C107" t="str">
        <f t="shared" si="25"/>
        <v>申</v>
      </c>
      <c r="D107" t="str">
        <f t="shared" si="26"/>
        <v>酉</v>
      </c>
      <c r="E107">
        <f t="shared" si="30"/>
        <v>8</v>
      </c>
      <c r="F107">
        <f t="shared" si="31"/>
        <v>7</v>
      </c>
      <c r="G107" t="str">
        <f t="shared" si="27"/>
        <v/>
      </c>
      <c r="H107" t="str">
        <f t="shared" si="28"/>
        <v>庚</v>
      </c>
      <c r="I107" t="str">
        <f t="shared" si="29"/>
        <v>兌</v>
      </c>
    </row>
    <row r="108" spans="1:9" x14ac:dyDescent="0.25">
      <c r="A108">
        <f t="shared" si="21"/>
        <v>9</v>
      </c>
      <c r="B108">
        <f t="shared" si="22"/>
        <v>11</v>
      </c>
      <c r="C108" t="str">
        <f t="shared" si="25"/>
        <v>申</v>
      </c>
      <c r="D108" t="str">
        <f t="shared" si="26"/>
        <v>戌</v>
      </c>
      <c r="E108">
        <f t="shared" si="30"/>
        <v>8</v>
      </c>
      <c r="F108">
        <f t="shared" si="31"/>
        <v>6</v>
      </c>
      <c r="G108" t="str">
        <f t="shared" si="27"/>
        <v/>
      </c>
      <c r="H108" t="str">
        <f t="shared" si="28"/>
        <v>庚</v>
      </c>
      <c r="I108" t="str">
        <f t="shared" si="29"/>
        <v>乾</v>
      </c>
    </row>
    <row r="109" spans="1:9" x14ac:dyDescent="0.25">
      <c r="A109">
        <f t="shared" si="21"/>
        <v>9</v>
      </c>
      <c r="B109">
        <f t="shared" si="22"/>
        <v>12</v>
      </c>
      <c r="C109" t="str">
        <f t="shared" si="25"/>
        <v>申</v>
      </c>
      <c r="D109" t="str">
        <f t="shared" si="26"/>
        <v>亥</v>
      </c>
      <c r="E109">
        <f t="shared" si="30"/>
        <v>8</v>
      </c>
      <c r="F109">
        <f t="shared" si="31"/>
        <v>5</v>
      </c>
      <c r="G109" t="str">
        <f t="shared" si="27"/>
        <v>相害|</v>
      </c>
      <c r="H109" t="str">
        <f t="shared" si="28"/>
        <v>庚</v>
      </c>
      <c r="I109" t="str">
        <f t="shared" si="29"/>
        <v>乾</v>
      </c>
    </row>
    <row r="110" spans="1:9" x14ac:dyDescent="0.25">
      <c r="A110">
        <f t="shared" si="21"/>
        <v>10</v>
      </c>
      <c r="B110">
        <f t="shared" si="22"/>
        <v>1</v>
      </c>
      <c r="C110" t="str">
        <f t="shared" si="25"/>
        <v>酉</v>
      </c>
      <c r="D110" t="str">
        <f t="shared" si="26"/>
        <v>子</v>
      </c>
      <c r="E110">
        <f t="shared" si="30"/>
        <v>7</v>
      </c>
      <c r="F110">
        <f t="shared" si="31"/>
        <v>4</v>
      </c>
      <c r="G110" t="str">
        <f t="shared" si="27"/>
        <v>相破|</v>
      </c>
      <c r="H110" t="str">
        <f t="shared" si="28"/>
        <v/>
      </c>
      <c r="I110" t="str">
        <f t="shared" si="29"/>
        <v>坎</v>
      </c>
    </row>
    <row r="111" spans="1:9" x14ac:dyDescent="0.25">
      <c r="A111">
        <f t="shared" si="21"/>
        <v>10</v>
      </c>
      <c r="B111">
        <f t="shared" si="22"/>
        <v>2</v>
      </c>
      <c r="C111" t="str">
        <f t="shared" si="25"/>
        <v>酉</v>
      </c>
      <c r="D111" t="str">
        <f t="shared" si="26"/>
        <v>丑</v>
      </c>
      <c r="E111">
        <f t="shared" si="30"/>
        <v>7</v>
      </c>
      <c r="F111">
        <f t="shared" si="31"/>
        <v>3</v>
      </c>
      <c r="G111" t="str">
        <f t="shared" si="27"/>
        <v/>
      </c>
      <c r="H111" t="str">
        <f t="shared" si="28"/>
        <v/>
      </c>
      <c r="I111" t="str">
        <f t="shared" si="29"/>
        <v>艮</v>
      </c>
    </row>
    <row r="112" spans="1:9" x14ac:dyDescent="0.25">
      <c r="A112">
        <f t="shared" si="21"/>
        <v>10</v>
      </c>
      <c r="B112">
        <f t="shared" si="22"/>
        <v>3</v>
      </c>
      <c r="C112" t="str">
        <f t="shared" si="25"/>
        <v>酉</v>
      </c>
      <c r="D112" t="str">
        <f t="shared" si="26"/>
        <v>寅</v>
      </c>
      <c r="E112">
        <f t="shared" si="30"/>
        <v>7</v>
      </c>
      <c r="F112">
        <f t="shared" si="31"/>
        <v>2</v>
      </c>
      <c r="G112" t="str">
        <f t="shared" si="27"/>
        <v/>
      </c>
      <c r="H112" t="str">
        <f t="shared" si="28"/>
        <v/>
      </c>
      <c r="I112" t="str">
        <f t="shared" si="29"/>
        <v>艮</v>
      </c>
    </row>
    <row r="113" spans="1:9" x14ac:dyDescent="0.25">
      <c r="A113">
        <f t="shared" si="21"/>
        <v>10</v>
      </c>
      <c r="B113">
        <f t="shared" si="22"/>
        <v>4</v>
      </c>
      <c r="C113" t="str">
        <f t="shared" si="25"/>
        <v>酉</v>
      </c>
      <c r="D113" t="str">
        <f t="shared" si="26"/>
        <v>卯</v>
      </c>
      <c r="E113">
        <f t="shared" si="30"/>
        <v>7</v>
      </c>
      <c r="F113">
        <f t="shared" si="31"/>
        <v>1</v>
      </c>
      <c r="G113" t="str">
        <f t="shared" si="27"/>
        <v>相沖|</v>
      </c>
      <c r="H113" t="str">
        <f t="shared" si="28"/>
        <v/>
      </c>
      <c r="I113" t="str">
        <f t="shared" si="29"/>
        <v>震</v>
      </c>
    </row>
    <row r="114" spans="1:9" x14ac:dyDescent="0.25">
      <c r="A114">
        <f t="shared" si="21"/>
        <v>10</v>
      </c>
      <c r="B114">
        <f t="shared" si="22"/>
        <v>5</v>
      </c>
      <c r="C114" t="str">
        <f t="shared" si="25"/>
        <v>酉</v>
      </c>
      <c r="D114" t="str">
        <f t="shared" si="26"/>
        <v>辰</v>
      </c>
      <c r="E114">
        <f t="shared" si="30"/>
        <v>7</v>
      </c>
      <c r="F114">
        <f t="shared" si="31"/>
        <v>12</v>
      </c>
      <c r="G114" t="str">
        <f t="shared" si="27"/>
        <v>相合|</v>
      </c>
      <c r="H114" t="str">
        <f t="shared" si="28"/>
        <v/>
      </c>
      <c r="I114" t="str">
        <f t="shared" si="29"/>
        <v>巽</v>
      </c>
    </row>
    <row r="115" spans="1:9" x14ac:dyDescent="0.25">
      <c r="A115">
        <f t="shared" si="21"/>
        <v>10</v>
      </c>
      <c r="B115">
        <f t="shared" si="22"/>
        <v>6</v>
      </c>
      <c r="C115" t="str">
        <f t="shared" si="25"/>
        <v>酉</v>
      </c>
      <c r="D115" t="str">
        <f t="shared" si="26"/>
        <v>巳</v>
      </c>
      <c r="E115">
        <f t="shared" si="30"/>
        <v>7</v>
      </c>
      <c r="F115">
        <f t="shared" si="31"/>
        <v>11</v>
      </c>
      <c r="G115" t="str">
        <f t="shared" si="27"/>
        <v/>
      </c>
      <c r="H115" t="str">
        <f t="shared" si="28"/>
        <v/>
      </c>
      <c r="I115" t="str">
        <f t="shared" si="29"/>
        <v>巽</v>
      </c>
    </row>
    <row r="116" spans="1:9" x14ac:dyDescent="0.25">
      <c r="A116">
        <f t="shared" si="21"/>
        <v>10</v>
      </c>
      <c r="B116">
        <f t="shared" si="22"/>
        <v>7</v>
      </c>
      <c r="C116" t="str">
        <f t="shared" si="25"/>
        <v>酉</v>
      </c>
      <c r="D116" t="str">
        <f t="shared" si="26"/>
        <v>午</v>
      </c>
      <c r="E116">
        <f t="shared" si="30"/>
        <v>7</v>
      </c>
      <c r="F116">
        <f t="shared" si="31"/>
        <v>10</v>
      </c>
      <c r="G116" t="str">
        <f t="shared" si="27"/>
        <v/>
      </c>
      <c r="H116" t="str">
        <f t="shared" si="28"/>
        <v/>
      </c>
      <c r="I116" t="str">
        <f t="shared" si="29"/>
        <v>離</v>
      </c>
    </row>
    <row r="117" spans="1:9" x14ac:dyDescent="0.25">
      <c r="A117">
        <f t="shared" si="21"/>
        <v>10</v>
      </c>
      <c r="B117">
        <f t="shared" si="22"/>
        <v>8</v>
      </c>
      <c r="C117" t="str">
        <f t="shared" si="25"/>
        <v>酉</v>
      </c>
      <c r="D117" t="str">
        <f t="shared" si="26"/>
        <v>未</v>
      </c>
      <c r="E117">
        <f t="shared" si="30"/>
        <v>7</v>
      </c>
      <c r="F117">
        <f t="shared" si="31"/>
        <v>9</v>
      </c>
      <c r="G117" t="str">
        <f t="shared" si="27"/>
        <v/>
      </c>
      <c r="H117" t="str">
        <f t="shared" si="28"/>
        <v/>
      </c>
      <c r="I117" t="str">
        <f t="shared" si="29"/>
        <v>坤</v>
      </c>
    </row>
    <row r="118" spans="1:9" x14ac:dyDescent="0.25">
      <c r="A118">
        <f t="shared" si="21"/>
        <v>10</v>
      </c>
      <c r="B118">
        <f t="shared" si="22"/>
        <v>9</v>
      </c>
      <c r="C118" t="str">
        <f t="shared" si="25"/>
        <v>酉</v>
      </c>
      <c r="D118" t="str">
        <f t="shared" si="26"/>
        <v>申</v>
      </c>
      <c r="E118">
        <f t="shared" si="30"/>
        <v>7</v>
      </c>
      <c r="F118">
        <f t="shared" si="31"/>
        <v>8</v>
      </c>
      <c r="G118" t="str">
        <f t="shared" si="27"/>
        <v/>
      </c>
      <c r="H118" t="str">
        <f t="shared" si="28"/>
        <v/>
      </c>
      <c r="I118" t="str">
        <f t="shared" si="29"/>
        <v>坤</v>
      </c>
    </row>
    <row r="119" spans="1:9" x14ac:dyDescent="0.25">
      <c r="A119">
        <f t="shared" si="21"/>
        <v>10</v>
      </c>
      <c r="B119">
        <f t="shared" si="22"/>
        <v>10</v>
      </c>
      <c r="C119" t="str">
        <f t="shared" si="25"/>
        <v>酉</v>
      </c>
      <c r="D119" t="str">
        <f t="shared" si="26"/>
        <v>酉</v>
      </c>
      <c r="E119">
        <f t="shared" si="30"/>
        <v>7</v>
      </c>
      <c r="F119">
        <f t="shared" si="31"/>
        <v>7</v>
      </c>
      <c r="G119" t="str">
        <f t="shared" si="27"/>
        <v>自刑|</v>
      </c>
      <c r="H119" t="str">
        <f t="shared" si="28"/>
        <v/>
      </c>
      <c r="I119" t="str">
        <f t="shared" si="29"/>
        <v>兌</v>
      </c>
    </row>
    <row r="120" spans="1:9" x14ac:dyDescent="0.25">
      <c r="A120">
        <f t="shared" si="21"/>
        <v>10</v>
      </c>
      <c r="B120">
        <f t="shared" si="22"/>
        <v>11</v>
      </c>
      <c r="C120" t="str">
        <f t="shared" si="25"/>
        <v>酉</v>
      </c>
      <c r="D120" t="str">
        <f t="shared" si="26"/>
        <v>戌</v>
      </c>
      <c r="E120">
        <f t="shared" si="30"/>
        <v>7</v>
      </c>
      <c r="F120">
        <f t="shared" si="31"/>
        <v>6</v>
      </c>
      <c r="G120" t="str">
        <f t="shared" si="27"/>
        <v>相害|</v>
      </c>
      <c r="H120" t="str">
        <f t="shared" si="28"/>
        <v/>
      </c>
      <c r="I120" t="str">
        <f t="shared" si="29"/>
        <v>乾</v>
      </c>
    </row>
    <row r="121" spans="1:9" x14ac:dyDescent="0.25">
      <c r="A121">
        <f t="shared" si="21"/>
        <v>10</v>
      </c>
      <c r="B121">
        <f t="shared" si="22"/>
        <v>12</v>
      </c>
      <c r="C121" t="str">
        <f t="shared" si="25"/>
        <v>酉</v>
      </c>
      <c r="D121" t="str">
        <f t="shared" si="26"/>
        <v>亥</v>
      </c>
      <c r="E121">
        <f t="shared" si="30"/>
        <v>7</v>
      </c>
      <c r="F121">
        <f t="shared" si="31"/>
        <v>5</v>
      </c>
      <c r="G121" t="str">
        <f t="shared" si="27"/>
        <v/>
      </c>
      <c r="H121" t="str">
        <f t="shared" si="28"/>
        <v/>
      </c>
      <c r="I121" t="str">
        <f t="shared" si="29"/>
        <v>乾</v>
      </c>
    </row>
    <row r="122" spans="1:9" x14ac:dyDescent="0.25">
      <c r="A122">
        <f t="shared" si="21"/>
        <v>11</v>
      </c>
      <c r="B122">
        <f t="shared" si="22"/>
        <v>1</v>
      </c>
      <c r="C122" t="str">
        <f t="shared" si="25"/>
        <v>戌</v>
      </c>
      <c r="D122" t="str">
        <f t="shared" si="26"/>
        <v>子</v>
      </c>
      <c r="E122">
        <f t="shared" si="30"/>
        <v>6</v>
      </c>
      <c r="F122">
        <f t="shared" si="31"/>
        <v>4</v>
      </c>
      <c r="G122" t="str">
        <f t="shared" si="27"/>
        <v/>
      </c>
      <c r="H122" t="str">
        <f t="shared" si="28"/>
        <v>己</v>
      </c>
      <c r="I122" t="str">
        <f t="shared" si="29"/>
        <v>坎</v>
      </c>
    </row>
    <row r="123" spans="1:9" x14ac:dyDescent="0.25">
      <c r="A123">
        <f t="shared" si="21"/>
        <v>11</v>
      </c>
      <c r="B123">
        <f t="shared" si="22"/>
        <v>2</v>
      </c>
      <c r="C123" t="str">
        <f t="shared" si="25"/>
        <v>戌</v>
      </c>
      <c r="D123" t="str">
        <f t="shared" si="26"/>
        <v>丑</v>
      </c>
      <c r="E123">
        <f t="shared" si="30"/>
        <v>6</v>
      </c>
      <c r="F123">
        <f t="shared" si="31"/>
        <v>3</v>
      </c>
      <c r="G123" t="str">
        <f t="shared" si="27"/>
        <v>恃勢之刑-儀←宮|</v>
      </c>
      <c r="H123" t="str">
        <f t="shared" si="28"/>
        <v>己</v>
      </c>
      <c r="I123" t="str">
        <f t="shared" si="29"/>
        <v>艮</v>
      </c>
    </row>
    <row r="124" spans="1:9" x14ac:dyDescent="0.25">
      <c r="A124">
        <f t="shared" si="21"/>
        <v>11</v>
      </c>
      <c r="B124">
        <f t="shared" si="22"/>
        <v>3</v>
      </c>
      <c r="C124" t="str">
        <f t="shared" si="25"/>
        <v>戌</v>
      </c>
      <c r="D124" t="str">
        <f t="shared" si="26"/>
        <v>寅</v>
      </c>
      <c r="E124">
        <f t="shared" si="30"/>
        <v>6</v>
      </c>
      <c r="F124">
        <f t="shared" si="31"/>
        <v>2</v>
      </c>
      <c r="G124" t="str">
        <f t="shared" si="27"/>
        <v/>
      </c>
      <c r="H124" t="str">
        <f t="shared" si="28"/>
        <v>己</v>
      </c>
      <c r="I124" t="str">
        <f t="shared" si="29"/>
        <v>艮</v>
      </c>
    </row>
    <row r="125" spans="1:9" x14ac:dyDescent="0.25">
      <c r="A125">
        <f t="shared" si="21"/>
        <v>11</v>
      </c>
      <c r="B125">
        <f t="shared" si="22"/>
        <v>4</v>
      </c>
      <c r="C125" t="str">
        <f t="shared" si="25"/>
        <v>戌</v>
      </c>
      <c r="D125" t="str">
        <f t="shared" si="26"/>
        <v>卯</v>
      </c>
      <c r="E125">
        <f t="shared" si="30"/>
        <v>6</v>
      </c>
      <c r="F125">
        <f t="shared" si="31"/>
        <v>1</v>
      </c>
      <c r="G125" t="str">
        <f t="shared" si="27"/>
        <v>相合|</v>
      </c>
      <c r="H125" t="str">
        <f t="shared" si="28"/>
        <v>己</v>
      </c>
      <c r="I125" t="str">
        <f t="shared" si="29"/>
        <v>震</v>
      </c>
    </row>
    <row r="126" spans="1:9" x14ac:dyDescent="0.25">
      <c r="A126">
        <f t="shared" si="21"/>
        <v>11</v>
      </c>
      <c r="B126">
        <f t="shared" si="22"/>
        <v>5</v>
      </c>
      <c r="C126" t="str">
        <f t="shared" si="25"/>
        <v>戌</v>
      </c>
      <c r="D126" t="str">
        <f t="shared" si="26"/>
        <v>辰</v>
      </c>
      <c r="E126">
        <f t="shared" si="30"/>
        <v>6</v>
      </c>
      <c r="F126">
        <f t="shared" si="31"/>
        <v>12</v>
      </c>
      <c r="G126" t="str">
        <f t="shared" si="27"/>
        <v>相沖|</v>
      </c>
      <c r="H126" t="str">
        <f t="shared" si="28"/>
        <v>己</v>
      </c>
      <c r="I126" t="str">
        <f t="shared" si="29"/>
        <v>巽</v>
      </c>
    </row>
    <row r="127" spans="1:9" x14ac:dyDescent="0.25">
      <c r="A127">
        <f t="shared" si="21"/>
        <v>11</v>
      </c>
      <c r="B127">
        <f t="shared" si="22"/>
        <v>6</v>
      </c>
      <c r="C127" t="str">
        <f t="shared" si="25"/>
        <v>戌</v>
      </c>
      <c r="D127" t="str">
        <f t="shared" si="26"/>
        <v>巳</v>
      </c>
      <c r="E127">
        <f t="shared" si="30"/>
        <v>6</v>
      </c>
      <c r="F127">
        <f t="shared" si="31"/>
        <v>11</v>
      </c>
      <c r="G127" t="str">
        <f t="shared" si="27"/>
        <v/>
      </c>
      <c r="H127" t="str">
        <f t="shared" si="28"/>
        <v>己</v>
      </c>
      <c r="I127" t="str">
        <f t="shared" si="29"/>
        <v>巽</v>
      </c>
    </row>
    <row r="128" spans="1:9" x14ac:dyDescent="0.25">
      <c r="A128">
        <f t="shared" si="21"/>
        <v>11</v>
      </c>
      <c r="B128">
        <f t="shared" si="22"/>
        <v>7</v>
      </c>
      <c r="C128" t="str">
        <f t="shared" si="25"/>
        <v>戌</v>
      </c>
      <c r="D128" t="str">
        <f t="shared" si="26"/>
        <v>午</v>
      </c>
      <c r="E128">
        <f t="shared" si="30"/>
        <v>6</v>
      </c>
      <c r="F128">
        <f t="shared" si="31"/>
        <v>10</v>
      </c>
      <c r="G128" t="str">
        <f t="shared" si="27"/>
        <v/>
      </c>
      <c r="H128" t="str">
        <f t="shared" si="28"/>
        <v>己</v>
      </c>
      <c r="I128" t="str">
        <f t="shared" si="29"/>
        <v>離</v>
      </c>
    </row>
    <row r="129" spans="1:9" x14ac:dyDescent="0.25">
      <c r="A129">
        <f t="shared" si="21"/>
        <v>11</v>
      </c>
      <c r="B129">
        <f t="shared" si="22"/>
        <v>8</v>
      </c>
      <c r="C129" t="str">
        <f t="shared" si="25"/>
        <v>戌</v>
      </c>
      <c r="D129" t="str">
        <f t="shared" si="26"/>
        <v>未</v>
      </c>
      <c r="E129">
        <f t="shared" si="30"/>
        <v>6</v>
      </c>
      <c r="F129">
        <f t="shared" si="31"/>
        <v>9</v>
      </c>
      <c r="G129" t="str">
        <f t="shared" si="27"/>
        <v>相破|恃勢之刑-儀→宮|</v>
      </c>
      <c r="H129" t="str">
        <f t="shared" si="28"/>
        <v>己</v>
      </c>
      <c r="I129" t="str">
        <f t="shared" si="29"/>
        <v>坤</v>
      </c>
    </row>
    <row r="130" spans="1:9" x14ac:dyDescent="0.25">
      <c r="A130">
        <f t="shared" si="21"/>
        <v>11</v>
      </c>
      <c r="B130">
        <f t="shared" si="22"/>
        <v>9</v>
      </c>
      <c r="C130" t="str">
        <f t="shared" ref="C130:C145" si="32">INDEX(月支, A130)</f>
        <v>戌</v>
      </c>
      <c r="D130" t="str">
        <f t="shared" ref="D130:D145" si="33">INDEX(月支, B130)</f>
        <v>申</v>
      </c>
      <c r="E130">
        <f t="shared" si="30"/>
        <v>6</v>
      </c>
      <c r="F130">
        <f t="shared" si="31"/>
        <v>8</v>
      </c>
      <c r="G130" t="str">
        <f t="shared" ref="G130:G161" si="34">IF(MOD(A130+B130, 12)=3, "相合|", "")&amp;IF(ABS(A130-B130)=6, "相沖|", "")&amp;
IF(MOD(A130, 2)=0,IF(MOD(A130-B130, 12)=9,"相破|", ""), IF(MOD(A130-B130, 12)=3, "相破|", ""))&amp;
IF(MOD(A130+B130,12)=9, "相害|", "")&amp;
IF(AND(A130=B130, ABS(2.5-ABS(8.5-A130))=1), "自刑|", "")&amp;
IF(OR(AND(A130=1, B130=4),AND(A130=4, B130=1)), "無禮之刑|", "")&amp;
IF(AND(MOD(A130,3)=0,A130/3&lt;&gt;4,ABS(MOD(B130-A130,9)-4.5)/1.5=1,B130/3&lt;&gt;4),"無恩之刑-儀"&amp;IF((MOD(A130-B130,9)-4.5)/1.5&gt;0,"→","←")&amp;"宮|","")&amp;
IF(AND(MOD(E130, 3)=0, E130/3 &lt;&gt;4, ABS(MOD(F130-E130, 9)-4.5)/1.5=1, F130/3 &lt;&gt;4), "恃勢之刑-儀"&amp;IF((MOD(F130-E130, 9)-4.5)/1.5&gt;0,"←", "→")&amp;"宮|", "")</f>
        <v/>
      </c>
      <c r="H130" t="str">
        <f t="shared" ref="H130:H145" si="35">IFERROR(VLOOKUP(C130, 六儀地支對應, 2, FALSE), "")</f>
        <v>己</v>
      </c>
      <c r="I130" t="str">
        <f t="shared" ref="I130:I145" si="36">VLOOKUP(D130, 地支九宮, 3, FALSE)</f>
        <v>坤</v>
      </c>
    </row>
    <row r="131" spans="1:9" x14ac:dyDescent="0.25">
      <c r="A131">
        <f t="shared" ref="A131:A145" si="37">CEILING((ROW()-1)/12, 1)</f>
        <v>11</v>
      </c>
      <c r="B131">
        <f t="shared" ref="B131:B145" si="38">MOD(ROW()-2, 12)+1</f>
        <v>10</v>
      </c>
      <c r="C131" t="str">
        <f t="shared" si="32"/>
        <v>戌</v>
      </c>
      <c r="D131" t="str">
        <f t="shared" si="33"/>
        <v>酉</v>
      </c>
      <c r="E131">
        <f t="shared" ref="E131:E145" si="39">MOD(5-A131-1, 12)+1</f>
        <v>6</v>
      </c>
      <c r="F131">
        <f t="shared" ref="F131:F145" si="40">MOD(4-B131, 12)+1</f>
        <v>7</v>
      </c>
      <c r="G131" t="str">
        <f t="shared" si="34"/>
        <v>相害|</v>
      </c>
      <c r="H131" t="str">
        <f t="shared" si="35"/>
        <v>己</v>
      </c>
      <c r="I131" t="str">
        <f t="shared" si="36"/>
        <v>兌</v>
      </c>
    </row>
    <row r="132" spans="1:9" x14ac:dyDescent="0.25">
      <c r="A132">
        <f t="shared" si="37"/>
        <v>11</v>
      </c>
      <c r="B132">
        <f t="shared" si="38"/>
        <v>11</v>
      </c>
      <c r="C132" t="str">
        <f t="shared" si="32"/>
        <v>戌</v>
      </c>
      <c r="D132" t="str">
        <f t="shared" si="33"/>
        <v>戌</v>
      </c>
      <c r="E132">
        <f t="shared" si="39"/>
        <v>6</v>
      </c>
      <c r="F132">
        <f t="shared" si="40"/>
        <v>6</v>
      </c>
      <c r="G132" t="str">
        <f t="shared" si="34"/>
        <v/>
      </c>
      <c r="H132" t="str">
        <f t="shared" si="35"/>
        <v>己</v>
      </c>
      <c r="I132" t="str">
        <f t="shared" si="36"/>
        <v>乾</v>
      </c>
    </row>
    <row r="133" spans="1:9" x14ac:dyDescent="0.25">
      <c r="A133">
        <f t="shared" si="37"/>
        <v>11</v>
      </c>
      <c r="B133">
        <f t="shared" si="38"/>
        <v>12</v>
      </c>
      <c r="C133" t="str">
        <f t="shared" si="32"/>
        <v>戌</v>
      </c>
      <c r="D133" t="str">
        <f t="shared" si="33"/>
        <v>亥</v>
      </c>
      <c r="E133">
        <f t="shared" si="39"/>
        <v>6</v>
      </c>
      <c r="F133">
        <f t="shared" si="40"/>
        <v>5</v>
      </c>
      <c r="G133" t="str">
        <f t="shared" si="34"/>
        <v/>
      </c>
      <c r="H133" t="str">
        <f t="shared" si="35"/>
        <v>己</v>
      </c>
      <c r="I133" t="str">
        <f t="shared" si="36"/>
        <v>乾</v>
      </c>
    </row>
    <row r="134" spans="1:9" x14ac:dyDescent="0.25">
      <c r="A134">
        <f t="shared" si="37"/>
        <v>12</v>
      </c>
      <c r="B134">
        <f t="shared" si="38"/>
        <v>1</v>
      </c>
      <c r="C134" t="str">
        <f t="shared" si="32"/>
        <v>亥</v>
      </c>
      <c r="D134" t="str">
        <f t="shared" si="33"/>
        <v>子</v>
      </c>
      <c r="E134">
        <f t="shared" si="39"/>
        <v>5</v>
      </c>
      <c r="F134">
        <f t="shared" si="40"/>
        <v>4</v>
      </c>
      <c r="G134" t="str">
        <f t="shared" si="34"/>
        <v/>
      </c>
      <c r="H134" t="str">
        <f t="shared" si="35"/>
        <v/>
      </c>
      <c r="I134" t="str">
        <f t="shared" si="36"/>
        <v>坎</v>
      </c>
    </row>
    <row r="135" spans="1:9" x14ac:dyDescent="0.25">
      <c r="A135">
        <f t="shared" si="37"/>
        <v>12</v>
      </c>
      <c r="B135">
        <f t="shared" si="38"/>
        <v>2</v>
      </c>
      <c r="C135" t="str">
        <f t="shared" si="32"/>
        <v>亥</v>
      </c>
      <c r="D135" t="str">
        <f t="shared" si="33"/>
        <v>丑</v>
      </c>
      <c r="E135">
        <f t="shared" si="39"/>
        <v>5</v>
      </c>
      <c r="F135">
        <f t="shared" si="40"/>
        <v>3</v>
      </c>
      <c r="G135" t="str">
        <f t="shared" si="34"/>
        <v/>
      </c>
      <c r="H135" t="str">
        <f t="shared" si="35"/>
        <v/>
      </c>
      <c r="I135" t="str">
        <f t="shared" si="36"/>
        <v>艮</v>
      </c>
    </row>
    <row r="136" spans="1:9" x14ac:dyDescent="0.25">
      <c r="A136">
        <f t="shared" si="37"/>
        <v>12</v>
      </c>
      <c r="B136">
        <f t="shared" si="38"/>
        <v>3</v>
      </c>
      <c r="C136" t="str">
        <f t="shared" si="32"/>
        <v>亥</v>
      </c>
      <c r="D136" t="str">
        <f t="shared" si="33"/>
        <v>寅</v>
      </c>
      <c r="E136">
        <f t="shared" si="39"/>
        <v>5</v>
      </c>
      <c r="F136">
        <f t="shared" si="40"/>
        <v>2</v>
      </c>
      <c r="G136" t="str">
        <f t="shared" si="34"/>
        <v>相合|相破|</v>
      </c>
      <c r="H136" t="str">
        <f t="shared" si="35"/>
        <v/>
      </c>
      <c r="I136" t="str">
        <f t="shared" si="36"/>
        <v>艮</v>
      </c>
    </row>
    <row r="137" spans="1:9" x14ac:dyDescent="0.25">
      <c r="A137">
        <f t="shared" si="37"/>
        <v>12</v>
      </c>
      <c r="B137">
        <f t="shared" si="38"/>
        <v>4</v>
      </c>
      <c r="C137" t="str">
        <f t="shared" si="32"/>
        <v>亥</v>
      </c>
      <c r="D137" t="str">
        <f t="shared" si="33"/>
        <v>卯</v>
      </c>
      <c r="E137">
        <f t="shared" si="39"/>
        <v>5</v>
      </c>
      <c r="F137">
        <f t="shared" si="40"/>
        <v>1</v>
      </c>
      <c r="G137" t="str">
        <f t="shared" si="34"/>
        <v/>
      </c>
      <c r="H137" t="str">
        <f t="shared" si="35"/>
        <v/>
      </c>
      <c r="I137" t="str">
        <f t="shared" si="36"/>
        <v>震</v>
      </c>
    </row>
    <row r="138" spans="1:9" x14ac:dyDescent="0.25">
      <c r="A138">
        <f t="shared" si="37"/>
        <v>12</v>
      </c>
      <c r="B138">
        <f t="shared" si="38"/>
        <v>5</v>
      </c>
      <c r="C138" t="str">
        <f t="shared" si="32"/>
        <v>亥</v>
      </c>
      <c r="D138" t="str">
        <f t="shared" si="33"/>
        <v>辰</v>
      </c>
      <c r="E138">
        <f t="shared" si="39"/>
        <v>5</v>
      </c>
      <c r="F138">
        <f t="shared" si="40"/>
        <v>12</v>
      </c>
      <c r="G138" t="str">
        <f t="shared" si="34"/>
        <v/>
      </c>
      <c r="H138" t="str">
        <f t="shared" si="35"/>
        <v/>
      </c>
      <c r="I138" t="str">
        <f t="shared" si="36"/>
        <v>巽</v>
      </c>
    </row>
    <row r="139" spans="1:9" x14ac:dyDescent="0.25">
      <c r="A139">
        <f t="shared" si="37"/>
        <v>12</v>
      </c>
      <c r="B139">
        <f t="shared" si="38"/>
        <v>6</v>
      </c>
      <c r="C139" t="str">
        <f t="shared" si="32"/>
        <v>亥</v>
      </c>
      <c r="D139" t="str">
        <f t="shared" si="33"/>
        <v>巳</v>
      </c>
      <c r="E139">
        <f t="shared" si="39"/>
        <v>5</v>
      </c>
      <c r="F139">
        <f t="shared" si="40"/>
        <v>11</v>
      </c>
      <c r="G139" t="str">
        <f t="shared" si="34"/>
        <v>相沖|</v>
      </c>
      <c r="H139" t="str">
        <f t="shared" si="35"/>
        <v/>
      </c>
      <c r="I139" t="str">
        <f t="shared" si="36"/>
        <v>巽</v>
      </c>
    </row>
    <row r="140" spans="1:9" x14ac:dyDescent="0.25">
      <c r="A140">
        <f t="shared" si="37"/>
        <v>12</v>
      </c>
      <c r="B140">
        <f t="shared" si="38"/>
        <v>7</v>
      </c>
      <c r="C140" t="str">
        <f t="shared" si="32"/>
        <v>亥</v>
      </c>
      <c r="D140" t="str">
        <f t="shared" si="33"/>
        <v>午</v>
      </c>
      <c r="E140">
        <f t="shared" si="39"/>
        <v>5</v>
      </c>
      <c r="F140">
        <f t="shared" si="40"/>
        <v>10</v>
      </c>
      <c r="G140" t="str">
        <f t="shared" si="34"/>
        <v/>
      </c>
      <c r="H140" t="str">
        <f t="shared" si="35"/>
        <v/>
      </c>
      <c r="I140" t="str">
        <f t="shared" si="36"/>
        <v>離</v>
      </c>
    </row>
    <row r="141" spans="1:9" x14ac:dyDescent="0.25">
      <c r="A141">
        <f t="shared" si="37"/>
        <v>12</v>
      </c>
      <c r="B141">
        <f t="shared" si="38"/>
        <v>8</v>
      </c>
      <c r="C141" t="str">
        <f t="shared" si="32"/>
        <v>亥</v>
      </c>
      <c r="D141" t="str">
        <f t="shared" si="33"/>
        <v>未</v>
      </c>
      <c r="E141">
        <f t="shared" si="39"/>
        <v>5</v>
      </c>
      <c r="F141">
        <f t="shared" si="40"/>
        <v>9</v>
      </c>
      <c r="G141" t="str">
        <f t="shared" si="34"/>
        <v/>
      </c>
      <c r="H141" t="str">
        <f t="shared" si="35"/>
        <v/>
      </c>
      <c r="I141" t="str">
        <f t="shared" si="36"/>
        <v>坤</v>
      </c>
    </row>
    <row r="142" spans="1:9" x14ac:dyDescent="0.25">
      <c r="A142">
        <f t="shared" si="37"/>
        <v>12</v>
      </c>
      <c r="B142">
        <f t="shared" si="38"/>
        <v>9</v>
      </c>
      <c r="C142" t="str">
        <f t="shared" si="32"/>
        <v>亥</v>
      </c>
      <c r="D142" t="str">
        <f t="shared" si="33"/>
        <v>申</v>
      </c>
      <c r="E142">
        <f t="shared" si="39"/>
        <v>5</v>
      </c>
      <c r="F142">
        <f t="shared" si="40"/>
        <v>8</v>
      </c>
      <c r="G142" t="str">
        <f t="shared" si="34"/>
        <v>相害|</v>
      </c>
      <c r="H142" t="str">
        <f t="shared" si="35"/>
        <v/>
      </c>
      <c r="I142" t="str">
        <f t="shared" si="36"/>
        <v>坤</v>
      </c>
    </row>
    <row r="143" spans="1:9" x14ac:dyDescent="0.25">
      <c r="A143">
        <f t="shared" si="37"/>
        <v>12</v>
      </c>
      <c r="B143">
        <f t="shared" si="38"/>
        <v>10</v>
      </c>
      <c r="C143" t="str">
        <f t="shared" si="32"/>
        <v>亥</v>
      </c>
      <c r="D143" t="str">
        <f t="shared" si="33"/>
        <v>酉</v>
      </c>
      <c r="E143">
        <f t="shared" si="39"/>
        <v>5</v>
      </c>
      <c r="F143">
        <f t="shared" si="40"/>
        <v>7</v>
      </c>
      <c r="G143" t="str">
        <f t="shared" si="34"/>
        <v/>
      </c>
      <c r="H143" t="str">
        <f t="shared" si="35"/>
        <v/>
      </c>
      <c r="I143" t="str">
        <f t="shared" si="36"/>
        <v>兌</v>
      </c>
    </row>
    <row r="144" spans="1:9" x14ac:dyDescent="0.25">
      <c r="A144">
        <f t="shared" si="37"/>
        <v>12</v>
      </c>
      <c r="B144">
        <f t="shared" si="38"/>
        <v>11</v>
      </c>
      <c r="C144" t="str">
        <f t="shared" si="32"/>
        <v>亥</v>
      </c>
      <c r="D144" t="str">
        <f t="shared" si="33"/>
        <v>戌</v>
      </c>
      <c r="E144">
        <f t="shared" si="39"/>
        <v>5</v>
      </c>
      <c r="F144">
        <f t="shared" si="40"/>
        <v>6</v>
      </c>
      <c r="G144" t="str">
        <f t="shared" si="34"/>
        <v/>
      </c>
      <c r="H144" t="str">
        <f t="shared" si="35"/>
        <v/>
      </c>
      <c r="I144" t="str">
        <f t="shared" si="36"/>
        <v>乾</v>
      </c>
    </row>
    <row r="145" spans="1:9" x14ac:dyDescent="0.25">
      <c r="A145">
        <f t="shared" si="37"/>
        <v>12</v>
      </c>
      <c r="B145">
        <f t="shared" si="38"/>
        <v>12</v>
      </c>
      <c r="C145" t="str">
        <f t="shared" si="32"/>
        <v>亥</v>
      </c>
      <c r="D145" t="str">
        <f t="shared" si="33"/>
        <v>亥</v>
      </c>
      <c r="E145">
        <f t="shared" si="39"/>
        <v>5</v>
      </c>
      <c r="F145">
        <f t="shared" si="40"/>
        <v>5</v>
      </c>
      <c r="G145" t="str">
        <f t="shared" si="34"/>
        <v>自刑|</v>
      </c>
      <c r="H145" t="str">
        <f t="shared" si="35"/>
        <v/>
      </c>
      <c r="I145" t="str">
        <f t="shared" si="36"/>
        <v>乾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93A8-0FD8-428C-AA41-B4B42F32C7C7}">
  <dimension ref="A1:B9"/>
  <sheetViews>
    <sheetView workbookViewId="0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11</v>
      </c>
      <c r="B1" t="s">
        <v>36</v>
      </c>
    </row>
    <row r="2" spans="1:2" x14ac:dyDescent="0.25">
      <c r="A2" t="s">
        <v>13</v>
      </c>
      <c r="B2">
        <v>1</v>
      </c>
    </row>
    <row r="3" spans="1:2" x14ac:dyDescent="0.25">
      <c r="A3" t="s">
        <v>14</v>
      </c>
      <c r="B3">
        <v>1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v>1</v>
      </c>
    </row>
    <row r="9" spans="1:2" x14ac:dyDescent="0.25">
      <c r="A9" t="s">
        <v>12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EFE-F364-4797-9DF0-1B795D5F0968}">
  <dimension ref="A1"/>
  <sheetViews>
    <sheetView workbookViewId="0"/>
  </sheetViews>
  <sheetFormatPr defaultRowHeight="15" x14ac:dyDescent="0.25"/>
  <cols>
    <col min="1" max="1" width="7.5703125" bestFit="1" customWidth="1"/>
    <col min="2" max="3" width="11.85546875" bestFit="1" customWidth="1"/>
    <col min="4" max="4" width="10.570312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26EE-CA80-4419-94F2-60645B522D00}">
  <dimension ref="A1:W26"/>
  <sheetViews>
    <sheetView topLeftCell="A4" workbookViewId="0">
      <selection activeCell="L6" sqref="L6"/>
    </sheetView>
  </sheetViews>
  <sheetFormatPr defaultRowHeight="15" x14ac:dyDescent="0.25"/>
  <cols>
    <col min="22" max="23" width="13.85546875" customWidth="1"/>
    <col min="24" max="24" width="9.5703125" bestFit="1" customWidth="1"/>
    <col min="25" max="25" width="14" bestFit="1" customWidth="1"/>
  </cols>
  <sheetData>
    <row r="1" spans="1:23" x14ac:dyDescent="0.25">
      <c r="A1" t="s">
        <v>9</v>
      </c>
      <c r="B1" t="s">
        <v>10</v>
      </c>
      <c r="C1" t="s">
        <v>11</v>
      </c>
      <c r="D1" t="s">
        <v>20</v>
      </c>
      <c r="E1" t="s">
        <v>34</v>
      </c>
      <c r="F1" t="s">
        <v>35</v>
      </c>
      <c r="G1" t="s">
        <v>34</v>
      </c>
      <c r="H1" t="s">
        <v>80</v>
      </c>
      <c r="I1" t="s">
        <v>53</v>
      </c>
      <c r="J1" t="s">
        <v>54</v>
      </c>
      <c r="K1" t="s">
        <v>34</v>
      </c>
      <c r="L1" t="s">
        <v>95</v>
      </c>
      <c r="M1" t="s">
        <v>55</v>
      </c>
      <c r="N1" t="s">
        <v>56</v>
      </c>
      <c r="O1" t="s">
        <v>36</v>
      </c>
      <c r="P1" t="s">
        <v>37</v>
      </c>
      <c r="R1" t="s">
        <v>37</v>
      </c>
      <c r="S1" t="s">
        <v>38</v>
      </c>
      <c r="T1" t="s">
        <v>39</v>
      </c>
      <c r="U1" t="s">
        <v>71</v>
      </c>
      <c r="V1" t="s">
        <v>98</v>
      </c>
      <c r="W1" t="s">
        <v>96</v>
      </c>
    </row>
    <row r="2" spans="1:23" x14ac:dyDescent="0.25">
      <c r="A2">
        <v>1</v>
      </c>
      <c r="B2" t="s">
        <v>0</v>
      </c>
      <c r="C2" t="s">
        <v>13</v>
      </c>
      <c r="D2" t="s">
        <v>21</v>
      </c>
      <c r="E2" t="s">
        <v>29</v>
      </c>
      <c r="F2">
        <v>4</v>
      </c>
      <c r="G2" t="s">
        <v>29</v>
      </c>
      <c r="H2" t="s">
        <v>81</v>
      </c>
      <c r="I2">
        <f>MOD(ROW()-2+10,12)+1</f>
        <v>11</v>
      </c>
      <c r="J2" t="str">
        <f>INDEX([1]!branches, ROW()-1)</f>
        <v>子</v>
      </c>
      <c r="K2" t="s">
        <v>29</v>
      </c>
      <c r="L2" t="s">
        <v>0</v>
      </c>
      <c r="M2" t="str">
        <f t="shared" ref="M2:M26" si="0">INDEX(五行, 1+FLOOR((ROW()-2)/5, 1))</f>
        <v>水</v>
      </c>
      <c r="N2" t="str">
        <f t="shared" ref="N2:N26" si="1">INDEX(五行, MOD(ROW()-2, 5)+1)</f>
        <v>水</v>
      </c>
      <c r="O2" t="str">
        <f>M2&amp;N2</f>
        <v>水水</v>
      </c>
      <c r="P2" t="s">
        <v>40</v>
      </c>
      <c r="R2" t="s">
        <v>40</v>
      </c>
      <c r="S2" t="s">
        <v>41</v>
      </c>
      <c r="T2" t="s">
        <v>42</v>
      </c>
      <c r="U2" t="s">
        <v>77</v>
      </c>
      <c r="V2" t="s">
        <v>97</v>
      </c>
      <c r="W2" t="str">
        <f t="shared" ref="W2:W7" si="2">INDEX(十天干, ROW()+3)</f>
        <v>戊</v>
      </c>
    </row>
    <row r="3" spans="1:23" x14ac:dyDescent="0.25">
      <c r="A3">
        <v>2</v>
      </c>
      <c r="B3" t="s">
        <v>1</v>
      </c>
      <c r="C3" t="s">
        <v>14</v>
      </c>
      <c r="D3" t="s">
        <v>76</v>
      </c>
      <c r="E3" t="s">
        <v>30</v>
      </c>
      <c r="F3">
        <v>7</v>
      </c>
      <c r="G3" t="s">
        <v>31</v>
      </c>
      <c r="H3" t="s">
        <v>82</v>
      </c>
      <c r="I3">
        <f t="shared" ref="I3:I13" si="3">MOD(ROW()-2+10,12)+1</f>
        <v>12</v>
      </c>
      <c r="J3" t="str">
        <f>INDEX([1]!branches, ROW()-1)</f>
        <v>丑</v>
      </c>
      <c r="K3" t="s">
        <v>30</v>
      </c>
      <c r="L3" t="s">
        <v>7</v>
      </c>
      <c r="M3" t="str">
        <f t="shared" si="0"/>
        <v>水</v>
      </c>
      <c r="N3" t="str">
        <f t="shared" si="1"/>
        <v>木</v>
      </c>
      <c r="O3" t="str">
        <f t="shared" ref="O3:O26" si="4">M3&amp;N3</f>
        <v>水木</v>
      </c>
      <c r="P3" t="s">
        <v>43</v>
      </c>
      <c r="R3" t="s">
        <v>43</v>
      </c>
      <c r="S3" t="s">
        <v>44</v>
      </c>
      <c r="T3" t="s">
        <v>45</v>
      </c>
      <c r="U3" t="s">
        <v>77</v>
      </c>
      <c r="V3" t="str">
        <f>INDEX(月支, 12-(ROW()-3)*2-1)</f>
        <v>戌</v>
      </c>
      <c r="W3" t="str">
        <f t="shared" si="2"/>
        <v>己</v>
      </c>
    </row>
    <row r="4" spans="1:23" x14ac:dyDescent="0.25">
      <c r="A4">
        <v>3</v>
      </c>
      <c r="B4" t="s">
        <v>2</v>
      </c>
      <c r="C4" t="s">
        <v>15</v>
      </c>
      <c r="D4" t="s">
        <v>22</v>
      </c>
      <c r="E4" t="s">
        <v>31</v>
      </c>
      <c r="F4">
        <v>2</v>
      </c>
      <c r="G4" t="s">
        <v>33</v>
      </c>
      <c r="H4" t="s">
        <v>83</v>
      </c>
      <c r="I4">
        <f t="shared" si="3"/>
        <v>1</v>
      </c>
      <c r="J4" t="str">
        <f>INDEX([1]!branches, ROW()-1)</f>
        <v>寅</v>
      </c>
      <c r="K4" t="s">
        <v>31</v>
      </c>
      <c r="L4" t="s">
        <v>7</v>
      </c>
      <c r="M4" t="str">
        <f t="shared" si="0"/>
        <v>水</v>
      </c>
      <c r="N4" t="str">
        <f t="shared" si="1"/>
        <v>火</v>
      </c>
      <c r="O4" t="str">
        <f t="shared" si="4"/>
        <v>水火</v>
      </c>
      <c r="P4" t="s">
        <v>46</v>
      </c>
      <c r="R4" t="s">
        <v>46</v>
      </c>
      <c r="S4" t="s">
        <v>47</v>
      </c>
      <c r="T4" t="s">
        <v>14</v>
      </c>
      <c r="U4" t="s">
        <v>68</v>
      </c>
      <c r="V4" t="str">
        <f>INDEX(月支, 12-(ROW()-3)*2-1)</f>
        <v>申</v>
      </c>
      <c r="W4" t="str">
        <f t="shared" si="2"/>
        <v>庚</v>
      </c>
    </row>
    <row r="5" spans="1:23" x14ac:dyDescent="0.25">
      <c r="A5">
        <v>4</v>
      </c>
      <c r="B5" t="s">
        <v>3</v>
      </c>
      <c r="C5" t="s">
        <v>16</v>
      </c>
      <c r="D5" t="s">
        <v>23</v>
      </c>
      <c r="E5" t="s">
        <v>31</v>
      </c>
      <c r="F5">
        <v>1</v>
      </c>
      <c r="G5" t="s">
        <v>30</v>
      </c>
      <c r="H5" t="s">
        <v>84</v>
      </c>
      <c r="I5">
        <f t="shared" si="3"/>
        <v>2</v>
      </c>
      <c r="J5" t="str">
        <f>INDEX([1]!branches, ROW()-1)</f>
        <v>卯</v>
      </c>
      <c r="K5" t="s">
        <v>31</v>
      </c>
      <c r="L5" t="s">
        <v>2</v>
      </c>
      <c r="M5" t="str">
        <f t="shared" si="0"/>
        <v>水</v>
      </c>
      <c r="N5" t="str">
        <f t="shared" si="1"/>
        <v>土</v>
      </c>
      <c r="O5" t="str">
        <f t="shared" si="4"/>
        <v>水土</v>
      </c>
      <c r="P5" t="s">
        <v>48</v>
      </c>
      <c r="R5" t="s">
        <v>48</v>
      </c>
      <c r="S5" t="s">
        <v>49</v>
      </c>
      <c r="T5" t="s">
        <v>50</v>
      </c>
      <c r="U5" t="s">
        <v>67</v>
      </c>
      <c r="V5" t="str">
        <f>INDEX(月支, 12-(ROW()-3)*2-1)</f>
        <v>午</v>
      </c>
      <c r="W5" t="str">
        <f t="shared" si="2"/>
        <v>辛</v>
      </c>
    </row>
    <row r="6" spans="1:23" x14ac:dyDescent="0.25">
      <c r="A6">
        <v>6</v>
      </c>
      <c r="B6" t="s">
        <v>5</v>
      </c>
      <c r="C6" t="s">
        <v>17</v>
      </c>
      <c r="D6" t="s">
        <v>25</v>
      </c>
      <c r="E6" t="s">
        <v>32</v>
      </c>
      <c r="F6">
        <v>5</v>
      </c>
      <c r="G6" t="s">
        <v>32</v>
      </c>
      <c r="H6" t="s">
        <v>85</v>
      </c>
      <c r="I6">
        <f t="shared" si="3"/>
        <v>3</v>
      </c>
      <c r="J6" t="str">
        <f>INDEX([1]!branches, ROW()-1)</f>
        <v>辰</v>
      </c>
      <c r="K6" t="s">
        <v>30</v>
      </c>
      <c r="L6" t="s">
        <v>3</v>
      </c>
      <c r="M6" t="str">
        <f t="shared" si="0"/>
        <v>水</v>
      </c>
      <c r="N6" t="str">
        <f t="shared" si="1"/>
        <v>金</v>
      </c>
      <c r="O6" t="str">
        <f t="shared" si="4"/>
        <v>水金</v>
      </c>
      <c r="P6" t="s">
        <v>51</v>
      </c>
      <c r="R6" t="s">
        <v>51</v>
      </c>
      <c r="S6" t="s">
        <v>52</v>
      </c>
      <c r="T6" t="s">
        <v>13</v>
      </c>
      <c r="U6" t="s">
        <v>77</v>
      </c>
      <c r="V6" t="str">
        <f>INDEX(月支, 12-(ROW()-3)*2-1)</f>
        <v>辰</v>
      </c>
      <c r="W6" t="str">
        <f t="shared" si="2"/>
        <v>壬</v>
      </c>
    </row>
    <row r="7" spans="1:23" x14ac:dyDescent="0.25">
      <c r="A7">
        <v>7</v>
      </c>
      <c r="B7" t="s">
        <v>6</v>
      </c>
      <c r="C7" t="s">
        <v>18</v>
      </c>
      <c r="D7" t="s">
        <v>26</v>
      </c>
      <c r="E7" t="s">
        <v>32</v>
      </c>
      <c r="F7">
        <v>6</v>
      </c>
      <c r="H7" t="s">
        <v>86</v>
      </c>
      <c r="I7">
        <f t="shared" si="3"/>
        <v>4</v>
      </c>
      <c r="J7" t="str">
        <f>INDEX([1]!branches, ROW()-1)</f>
        <v>巳</v>
      </c>
      <c r="K7" t="s">
        <v>33</v>
      </c>
      <c r="L7" t="s">
        <v>3</v>
      </c>
      <c r="M7" t="str">
        <f t="shared" si="0"/>
        <v>木</v>
      </c>
      <c r="N7" t="str">
        <f t="shared" si="1"/>
        <v>水</v>
      </c>
      <c r="O7" t="str">
        <f t="shared" si="4"/>
        <v>木水</v>
      </c>
      <c r="P7" t="s">
        <v>51</v>
      </c>
      <c r="V7" t="str">
        <f>INDEX(月支, 12-(ROW()-3)*2-1)</f>
        <v>寅</v>
      </c>
      <c r="W7" t="str">
        <f t="shared" si="2"/>
        <v>癸</v>
      </c>
    </row>
    <row r="8" spans="1:23" x14ac:dyDescent="0.25">
      <c r="A8">
        <v>8</v>
      </c>
      <c r="B8" t="s">
        <v>7</v>
      </c>
      <c r="C8" t="s">
        <v>19</v>
      </c>
      <c r="D8" t="s">
        <v>27</v>
      </c>
      <c r="E8" t="s">
        <v>30</v>
      </c>
      <c r="F8">
        <v>3</v>
      </c>
      <c r="H8" t="s">
        <v>87</v>
      </c>
      <c r="I8">
        <f t="shared" si="3"/>
        <v>5</v>
      </c>
      <c r="J8" t="str">
        <f>INDEX([1]!branches, ROW()-1)</f>
        <v>午</v>
      </c>
      <c r="K8" t="s">
        <v>33</v>
      </c>
      <c r="L8" t="s">
        <v>8</v>
      </c>
      <c r="M8" t="str">
        <f t="shared" si="0"/>
        <v>木</v>
      </c>
      <c r="N8" t="str">
        <f t="shared" si="1"/>
        <v>木</v>
      </c>
      <c r="O8" t="str">
        <f t="shared" si="4"/>
        <v>木木</v>
      </c>
      <c r="P8" t="s">
        <v>40</v>
      </c>
      <c r="W8" t="s">
        <v>84</v>
      </c>
    </row>
    <row r="9" spans="1:23" x14ac:dyDescent="0.25">
      <c r="A9">
        <v>9</v>
      </c>
      <c r="B9" t="s">
        <v>8</v>
      </c>
      <c r="C9" t="s">
        <v>12</v>
      </c>
      <c r="D9" t="s">
        <v>28</v>
      </c>
      <c r="E9" t="s">
        <v>33</v>
      </c>
      <c r="F9">
        <v>8</v>
      </c>
      <c r="H9" t="s">
        <v>88</v>
      </c>
      <c r="I9">
        <f t="shared" si="3"/>
        <v>6</v>
      </c>
      <c r="J9" t="str">
        <f>INDEX([1]!branches, ROW()-1)</f>
        <v>未</v>
      </c>
      <c r="K9" t="s">
        <v>30</v>
      </c>
      <c r="L9" t="s">
        <v>1</v>
      </c>
      <c r="M9" t="str">
        <f t="shared" si="0"/>
        <v>木</v>
      </c>
      <c r="N9" t="str">
        <f t="shared" si="1"/>
        <v>火</v>
      </c>
      <c r="O9" t="str">
        <f t="shared" si="4"/>
        <v>木火</v>
      </c>
      <c r="P9" t="s">
        <v>43</v>
      </c>
      <c r="W9" t="s">
        <v>83</v>
      </c>
    </row>
    <row r="10" spans="1:23" x14ac:dyDescent="0.25">
      <c r="A10">
        <v>5</v>
      </c>
      <c r="B10" t="s">
        <v>4</v>
      </c>
      <c r="D10" t="s">
        <v>24</v>
      </c>
      <c r="E10" t="s">
        <v>30</v>
      </c>
      <c r="F10">
        <v>-1</v>
      </c>
      <c r="H10" t="s">
        <v>89</v>
      </c>
      <c r="I10">
        <f t="shared" si="3"/>
        <v>7</v>
      </c>
      <c r="J10" t="str">
        <f>INDEX([1]!branches, ROW()-1)</f>
        <v>申</v>
      </c>
      <c r="K10" t="s">
        <v>32</v>
      </c>
      <c r="L10" t="s">
        <v>1</v>
      </c>
      <c r="M10" t="str">
        <f t="shared" si="0"/>
        <v>木</v>
      </c>
      <c r="N10" t="str">
        <f t="shared" si="1"/>
        <v>土</v>
      </c>
      <c r="O10" t="str">
        <f t="shared" si="4"/>
        <v>木土</v>
      </c>
      <c r="P10" t="s">
        <v>46</v>
      </c>
      <c r="W10" t="s">
        <v>82</v>
      </c>
    </row>
    <row r="11" spans="1:23" x14ac:dyDescent="0.25">
      <c r="H11" t="s">
        <v>90</v>
      </c>
      <c r="I11">
        <f t="shared" si="3"/>
        <v>8</v>
      </c>
      <c r="J11" t="str">
        <f>INDEX([1]!branches, ROW()-1)</f>
        <v>酉</v>
      </c>
      <c r="K11" t="s">
        <v>32</v>
      </c>
      <c r="L11" t="s">
        <v>6</v>
      </c>
      <c r="M11" t="str">
        <f t="shared" si="0"/>
        <v>木</v>
      </c>
      <c r="N11" t="str">
        <f t="shared" si="1"/>
        <v>金</v>
      </c>
      <c r="O11" t="str">
        <f t="shared" si="4"/>
        <v>木金</v>
      </c>
      <c r="P11" t="s">
        <v>48</v>
      </c>
    </row>
    <row r="12" spans="1:23" x14ac:dyDescent="0.25">
      <c r="I12">
        <f t="shared" si="3"/>
        <v>9</v>
      </c>
      <c r="J12" t="str">
        <f>INDEX([1]!branches, ROW()-1)</f>
        <v>戌</v>
      </c>
      <c r="K12" t="s">
        <v>30</v>
      </c>
      <c r="L12" t="s">
        <v>5</v>
      </c>
      <c r="M12" t="str">
        <f t="shared" si="0"/>
        <v>火</v>
      </c>
      <c r="N12" t="str">
        <f t="shared" si="1"/>
        <v>水</v>
      </c>
      <c r="O12" t="str">
        <f t="shared" si="4"/>
        <v>火水</v>
      </c>
      <c r="P12" t="s">
        <v>48</v>
      </c>
    </row>
    <row r="13" spans="1:23" x14ac:dyDescent="0.25">
      <c r="I13">
        <f t="shared" si="3"/>
        <v>10</v>
      </c>
      <c r="J13" t="str">
        <f>INDEX([1]!branches, ROW()-1)</f>
        <v>亥</v>
      </c>
      <c r="K13" t="s">
        <v>29</v>
      </c>
      <c r="L13" t="s">
        <v>5</v>
      </c>
      <c r="M13" t="str">
        <f t="shared" si="0"/>
        <v>火</v>
      </c>
      <c r="N13" t="str">
        <f t="shared" si="1"/>
        <v>木</v>
      </c>
      <c r="O13" t="str">
        <f t="shared" si="4"/>
        <v>火木</v>
      </c>
      <c r="P13" t="s">
        <v>51</v>
      </c>
    </row>
    <row r="14" spans="1:23" x14ac:dyDescent="0.25">
      <c r="M14" t="str">
        <f t="shared" si="0"/>
        <v>火</v>
      </c>
      <c r="N14" t="str">
        <f t="shared" si="1"/>
        <v>火</v>
      </c>
      <c r="O14" t="str">
        <f t="shared" si="4"/>
        <v>火火</v>
      </c>
      <c r="P14" t="s">
        <v>40</v>
      </c>
    </row>
    <row r="15" spans="1:23" x14ac:dyDescent="0.25">
      <c r="M15" t="str">
        <f t="shared" si="0"/>
        <v>火</v>
      </c>
      <c r="N15" t="str">
        <f t="shared" si="1"/>
        <v>土</v>
      </c>
      <c r="O15" t="str">
        <f t="shared" si="4"/>
        <v>火土</v>
      </c>
      <c r="P15" t="s">
        <v>43</v>
      </c>
    </row>
    <row r="16" spans="1:23" x14ac:dyDescent="0.25">
      <c r="M16" t="str">
        <f t="shared" si="0"/>
        <v>火</v>
      </c>
      <c r="N16" t="str">
        <f t="shared" si="1"/>
        <v>金</v>
      </c>
      <c r="O16" t="str">
        <f t="shared" si="4"/>
        <v>火金</v>
      </c>
      <c r="P16" t="s">
        <v>46</v>
      </c>
    </row>
    <row r="17" spans="13:16" x14ac:dyDescent="0.25">
      <c r="M17" t="str">
        <f t="shared" si="0"/>
        <v>土</v>
      </c>
      <c r="N17" t="str">
        <f t="shared" si="1"/>
        <v>水</v>
      </c>
      <c r="O17" t="str">
        <f t="shared" si="4"/>
        <v>土水</v>
      </c>
      <c r="P17" t="s">
        <v>46</v>
      </c>
    </row>
    <row r="18" spans="13:16" x14ac:dyDescent="0.25">
      <c r="M18" t="str">
        <f t="shared" si="0"/>
        <v>土</v>
      </c>
      <c r="N18" t="str">
        <f t="shared" si="1"/>
        <v>木</v>
      </c>
      <c r="O18" t="str">
        <f t="shared" si="4"/>
        <v>土木</v>
      </c>
      <c r="P18" t="s">
        <v>48</v>
      </c>
    </row>
    <row r="19" spans="13:16" x14ac:dyDescent="0.25">
      <c r="M19" t="str">
        <f t="shared" si="0"/>
        <v>土</v>
      </c>
      <c r="N19" t="str">
        <f t="shared" si="1"/>
        <v>火</v>
      </c>
      <c r="O19" t="str">
        <f t="shared" si="4"/>
        <v>土火</v>
      </c>
      <c r="P19" t="s">
        <v>51</v>
      </c>
    </row>
    <row r="20" spans="13:16" x14ac:dyDescent="0.25">
      <c r="M20" t="str">
        <f t="shared" si="0"/>
        <v>土</v>
      </c>
      <c r="N20" t="str">
        <f t="shared" si="1"/>
        <v>土</v>
      </c>
      <c r="O20" t="str">
        <f t="shared" si="4"/>
        <v>土土</v>
      </c>
      <c r="P20" t="s">
        <v>40</v>
      </c>
    </row>
    <row r="21" spans="13:16" x14ac:dyDescent="0.25">
      <c r="M21" t="str">
        <f t="shared" si="0"/>
        <v>土</v>
      </c>
      <c r="N21" t="str">
        <f t="shared" si="1"/>
        <v>金</v>
      </c>
      <c r="O21" t="str">
        <f t="shared" si="4"/>
        <v>土金</v>
      </c>
      <c r="P21" t="s">
        <v>43</v>
      </c>
    </row>
    <row r="22" spans="13:16" x14ac:dyDescent="0.25">
      <c r="M22" t="str">
        <f t="shared" si="0"/>
        <v>金</v>
      </c>
      <c r="N22" t="str">
        <f t="shared" si="1"/>
        <v>水</v>
      </c>
      <c r="O22" t="str">
        <f t="shared" si="4"/>
        <v>金水</v>
      </c>
      <c r="P22" t="s">
        <v>43</v>
      </c>
    </row>
    <row r="23" spans="13:16" x14ac:dyDescent="0.25">
      <c r="M23" t="str">
        <f t="shared" si="0"/>
        <v>金</v>
      </c>
      <c r="N23" t="str">
        <f t="shared" si="1"/>
        <v>木</v>
      </c>
      <c r="O23" t="str">
        <f t="shared" si="4"/>
        <v>金木</v>
      </c>
      <c r="P23" t="s">
        <v>46</v>
      </c>
    </row>
    <row r="24" spans="13:16" x14ac:dyDescent="0.25">
      <c r="M24" t="str">
        <f t="shared" si="0"/>
        <v>金</v>
      </c>
      <c r="N24" t="str">
        <f t="shared" si="1"/>
        <v>火</v>
      </c>
      <c r="O24" t="str">
        <f t="shared" si="4"/>
        <v>金火</v>
      </c>
      <c r="P24" t="s">
        <v>48</v>
      </c>
    </row>
    <row r="25" spans="13:16" x14ac:dyDescent="0.25">
      <c r="M25" t="str">
        <f t="shared" si="0"/>
        <v>金</v>
      </c>
      <c r="N25" t="str">
        <f t="shared" si="1"/>
        <v>土</v>
      </c>
      <c r="O25" t="str">
        <f t="shared" si="4"/>
        <v>金土</v>
      </c>
      <c r="P25" t="s">
        <v>51</v>
      </c>
    </row>
    <row r="26" spans="13:16" x14ac:dyDescent="0.25">
      <c r="M26" t="str">
        <f t="shared" si="0"/>
        <v>金</v>
      </c>
      <c r="N26" t="str">
        <f t="shared" si="1"/>
        <v>金</v>
      </c>
      <c r="O26" t="str">
        <f t="shared" si="4"/>
        <v>金金</v>
      </c>
      <c r="P2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E61B-BE7D-43A0-A859-9CB1FA81A0F0}">
  <dimension ref="A1:H73"/>
  <sheetViews>
    <sheetView workbookViewId="0"/>
  </sheetViews>
  <sheetFormatPr defaultRowHeight="15" x14ac:dyDescent="0.25"/>
  <cols>
    <col min="3" max="4" width="11.7109375" customWidth="1"/>
    <col min="5" max="5" width="10.42578125" customWidth="1"/>
    <col min="7" max="7" width="9.5703125" customWidth="1"/>
    <col min="8" max="8" width="14.7109375" customWidth="1"/>
  </cols>
  <sheetData>
    <row r="1" spans="1:8" x14ac:dyDescent="0.25">
      <c r="A1" t="s">
        <v>72</v>
      </c>
      <c r="B1" t="s">
        <v>73</v>
      </c>
      <c r="C1" t="s">
        <v>69</v>
      </c>
      <c r="D1" t="s">
        <v>74</v>
      </c>
      <c r="E1" t="s">
        <v>36</v>
      </c>
      <c r="F1" t="s">
        <v>68</v>
      </c>
      <c r="G1" t="s">
        <v>75</v>
      </c>
      <c r="H1" t="s">
        <v>70</v>
      </c>
    </row>
    <row r="2" spans="1:8" x14ac:dyDescent="0.25">
      <c r="A2" t="str">
        <f t="shared" ref="A2:A33" si="0">INDEX(九星, CEILING((ROW()-1)/8, 1))</f>
        <v>蓬</v>
      </c>
      <c r="B2" t="str">
        <f t="shared" ref="B2:B33" si="1">INDEX(九宮, MOD(ROW()-2, 8)+1)</f>
        <v>坎</v>
      </c>
      <c r="C2" t="str">
        <f t="shared" ref="C2:C33" si="2">VLOOKUP(A2, 九星五行, 2, FALSE)</f>
        <v>水</v>
      </c>
      <c r="D2" t="str">
        <f t="shared" ref="D2:D33" si="3">VLOOKUP(B2, 九宮五行, 4, FALSE)</f>
        <v>水</v>
      </c>
      <c r="E2" t="str">
        <f t="shared" ref="E2:E33" si="4">C2&amp;D2</f>
        <v>水水</v>
      </c>
      <c r="F2" t="str">
        <f t="shared" ref="F2:F33" si="5">VLOOKUP(E2, 五行生剋關係, 2, FALSE)</f>
        <v>比</v>
      </c>
      <c r="G2" t="str">
        <f t="shared" ref="G2:G33" si="6">VLOOKUP(F2, 生剋旺衰主客, 4, FALSE)</f>
        <v>平</v>
      </c>
      <c r="H2" t="str">
        <f t="shared" ref="H2:H33" si="7">A2&amp;VLOOKUP(B2,宮對應位, 5, FALSE)</f>
        <v>蓬4</v>
      </c>
    </row>
    <row r="3" spans="1:8" x14ac:dyDescent="0.25">
      <c r="A3" t="str">
        <f t="shared" si="0"/>
        <v>蓬</v>
      </c>
      <c r="B3" t="str">
        <f t="shared" si="1"/>
        <v>坤</v>
      </c>
      <c r="C3" t="str">
        <f t="shared" si="2"/>
        <v>水</v>
      </c>
      <c r="D3" t="str">
        <f t="shared" si="3"/>
        <v>土</v>
      </c>
      <c r="E3" t="str">
        <f t="shared" si="4"/>
        <v>水土</v>
      </c>
      <c r="F3" t="str">
        <f t="shared" si="5"/>
        <v>←剋</v>
      </c>
      <c r="G3" t="str">
        <f t="shared" si="6"/>
        <v>利主</v>
      </c>
      <c r="H3" t="str">
        <f t="shared" si="7"/>
        <v>蓬7</v>
      </c>
    </row>
    <row r="4" spans="1:8" x14ac:dyDescent="0.25">
      <c r="A4" t="str">
        <f t="shared" si="0"/>
        <v>蓬</v>
      </c>
      <c r="B4" t="str">
        <f t="shared" si="1"/>
        <v>震</v>
      </c>
      <c r="C4" t="str">
        <f t="shared" si="2"/>
        <v>水</v>
      </c>
      <c r="D4" t="str">
        <f t="shared" si="3"/>
        <v>木</v>
      </c>
      <c r="E4" t="str">
        <f t="shared" si="4"/>
        <v>水木</v>
      </c>
      <c r="F4" t="str">
        <f t="shared" si="5"/>
        <v>生→</v>
      </c>
      <c r="G4" t="str">
        <f t="shared" si="6"/>
        <v>平</v>
      </c>
      <c r="H4" t="str">
        <f t="shared" si="7"/>
        <v>蓬2</v>
      </c>
    </row>
    <row r="5" spans="1:8" x14ac:dyDescent="0.25">
      <c r="A5" t="str">
        <f t="shared" si="0"/>
        <v>蓬</v>
      </c>
      <c r="B5" t="str">
        <f t="shared" si="1"/>
        <v>巽</v>
      </c>
      <c r="C5" t="str">
        <f t="shared" si="2"/>
        <v>水</v>
      </c>
      <c r="D5" t="str">
        <f t="shared" si="3"/>
        <v>木</v>
      </c>
      <c r="E5" t="str">
        <f t="shared" si="4"/>
        <v>水木</v>
      </c>
      <c r="F5" t="str">
        <f t="shared" si="5"/>
        <v>生→</v>
      </c>
      <c r="G5" t="str">
        <f t="shared" si="6"/>
        <v>平</v>
      </c>
      <c r="H5" t="str">
        <f t="shared" si="7"/>
        <v>蓬1</v>
      </c>
    </row>
    <row r="6" spans="1:8" x14ac:dyDescent="0.25">
      <c r="A6" t="str">
        <f t="shared" si="0"/>
        <v>蓬</v>
      </c>
      <c r="B6" t="str">
        <f t="shared" si="1"/>
        <v>乾</v>
      </c>
      <c r="C6" t="str">
        <f t="shared" si="2"/>
        <v>水</v>
      </c>
      <c r="D6" t="str">
        <f t="shared" si="3"/>
        <v>金</v>
      </c>
      <c r="E6" t="str">
        <f t="shared" si="4"/>
        <v>水金</v>
      </c>
      <c r="F6" t="str">
        <f t="shared" si="5"/>
        <v>←生</v>
      </c>
      <c r="G6" t="str">
        <f t="shared" si="6"/>
        <v>平</v>
      </c>
      <c r="H6" t="str">
        <f t="shared" si="7"/>
        <v>蓬5</v>
      </c>
    </row>
    <row r="7" spans="1:8" x14ac:dyDescent="0.25">
      <c r="A7" t="str">
        <f t="shared" si="0"/>
        <v>蓬</v>
      </c>
      <c r="B7" t="str">
        <f t="shared" si="1"/>
        <v>兌</v>
      </c>
      <c r="C7" t="str">
        <f t="shared" si="2"/>
        <v>水</v>
      </c>
      <c r="D7" t="str">
        <f t="shared" si="3"/>
        <v>金</v>
      </c>
      <c r="E7" t="str">
        <f t="shared" si="4"/>
        <v>水金</v>
      </c>
      <c r="F7" t="str">
        <f t="shared" si="5"/>
        <v>←生</v>
      </c>
      <c r="G7" t="str">
        <f t="shared" si="6"/>
        <v>平</v>
      </c>
      <c r="H7" t="str">
        <f t="shared" si="7"/>
        <v>蓬6</v>
      </c>
    </row>
    <row r="8" spans="1:8" x14ac:dyDescent="0.25">
      <c r="A8" t="str">
        <f t="shared" si="0"/>
        <v>蓬</v>
      </c>
      <c r="B8" t="str">
        <f t="shared" si="1"/>
        <v>艮</v>
      </c>
      <c r="C8" t="str">
        <f t="shared" si="2"/>
        <v>水</v>
      </c>
      <c r="D8" t="str">
        <f t="shared" si="3"/>
        <v>土</v>
      </c>
      <c r="E8" t="str">
        <f t="shared" si="4"/>
        <v>水土</v>
      </c>
      <c r="F8" t="str">
        <f t="shared" si="5"/>
        <v>←剋</v>
      </c>
      <c r="G8" t="str">
        <f t="shared" si="6"/>
        <v>利主</v>
      </c>
      <c r="H8" t="str">
        <f t="shared" si="7"/>
        <v>蓬3</v>
      </c>
    </row>
    <row r="9" spans="1:8" x14ac:dyDescent="0.25">
      <c r="A9" t="str">
        <f t="shared" si="0"/>
        <v>蓬</v>
      </c>
      <c r="B9" t="str">
        <f t="shared" si="1"/>
        <v>離</v>
      </c>
      <c r="C9" t="str">
        <f t="shared" si="2"/>
        <v>水</v>
      </c>
      <c r="D9" t="str">
        <f t="shared" si="3"/>
        <v>火</v>
      </c>
      <c r="E9" t="str">
        <f t="shared" si="4"/>
        <v>水火</v>
      </c>
      <c r="F9" t="str">
        <f t="shared" si="5"/>
        <v>剋→</v>
      </c>
      <c r="G9" t="str">
        <f t="shared" si="6"/>
        <v>利客</v>
      </c>
      <c r="H9" t="str">
        <f t="shared" si="7"/>
        <v>蓬8</v>
      </c>
    </row>
    <row r="10" spans="1:8" x14ac:dyDescent="0.25">
      <c r="A10" t="str">
        <f t="shared" si="0"/>
        <v>芮</v>
      </c>
      <c r="B10" t="str">
        <f t="shared" si="1"/>
        <v>坎</v>
      </c>
      <c r="C10" t="str">
        <f t="shared" si="2"/>
        <v>土</v>
      </c>
      <c r="D10" t="str">
        <f t="shared" si="3"/>
        <v>水</v>
      </c>
      <c r="E10" t="str">
        <f t="shared" si="4"/>
        <v>土水</v>
      </c>
      <c r="F10" t="str">
        <f t="shared" si="5"/>
        <v>剋→</v>
      </c>
      <c r="G10" t="str">
        <f t="shared" si="6"/>
        <v>利客</v>
      </c>
      <c r="H10" t="str">
        <f t="shared" si="7"/>
        <v>芮4</v>
      </c>
    </row>
    <row r="11" spans="1:8" x14ac:dyDescent="0.25">
      <c r="A11" t="str">
        <f t="shared" si="0"/>
        <v>芮</v>
      </c>
      <c r="B11" t="str">
        <f t="shared" si="1"/>
        <v>坤</v>
      </c>
      <c r="C11" t="str">
        <f t="shared" si="2"/>
        <v>土</v>
      </c>
      <c r="D11" t="str">
        <f t="shared" si="3"/>
        <v>土</v>
      </c>
      <c r="E11" t="str">
        <f t="shared" si="4"/>
        <v>土土</v>
      </c>
      <c r="F11" t="str">
        <f t="shared" si="5"/>
        <v>比</v>
      </c>
      <c r="G11" t="str">
        <f t="shared" si="6"/>
        <v>平</v>
      </c>
      <c r="H11" t="str">
        <f t="shared" si="7"/>
        <v>芮7</v>
      </c>
    </row>
    <row r="12" spans="1:8" x14ac:dyDescent="0.25">
      <c r="A12" t="str">
        <f t="shared" si="0"/>
        <v>芮</v>
      </c>
      <c r="B12" t="str">
        <f t="shared" si="1"/>
        <v>震</v>
      </c>
      <c r="C12" t="str">
        <f t="shared" si="2"/>
        <v>土</v>
      </c>
      <c r="D12" t="str">
        <f t="shared" si="3"/>
        <v>木</v>
      </c>
      <c r="E12" t="str">
        <f t="shared" si="4"/>
        <v>土木</v>
      </c>
      <c r="F12" t="str">
        <f t="shared" si="5"/>
        <v>←剋</v>
      </c>
      <c r="G12" t="str">
        <f t="shared" si="6"/>
        <v>利主</v>
      </c>
      <c r="H12" t="str">
        <f t="shared" si="7"/>
        <v>芮2</v>
      </c>
    </row>
    <row r="13" spans="1:8" x14ac:dyDescent="0.25">
      <c r="A13" t="str">
        <f t="shared" si="0"/>
        <v>芮</v>
      </c>
      <c r="B13" t="str">
        <f t="shared" si="1"/>
        <v>巽</v>
      </c>
      <c r="C13" t="str">
        <f t="shared" si="2"/>
        <v>土</v>
      </c>
      <c r="D13" t="str">
        <f t="shared" si="3"/>
        <v>木</v>
      </c>
      <c r="E13" t="str">
        <f t="shared" si="4"/>
        <v>土木</v>
      </c>
      <c r="F13" t="str">
        <f t="shared" si="5"/>
        <v>←剋</v>
      </c>
      <c r="G13" t="str">
        <f t="shared" si="6"/>
        <v>利主</v>
      </c>
      <c r="H13" t="str">
        <f t="shared" si="7"/>
        <v>芮1</v>
      </c>
    </row>
    <row r="14" spans="1:8" x14ac:dyDescent="0.25">
      <c r="A14" t="str">
        <f t="shared" si="0"/>
        <v>芮</v>
      </c>
      <c r="B14" t="str">
        <f t="shared" si="1"/>
        <v>乾</v>
      </c>
      <c r="C14" t="str">
        <f t="shared" si="2"/>
        <v>土</v>
      </c>
      <c r="D14" t="str">
        <f t="shared" si="3"/>
        <v>金</v>
      </c>
      <c r="E14" t="str">
        <f t="shared" si="4"/>
        <v>土金</v>
      </c>
      <c r="F14" t="str">
        <f t="shared" si="5"/>
        <v>生→</v>
      </c>
      <c r="G14" t="str">
        <f t="shared" si="6"/>
        <v>平</v>
      </c>
      <c r="H14" t="str">
        <f t="shared" si="7"/>
        <v>芮5</v>
      </c>
    </row>
    <row r="15" spans="1:8" x14ac:dyDescent="0.25">
      <c r="A15" t="str">
        <f t="shared" si="0"/>
        <v>芮</v>
      </c>
      <c r="B15" t="str">
        <f t="shared" si="1"/>
        <v>兌</v>
      </c>
      <c r="C15" t="str">
        <f t="shared" si="2"/>
        <v>土</v>
      </c>
      <c r="D15" t="str">
        <f t="shared" si="3"/>
        <v>金</v>
      </c>
      <c r="E15" t="str">
        <f t="shared" si="4"/>
        <v>土金</v>
      </c>
      <c r="F15" t="str">
        <f t="shared" si="5"/>
        <v>生→</v>
      </c>
      <c r="G15" t="str">
        <f t="shared" si="6"/>
        <v>平</v>
      </c>
      <c r="H15" t="str">
        <f t="shared" si="7"/>
        <v>芮6</v>
      </c>
    </row>
    <row r="16" spans="1:8" x14ac:dyDescent="0.25">
      <c r="A16" t="str">
        <f t="shared" si="0"/>
        <v>芮</v>
      </c>
      <c r="B16" t="str">
        <f t="shared" si="1"/>
        <v>艮</v>
      </c>
      <c r="C16" t="str">
        <f t="shared" si="2"/>
        <v>土</v>
      </c>
      <c r="D16" t="str">
        <f t="shared" si="3"/>
        <v>土</v>
      </c>
      <c r="E16" t="str">
        <f t="shared" si="4"/>
        <v>土土</v>
      </c>
      <c r="F16" t="str">
        <f t="shared" si="5"/>
        <v>比</v>
      </c>
      <c r="G16" t="str">
        <f t="shared" si="6"/>
        <v>平</v>
      </c>
      <c r="H16" t="str">
        <f t="shared" si="7"/>
        <v>芮3</v>
      </c>
    </row>
    <row r="17" spans="1:8" x14ac:dyDescent="0.25">
      <c r="A17" t="str">
        <f t="shared" si="0"/>
        <v>芮</v>
      </c>
      <c r="B17" t="str">
        <f t="shared" si="1"/>
        <v>離</v>
      </c>
      <c r="C17" t="str">
        <f t="shared" si="2"/>
        <v>土</v>
      </c>
      <c r="D17" t="str">
        <f t="shared" si="3"/>
        <v>火</v>
      </c>
      <c r="E17" t="str">
        <f t="shared" si="4"/>
        <v>土火</v>
      </c>
      <c r="F17" t="str">
        <f t="shared" si="5"/>
        <v>←生</v>
      </c>
      <c r="G17" t="str">
        <f t="shared" si="6"/>
        <v>平</v>
      </c>
      <c r="H17" t="str">
        <f t="shared" si="7"/>
        <v>芮8</v>
      </c>
    </row>
    <row r="18" spans="1:8" x14ac:dyDescent="0.25">
      <c r="A18" t="str">
        <f t="shared" si="0"/>
        <v>沖</v>
      </c>
      <c r="B18" t="str">
        <f t="shared" si="1"/>
        <v>坎</v>
      </c>
      <c r="C18" t="str">
        <f t="shared" si="2"/>
        <v>木</v>
      </c>
      <c r="D18" t="str">
        <f t="shared" si="3"/>
        <v>水</v>
      </c>
      <c r="E18" t="str">
        <f t="shared" si="4"/>
        <v>木水</v>
      </c>
      <c r="F18" t="str">
        <f t="shared" si="5"/>
        <v>←生</v>
      </c>
      <c r="G18" t="str">
        <f t="shared" si="6"/>
        <v>平</v>
      </c>
      <c r="H18" t="str">
        <f t="shared" si="7"/>
        <v>沖4</v>
      </c>
    </row>
    <row r="19" spans="1:8" x14ac:dyDescent="0.25">
      <c r="A19" t="str">
        <f t="shared" si="0"/>
        <v>沖</v>
      </c>
      <c r="B19" t="str">
        <f t="shared" si="1"/>
        <v>坤</v>
      </c>
      <c r="C19" t="str">
        <f t="shared" si="2"/>
        <v>木</v>
      </c>
      <c r="D19" t="str">
        <f t="shared" si="3"/>
        <v>土</v>
      </c>
      <c r="E19" t="str">
        <f t="shared" si="4"/>
        <v>木土</v>
      </c>
      <c r="F19" t="str">
        <f t="shared" si="5"/>
        <v>剋→</v>
      </c>
      <c r="G19" t="str">
        <f t="shared" si="6"/>
        <v>利客</v>
      </c>
      <c r="H19" t="str">
        <f t="shared" si="7"/>
        <v>沖7</v>
      </c>
    </row>
    <row r="20" spans="1:8" x14ac:dyDescent="0.25">
      <c r="A20" t="str">
        <f t="shared" si="0"/>
        <v>沖</v>
      </c>
      <c r="B20" t="str">
        <f t="shared" si="1"/>
        <v>震</v>
      </c>
      <c r="C20" t="str">
        <f t="shared" si="2"/>
        <v>木</v>
      </c>
      <c r="D20" t="str">
        <f t="shared" si="3"/>
        <v>木</v>
      </c>
      <c r="E20" t="str">
        <f t="shared" si="4"/>
        <v>木木</v>
      </c>
      <c r="F20" t="str">
        <f t="shared" si="5"/>
        <v>比</v>
      </c>
      <c r="G20" t="str">
        <f t="shared" si="6"/>
        <v>平</v>
      </c>
      <c r="H20" t="str">
        <f t="shared" si="7"/>
        <v>沖2</v>
      </c>
    </row>
    <row r="21" spans="1:8" x14ac:dyDescent="0.25">
      <c r="A21" t="str">
        <f t="shared" si="0"/>
        <v>沖</v>
      </c>
      <c r="B21" t="str">
        <f t="shared" si="1"/>
        <v>巽</v>
      </c>
      <c r="C21" t="str">
        <f t="shared" si="2"/>
        <v>木</v>
      </c>
      <c r="D21" t="str">
        <f t="shared" si="3"/>
        <v>木</v>
      </c>
      <c r="E21" t="str">
        <f t="shared" si="4"/>
        <v>木木</v>
      </c>
      <c r="F21" t="str">
        <f t="shared" si="5"/>
        <v>比</v>
      </c>
      <c r="G21" t="str">
        <f t="shared" si="6"/>
        <v>平</v>
      </c>
      <c r="H21" t="str">
        <f t="shared" si="7"/>
        <v>沖1</v>
      </c>
    </row>
    <row r="22" spans="1:8" x14ac:dyDescent="0.25">
      <c r="A22" t="str">
        <f t="shared" si="0"/>
        <v>沖</v>
      </c>
      <c r="B22" t="str">
        <f t="shared" si="1"/>
        <v>乾</v>
      </c>
      <c r="C22" t="str">
        <f t="shared" si="2"/>
        <v>木</v>
      </c>
      <c r="D22" t="str">
        <f t="shared" si="3"/>
        <v>金</v>
      </c>
      <c r="E22" t="str">
        <f t="shared" si="4"/>
        <v>木金</v>
      </c>
      <c r="F22" t="str">
        <f t="shared" si="5"/>
        <v>←剋</v>
      </c>
      <c r="G22" t="str">
        <f t="shared" si="6"/>
        <v>利主</v>
      </c>
      <c r="H22" t="str">
        <f t="shared" si="7"/>
        <v>沖5</v>
      </c>
    </row>
    <row r="23" spans="1:8" x14ac:dyDescent="0.25">
      <c r="A23" t="str">
        <f t="shared" si="0"/>
        <v>沖</v>
      </c>
      <c r="B23" t="str">
        <f t="shared" si="1"/>
        <v>兌</v>
      </c>
      <c r="C23" t="str">
        <f t="shared" si="2"/>
        <v>木</v>
      </c>
      <c r="D23" t="str">
        <f t="shared" si="3"/>
        <v>金</v>
      </c>
      <c r="E23" t="str">
        <f t="shared" si="4"/>
        <v>木金</v>
      </c>
      <c r="F23" t="str">
        <f t="shared" si="5"/>
        <v>←剋</v>
      </c>
      <c r="G23" t="str">
        <f t="shared" si="6"/>
        <v>利主</v>
      </c>
      <c r="H23" t="str">
        <f t="shared" si="7"/>
        <v>沖6</v>
      </c>
    </row>
    <row r="24" spans="1:8" x14ac:dyDescent="0.25">
      <c r="A24" t="str">
        <f t="shared" si="0"/>
        <v>沖</v>
      </c>
      <c r="B24" t="str">
        <f t="shared" si="1"/>
        <v>艮</v>
      </c>
      <c r="C24" t="str">
        <f t="shared" si="2"/>
        <v>木</v>
      </c>
      <c r="D24" t="str">
        <f t="shared" si="3"/>
        <v>土</v>
      </c>
      <c r="E24" t="str">
        <f t="shared" si="4"/>
        <v>木土</v>
      </c>
      <c r="F24" t="str">
        <f t="shared" si="5"/>
        <v>剋→</v>
      </c>
      <c r="G24" t="str">
        <f t="shared" si="6"/>
        <v>利客</v>
      </c>
      <c r="H24" t="str">
        <f t="shared" si="7"/>
        <v>沖3</v>
      </c>
    </row>
    <row r="25" spans="1:8" x14ac:dyDescent="0.25">
      <c r="A25" t="str">
        <f t="shared" si="0"/>
        <v>沖</v>
      </c>
      <c r="B25" t="str">
        <f t="shared" si="1"/>
        <v>離</v>
      </c>
      <c r="C25" t="str">
        <f t="shared" si="2"/>
        <v>木</v>
      </c>
      <c r="D25" t="str">
        <f t="shared" si="3"/>
        <v>火</v>
      </c>
      <c r="E25" t="str">
        <f t="shared" si="4"/>
        <v>木火</v>
      </c>
      <c r="F25" t="str">
        <f t="shared" si="5"/>
        <v>生→</v>
      </c>
      <c r="G25" t="str">
        <f t="shared" si="6"/>
        <v>平</v>
      </c>
      <c r="H25" t="str">
        <f t="shared" si="7"/>
        <v>沖8</v>
      </c>
    </row>
    <row r="26" spans="1:8" x14ac:dyDescent="0.25">
      <c r="A26" t="str">
        <f t="shared" si="0"/>
        <v>輔</v>
      </c>
      <c r="B26" t="str">
        <f t="shared" si="1"/>
        <v>坎</v>
      </c>
      <c r="C26" t="str">
        <f t="shared" si="2"/>
        <v>木</v>
      </c>
      <c r="D26" t="str">
        <f t="shared" si="3"/>
        <v>水</v>
      </c>
      <c r="E26" t="str">
        <f t="shared" si="4"/>
        <v>木水</v>
      </c>
      <c r="F26" t="str">
        <f t="shared" si="5"/>
        <v>←生</v>
      </c>
      <c r="G26" t="str">
        <f t="shared" si="6"/>
        <v>平</v>
      </c>
      <c r="H26" t="str">
        <f t="shared" si="7"/>
        <v>輔4</v>
      </c>
    </row>
    <row r="27" spans="1:8" x14ac:dyDescent="0.25">
      <c r="A27" t="str">
        <f t="shared" si="0"/>
        <v>輔</v>
      </c>
      <c r="B27" t="str">
        <f t="shared" si="1"/>
        <v>坤</v>
      </c>
      <c r="C27" t="str">
        <f t="shared" si="2"/>
        <v>木</v>
      </c>
      <c r="D27" t="str">
        <f t="shared" si="3"/>
        <v>土</v>
      </c>
      <c r="E27" t="str">
        <f t="shared" si="4"/>
        <v>木土</v>
      </c>
      <c r="F27" t="str">
        <f t="shared" si="5"/>
        <v>剋→</v>
      </c>
      <c r="G27" t="str">
        <f t="shared" si="6"/>
        <v>利客</v>
      </c>
      <c r="H27" t="str">
        <f t="shared" si="7"/>
        <v>輔7</v>
      </c>
    </row>
    <row r="28" spans="1:8" x14ac:dyDescent="0.25">
      <c r="A28" t="str">
        <f t="shared" si="0"/>
        <v>輔</v>
      </c>
      <c r="B28" t="str">
        <f t="shared" si="1"/>
        <v>震</v>
      </c>
      <c r="C28" t="str">
        <f t="shared" si="2"/>
        <v>木</v>
      </c>
      <c r="D28" t="str">
        <f t="shared" si="3"/>
        <v>木</v>
      </c>
      <c r="E28" t="str">
        <f t="shared" si="4"/>
        <v>木木</v>
      </c>
      <c r="F28" t="str">
        <f t="shared" si="5"/>
        <v>比</v>
      </c>
      <c r="G28" t="str">
        <f t="shared" si="6"/>
        <v>平</v>
      </c>
      <c r="H28" t="str">
        <f t="shared" si="7"/>
        <v>輔2</v>
      </c>
    </row>
    <row r="29" spans="1:8" x14ac:dyDescent="0.25">
      <c r="A29" t="str">
        <f t="shared" si="0"/>
        <v>輔</v>
      </c>
      <c r="B29" t="str">
        <f t="shared" si="1"/>
        <v>巽</v>
      </c>
      <c r="C29" t="str">
        <f t="shared" si="2"/>
        <v>木</v>
      </c>
      <c r="D29" t="str">
        <f t="shared" si="3"/>
        <v>木</v>
      </c>
      <c r="E29" t="str">
        <f t="shared" si="4"/>
        <v>木木</v>
      </c>
      <c r="F29" t="str">
        <f t="shared" si="5"/>
        <v>比</v>
      </c>
      <c r="G29" t="str">
        <f t="shared" si="6"/>
        <v>平</v>
      </c>
      <c r="H29" t="str">
        <f t="shared" si="7"/>
        <v>輔1</v>
      </c>
    </row>
    <row r="30" spans="1:8" x14ac:dyDescent="0.25">
      <c r="A30" t="str">
        <f t="shared" si="0"/>
        <v>輔</v>
      </c>
      <c r="B30" t="str">
        <f t="shared" si="1"/>
        <v>乾</v>
      </c>
      <c r="C30" t="str">
        <f t="shared" si="2"/>
        <v>木</v>
      </c>
      <c r="D30" t="str">
        <f t="shared" si="3"/>
        <v>金</v>
      </c>
      <c r="E30" t="str">
        <f t="shared" si="4"/>
        <v>木金</v>
      </c>
      <c r="F30" t="str">
        <f t="shared" si="5"/>
        <v>←剋</v>
      </c>
      <c r="G30" t="str">
        <f t="shared" si="6"/>
        <v>利主</v>
      </c>
      <c r="H30" t="str">
        <f t="shared" si="7"/>
        <v>輔5</v>
      </c>
    </row>
    <row r="31" spans="1:8" x14ac:dyDescent="0.25">
      <c r="A31" t="str">
        <f t="shared" si="0"/>
        <v>輔</v>
      </c>
      <c r="B31" t="str">
        <f t="shared" si="1"/>
        <v>兌</v>
      </c>
      <c r="C31" t="str">
        <f t="shared" si="2"/>
        <v>木</v>
      </c>
      <c r="D31" t="str">
        <f t="shared" si="3"/>
        <v>金</v>
      </c>
      <c r="E31" t="str">
        <f t="shared" si="4"/>
        <v>木金</v>
      </c>
      <c r="F31" t="str">
        <f t="shared" si="5"/>
        <v>←剋</v>
      </c>
      <c r="G31" t="str">
        <f t="shared" si="6"/>
        <v>利主</v>
      </c>
      <c r="H31" t="str">
        <f t="shared" si="7"/>
        <v>輔6</v>
      </c>
    </row>
    <row r="32" spans="1:8" x14ac:dyDescent="0.25">
      <c r="A32" t="str">
        <f t="shared" si="0"/>
        <v>輔</v>
      </c>
      <c r="B32" t="str">
        <f t="shared" si="1"/>
        <v>艮</v>
      </c>
      <c r="C32" t="str">
        <f t="shared" si="2"/>
        <v>木</v>
      </c>
      <c r="D32" t="str">
        <f t="shared" si="3"/>
        <v>土</v>
      </c>
      <c r="E32" t="str">
        <f t="shared" si="4"/>
        <v>木土</v>
      </c>
      <c r="F32" t="str">
        <f t="shared" si="5"/>
        <v>剋→</v>
      </c>
      <c r="G32" t="str">
        <f t="shared" si="6"/>
        <v>利客</v>
      </c>
      <c r="H32" t="str">
        <f t="shared" si="7"/>
        <v>輔3</v>
      </c>
    </row>
    <row r="33" spans="1:8" x14ac:dyDescent="0.25">
      <c r="A33" t="str">
        <f t="shared" si="0"/>
        <v>輔</v>
      </c>
      <c r="B33" t="str">
        <f t="shared" si="1"/>
        <v>離</v>
      </c>
      <c r="C33" t="str">
        <f t="shared" si="2"/>
        <v>木</v>
      </c>
      <c r="D33" t="str">
        <f t="shared" si="3"/>
        <v>火</v>
      </c>
      <c r="E33" t="str">
        <f t="shared" si="4"/>
        <v>木火</v>
      </c>
      <c r="F33" t="str">
        <f t="shared" si="5"/>
        <v>生→</v>
      </c>
      <c r="G33" t="str">
        <f t="shared" si="6"/>
        <v>平</v>
      </c>
      <c r="H33" t="str">
        <f t="shared" si="7"/>
        <v>輔8</v>
      </c>
    </row>
    <row r="34" spans="1:8" x14ac:dyDescent="0.25">
      <c r="A34" t="str">
        <f t="shared" ref="A34:A65" si="8">INDEX(九星, CEILING((ROW()-1)/8, 1))</f>
        <v>心</v>
      </c>
      <c r="B34" t="str">
        <f t="shared" ref="B34:B65" si="9">INDEX(九宮, MOD(ROW()-2, 8)+1)</f>
        <v>坎</v>
      </c>
      <c r="C34" t="str">
        <f t="shared" ref="C34:C65" si="10">VLOOKUP(A34, 九星五行, 2, FALSE)</f>
        <v>金</v>
      </c>
      <c r="D34" t="str">
        <f t="shared" ref="D34:D65" si="11">VLOOKUP(B34, 九宮五行, 4, FALSE)</f>
        <v>水</v>
      </c>
      <c r="E34" t="str">
        <f t="shared" ref="E34:E65" si="12">C34&amp;D34</f>
        <v>金水</v>
      </c>
      <c r="F34" t="str">
        <f t="shared" ref="F34:F65" si="13">VLOOKUP(E34, 五行生剋關係, 2, FALSE)</f>
        <v>生→</v>
      </c>
      <c r="G34" t="str">
        <f t="shared" ref="G34:G65" si="14">VLOOKUP(F34, 生剋旺衰主客, 4, FALSE)</f>
        <v>平</v>
      </c>
      <c r="H34" t="str">
        <f t="shared" ref="H34:H65" si="15">A34&amp;VLOOKUP(B34,宮對應位, 5, FALSE)</f>
        <v>心4</v>
      </c>
    </row>
    <row r="35" spans="1:8" x14ac:dyDescent="0.25">
      <c r="A35" t="str">
        <f t="shared" si="8"/>
        <v>心</v>
      </c>
      <c r="B35" t="str">
        <f t="shared" si="9"/>
        <v>坤</v>
      </c>
      <c r="C35" t="str">
        <f t="shared" si="10"/>
        <v>金</v>
      </c>
      <c r="D35" t="str">
        <f t="shared" si="11"/>
        <v>土</v>
      </c>
      <c r="E35" t="str">
        <f t="shared" si="12"/>
        <v>金土</v>
      </c>
      <c r="F35" t="str">
        <f t="shared" si="13"/>
        <v>←生</v>
      </c>
      <c r="G35" t="str">
        <f t="shared" si="14"/>
        <v>平</v>
      </c>
      <c r="H35" t="str">
        <f t="shared" si="15"/>
        <v>心7</v>
      </c>
    </row>
    <row r="36" spans="1:8" x14ac:dyDescent="0.25">
      <c r="A36" t="str">
        <f t="shared" si="8"/>
        <v>心</v>
      </c>
      <c r="B36" t="str">
        <f t="shared" si="9"/>
        <v>震</v>
      </c>
      <c r="C36" t="str">
        <f t="shared" si="10"/>
        <v>金</v>
      </c>
      <c r="D36" t="str">
        <f t="shared" si="11"/>
        <v>木</v>
      </c>
      <c r="E36" t="str">
        <f t="shared" si="12"/>
        <v>金木</v>
      </c>
      <c r="F36" t="str">
        <f t="shared" si="13"/>
        <v>剋→</v>
      </c>
      <c r="G36" t="str">
        <f t="shared" si="14"/>
        <v>利客</v>
      </c>
      <c r="H36" t="str">
        <f t="shared" si="15"/>
        <v>心2</v>
      </c>
    </row>
    <row r="37" spans="1:8" x14ac:dyDescent="0.25">
      <c r="A37" t="str">
        <f t="shared" si="8"/>
        <v>心</v>
      </c>
      <c r="B37" t="str">
        <f t="shared" si="9"/>
        <v>巽</v>
      </c>
      <c r="C37" t="str">
        <f t="shared" si="10"/>
        <v>金</v>
      </c>
      <c r="D37" t="str">
        <f t="shared" si="11"/>
        <v>木</v>
      </c>
      <c r="E37" t="str">
        <f t="shared" si="12"/>
        <v>金木</v>
      </c>
      <c r="F37" t="str">
        <f t="shared" si="13"/>
        <v>剋→</v>
      </c>
      <c r="G37" t="str">
        <f t="shared" si="14"/>
        <v>利客</v>
      </c>
      <c r="H37" t="str">
        <f t="shared" si="15"/>
        <v>心1</v>
      </c>
    </row>
    <row r="38" spans="1:8" x14ac:dyDescent="0.25">
      <c r="A38" t="str">
        <f t="shared" si="8"/>
        <v>心</v>
      </c>
      <c r="B38" t="str">
        <f t="shared" si="9"/>
        <v>乾</v>
      </c>
      <c r="C38" t="str">
        <f t="shared" si="10"/>
        <v>金</v>
      </c>
      <c r="D38" t="str">
        <f t="shared" si="11"/>
        <v>金</v>
      </c>
      <c r="E38" t="str">
        <f t="shared" si="12"/>
        <v>金金</v>
      </c>
      <c r="F38" t="str">
        <f t="shared" si="13"/>
        <v>比</v>
      </c>
      <c r="G38" t="str">
        <f t="shared" si="14"/>
        <v>平</v>
      </c>
      <c r="H38" t="str">
        <f t="shared" si="15"/>
        <v>心5</v>
      </c>
    </row>
    <row r="39" spans="1:8" x14ac:dyDescent="0.25">
      <c r="A39" t="str">
        <f t="shared" si="8"/>
        <v>心</v>
      </c>
      <c r="B39" t="str">
        <f t="shared" si="9"/>
        <v>兌</v>
      </c>
      <c r="C39" t="str">
        <f t="shared" si="10"/>
        <v>金</v>
      </c>
      <c r="D39" t="str">
        <f t="shared" si="11"/>
        <v>金</v>
      </c>
      <c r="E39" t="str">
        <f t="shared" si="12"/>
        <v>金金</v>
      </c>
      <c r="F39" t="str">
        <f t="shared" si="13"/>
        <v>比</v>
      </c>
      <c r="G39" t="str">
        <f t="shared" si="14"/>
        <v>平</v>
      </c>
      <c r="H39" t="str">
        <f t="shared" si="15"/>
        <v>心6</v>
      </c>
    </row>
    <row r="40" spans="1:8" x14ac:dyDescent="0.25">
      <c r="A40" t="str">
        <f t="shared" si="8"/>
        <v>心</v>
      </c>
      <c r="B40" t="str">
        <f t="shared" si="9"/>
        <v>艮</v>
      </c>
      <c r="C40" t="str">
        <f t="shared" si="10"/>
        <v>金</v>
      </c>
      <c r="D40" t="str">
        <f t="shared" si="11"/>
        <v>土</v>
      </c>
      <c r="E40" t="str">
        <f t="shared" si="12"/>
        <v>金土</v>
      </c>
      <c r="F40" t="str">
        <f t="shared" si="13"/>
        <v>←生</v>
      </c>
      <c r="G40" t="str">
        <f t="shared" si="14"/>
        <v>平</v>
      </c>
      <c r="H40" t="str">
        <f t="shared" si="15"/>
        <v>心3</v>
      </c>
    </row>
    <row r="41" spans="1:8" x14ac:dyDescent="0.25">
      <c r="A41" t="str">
        <f t="shared" si="8"/>
        <v>心</v>
      </c>
      <c r="B41" t="str">
        <f t="shared" si="9"/>
        <v>離</v>
      </c>
      <c r="C41" t="str">
        <f t="shared" si="10"/>
        <v>金</v>
      </c>
      <c r="D41" t="str">
        <f t="shared" si="11"/>
        <v>火</v>
      </c>
      <c r="E41" t="str">
        <f t="shared" si="12"/>
        <v>金火</v>
      </c>
      <c r="F41" t="str">
        <f t="shared" si="13"/>
        <v>←剋</v>
      </c>
      <c r="G41" t="str">
        <f t="shared" si="14"/>
        <v>利主</v>
      </c>
      <c r="H41" t="str">
        <f t="shared" si="15"/>
        <v>心8</v>
      </c>
    </row>
    <row r="42" spans="1:8" x14ac:dyDescent="0.25">
      <c r="A42" t="str">
        <f t="shared" si="8"/>
        <v>柱</v>
      </c>
      <c r="B42" t="str">
        <f t="shared" si="9"/>
        <v>坎</v>
      </c>
      <c r="C42" t="str">
        <f t="shared" si="10"/>
        <v>金</v>
      </c>
      <c r="D42" t="str">
        <f t="shared" si="11"/>
        <v>水</v>
      </c>
      <c r="E42" t="str">
        <f t="shared" si="12"/>
        <v>金水</v>
      </c>
      <c r="F42" t="str">
        <f t="shared" si="13"/>
        <v>生→</v>
      </c>
      <c r="G42" t="str">
        <f t="shared" si="14"/>
        <v>平</v>
      </c>
      <c r="H42" t="str">
        <f t="shared" si="15"/>
        <v>柱4</v>
      </c>
    </row>
    <row r="43" spans="1:8" x14ac:dyDescent="0.25">
      <c r="A43" t="str">
        <f t="shared" si="8"/>
        <v>柱</v>
      </c>
      <c r="B43" t="str">
        <f t="shared" si="9"/>
        <v>坤</v>
      </c>
      <c r="C43" t="str">
        <f t="shared" si="10"/>
        <v>金</v>
      </c>
      <c r="D43" t="str">
        <f t="shared" si="11"/>
        <v>土</v>
      </c>
      <c r="E43" t="str">
        <f t="shared" si="12"/>
        <v>金土</v>
      </c>
      <c r="F43" t="str">
        <f t="shared" si="13"/>
        <v>←生</v>
      </c>
      <c r="G43" t="str">
        <f t="shared" si="14"/>
        <v>平</v>
      </c>
      <c r="H43" t="str">
        <f t="shared" si="15"/>
        <v>柱7</v>
      </c>
    </row>
    <row r="44" spans="1:8" x14ac:dyDescent="0.25">
      <c r="A44" t="str">
        <f t="shared" si="8"/>
        <v>柱</v>
      </c>
      <c r="B44" t="str">
        <f t="shared" si="9"/>
        <v>震</v>
      </c>
      <c r="C44" t="str">
        <f t="shared" si="10"/>
        <v>金</v>
      </c>
      <c r="D44" t="str">
        <f t="shared" si="11"/>
        <v>木</v>
      </c>
      <c r="E44" t="str">
        <f t="shared" si="12"/>
        <v>金木</v>
      </c>
      <c r="F44" t="str">
        <f t="shared" si="13"/>
        <v>剋→</v>
      </c>
      <c r="G44" t="str">
        <f t="shared" si="14"/>
        <v>利客</v>
      </c>
      <c r="H44" t="str">
        <f t="shared" si="15"/>
        <v>柱2</v>
      </c>
    </row>
    <row r="45" spans="1:8" x14ac:dyDescent="0.25">
      <c r="A45" t="str">
        <f t="shared" si="8"/>
        <v>柱</v>
      </c>
      <c r="B45" t="str">
        <f t="shared" si="9"/>
        <v>巽</v>
      </c>
      <c r="C45" t="str">
        <f t="shared" si="10"/>
        <v>金</v>
      </c>
      <c r="D45" t="str">
        <f t="shared" si="11"/>
        <v>木</v>
      </c>
      <c r="E45" t="str">
        <f t="shared" si="12"/>
        <v>金木</v>
      </c>
      <c r="F45" t="str">
        <f t="shared" si="13"/>
        <v>剋→</v>
      </c>
      <c r="G45" t="str">
        <f t="shared" si="14"/>
        <v>利客</v>
      </c>
      <c r="H45" t="str">
        <f t="shared" si="15"/>
        <v>柱1</v>
      </c>
    </row>
    <row r="46" spans="1:8" x14ac:dyDescent="0.25">
      <c r="A46" t="str">
        <f t="shared" si="8"/>
        <v>柱</v>
      </c>
      <c r="B46" t="str">
        <f t="shared" si="9"/>
        <v>乾</v>
      </c>
      <c r="C46" t="str">
        <f t="shared" si="10"/>
        <v>金</v>
      </c>
      <c r="D46" t="str">
        <f t="shared" si="11"/>
        <v>金</v>
      </c>
      <c r="E46" t="str">
        <f t="shared" si="12"/>
        <v>金金</v>
      </c>
      <c r="F46" t="str">
        <f t="shared" si="13"/>
        <v>比</v>
      </c>
      <c r="G46" t="str">
        <f t="shared" si="14"/>
        <v>平</v>
      </c>
      <c r="H46" t="str">
        <f t="shared" si="15"/>
        <v>柱5</v>
      </c>
    </row>
    <row r="47" spans="1:8" x14ac:dyDescent="0.25">
      <c r="A47" t="str">
        <f t="shared" si="8"/>
        <v>柱</v>
      </c>
      <c r="B47" t="str">
        <f t="shared" si="9"/>
        <v>兌</v>
      </c>
      <c r="C47" t="str">
        <f t="shared" si="10"/>
        <v>金</v>
      </c>
      <c r="D47" t="str">
        <f t="shared" si="11"/>
        <v>金</v>
      </c>
      <c r="E47" t="str">
        <f t="shared" si="12"/>
        <v>金金</v>
      </c>
      <c r="F47" t="str">
        <f t="shared" si="13"/>
        <v>比</v>
      </c>
      <c r="G47" t="str">
        <f t="shared" si="14"/>
        <v>平</v>
      </c>
      <c r="H47" t="str">
        <f t="shared" si="15"/>
        <v>柱6</v>
      </c>
    </row>
    <row r="48" spans="1:8" x14ac:dyDescent="0.25">
      <c r="A48" t="str">
        <f t="shared" si="8"/>
        <v>柱</v>
      </c>
      <c r="B48" t="str">
        <f t="shared" si="9"/>
        <v>艮</v>
      </c>
      <c r="C48" t="str">
        <f t="shared" si="10"/>
        <v>金</v>
      </c>
      <c r="D48" t="str">
        <f t="shared" si="11"/>
        <v>土</v>
      </c>
      <c r="E48" t="str">
        <f t="shared" si="12"/>
        <v>金土</v>
      </c>
      <c r="F48" t="str">
        <f t="shared" si="13"/>
        <v>←生</v>
      </c>
      <c r="G48" t="str">
        <f t="shared" si="14"/>
        <v>平</v>
      </c>
      <c r="H48" t="str">
        <f t="shared" si="15"/>
        <v>柱3</v>
      </c>
    </row>
    <row r="49" spans="1:8" x14ac:dyDescent="0.25">
      <c r="A49" t="str">
        <f t="shared" si="8"/>
        <v>柱</v>
      </c>
      <c r="B49" t="str">
        <f t="shared" si="9"/>
        <v>離</v>
      </c>
      <c r="C49" t="str">
        <f t="shared" si="10"/>
        <v>金</v>
      </c>
      <c r="D49" t="str">
        <f t="shared" si="11"/>
        <v>火</v>
      </c>
      <c r="E49" t="str">
        <f t="shared" si="12"/>
        <v>金火</v>
      </c>
      <c r="F49" t="str">
        <f t="shared" si="13"/>
        <v>←剋</v>
      </c>
      <c r="G49" t="str">
        <f t="shared" si="14"/>
        <v>利主</v>
      </c>
      <c r="H49" t="str">
        <f t="shared" si="15"/>
        <v>柱8</v>
      </c>
    </row>
    <row r="50" spans="1:8" x14ac:dyDescent="0.25">
      <c r="A50" t="str">
        <f t="shared" si="8"/>
        <v>任</v>
      </c>
      <c r="B50" t="str">
        <f t="shared" si="9"/>
        <v>坎</v>
      </c>
      <c r="C50" t="str">
        <f t="shared" si="10"/>
        <v>土</v>
      </c>
      <c r="D50" t="str">
        <f t="shared" si="11"/>
        <v>水</v>
      </c>
      <c r="E50" t="str">
        <f t="shared" si="12"/>
        <v>土水</v>
      </c>
      <c r="F50" t="str">
        <f t="shared" si="13"/>
        <v>剋→</v>
      </c>
      <c r="G50" t="str">
        <f t="shared" si="14"/>
        <v>利客</v>
      </c>
      <c r="H50" t="str">
        <f t="shared" si="15"/>
        <v>任4</v>
      </c>
    </row>
    <row r="51" spans="1:8" x14ac:dyDescent="0.25">
      <c r="A51" t="str">
        <f t="shared" si="8"/>
        <v>任</v>
      </c>
      <c r="B51" t="str">
        <f t="shared" si="9"/>
        <v>坤</v>
      </c>
      <c r="C51" t="str">
        <f t="shared" si="10"/>
        <v>土</v>
      </c>
      <c r="D51" t="str">
        <f t="shared" si="11"/>
        <v>土</v>
      </c>
      <c r="E51" t="str">
        <f t="shared" si="12"/>
        <v>土土</v>
      </c>
      <c r="F51" t="str">
        <f t="shared" si="13"/>
        <v>比</v>
      </c>
      <c r="G51" t="str">
        <f t="shared" si="14"/>
        <v>平</v>
      </c>
      <c r="H51" t="str">
        <f t="shared" si="15"/>
        <v>任7</v>
      </c>
    </row>
    <row r="52" spans="1:8" x14ac:dyDescent="0.25">
      <c r="A52" t="str">
        <f t="shared" si="8"/>
        <v>任</v>
      </c>
      <c r="B52" t="str">
        <f t="shared" si="9"/>
        <v>震</v>
      </c>
      <c r="C52" t="str">
        <f t="shared" si="10"/>
        <v>土</v>
      </c>
      <c r="D52" t="str">
        <f t="shared" si="11"/>
        <v>木</v>
      </c>
      <c r="E52" t="str">
        <f t="shared" si="12"/>
        <v>土木</v>
      </c>
      <c r="F52" t="str">
        <f t="shared" si="13"/>
        <v>←剋</v>
      </c>
      <c r="G52" t="str">
        <f t="shared" si="14"/>
        <v>利主</v>
      </c>
      <c r="H52" t="str">
        <f t="shared" si="15"/>
        <v>任2</v>
      </c>
    </row>
    <row r="53" spans="1:8" x14ac:dyDescent="0.25">
      <c r="A53" t="str">
        <f t="shared" si="8"/>
        <v>任</v>
      </c>
      <c r="B53" t="str">
        <f t="shared" si="9"/>
        <v>巽</v>
      </c>
      <c r="C53" t="str">
        <f t="shared" si="10"/>
        <v>土</v>
      </c>
      <c r="D53" t="str">
        <f t="shared" si="11"/>
        <v>木</v>
      </c>
      <c r="E53" t="str">
        <f t="shared" si="12"/>
        <v>土木</v>
      </c>
      <c r="F53" t="str">
        <f t="shared" si="13"/>
        <v>←剋</v>
      </c>
      <c r="G53" t="str">
        <f t="shared" si="14"/>
        <v>利主</v>
      </c>
      <c r="H53" t="str">
        <f t="shared" si="15"/>
        <v>任1</v>
      </c>
    </row>
    <row r="54" spans="1:8" x14ac:dyDescent="0.25">
      <c r="A54" t="str">
        <f t="shared" si="8"/>
        <v>任</v>
      </c>
      <c r="B54" t="str">
        <f t="shared" si="9"/>
        <v>乾</v>
      </c>
      <c r="C54" t="str">
        <f t="shared" si="10"/>
        <v>土</v>
      </c>
      <c r="D54" t="str">
        <f t="shared" si="11"/>
        <v>金</v>
      </c>
      <c r="E54" t="str">
        <f t="shared" si="12"/>
        <v>土金</v>
      </c>
      <c r="F54" t="str">
        <f t="shared" si="13"/>
        <v>生→</v>
      </c>
      <c r="G54" t="str">
        <f t="shared" si="14"/>
        <v>平</v>
      </c>
      <c r="H54" t="str">
        <f t="shared" si="15"/>
        <v>任5</v>
      </c>
    </row>
    <row r="55" spans="1:8" x14ac:dyDescent="0.25">
      <c r="A55" t="str">
        <f t="shared" si="8"/>
        <v>任</v>
      </c>
      <c r="B55" t="str">
        <f t="shared" si="9"/>
        <v>兌</v>
      </c>
      <c r="C55" t="str">
        <f t="shared" si="10"/>
        <v>土</v>
      </c>
      <c r="D55" t="str">
        <f t="shared" si="11"/>
        <v>金</v>
      </c>
      <c r="E55" t="str">
        <f t="shared" si="12"/>
        <v>土金</v>
      </c>
      <c r="F55" t="str">
        <f t="shared" si="13"/>
        <v>生→</v>
      </c>
      <c r="G55" t="str">
        <f t="shared" si="14"/>
        <v>平</v>
      </c>
      <c r="H55" t="str">
        <f t="shared" si="15"/>
        <v>任6</v>
      </c>
    </row>
    <row r="56" spans="1:8" x14ac:dyDescent="0.25">
      <c r="A56" t="str">
        <f t="shared" si="8"/>
        <v>任</v>
      </c>
      <c r="B56" t="str">
        <f t="shared" si="9"/>
        <v>艮</v>
      </c>
      <c r="C56" t="str">
        <f t="shared" si="10"/>
        <v>土</v>
      </c>
      <c r="D56" t="str">
        <f t="shared" si="11"/>
        <v>土</v>
      </c>
      <c r="E56" t="str">
        <f t="shared" si="12"/>
        <v>土土</v>
      </c>
      <c r="F56" t="str">
        <f t="shared" si="13"/>
        <v>比</v>
      </c>
      <c r="G56" t="str">
        <f t="shared" si="14"/>
        <v>平</v>
      </c>
      <c r="H56" t="str">
        <f t="shared" si="15"/>
        <v>任3</v>
      </c>
    </row>
    <row r="57" spans="1:8" x14ac:dyDescent="0.25">
      <c r="A57" t="str">
        <f t="shared" si="8"/>
        <v>任</v>
      </c>
      <c r="B57" t="str">
        <f t="shared" si="9"/>
        <v>離</v>
      </c>
      <c r="C57" t="str">
        <f t="shared" si="10"/>
        <v>土</v>
      </c>
      <c r="D57" t="str">
        <f t="shared" si="11"/>
        <v>火</v>
      </c>
      <c r="E57" t="str">
        <f t="shared" si="12"/>
        <v>土火</v>
      </c>
      <c r="F57" t="str">
        <f t="shared" si="13"/>
        <v>←生</v>
      </c>
      <c r="G57" t="str">
        <f t="shared" si="14"/>
        <v>平</v>
      </c>
      <c r="H57" t="str">
        <f t="shared" si="15"/>
        <v>任8</v>
      </c>
    </row>
    <row r="58" spans="1:8" x14ac:dyDescent="0.25">
      <c r="A58" t="str">
        <f t="shared" si="8"/>
        <v>英</v>
      </c>
      <c r="B58" t="str">
        <f t="shared" si="9"/>
        <v>坎</v>
      </c>
      <c r="C58" t="str">
        <f t="shared" si="10"/>
        <v>火</v>
      </c>
      <c r="D58" t="str">
        <f t="shared" si="11"/>
        <v>水</v>
      </c>
      <c r="E58" t="str">
        <f t="shared" si="12"/>
        <v>火水</v>
      </c>
      <c r="F58" t="str">
        <f t="shared" si="13"/>
        <v>←剋</v>
      </c>
      <c r="G58" t="str">
        <f t="shared" si="14"/>
        <v>利主</v>
      </c>
      <c r="H58" t="str">
        <f t="shared" si="15"/>
        <v>英4</v>
      </c>
    </row>
    <row r="59" spans="1:8" x14ac:dyDescent="0.25">
      <c r="A59" t="str">
        <f t="shared" si="8"/>
        <v>英</v>
      </c>
      <c r="B59" t="str">
        <f t="shared" si="9"/>
        <v>坤</v>
      </c>
      <c r="C59" t="str">
        <f t="shared" si="10"/>
        <v>火</v>
      </c>
      <c r="D59" t="str">
        <f t="shared" si="11"/>
        <v>土</v>
      </c>
      <c r="E59" t="str">
        <f t="shared" si="12"/>
        <v>火土</v>
      </c>
      <c r="F59" t="str">
        <f t="shared" si="13"/>
        <v>生→</v>
      </c>
      <c r="G59" t="str">
        <f t="shared" si="14"/>
        <v>平</v>
      </c>
      <c r="H59" t="str">
        <f t="shared" si="15"/>
        <v>英7</v>
      </c>
    </row>
    <row r="60" spans="1:8" x14ac:dyDescent="0.25">
      <c r="A60" t="str">
        <f t="shared" si="8"/>
        <v>英</v>
      </c>
      <c r="B60" t="str">
        <f t="shared" si="9"/>
        <v>震</v>
      </c>
      <c r="C60" t="str">
        <f t="shared" si="10"/>
        <v>火</v>
      </c>
      <c r="D60" t="str">
        <f t="shared" si="11"/>
        <v>木</v>
      </c>
      <c r="E60" t="str">
        <f t="shared" si="12"/>
        <v>火木</v>
      </c>
      <c r="F60" t="str">
        <f t="shared" si="13"/>
        <v>←生</v>
      </c>
      <c r="G60" t="str">
        <f t="shared" si="14"/>
        <v>平</v>
      </c>
      <c r="H60" t="str">
        <f t="shared" si="15"/>
        <v>英2</v>
      </c>
    </row>
    <row r="61" spans="1:8" x14ac:dyDescent="0.25">
      <c r="A61" t="str">
        <f t="shared" si="8"/>
        <v>英</v>
      </c>
      <c r="B61" t="str">
        <f t="shared" si="9"/>
        <v>巽</v>
      </c>
      <c r="C61" t="str">
        <f t="shared" si="10"/>
        <v>火</v>
      </c>
      <c r="D61" t="str">
        <f t="shared" si="11"/>
        <v>木</v>
      </c>
      <c r="E61" t="str">
        <f t="shared" si="12"/>
        <v>火木</v>
      </c>
      <c r="F61" t="str">
        <f t="shared" si="13"/>
        <v>←生</v>
      </c>
      <c r="G61" t="str">
        <f t="shared" si="14"/>
        <v>平</v>
      </c>
      <c r="H61" t="str">
        <f t="shared" si="15"/>
        <v>英1</v>
      </c>
    </row>
    <row r="62" spans="1:8" x14ac:dyDescent="0.25">
      <c r="A62" t="str">
        <f t="shared" si="8"/>
        <v>英</v>
      </c>
      <c r="B62" t="str">
        <f t="shared" si="9"/>
        <v>乾</v>
      </c>
      <c r="C62" t="str">
        <f t="shared" si="10"/>
        <v>火</v>
      </c>
      <c r="D62" t="str">
        <f t="shared" si="11"/>
        <v>金</v>
      </c>
      <c r="E62" t="str">
        <f t="shared" si="12"/>
        <v>火金</v>
      </c>
      <c r="F62" t="str">
        <f t="shared" si="13"/>
        <v>剋→</v>
      </c>
      <c r="G62" t="str">
        <f t="shared" si="14"/>
        <v>利客</v>
      </c>
      <c r="H62" t="str">
        <f t="shared" si="15"/>
        <v>英5</v>
      </c>
    </row>
    <row r="63" spans="1:8" x14ac:dyDescent="0.25">
      <c r="A63" t="str">
        <f t="shared" si="8"/>
        <v>英</v>
      </c>
      <c r="B63" t="str">
        <f t="shared" si="9"/>
        <v>兌</v>
      </c>
      <c r="C63" t="str">
        <f t="shared" si="10"/>
        <v>火</v>
      </c>
      <c r="D63" t="str">
        <f t="shared" si="11"/>
        <v>金</v>
      </c>
      <c r="E63" t="str">
        <f t="shared" si="12"/>
        <v>火金</v>
      </c>
      <c r="F63" t="str">
        <f t="shared" si="13"/>
        <v>剋→</v>
      </c>
      <c r="G63" t="str">
        <f t="shared" si="14"/>
        <v>利客</v>
      </c>
      <c r="H63" t="str">
        <f t="shared" si="15"/>
        <v>英6</v>
      </c>
    </row>
    <row r="64" spans="1:8" x14ac:dyDescent="0.25">
      <c r="A64" t="str">
        <f t="shared" si="8"/>
        <v>英</v>
      </c>
      <c r="B64" t="str">
        <f t="shared" si="9"/>
        <v>艮</v>
      </c>
      <c r="C64" t="str">
        <f t="shared" si="10"/>
        <v>火</v>
      </c>
      <c r="D64" t="str">
        <f t="shared" si="11"/>
        <v>土</v>
      </c>
      <c r="E64" t="str">
        <f t="shared" si="12"/>
        <v>火土</v>
      </c>
      <c r="F64" t="str">
        <f t="shared" si="13"/>
        <v>生→</v>
      </c>
      <c r="G64" t="str">
        <f t="shared" si="14"/>
        <v>平</v>
      </c>
      <c r="H64" t="str">
        <f t="shared" si="15"/>
        <v>英3</v>
      </c>
    </row>
    <row r="65" spans="1:8" x14ac:dyDescent="0.25">
      <c r="A65" t="str">
        <f t="shared" si="8"/>
        <v>英</v>
      </c>
      <c r="B65" t="str">
        <f t="shared" si="9"/>
        <v>離</v>
      </c>
      <c r="C65" t="str">
        <f t="shared" si="10"/>
        <v>火</v>
      </c>
      <c r="D65" t="str">
        <f t="shared" si="11"/>
        <v>火</v>
      </c>
      <c r="E65" t="str">
        <f t="shared" si="12"/>
        <v>火火</v>
      </c>
      <c r="F65" t="str">
        <f t="shared" si="13"/>
        <v>比</v>
      </c>
      <c r="G65" t="str">
        <f t="shared" si="14"/>
        <v>平</v>
      </c>
      <c r="H65" t="str">
        <f t="shared" si="15"/>
        <v>英8</v>
      </c>
    </row>
    <row r="66" spans="1:8" x14ac:dyDescent="0.25">
      <c r="A66" t="str">
        <f t="shared" ref="A66:A73" si="16">INDEX(九星, CEILING((ROW()-1)/8, 1))</f>
        <v>禽</v>
      </c>
      <c r="B66" t="str">
        <f t="shared" ref="B66:B73" si="17">INDEX(九宮, MOD(ROW()-2, 8)+1)</f>
        <v>坎</v>
      </c>
      <c r="C66" t="str">
        <f t="shared" ref="C66:C73" si="18">VLOOKUP(A66, 九星五行, 2, FALSE)</f>
        <v>土</v>
      </c>
      <c r="D66" t="str">
        <f t="shared" ref="D66:D73" si="19">VLOOKUP(B66, 九宮五行, 4, FALSE)</f>
        <v>水</v>
      </c>
      <c r="E66" t="str">
        <f t="shared" ref="E66:E73" si="20">C66&amp;D66</f>
        <v>土水</v>
      </c>
      <c r="F66" t="str">
        <f t="shared" ref="F66:F73" si="21">VLOOKUP(E66, 五行生剋關係, 2, FALSE)</f>
        <v>剋→</v>
      </c>
      <c r="G66" t="str">
        <f t="shared" ref="G66:G73" si="22">VLOOKUP(F66, 生剋旺衰主客, 4, FALSE)</f>
        <v>利客</v>
      </c>
      <c r="H66" t="str">
        <f t="shared" ref="H66:H73" si="23">A66&amp;VLOOKUP(B66,宮對應位, 5, FALSE)</f>
        <v>禽4</v>
      </c>
    </row>
    <row r="67" spans="1:8" x14ac:dyDescent="0.25">
      <c r="A67" t="str">
        <f t="shared" si="16"/>
        <v>禽</v>
      </c>
      <c r="B67" t="str">
        <f t="shared" si="17"/>
        <v>坤</v>
      </c>
      <c r="C67" t="str">
        <f t="shared" si="18"/>
        <v>土</v>
      </c>
      <c r="D67" t="str">
        <f t="shared" si="19"/>
        <v>土</v>
      </c>
      <c r="E67" t="str">
        <f t="shared" si="20"/>
        <v>土土</v>
      </c>
      <c r="F67" t="str">
        <f t="shared" si="21"/>
        <v>比</v>
      </c>
      <c r="G67" t="str">
        <f t="shared" si="22"/>
        <v>平</v>
      </c>
      <c r="H67" t="str">
        <f t="shared" si="23"/>
        <v>禽7</v>
      </c>
    </row>
    <row r="68" spans="1:8" x14ac:dyDescent="0.25">
      <c r="A68" t="str">
        <f t="shared" si="16"/>
        <v>禽</v>
      </c>
      <c r="B68" t="str">
        <f t="shared" si="17"/>
        <v>震</v>
      </c>
      <c r="C68" t="str">
        <f t="shared" si="18"/>
        <v>土</v>
      </c>
      <c r="D68" t="str">
        <f t="shared" si="19"/>
        <v>木</v>
      </c>
      <c r="E68" t="str">
        <f t="shared" si="20"/>
        <v>土木</v>
      </c>
      <c r="F68" t="str">
        <f t="shared" si="21"/>
        <v>←剋</v>
      </c>
      <c r="G68" t="str">
        <f t="shared" si="22"/>
        <v>利主</v>
      </c>
      <c r="H68" t="str">
        <f t="shared" si="23"/>
        <v>禽2</v>
      </c>
    </row>
    <row r="69" spans="1:8" x14ac:dyDescent="0.25">
      <c r="A69" t="str">
        <f t="shared" si="16"/>
        <v>禽</v>
      </c>
      <c r="B69" t="str">
        <f t="shared" si="17"/>
        <v>巽</v>
      </c>
      <c r="C69" t="str">
        <f t="shared" si="18"/>
        <v>土</v>
      </c>
      <c r="D69" t="str">
        <f t="shared" si="19"/>
        <v>木</v>
      </c>
      <c r="E69" t="str">
        <f t="shared" si="20"/>
        <v>土木</v>
      </c>
      <c r="F69" t="str">
        <f t="shared" si="21"/>
        <v>←剋</v>
      </c>
      <c r="G69" t="str">
        <f t="shared" si="22"/>
        <v>利主</v>
      </c>
      <c r="H69" t="str">
        <f t="shared" si="23"/>
        <v>禽1</v>
      </c>
    </row>
    <row r="70" spans="1:8" x14ac:dyDescent="0.25">
      <c r="A70" t="str">
        <f t="shared" si="16"/>
        <v>禽</v>
      </c>
      <c r="B70" t="str">
        <f t="shared" si="17"/>
        <v>乾</v>
      </c>
      <c r="C70" t="str">
        <f t="shared" si="18"/>
        <v>土</v>
      </c>
      <c r="D70" t="str">
        <f t="shared" si="19"/>
        <v>金</v>
      </c>
      <c r="E70" t="str">
        <f t="shared" si="20"/>
        <v>土金</v>
      </c>
      <c r="F70" t="str">
        <f t="shared" si="21"/>
        <v>生→</v>
      </c>
      <c r="G70" t="str">
        <f t="shared" si="22"/>
        <v>平</v>
      </c>
      <c r="H70" t="str">
        <f t="shared" si="23"/>
        <v>禽5</v>
      </c>
    </row>
    <row r="71" spans="1:8" x14ac:dyDescent="0.25">
      <c r="A71" t="str">
        <f t="shared" si="16"/>
        <v>禽</v>
      </c>
      <c r="B71" t="str">
        <f t="shared" si="17"/>
        <v>兌</v>
      </c>
      <c r="C71" t="str">
        <f t="shared" si="18"/>
        <v>土</v>
      </c>
      <c r="D71" t="str">
        <f t="shared" si="19"/>
        <v>金</v>
      </c>
      <c r="E71" t="str">
        <f t="shared" si="20"/>
        <v>土金</v>
      </c>
      <c r="F71" t="str">
        <f t="shared" si="21"/>
        <v>生→</v>
      </c>
      <c r="G71" t="str">
        <f t="shared" si="22"/>
        <v>平</v>
      </c>
      <c r="H71" t="str">
        <f t="shared" si="23"/>
        <v>禽6</v>
      </c>
    </row>
    <row r="72" spans="1:8" x14ac:dyDescent="0.25">
      <c r="A72" t="str">
        <f t="shared" si="16"/>
        <v>禽</v>
      </c>
      <c r="B72" t="str">
        <f t="shared" si="17"/>
        <v>艮</v>
      </c>
      <c r="C72" t="str">
        <f t="shared" si="18"/>
        <v>土</v>
      </c>
      <c r="D72" t="str">
        <f t="shared" si="19"/>
        <v>土</v>
      </c>
      <c r="E72" t="str">
        <f t="shared" si="20"/>
        <v>土土</v>
      </c>
      <c r="F72" t="str">
        <f t="shared" si="21"/>
        <v>比</v>
      </c>
      <c r="G72" t="str">
        <f t="shared" si="22"/>
        <v>平</v>
      </c>
      <c r="H72" t="str">
        <f t="shared" si="23"/>
        <v>禽3</v>
      </c>
    </row>
    <row r="73" spans="1:8" x14ac:dyDescent="0.25">
      <c r="A73" t="str">
        <f t="shared" si="16"/>
        <v>禽</v>
      </c>
      <c r="B73" t="str">
        <f t="shared" si="17"/>
        <v>離</v>
      </c>
      <c r="C73" t="str">
        <f t="shared" si="18"/>
        <v>土</v>
      </c>
      <c r="D73" t="str">
        <f t="shared" si="19"/>
        <v>火</v>
      </c>
      <c r="E73" t="str">
        <f t="shared" si="20"/>
        <v>土火</v>
      </c>
      <c r="F73" t="str">
        <f t="shared" si="21"/>
        <v>←生</v>
      </c>
      <c r="G73" t="str">
        <f t="shared" si="22"/>
        <v>平</v>
      </c>
      <c r="H73" t="str">
        <f t="shared" si="23"/>
        <v>禽8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ED69-C461-4847-91F6-4128AA51A49C}">
  <dimension ref="A1:K82"/>
  <sheetViews>
    <sheetView workbookViewId="0"/>
  </sheetViews>
  <sheetFormatPr defaultRowHeight="15" x14ac:dyDescent="0.25"/>
  <cols>
    <col min="9" max="9" width="42.85546875" bestFit="1" customWidth="1"/>
  </cols>
  <sheetData>
    <row r="1" spans="1:1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36</v>
      </c>
      <c r="H1" t="s">
        <v>37</v>
      </c>
      <c r="I1" t="s">
        <v>38</v>
      </c>
      <c r="J1" t="s">
        <v>63</v>
      </c>
      <c r="K1" t="s">
        <v>64</v>
      </c>
    </row>
    <row r="2" spans="1:11" x14ac:dyDescent="0.25">
      <c r="A2">
        <f>CEILING((ROW()-1)/9, 1)</f>
        <v>1</v>
      </c>
      <c r="B2">
        <f>MOD(ROW()-2, 9)+1</f>
        <v>1</v>
      </c>
      <c r="C2" t="str">
        <f t="shared" ref="C2:C33" si="0">VLOOKUP(A2, 九宮關係,2, FALSE)</f>
        <v>坎</v>
      </c>
      <c r="D2" t="str">
        <f t="shared" ref="D2:D33" si="1">VLOOKUP(B2, 九宮關係,2, FALSE)</f>
        <v>坎</v>
      </c>
      <c r="E2" t="str">
        <f t="shared" ref="E2:E33" si="2">VLOOKUP(A2, 九宮關係, 5, FALSE)</f>
        <v>水</v>
      </c>
      <c r="F2" t="str">
        <f t="shared" ref="F2:F33" si="3">VLOOKUP(B2, 九宮關係, 5, FALSE)</f>
        <v>水</v>
      </c>
      <c r="G2" t="str">
        <f>E2&amp;F2</f>
        <v>水水</v>
      </c>
      <c r="H2" t="str">
        <f t="shared" ref="H2:H33" si="4">VLOOKUP(G2, 五行生剋關係, 2, FALSE)</f>
        <v>比</v>
      </c>
      <c r="I2" t="str">
        <f t="shared" ref="I2:I33" si="5">VLOOKUP(H2, 生剋旺衰主客, 2, FALSE)</f>
        <v>事情發展較快，容易辦</v>
      </c>
      <c r="J2">
        <f t="shared" ref="J2:J33" si="6">VLOOKUP(C2, 宮對應位, 5,FALSE)</f>
        <v>4</v>
      </c>
      <c r="K2">
        <f t="shared" ref="K2:K33" si="7">VLOOKUP(D2, 宮對應位, 5,FALSE)</f>
        <v>4</v>
      </c>
    </row>
    <row r="3" spans="1:11" x14ac:dyDescent="0.25">
      <c r="A3">
        <f t="shared" ref="A3:A66" si="8">CEILING((ROW()-1)/9, 1)</f>
        <v>1</v>
      </c>
      <c r="B3">
        <f t="shared" ref="B3:B66" si="9">MOD(ROW()-2, 9)+1</f>
        <v>2</v>
      </c>
      <c r="C3" t="str">
        <f t="shared" si="0"/>
        <v>坎</v>
      </c>
      <c r="D3" t="str">
        <f t="shared" si="1"/>
        <v>坤</v>
      </c>
      <c r="E3" t="str">
        <f t="shared" si="2"/>
        <v>水</v>
      </c>
      <c r="F3" t="str">
        <f t="shared" si="3"/>
        <v>土</v>
      </c>
      <c r="G3" t="str">
        <f t="shared" ref="G3:G66" si="10">E3&amp;F3</f>
        <v>水土</v>
      </c>
      <c r="H3" t="str">
        <f t="shared" si="4"/>
        <v>←剋</v>
      </c>
      <c r="I3" t="str">
        <f t="shared" si="5"/>
        <v>事情對求測人不利，麻煩不好辦，有阻礙。</v>
      </c>
      <c r="J3">
        <f t="shared" si="6"/>
        <v>4</v>
      </c>
      <c r="K3">
        <f t="shared" si="7"/>
        <v>7</v>
      </c>
    </row>
    <row r="4" spans="1:11" x14ac:dyDescent="0.25">
      <c r="A4">
        <f t="shared" si="8"/>
        <v>1</v>
      </c>
      <c r="B4">
        <f t="shared" si="9"/>
        <v>3</v>
      </c>
      <c r="C4" t="str">
        <f t="shared" si="0"/>
        <v>坎</v>
      </c>
      <c r="D4" t="str">
        <f t="shared" si="1"/>
        <v>震</v>
      </c>
      <c r="E4" t="str">
        <f t="shared" si="2"/>
        <v>水</v>
      </c>
      <c r="F4" t="str">
        <f t="shared" si="3"/>
        <v>木</v>
      </c>
      <c r="G4" t="str">
        <f t="shared" si="10"/>
        <v>水木</v>
      </c>
      <c r="H4" t="str">
        <f t="shared" si="4"/>
        <v>生→</v>
      </c>
      <c r="I4" t="str">
        <f t="shared" si="5"/>
        <v>事情辦起來耗費大，需要自己付出。</v>
      </c>
      <c r="J4">
        <f t="shared" si="6"/>
        <v>4</v>
      </c>
      <c r="K4">
        <f t="shared" si="7"/>
        <v>2</v>
      </c>
    </row>
    <row r="5" spans="1:11" x14ac:dyDescent="0.25">
      <c r="A5">
        <f t="shared" si="8"/>
        <v>1</v>
      </c>
      <c r="B5">
        <f t="shared" si="9"/>
        <v>4</v>
      </c>
      <c r="C5" t="str">
        <f t="shared" si="0"/>
        <v>坎</v>
      </c>
      <c r="D5" t="str">
        <f t="shared" si="1"/>
        <v>巽</v>
      </c>
      <c r="E5" t="str">
        <f t="shared" si="2"/>
        <v>水</v>
      </c>
      <c r="F5" t="str">
        <f t="shared" si="3"/>
        <v>木</v>
      </c>
      <c r="G5" t="str">
        <f t="shared" si="10"/>
        <v>水木</v>
      </c>
      <c r="H5" t="str">
        <f t="shared" si="4"/>
        <v>生→</v>
      </c>
      <c r="I5" t="str">
        <f t="shared" si="5"/>
        <v>事情辦起來耗費大，需要自己付出。</v>
      </c>
      <c r="J5">
        <f t="shared" si="6"/>
        <v>4</v>
      </c>
      <c r="K5">
        <f t="shared" si="7"/>
        <v>1</v>
      </c>
    </row>
    <row r="6" spans="1:11" x14ac:dyDescent="0.25">
      <c r="A6">
        <f t="shared" si="8"/>
        <v>1</v>
      </c>
      <c r="B6">
        <f t="shared" si="9"/>
        <v>5</v>
      </c>
      <c r="C6" t="str">
        <f t="shared" si="0"/>
        <v>坎</v>
      </c>
      <c r="D6" t="str">
        <f t="shared" si="1"/>
        <v>中</v>
      </c>
      <c r="E6" t="str">
        <f t="shared" si="2"/>
        <v>水</v>
      </c>
      <c r="F6" t="str">
        <f t="shared" si="3"/>
        <v>土</v>
      </c>
      <c r="G6" t="str">
        <f t="shared" si="10"/>
        <v>水土</v>
      </c>
      <c r="H6" t="str">
        <f t="shared" si="4"/>
        <v>←剋</v>
      </c>
      <c r="I6" t="str">
        <f t="shared" si="5"/>
        <v>事情對求測人不利，麻煩不好辦，有阻礙。</v>
      </c>
      <c r="J6">
        <f t="shared" si="6"/>
        <v>4</v>
      </c>
      <c r="K6">
        <f t="shared" si="7"/>
        <v>-1</v>
      </c>
    </row>
    <row r="7" spans="1:11" x14ac:dyDescent="0.25">
      <c r="A7">
        <f t="shared" si="8"/>
        <v>1</v>
      </c>
      <c r="B7">
        <f t="shared" si="9"/>
        <v>6</v>
      </c>
      <c r="C7" t="str">
        <f t="shared" si="0"/>
        <v>坎</v>
      </c>
      <c r="D7" t="str">
        <f t="shared" si="1"/>
        <v>乾</v>
      </c>
      <c r="E7" t="str">
        <f t="shared" si="2"/>
        <v>水</v>
      </c>
      <c r="F7" t="str">
        <f t="shared" si="3"/>
        <v>金</v>
      </c>
      <c r="G7" t="str">
        <f t="shared" si="10"/>
        <v>水金</v>
      </c>
      <c r="H7" t="str">
        <f t="shared" si="4"/>
        <v>←生</v>
      </c>
      <c r="I7" t="str">
        <f t="shared" si="5"/>
        <v>事情對求測人有利，容易辦</v>
      </c>
      <c r="J7">
        <f t="shared" si="6"/>
        <v>4</v>
      </c>
      <c r="K7">
        <f t="shared" si="7"/>
        <v>5</v>
      </c>
    </row>
    <row r="8" spans="1:11" x14ac:dyDescent="0.25">
      <c r="A8">
        <f t="shared" si="8"/>
        <v>1</v>
      </c>
      <c r="B8">
        <f t="shared" si="9"/>
        <v>7</v>
      </c>
      <c r="C8" t="str">
        <f t="shared" si="0"/>
        <v>坎</v>
      </c>
      <c r="D8" t="str">
        <f t="shared" si="1"/>
        <v>兌</v>
      </c>
      <c r="E8" t="str">
        <f t="shared" si="2"/>
        <v>水</v>
      </c>
      <c r="F8" t="str">
        <f t="shared" si="3"/>
        <v>金</v>
      </c>
      <c r="G8" t="str">
        <f t="shared" si="10"/>
        <v>水金</v>
      </c>
      <c r="H8" t="str">
        <f t="shared" si="4"/>
        <v>←生</v>
      </c>
      <c r="I8" t="str">
        <f t="shared" si="5"/>
        <v>事情對求測人有利，容易辦</v>
      </c>
      <c r="J8">
        <f t="shared" si="6"/>
        <v>4</v>
      </c>
      <c r="K8">
        <f t="shared" si="7"/>
        <v>6</v>
      </c>
    </row>
    <row r="9" spans="1:11" x14ac:dyDescent="0.25">
      <c r="A9">
        <f t="shared" si="8"/>
        <v>1</v>
      </c>
      <c r="B9">
        <f t="shared" si="9"/>
        <v>8</v>
      </c>
      <c r="C9" t="str">
        <f t="shared" si="0"/>
        <v>坎</v>
      </c>
      <c r="D9" t="str">
        <f t="shared" si="1"/>
        <v>艮</v>
      </c>
      <c r="E9" t="str">
        <f t="shared" si="2"/>
        <v>水</v>
      </c>
      <c r="F9" t="str">
        <f t="shared" si="3"/>
        <v>土</v>
      </c>
      <c r="G9" t="str">
        <f t="shared" si="10"/>
        <v>水土</v>
      </c>
      <c r="H9" t="str">
        <f t="shared" si="4"/>
        <v>←剋</v>
      </c>
      <c r="I9" t="str">
        <f t="shared" si="5"/>
        <v>事情對求測人不利，麻煩不好辦，有阻礙。</v>
      </c>
      <c r="J9">
        <f t="shared" si="6"/>
        <v>4</v>
      </c>
      <c r="K9">
        <f t="shared" si="7"/>
        <v>3</v>
      </c>
    </row>
    <row r="10" spans="1:11" x14ac:dyDescent="0.25">
      <c r="A10">
        <f t="shared" si="8"/>
        <v>1</v>
      </c>
      <c r="B10">
        <f t="shared" si="9"/>
        <v>9</v>
      </c>
      <c r="C10" t="str">
        <f t="shared" si="0"/>
        <v>坎</v>
      </c>
      <c r="D10" t="str">
        <f t="shared" si="1"/>
        <v>離</v>
      </c>
      <c r="E10" t="str">
        <f t="shared" si="2"/>
        <v>水</v>
      </c>
      <c r="F10" t="str">
        <f t="shared" si="3"/>
        <v>火</v>
      </c>
      <c r="G10" t="str">
        <f t="shared" si="10"/>
        <v>水火</v>
      </c>
      <c r="H10" t="str">
        <f t="shared" si="4"/>
        <v>剋→</v>
      </c>
      <c r="I10" t="str">
        <f t="shared" si="5"/>
        <v>事情在掌握之中，需要自己操控。</v>
      </c>
      <c r="J10">
        <f t="shared" si="6"/>
        <v>4</v>
      </c>
      <c r="K10">
        <f t="shared" si="7"/>
        <v>8</v>
      </c>
    </row>
    <row r="11" spans="1:11" x14ac:dyDescent="0.25">
      <c r="A11">
        <f t="shared" si="8"/>
        <v>2</v>
      </c>
      <c r="B11">
        <f t="shared" si="9"/>
        <v>1</v>
      </c>
      <c r="C11" t="str">
        <f t="shared" si="0"/>
        <v>坤</v>
      </c>
      <c r="D11" t="str">
        <f t="shared" si="1"/>
        <v>坎</v>
      </c>
      <c r="E11" t="str">
        <f t="shared" si="2"/>
        <v>土</v>
      </c>
      <c r="F11" t="str">
        <f t="shared" si="3"/>
        <v>水</v>
      </c>
      <c r="G11" t="str">
        <f t="shared" si="10"/>
        <v>土水</v>
      </c>
      <c r="H11" t="str">
        <f t="shared" si="4"/>
        <v>剋→</v>
      </c>
      <c r="I11" t="str">
        <f t="shared" si="5"/>
        <v>事情在掌握之中，需要自己操控。</v>
      </c>
      <c r="J11">
        <f t="shared" si="6"/>
        <v>7</v>
      </c>
      <c r="K11">
        <f t="shared" si="7"/>
        <v>4</v>
      </c>
    </row>
    <row r="12" spans="1:11" x14ac:dyDescent="0.25">
      <c r="A12">
        <f t="shared" si="8"/>
        <v>2</v>
      </c>
      <c r="B12">
        <f t="shared" si="9"/>
        <v>2</v>
      </c>
      <c r="C12" t="str">
        <f t="shared" si="0"/>
        <v>坤</v>
      </c>
      <c r="D12" t="str">
        <f t="shared" si="1"/>
        <v>坤</v>
      </c>
      <c r="E12" t="str">
        <f t="shared" si="2"/>
        <v>土</v>
      </c>
      <c r="F12" t="str">
        <f t="shared" si="3"/>
        <v>土</v>
      </c>
      <c r="G12" t="str">
        <f t="shared" si="10"/>
        <v>土土</v>
      </c>
      <c r="H12" t="str">
        <f t="shared" si="4"/>
        <v>比</v>
      </c>
      <c r="I12" t="str">
        <f t="shared" si="5"/>
        <v>事情發展較快，容易辦</v>
      </c>
      <c r="J12">
        <f t="shared" si="6"/>
        <v>7</v>
      </c>
      <c r="K12">
        <f t="shared" si="7"/>
        <v>7</v>
      </c>
    </row>
    <row r="13" spans="1:11" x14ac:dyDescent="0.25">
      <c r="A13">
        <f t="shared" si="8"/>
        <v>2</v>
      </c>
      <c r="B13">
        <f t="shared" si="9"/>
        <v>3</v>
      </c>
      <c r="C13" t="str">
        <f t="shared" si="0"/>
        <v>坤</v>
      </c>
      <c r="D13" t="str">
        <f t="shared" si="1"/>
        <v>震</v>
      </c>
      <c r="E13" t="str">
        <f t="shared" si="2"/>
        <v>土</v>
      </c>
      <c r="F13" t="str">
        <f t="shared" si="3"/>
        <v>木</v>
      </c>
      <c r="G13" t="str">
        <f t="shared" si="10"/>
        <v>土木</v>
      </c>
      <c r="H13" t="str">
        <f t="shared" si="4"/>
        <v>←剋</v>
      </c>
      <c r="I13" t="str">
        <f t="shared" si="5"/>
        <v>事情對求測人不利，麻煩不好辦，有阻礙。</v>
      </c>
      <c r="J13">
        <f t="shared" si="6"/>
        <v>7</v>
      </c>
      <c r="K13">
        <f t="shared" si="7"/>
        <v>2</v>
      </c>
    </row>
    <row r="14" spans="1:11" x14ac:dyDescent="0.25">
      <c r="A14">
        <f t="shared" si="8"/>
        <v>2</v>
      </c>
      <c r="B14">
        <f t="shared" si="9"/>
        <v>4</v>
      </c>
      <c r="C14" t="str">
        <f t="shared" si="0"/>
        <v>坤</v>
      </c>
      <c r="D14" t="str">
        <f t="shared" si="1"/>
        <v>巽</v>
      </c>
      <c r="E14" t="str">
        <f t="shared" si="2"/>
        <v>土</v>
      </c>
      <c r="F14" t="str">
        <f t="shared" si="3"/>
        <v>木</v>
      </c>
      <c r="G14" t="str">
        <f t="shared" si="10"/>
        <v>土木</v>
      </c>
      <c r="H14" t="str">
        <f t="shared" si="4"/>
        <v>←剋</v>
      </c>
      <c r="I14" t="str">
        <f t="shared" si="5"/>
        <v>事情對求測人不利，麻煩不好辦，有阻礙。</v>
      </c>
      <c r="J14">
        <f t="shared" si="6"/>
        <v>7</v>
      </c>
      <c r="K14">
        <f t="shared" si="7"/>
        <v>1</v>
      </c>
    </row>
    <row r="15" spans="1:11" x14ac:dyDescent="0.25">
      <c r="A15">
        <f t="shared" si="8"/>
        <v>2</v>
      </c>
      <c r="B15">
        <f t="shared" si="9"/>
        <v>5</v>
      </c>
      <c r="C15" t="str">
        <f t="shared" si="0"/>
        <v>坤</v>
      </c>
      <c r="D15" t="str">
        <f t="shared" si="1"/>
        <v>中</v>
      </c>
      <c r="E15" t="str">
        <f t="shared" si="2"/>
        <v>土</v>
      </c>
      <c r="F15" t="str">
        <f t="shared" si="3"/>
        <v>土</v>
      </c>
      <c r="G15" t="str">
        <f t="shared" si="10"/>
        <v>土土</v>
      </c>
      <c r="H15" t="str">
        <f t="shared" si="4"/>
        <v>比</v>
      </c>
      <c r="I15" t="str">
        <f t="shared" si="5"/>
        <v>事情發展較快，容易辦</v>
      </c>
      <c r="J15">
        <f t="shared" si="6"/>
        <v>7</v>
      </c>
      <c r="K15">
        <f t="shared" si="7"/>
        <v>-1</v>
      </c>
    </row>
    <row r="16" spans="1:11" x14ac:dyDescent="0.25">
      <c r="A16">
        <f t="shared" si="8"/>
        <v>2</v>
      </c>
      <c r="B16">
        <f t="shared" si="9"/>
        <v>6</v>
      </c>
      <c r="C16" t="str">
        <f t="shared" si="0"/>
        <v>坤</v>
      </c>
      <c r="D16" t="str">
        <f t="shared" si="1"/>
        <v>乾</v>
      </c>
      <c r="E16" t="str">
        <f t="shared" si="2"/>
        <v>土</v>
      </c>
      <c r="F16" t="str">
        <f t="shared" si="3"/>
        <v>金</v>
      </c>
      <c r="G16" t="str">
        <f t="shared" si="10"/>
        <v>土金</v>
      </c>
      <c r="H16" t="str">
        <f t="shared" si="4"/>
        <v>生→</v>
      </c>
      <c r="I16" t="str">
        <f t="shared" si="5"/>
        <v>事情辦起來耗費大，需要自己付出。</v>
      </c>
      <c r="J16">
        <f t="shared" si="6"/>
        <v>7</v>
      </c>
      <c r="K16">
        <f t="shared" si="7"/>
        <v>5</v>
      </c>
    </row>
    <row r="17" spans="1:11" x14ac:dyDescent="0.25">
      <c r="A17">
        <f t="shared" si="8"/>
        <v>2</v>
      </c>
      <c r="B17">
        <f t="shared" si="9"/>
        <v>7</v>
      </c>
      <c r="C17" t="str">
        <f t="shared" si="0"/>
        <v>坤</v>
      </c>
      <c r="D17" t="str">
        <f t="shared" si="1"/>
        <v>兌</v>
      </c>
      <c r="E17" t="str">
        <f t="shared" si="2"/>
        <v>土</v>
      </c>
      <c r="F17" t="str">
        <f t="shared" si="3"/>
        <v>金</v>
      </c>
      <c r="G17" t="str">
        <f t="shared" si="10"/>
        <v>土金</v>
      </c>
      <c r="H17" t="str">
        <f t="shared" si="4"/>
        <v>生→</v>
      </c>
      <c r="I17" t="str">
        <f t="shared" si="5"/>
        <v>事情辦起來耗費大，需要自己付出。</v>
      </c>
      <c r="J17">
        <f t="shared" si="6"/>
        <v>7</v>
      </c>
      <c r="K17">
        <f t="shared" si="7"/>
        <v>6</v>
      </c>
    </row>
    <row r="18" spans="1:11" x14ac:dyDescent="0.25">
      <c r="A18">
        <f t="shared" si="8"/>
        <v>2</v>
      </c>
      <c r="B18">
        <f t="shared" si="9"/>
        <v>8</v>
      </c>
      <c r="C18" t="str">
        <f t="shared" si="0"/>
        <v>坤</v>
      </c>
      <c r="D18" t="str">
        <f t="shared" si="1"/>
        <v>艮</v>
      </c>
      <c r="E18" t="str">
        <f t="shared" si="2"/>
        <v>土</v>
      </c>
      <c r="F18" t="str">
        <f t="shared" si="3"/>
        <v>土</v>
      </c>
      <c r="G18" t="str">
        <f t="shared" si="10"/>
        <v>土土</v>
      </c>
      <c r="H18" t="str">
        <f t="shared" si="4"/>
        <v>比</v>
      </c>
      <c r="I18" t="str">
        <f t="shared" si="5"/>
        <v>事情發展較快，容易辦</v>
      </c>
      <c r="J18">
        <f t="shared" si="6"/>
        <v>7</v>
      </c>
      <c r="K18">
        <f t="shared" si="7"/>
        <v>3</v>
      </c>
    </row>
    <row r="19" spans="1:11" x14ac:dyDescent="0.25">
      <c r="A19">
        <f t="shared" si="8"/>
        <v>2</v>
      </c>
      <c r="B19">
        <f t="shared" si="9"/>
        <v>9</v>
      </c>
      <c r="C19" t="str">
        <f t="shared" si="0"/>
        <v>坤</v>
      </c>
      <c r="D19" t="str">
        <f t="shared" si="1"/>
        <v>離</v>
      </c>
      <c r="E19" t="str">
        <f t="shared" si="2"/>
        <v>土</v>
      </c>
      <c r="F19" t="str">
        <f t="shared" si="3"/>
        <v>火</v>
      </c>
      <c r="G19" t="str">
        <f t="shared" si="10"/>
        <v>土火</v>
      </c>
      <c r="H19" t="str">
        <f t="shared" si="4"/>
        <v>←生</v>
      </c>
      <c r="I19" t="str">
        <f t="shared" si="5"/>
        <v>事情對求測人有利，容易辦</v>
      </c>
      <c r="J19">
        <f t="shared" si="6"/>
        <v>7</v>
      </c>
      <c r="K19">
        <f t="shared" si="7"/>
        <v>8</v>
      </c>
    </row>
    <row r="20" spans="1:11" x14ac:dyDescent="0.25">
      <c r="A20">
        <f t="shared" si="8"/>
        <v>3</v>
      </c>
      <c r="B20">
        <f t="shared" si="9"/>
        <v>1</v>
      </c>
      <c r="C20" t="str">
        <f t="shared" si="0"/>
        <v>震</v>
      </c>
      <c r="D20" t="str">
        <f t="shared" si="1"/>
        <v>坎</v>
      </c>
      <c r="E20" t="str">
        <f t="shared" si="2"/>
        <v>木</v>
      </c>
      <c r="F20" t="str">
        <f t="shared" si="3"/>
        <v>水</v>
      </c>
      <c r="G20" t="str">
        <f t="shared" si="10"/>
        <v>木水</v>
      </c>
      <c r="H20" t="str">
        <f t="shared" si="4"/>
        <v>←生</v>
      </c>
      <c r="I20" t="str">
        <f t="shared" si="5"/>
        <v>事情對求測人有利，容易辦</v>
      </c>
      <c r="J20">
        <f t="shared" si="6"/>
        <v>2</v>
      </c>
      <c r="K20">
        <f t="shared" si="7"/>
        <v>4</v>
      </c>
    </row>
    <row r="21" spans="1:11" x14ac:dyDescent="0.25">
      <c r="A21">
        <f t="shared" si="8"/>
        <v>3</v>
      </c>
      <c r="B21">
        <f t="shared" si="9"/>
        <v>2</v>
      </c>
      <c r="C21" t="str">
        <f t="shared" si="0"/>
        <v>震</v>
      </c>
      <c r="D21" t="str">
        <f t="shared" si="1"/>
        <v>坤</v>
      </c>
      <c r="E21" t="str">
        <f t="shared" si="2"/>
        <v>木</v>
      </c>
      <c r="F21" t="str">
        <f t="shared" si="3"/>
        <v>土</v>
      </c>
      <c r="G21" t="str">
        <f t="shared" si="10"/>
        <v>木土</v>
      </c>
      <c r="H21" t="str">
        <f t="shared" si="4"/>
        <v>剋→</v>
      </c>
      <c r="I21" t="str">
        <f t="shared" si="5"/>
        <v>事情在掌握之中，需要自己操控。</v>
      </c>
      <c r="J21">
        <f t="shared" si="6"/>
        <v>2</v>
      </c>
      <c r="K21">
        <f t="shared" si="7"/>
        <v>7</v>
      </c>
    </row>
    <row r="22" spans="1:11" x14ac:dyDescent="0.25">
      <c r="A22">
        <f t="shared" si="8"/>
        <v>3</v>
      </c>
      <c r="B22">
        <f t="shared" si="9"/>
        <v>3</v>
      </c>
      <c r="C22" t="str">
        <f t="shared" si="0"/>
        <v>震</v>
      </c>
      <c r="D22" t="str">
        <f t="shared" si="1"/>
        <v>震</v>
      </c>
      <c r="E22" t="str">
        <f t="shared" si="2"/>
        <v>木</v>
      </c>
      <c r="F22" t="str">
        <f t="shared" si="3"/>
        <v>木</v>
      </c>
      <c r="G22" t="str">
        <f t="shared" si="10"/>
        <v>木木</v>
      </c>
      <c r="H22" t="str">
        <f t="shared" si="4"/>
        <v>比</v>
      </c>
      <c r="I22" t="str">
        <f t="shared" si="5"/>
        <v>事情發展較快，容易辦</v>
      </c>
      <c r="J22">
        <f t="shared" si="6"/>
        <v>2</v>
      </c>
      <c r="K22">
        <f t="shared" si="7"/>
        <v>2</v>
      </c>
    </row>
    <row r="23" spans="1:11" x14ac:dyDescent="0.25">
      <c r="A23">
        <f t="shared" si="8"/>
        <v>3</v>
      </c>
      <c r="B23">
        <f t="shared" si="9"/>
        <v>4</v>
      </c>
      <c r="C23" t="str">
        <f t="shared" si="0"/>
        <v>震</v>
      </c>
      <c r="D23" t="str">
        <f t="shared" si="1"/>
        <v>巽</v>
      </c>
      <c r="E23" t="str">
        <f t="shared" si="2"/>
        <v>木</v>
      </c>
      <c r="F23" t="str">
        <f t="shared" si="3"/>
        <v>木</v>
      </c>
      <c r="G23" t="str">
        <f t="shared" si="10"/>
        <v>木木</v>
      </c>
      <c r="H23" t="str">
        <f t="shared" si="4"/>
        <v>比</v>
      </c>
      <c r="I23" t="str">
        <f t="shared" si="5"/>
        <v>事情發展較快，容易辦</v>
      </c>
      <c r="J23">
        <f t="shared" si="6"/>
        <v>2</v>
      </c>
      <c r="K23">
        <f t="shared" si="7"/>
        <v>1</v>
      </c>
    </row>
    <row r="24" spans="1:11" x14ac:dyDescent="0.25">
      <c r="A24">
        <f t="shared" si="8"/>
        <v>3</v>
      </c>
      <c r="B24">
        <f t="shared" si="9"/>
        <v>5</v>
      </c>
      <c r="C24" t="str">
        <f t="shared" si="0"/>
        <v>震</v>
      </c>
      <c r="D24" t="str">
        <f t="shared" si="1"/>
        <v>中</v>
      </c>
      <c r="E24" t="str">
        <f t="shared" si="2"/>
        <v>木</v>
      </c>
      <c r="F24" t="str">
        <f t="shared" si="3"/>
        <v>土</v>
      </c>
      <c r="G24" t="str">
        <f t="shared" si="10"/>
        <v>木土</v>
      </c>
      <c r="H24" t="str">
        <f t="shared" si="4"/>
        <v>剋→</v>
      </c>
      <c r="I24" t="str">
        <f t="shared" si="5"/>
        <v>事情在掌握之中，需要自己操控。</v>
      </c>
      <c r="J24">
        <f t="shared" si="6"/>
        <v>2</v>
      </c>
      <c r="K24">
        <f t="shared" si="7"/>
        <v>-1</v>
      </c>
    </row>
    <row r="25" spans="1:11" x14ac:dyDescent="0.25">
      <c r="A25">
        <f t="shared" si="8"/>
        <v>3</v>
      </c>
      <c r="B25">
        <f t="shared" si="9"/>
        <v>6</v>
      </c>
      <c r="C25" t="str">
        <f t="shared" si="0"/>
        <v>震</v>
      </c>
      <c r="D25" t="str">
        <f t="shared" si="1"/>
        <v>乾</v>
      </c>
      <c r="E25" t="str">
        <f t="shared" si="2"/>
        <v>木</v>
      </c>
      <c r="F25" t="str">
        <f t="shared" si="3"/>
        <v>金</v>
      </c>
      <c r="G25" t="str">
        <f t="shared" si="10"/>
        <v>木金</v>
      </c>
      <c r="H25" t="str">
        <f t="shared" si="4"/>
        <v>←剋</v>
      </c>
      <c r="I25" t="str">
        <f t="shared" si="5"/>
        <v>事情對求測人不利，麻煩不好辦，有阻礙。</v>
      </c>
      <c r="J25">
        <f t="shared" si="6"/>
        <v>2</v>
      </c>
      <c r="K25">
        <f t="shared" si="7"/>
        <v>5</v>
      </c>
    </row>
    <row r="26" spans="1:11" x14ac:dyDescent="0.25">
      <c r="A26">
        <f t="shared" si="8"/>
        <v>3</v>
      </c>
      <c r="B26">
        <f t="shared" si="9"/>
        <v>7</v>
      </c>
      <c r="C26" t="str">
        <f t="shared" si="0"/>
        <v>震</v>
      </c>
      <c r="D26" t="str">
        <f t="shared" si="1"/>
        <v>兌</v>
      </c>
      <c r="E26" t="str">
        <f t="shared" si="2"/>
        <v>木</v>
      </c>
      <c r="F26" t="str">
        <f t="shared" si="3"/>
        <v>金</v>
      </c>
      <c r="G26" t="str">
        <f t="shared" si="10"/>
        <v>木金</v>
      </c>
      <c r="H26" t="str">
        <f t="shared" si="4"/>
        <v>←剋</v>
      </c>
      <c r="I26" t="str">
        <f t="shared" si="5"/>
        <v>事情對求測人不利，麻煩不好辦，有阻礙。</v>
      </c>
      <c r="J26">
        <f t="shared" si="6"/>
        <v>2</v>
      </c>
      <c r="K26">
        <f t="shared" si="7"/>
        <v>6</v>
      </c>
    </row>
    <row r="27" spans="1:11" x14ac:dyDescent="0.25">
      <c r="A27">
        <f t="shared" si="8"/>
        <v>3</v>
      </c>
      <c r="B27">
        <f t="shared" si="9"/>
        <v>8</v>
      </c>
      <c r="C27" t="str">
        <f t="shared" si="0"/>
        <v>震</v>
      </c>
      <c r="D27" t="str">
        <f t="shared" si="1"/>
        <v>艮</v>
      </c>
      <c r="E27" t="str">
        <f t="shared" si="2"/>
        <v>木</v>
      </c>
      <c r="F27" t="str">
        <f t="shared" si="3"/>
        <v>土</v>
      </c>
      <c r="G27" t="str">
        <f t="shared" si="10"/>
        <v>木土</v>
      </c>
      <c r="H27" t="str">
        <f t="shared" si="4"/>
        <v>剋→</v>
      </c>
      <c r="I27" t="str">
        <f t="shared" si="5"/>
        <v>事情在掌握之中，需要自己操控。</v>
      </c>
      <c r="J27">
        <f t="shared" si="6"/>
        <v>2</v>
      </c>
      <c r="K27">
        <f t="shared" si="7"/>
        <v>3</v>
      </c>
    </row>
    <row r="28" spans="1:11" x14ac:dyDescent="0.25">
      <c r="A28">
        <f t="shared" si="8"/>
        <v>3</v>
      </c>
      <c r="B28">
        <f t="shared" si="9"/>
        <v>9</v>
      </c>
      <c r="C28" t="str">
        <f t="shared" si="0"/>
        <v>震</v>
      </c>
      <c r="D28" t="str">
        <f t="shared" si="1"/>
        <v>離</v>
      </c>
      <c r="E28" t="str">
        <f t="shared" si="2"/>
        <v>木</v>
      </c>
      <c r="F28" t="str">
        <f t="shared" si="3"/>
        <v>火</v>
      </c>
      <c r="G28" t="str">
        <f t="shared" si="10"/>
        <v>木火</v>
      </c>
      <c r="H28" t="str">
        <f t="shared" si="4"/>
        <v>生→</v>
      </c>
      <c r="I28" t="str">
        <f t="shared" si="5"/>
        <v>事情辦起來耗費大，需要自己付出。</v>
      </c>
      <c r="J28">
        <f t="shared" si="6"/>
        <v>2</v>
      </c>
      <c r="K28">
        <f t="shared" si="7"/>
        <v>8</v>
      </c>
    </row>
    <row r="29" spans="1:11" x14ac:dyDescent="0.25">
      <c r="A29">
        <f t="shared" si="8"/>
        <v>4</v>
      </c>
      <c r="B29">
        <f t="shared" si="9"/>
        <v>1</v>
      </c>
      <c r="C29" t="str">
        <f t="shared" si="0"/>
        <v>巽</v>
      </c>
      <c r="D29" t="str">
        <f t="shared" si="1"/>
        <v>坎</v>
      </c>
      <c r="E29" t="str">
        <f t="shared" si="2"/>
        <v>木</v>
      </c>
      <c r="F29" t="str">
        <f t="shared" si="3"/>
        <v>水</v>
      </c>
      <c r="G29" t="str">
        <f t="shared" si="10"/>
        <v>木水</v>
      </c>
      <c r="H29" t="str">
        <f t="shared" si="4"/>
        <v>←生</v>
      </c>
      <c r="I29" t="str">
        <f t="shared" si="5"/>
        <v>事情對求測人有利，容易辦</v>
      </c>
      <c r="J29">
        <f t="shared" si="6"/>
        <v>1</v>
      </c>
      <c r="K29">
        <f t="shared" si="7"/>
        <v>4</v>
      </c>
    </row>
    <row r="30" spans="1:11" x14ac:dyDescent="0.25">
      <c r="A30">
        <f t="shared" si="8"/>
        <v>4</v>
      </c>
      <c r="B30">
        <f t="shared" si="9"/>
        <v>2</v>
      </c>
      <c r="C30" t="str">
        <f t="shared" si="0"/>
        <v>巽</v>
      </c>
      <c r="D30" t="str">
        <f t="shared" si="1"/>
        <v>坤</v>
      </c>
      <c r="E30" t="str">
        <f t="shared" si="2"/>
        <v>木</v>
      </c>
      <c r="F30" t="str">
        <f t="shared" si="3"/>
        <v>土</v>
      </c>
      <c r="G30" t="str">
        <f t="shared" si="10"/>
        <v>木土</v>
      </c>
      <c r="H30" t="str">
        <f t="shared" si="4"/>
        <v>剋→</v>
      </c>
      <c r="I30" t="str">
        <f t="shared" si="5"/>
        <v>事情在掌握之中，需要自己操控。</v>
      </c>
      <c r="J30">
        <f t="shared" si="6"/>
        <v>1</v>
      </c>
      <c r="K30">
        <f t="shared" si="7"/>
        <v>7</v>
      </c>
    </row>
    <row r="31" spans="1:11" x14ac:dyDescent="0.25">
      <c r="A31">
        <f t="shared" si="8"/>
        <v>4</v>
      </c>
      <c r="B31">
        <f t="shared" si="9"/>
        <v>3</v>
      </c>
      <c r="C31" t="str">
        <f t="shared" si="0"/>
        <v>巽</v>
      </c>
      <c r="D31" t="str">
        <f t="shared" si="1"/>
        <v>震</v>
      </c>
      <c r="E31" t="str">
        <f t="shared" si="2"/>
        <v>木</v>
      </c>
      <c r="F31" t="str">
        <f t="shared" si="3"/>
        <v>木</v>
      </c>
      <c r="G31" t="str">
        <f t="shared" si="10"/>
        <v>木木</v>
      </c>
      <c r="H31" t="str">
        <f t="shared" si="4"/>
        <v>比</v>
      </c>
      <c r="I31" t="str">
        <f t="shared" si="5"/>
        <v>事情發展較快，容易辦</v>
      </c>
      <c r="J31">
        <f t="shared" si="6"/>
        <v>1</v>
      </c>
      <c r="K31">
        <f t="shared" si="7"/>
        <v>2</v>
      </c>
    </row>
    <row r="32" spans="1:11" x14ac:dyDescent="0.25">
      <c r="A32">
        <f t="shared" si="8"/>
        <v>4</v>
      </c>
      <c r="B32">
        <f t="shared" si="9"/>
        <v>4</v>
      </c>
      <c r="C32" t="str">
        <f t="shared" si="0"/>
        <v>巽</v>
      </c>
      <c r="D32" t="str">
        <f t="shared" si="1"/>
        <v>巽</v>
      </c>
      <c r="E32" t="str">
        <f t="shared" si="2"/>
        <v>木</v>
      </c>
      <c r="F32" t="str">
        <f t="shared" si="3"/>
        <v>木</v>
      </c>
      <c r="G32" t="str">
        <f t="shared" si="10"/>
        <v>木木</v>
      </c>
      <c r="H32" t="str">
        <f t="shared" si="4"/>
        <v>比</v>
      </c>
      <c r="I32" t="str">
        <f t="shared" si="5"/>
        <v>事情發展較快，容易辦</v>
      </c>
      <c r="J32">
        <f t="shared" si="6"/>
        <v>1</v>
      </c>
      <c r="K32">
        <f t="shared" si="7"/>
        <v>1</v>
      </c>
    </row>
    <row r="33" spans="1:11" x14ac:dyDescent="0.25">
      <c r="A33">
        <f t="shared" si="8"/>
        <v>4</v>
      </c>
      <c r="B33">
        <f t="shared" si="9"/>
        <v>5</v>
      </c>
      <c r="C33" t="str">
        <f t="shared" si="0"/>
        <v>巽</v>
      </c>
      <c r="D33" t="str">
        <f t="shared" si="1"/>
        <v>中</v>
      </c>
      <c r="E33" t="str">
        <f t="shared" si="2"/>
        <v>木</v>
      </c>
      <c r="F33" t="str">
        <f t="shared" si="3"/>
        <v>土</v>
      </c>
      <c r="G33" t="str">
        <f t="shared" si="10"/>
        <v>木土</v>
      </c>
      <c r="H33" t="str">
        <f t="shared" si="4"/>
        <v>剋→</v>
      </c>
      <c r="I33" t="str">
        <f t="shared" si="5"/>
        <v>事情在掌握之中，需要自己操控。</v>
      </c>
      <c r="J33">
        <f t="shared" si="6"/>
        <v>1</v>
      </c>
      <c r="K33">
        <f t="shared" si="7"/>
        <v>-1</v>
      </c>
    </row>
    <row r="34" spans="1:11" x14ac:dyDescent="0.25">
      <c r="A34">
        <f t="shared" si="8"/>
        <v>4</v>
      </c>
      <c r="B34">
        <f t="shared" si="9"/>
        <v>6</v>
      </c>
      <c r="C34" t="str">
        <f t="shared" ref="C34:C65" si="11">VLOOKUP(A34, 九宮關係,2, FALSE)</f>
        <v>巽</v>
      </c>
      <c r="D34" t="str">
        <f t="shared" ref="D34:D65" si="12">VLOOKUP(B34, 九宮關係,2, FALSE)</f>
        <v>乾</v>
      </c>
      <c r="E34" t="str">
        <f t="shared" ref="E34:E65" si="13">VLOOKUP(A34, 九宮關係, 5, FALSE)</f>
        <v>木</v>
      </c>
      <c r="F34" t="str">
        <f t="shared" ref="F34:F65" si="14">VLOOKUP(B34, 九宮關係, 5, FALSE)</f>
        <v>金</v>
      </c>
      <c r="G34" t="str">
        <f t="shared" si="10"/>
        <v>木金</v>
      </c>
      <c r="H34" t="str">
        <f t="shared" ref="H34:H65" si="15">VLOOKUP(G34, 五行生剋關係, 2, FALSE)</f>
        <v>←剋</v>
      </c>
      <c r="I34" t="str">
        <f t="shared" ref="I34:I65" si="16">VLOOKUP(H34, 生剋旺衰主客, 2, FALSE)</f>
        <v>事情對求測人不利，麻煩不好辦，有阻礙。</v>
      </c>
      <c r="J34">
        <f t="shared" ref="J34:J65" si="17">VLOOKUP(C34, 宮對應位, 5,FALSE)</f>
        <v>1</v>
      </c>
      <c r="K34">
        <f t="shared" ref="K34:K65" si="18">VLOOKUP(D34, 宮對應位, 5,FALSE)</f>
        <v>5</v>
      </c>
    </row>
    <row r="35" spans="1:11" x14ac:dyDescent="0.25">
      <c r="A35">
        <f t="shared" si="8"/>
        <v>4</v>
      </c>
      <c r="B35">
        <f t="shared" si="9"/>
        <v>7</v>
      </c>
      <c r="C35" t="str">
        <f t="shared" si="11"/>
        <v>巽</v>
      </c>
      <c r="D35" t="str">
        <f t="shared" si="12"/>
        <v>兌</v>
      </c>
      <c r="E35" t="str">
        <f t="shared" si="13"/>
        <v>木</v>
      </c>
      <c r="F35" t="str">
        <f t="shared" si="14"/>
        <v>金</v>
      </c>
      <c r="G35" t="str">
        <f t="shared" si="10"/>
        <v>木金</v>
      </c>
      <c r="H35" t="str">
        <f t="shared" si="15"/>
        <v>←剋</v>
      </c>
      <c r="I35" t="str">
        <f t="shared" si="16"/>
        <v>事情對求測人不利，麻煩不好辦，有阻礙。</v>
      </c>
      <c r="J35">
        <f t="shared" si="17"/>
        <v>1</v>
      </c>
      <c r="K35">
        <f t="shared" si="18"/>
        <v>6</v>
      </c>
    </row>
    <row r="36" spans="1:11" x14ac:dyDescent="0.25">
      <c r="A36">
        <f t="shared" si="8"/>
        <v>4</v>
      </c>
      <c r="B36">
        <f t="shared" si="9"/>
        <v>8</v>
      </c>
      <c r="C36" t="str">
        <f t="shared" si="11"/>
        <v>巽</v>
      </c>
      <c r="D36" t="str">
        <f t="shared" si="12"/>
        <v>艮</v>
      </c>
      <c r="E36" t="str">
        <f t="shared" si="13"/>
        <v>木</v>
      </c>
      <c r="F36" t="str">
        <f t="shared" si="14"/>
        <v>土</v>
      </c>
      <c r="G36" t="str">
        <f t="shared" si="10"/>
        <v>木土</v>
      </c>
      <c r="H36" t="str">
        <f t="shared" si="15"/>
        <v>剋→</v>
      </c>
      <c r="I36" t="str">
        <f t="shared" si="16"/>
        <v>事情在掌握之中，需要自己操控。</v>
      </c>
      <c r="J36">
        <f t="shared" si="17"/>
        <v>1</v>
      </c>
      <c r="K36">
        <f t="shared" si="18"/>
        <v>3</v>
      </c>
    </row>
    <row r="37" spans="1:11" x14ac:dyDescent="0.25">
      <c r="A37">
        <f t="shared" si="8"/>
        <v>4</v>
      </c>
      <c r="B37">
        <f t="shared" si="9"/>
        <v>9</v>
      </c>
      <c r="C37" t="str">
        <f t="shared" si="11"/>
        <v>巽</v>
      </c>
      <c r="D37" t="str">
        <f t="shared" si="12"/>
        <v>離</v>
      </c>
      <c r="E37" t="str">
        <f t="shared" si="13"/>
        <v>木</v>
      </c>
      <c r="F37" t="str">
        <f t="shared" si="14"/>
        <v>火</v>
      </c>
      <c r="G37" t="str">
        <f t="shared" si="10"/>
        <v>木火</v>
      </c>
      <c r="H37" t="str">
        <f t="shared" si="15"/>
        <v>生→</v>
      </c>
      <c r="I37" t="str">
        <f t="shared" si="16"/>
        <v>事情辦起來耗費大，需要自己付出。</v>
      </c>
      <c r="J37">
        <f t="shared" si="17"/>
        <v>1</v>
      </c>
      <c r="K37">
        <f t="shared" si="18"/>
        <v>8</v>
      </c>
    </row>
    <row r="38" spans="1:11" x14ac:dyDescent="0.25">
      <c r="A38">
        <f t="shared" si="8"/>
        <v>5</v>
      </c>
      <c r="B38">
        <f t="shared" si="9"/>
        <v>1</v>
      </c>
      <c r="C38" t="str">
        <f t="shared" si="11"/>
        <v>中</v>
      </c>
      <c r="D38" t="str">
        <f t="shared" si="12"/>
        <v>坎</v>
      </c>
      <c r="E38" t="str">
        <f t="shared" si="13"/>
        <v>土</v>
      </c>
      <c r="F38" t="str">
        <f t="shared" si="14"/>
        <v>水</v>
      </c>
      <c r="G38" t="str">
        <f t="shared" si="10"/>
        <v>土水</v>
      </c>
      <c r="H38" t="str">
        <f t="shared" si="15"/>
        <v>剋→</v>
      </c>
      <c r="I38" t="str">
        <f t="shared" si="16"/>
        <v>事情在掌握之中，需要自己操控。</v>
      </c>
      <c r="J38">
        <f t="shared" si="17"/>
        <v>-1</v>
      </c>
      <c r="K38">
        <f t="shared" si="18"/>
        <v>4</v>
      </c>
    </row>
    <row r="39" spans="1:11" x14ac:dyDescent="0.25">
      <c r="A39">
        <f t="shared" si="8"/>
        <v>5</v>
      </c>
      <c r="B39">
        <f t="shared" si="9"/>
        <v>2</v>
      </c>
      <c r="C39" t="str">
        <f t="shared" si="11"/>
        <v>中</v>
      </c>
      <c r="D39" t="str">
        <f t="shared" si="12"/>
        <v>坤</v>
      </c>
      <c r="E39" t="str">
        <f t="shared" si="13"/>
        <v>土</v>
      </c>
      <c r="F39" t="str">
        <f t="shared" si="14"/>
        <v>土</v>
      </c>
      <c r="G39" t="str">
        <f t="shared" si="10"/>
        <v>土土</v>
      </c>
      <c r="H39" t="str">
        <f t="shared" si="15"/>
        <v>比</v>
      </c>
      <c r="I39" t="str">
        <f t="shared" si="16"/>
        <v>事情發展較快，容易辦</v>
      </c>
      <c r="J39">
        <f t="shared" si="17"/>
        <v>-1</v>
      </c>
      <c r="K39">
        <f t="shared" si="18"/>
        <v>7</v>
      </c>
    </row>
    <row r="40" spans="1:11" x14ac:dyDescent="0.25">
      <c r="A40">
        <f t="shared" si="8"/>
        <v>5</v>
      </c>
      <c r="B40">
        <f t="shared" si="9"/>
        <v>3</v>
      </c>
      <c r="C40" t="str">
        <f t="shared" si="11"/>
        <v>中</v>
      </c>
      <c r="D40" t="str">
        <f t="shared" si="12"/>
        <v>震</v>
      </c>
      <c r="E40" t="str">
        <f t="shared" si="13"/>
        <v>土</v>
      </c>
      <c r="F40" t="str">
        <f t="shared" si="14"/>
        <v>木</v>
      </c>
      <c r="G40" t="str">
        <f t="shared" si="10"/>
        <v>土木</v>
      </c>
      <c r="H40" t="str">
        <f t="shared" si="15"/>
        <v>←剋</v>
      </c>
      <c r="I40" t="str">
        <f t="shared" si="16"/>
        <v>事情對求測人不利，麻煩不好辦，有阻礙。</v>
      </c>
      <c r="J40">
        <f t="shared" si="17"/>
        <v>-1</v>
      </c>
      <c r="K40">
        <f t="shared" si="18"/>
        <v>2</v>
      </c>
    </row>
    <row r="41" spans="1:11" x14ac:dyDescent="0.25">
      <c r="A41">
        <f t="shared" si="8"/>
        <v>5</v>
      </c>
      <c r="B41">
        <f t="shared" si="9"/>
        <v>4</v>
      </c>
      <c r="C41" t="str">
        <f t="shared" si="11"/>
        <v>中</v>
      </c>
      <c r="D41" t="str">
        <f t="shared" si="12"/>
        <v>巽</v>
      </c>
      <c r="E41" t="str">
        <f t="shared" si="13"/>
        <v>土</v>
      </c>
      <c r="F41" t="str">
        <f t="shared" si="14"/>
        <v>木</v>
      </c>
      <c r="G41" t="str">
        <f t="shared" si="10"/>
        <v>土木</v>
      </c>
      <c r="H41" t="str">
        <f t="shared" si="15"/>
        <v>←剋</v>
      </c>
      <c r="I41" t="str">
        <f t="shared" si="16"/>
        <v>事情對求測人不利，麻煩不好辦，有阻礙。</v>
      </c>
      <c r="J41">
        <f t="shared" si="17"/>
        <v>-1</v>
      </c>
      <c r="K41">
        <f t="shared" si="18"/>
        <v>1</v>
      </c>
    </row>
    <row r="42" spans="1:11" x14ac:dyDescent="0.25">
      <c r="A42">
        <f t="shared" si="8"/>
        <v>5</v>
      </c>
      <c r="B42">
        <f t="shared" si="9"/>
        <v>5</v>
      </c>
      <c r="C42" t="str">
        <f t="shared" si="11"/>
        <v>中</v>
      </c>
      <c r="D42" t="str">
        <f t="shared" si="12"/>
        <v>中</v>
      </c>
      <c r="E42" t="str">
        <f t="shared" si="13"/>
        <v>土</v>
      </c>
      <c r="F42" t="str">
        <f t="shared" si="14"/>
        <v>土</v>
      </c>
      <c r="G42" t="str">
        <f t="shared" si="10"/>
        <v>土土</v>
      </c>
      <c r="H42" t="str">
        <f t="shared" si="15"/>
        <v>比</v>
      </c>
      <c r="I42" t="str">
        <f t="shared" si="16"/>
        <v>事情發展較快，容易辦</v>
      </c>
      <c r="J42">
        <f t="shared" si="17"/>
        <v>-1</v>
      </c>
      <c r="K42">
        <f t="shared" si="18"/>
        <v>-1</v>
      </c>
    </row>
    <row r="43" spans="1:11" x14ac:dyDescent="0.25">
      <c r="A43">
        <f t="shared" si="8"/>
        <v>5</v>
      </c>
      <c r="B43">
        <f t="shared" si="9"/>
        <v>6</v>
      </c>
      <c r="C43" t="str">
        <f t="shared" si="11"/>
        <v>中</v>
      </c>
      <c r="D43" t="str">
        <f t="shared" si="12"/>
        <v>乾</v>
      </c>
      <c r="E43" t="str">
        <f t="shared" si="13"/>
        <v>土</v>
      </c>
      <c r="F43" t="str">
        <f t="shared" si="14"/>
        <v>金</v>
      </c>
      <c r="G43" t="str">
        <f t="shared" si="10"/>
        <v>土金</v>
      </c>
      <c r="H43" t="str">
        <f t="shared" si="15"/>
        <v>生→</v>
      </c>
      <c r="I43" t="str">
        <f t="shared" si="16"/>
        <v>事情辦起來耗費大，需要自己付出。</v>
      </c>
      <c r="J43">
        <f t="shared" si="17"/>
        <v>-1</v>
      </c>
      <c r="K43">
        <f t="shared" si="18"/>
        <v>5</v>
      </c>
    </row>
    <row r="44" spans="1:11" x14ac:dyDescent="0.25">
      <c r="A44">
        <f t="shared" si="8"/>
        <v>5</v>
      </c>
      <c r="B44">
        <f t="shared" si="9"/>
        <v>7</v>
      </c>
      <c r="C44" t="str">
        <f t="shared" si="11"/>
        <v>中</v>
      </c>
      <c r="D44" t="str">
        <f t="shared" si="12"/>
        <v>兌</v>
      </c>
      <c r="E44" t="str">
        <f t="shared" si="13"/>
        <v>土</v>
      </c>
      <c r="F44" t="str">
        <f t="shared" si="14"/>
        <v>金</v>
      </c>
      <c r="G44" t="str">
        <f t="shared" si="10"/>
        <v>土金</v>
      </c>
      <c r="H44" t="str">
        <f t="shared" si="15"/>
        <v>生→</v>
      </c>
      <c r="I44" t="str">
        <f t="shared" si="16"/>
        <v>事情辦起來耗費大，需要自己付出。</v>
      </c>
      <c r="J44">
        <f t="shared" si="17"/>
        <v>-1</v>
      </c>
      <c r="K44">
        <f t="shared" si="18"/>
        <v>6</v>
      </c>
    </row>
    <row r="45" spans="1:11" x14ac:dyDescent="0.25">
      <c r="A45">
        <f t="shared" si="8"/>
        <v>5</v>
      </c>
      <c r="B45">
        <f t="shared" si="9"/>
        <v>8</v>
      </c>
      <c r="C45" t="str">
        <f t="shared" si="11"/>
        <v>中</v>
      </c>
      <c r="D45" t="str">
        <f t="shared" si="12"/>
        <v>艮</v>
      </c>
      <c r="E45" t="str">
        <f t="shared" si="13"/>
        <v>土</v>
      </c>
      <c r="F45" t="str">
        <f t="shared" si="14"/>
        <v>土</v>
      </c>
      <c r="G45" t="str">
        <f t="shared" si="10"/>
        <v>土土</v>
      </c>
      <c r="H45" t="str">
        <f t="shared" si="15"/>
        <v>比</v>
      </c>
      <c r="I45" t="str">
        <f t="shared" si="16"/>
        <v>事情發展較快，容易辦</v>
      </c>
      <c r="J45">
        <f t="shared" si="17"/>
        <v>-1</v>
      </c>
      <c r="K45">
        <f t="shared" si="18"/>
        <v>3</v>
      </c>
    </row>
    <row r="46" spans="1:11" x14ac:dyDescent="0.25">
      <c r="A46">
        <f t="shared" si="8"/>
        <v>5</v>
      </c>
      <c r="B46">
        <f t="shared" si="9"/>
        <v>9</v>
      </c>
      <c r="C46" t="str">
        <f t="shared" si="11"/>
        <v>中</v>
      </c>
      <c r="D46" t="str">
        <f t="shared" si="12"/>
        <v>離</v>
      </c>
      <c r="E46" t="str">
        <f t="shared" si="13"/>
        <v>土</v>
      </c>
      <c r="F46" t="str">
        <f t="shared" si="14"/>
        <v>火</v>
      </c>
      <c r="G46" t="str">
        <f t="shared" si="10"/>
        <v>土火</v>
      </c>
      <c r="H46" t="str">
        <f t="shared" si="15"/>
        <v>←生</v>
      </c>
      <c r="I46" t="str">
        <f t="shared" si="16"/>
        <v>事情對求測人有利，容易辦</v>
      </c>
      <c r="J46">
        <f t="shared" si="17"/>
        <v>-1</v>
      </c>
      <c r="K46">
        <f t="shared" si="18"/>
        <v>8</v>
      </c>
    </row>
    <row r="47" spans="1:11" x14ac:dyDescent="0.25">
      <c r="A47">
        <f t="shared" si="8"/>
        <v>6</v>
      </c>
      <c r="B47">
        <f t="shared" si="9"/>
        <v>1</v>
      </c>
      <c r="C47" t="str">
        <f t="shared" si="11"/>
        <v>乾</v>
      </c>
      <c r="D47" t="str">
        <f t="shared" si="12"/>
        <v>坎</v>
      </c>
      <c r="E47" t="str">
        <f t="shared" si="13"/>
        <v>金</v>
      </c>
      <c r="F47" t="str">
        <f t="shared" si="14"/>
        <v>水</v>
      </c>
      <c r="G47" t="str">
        <f t="shared" si="10"/>
        <v>金水</v>
      </c>
      <c r="H47" t="str">
        <f t="shared" si="15"/>
        <v>生→</v>
      </c>
      <c r="I47" t="str">
        <f t="shared" si="16"/>
        <v>事情辦起來耗費大，需要自己付出。</v>
      </c>
      <c r="J47">
        <f t="shared" si="17"/>
        <v>5</v>
      </c>
      <c r="K47">
        <f t="shared" si="18"/>
        <v>4</v>
      </c>
    </row>
    <row r="48" spans="1:11" x14ac:dyDescent="0.25">
      <c r="A48">
        <f t="shared" si="8"/>
        <v>6</v>
      </c>
      <c r="B48">
        <f t="shared" si="9"/>
        <v>2</v>
      </c>
      <c r="C48" t="str">
        <f t="shared" si="11"/>
        <v>乾</v>
      </c>
      <c r="D48" t="str">
        <f t="shared" si="12"/>
        <v>坤</v>
      </c>
      <c r="E48" t="str">
        <f t="shared" si="13"/>
        <v>金</v>
      </c>
      <c r="F48" t="str">
        <f t="shared" si="14"/>
        <v>土</v>
      </c>
      <c r="G48" t="str">
        <f t="shared" si="10"/>
        <v>金土</v>
      </c>
      <c r="H48" t="str">
        <f t="shared" si="15"/>
        <v>←生</v>
      </c>
      <c r="I48" t="str">
        <f t="shared" si="16"/>
        <v>事情對求測人有利，容易辦</v>
      </c>
      <c r="J48">
        <f t="shared" si="17"/>
        <v>5</v>
      </c>
      <c r="K48">
        <f t="shared" si="18"/>
        <v>7</v>
      </c>
    </row>
    <row r="49" spans="1:11" x14ac:dyDescent="0.25">
      <c r="A49">
        <f t="shared" si="8"/>
        <v>6</v>
      </c>
      <c r="B49">
        <f t="shared" si="9"/>
        <v>3</v>
      </c>
      <c r="C49" t="str">
        <f t="shared" si="11"/>
        <v>乾</v>
      </c>
      <c r="D49" t="str">
        <f t="shared" si="12"/>
        <v>震</v>
      </c>
      <c r="E49" t="str">
        <f t="shared" si="13"/>
        <v>金</v>
      </c>
      <c r="F49" t="str">
        <f t="shared" si="14"/>
        <v>木</v>
      </c>
      <c r="G49" t="str">
        <f t="shared" si="10"/>
        <v>金木</v>
      </c>
      <c r="H49" t="str">
        <f t="shared" si="15"/>
        <v>剋→</v>
      </c>
      <c r="I49" t="str">
        <f t="shared" si="16"/>
        <v>事情在掌握之中，需要自己操控。</v>
      </c>
      <c r="J49">
        <f t="shared" si="17"/>
        <v>5</v>
      </c>
      <c r="K49">
        <f t="shared" si="18"/>
        <v>2</v>
      </c>
    </row>
    <row r="50" spans="1:11" x14ac:dyDescent="0.25">
      <c r="A50">
        <f t="shared" si="8"/>
        <v>6</v>
      </c>
      <c r="B50">
        <f t="shared" si="9"/>
        <v>4</v>
      </c>
      <c r="C50" t="str">
        <f t="shared" si="11"/>
        <v>乾</v>
      </c>
      <c r="D50" t="str">
        <f t="shared" si="12"/>
        <v>巽</v>
      </c>
      <c r="E50" t="str">
        <f t="shared" si="13"/>
        <v>金</v>
      </c>
      <c r="F50" t="str">
        <f t="shared" si="14"/>
        <v>木</v>
      </c>
      <c r="G50" t="str">
        <f t="shared" si="10"/>
        <v>金木</v>
      </c>
      <c r="H50" t="str">
        <f t="shared" si="15"/>
        <v>剋→</v>
      </c>
      <c r="I50" t="str">
        <f t="shared" si="16"/>
        <v>事情在掌握之中，需要自己操控。</v>
      </c>
      <c r="J50">
        <f t="shared" si="17"/>
        <v>5</v>
      </c>
      <c r="K50">
        <f t="shared" si="18"/>
        <v>1</v>
      </c>
    </row>
    <row r="51" spans="1:11" x14ac:dyDescent="0.25">
      <c r="A51">
        <f t="shared" si="8"/>
        <v>6</v>
      </c>
      <c r="B51">
        <f t="shared" si="9"/>
        <v>5</v>
      </c>
      <c r="C51" t="str">
        <f t="shared" si="11"/>
        <v>乾</v>
      </c>
      <c r="D51" t="str">
        <f t="shared" si="12"/>
        <v>中</v>
      </c>
      <c r="E51" t="str">
        <f t="shared" si="13"/>
        <v>金</v>
      </c>
      <c r="F51" t="str">
        <f t="shared" si="14"/>
        <v>土</v>
      </c>
      <c r="G51" t="str">
        <f t="shared" si="10"/>
        <v>金土</v>
      </c>
      <c r="H51" t="str">
        <f t="shared" si="15"/>
        <v>←生</v>
      </c>
      <c r="I51" t="str">
        <f t="shared" si="16"/>
        <v>事情對求測人有利，容易辦</v>
      </c>
      <c r="J51">
        <f t="shared" si="17"/>
        <v>5</v>
      </c>
      <c r="K51">
        <f t="shared" si="18"/>
        <v>-1</v>
      </c>
    </row>
    <row r="52" spans="1:11" x14ac:dyDescent="0.25">
      <c r="A52">
        <f t="shared" si="8"/>
        <v>6</v>
      </c>
      <c r="B52">
        <f t="shared" si="9"/>
        <v>6</v>
      </c>
      <c r="C52" t="str">
        <f t="shared" si="11"/>
        <v>乾</v>
      </c>
      <c r="D52" t="str">
        <f t="shared" si="12"/>
        <v>乾</v>
      </c>
      <c r="E52" t="str">
        <f t="shared" si="13"/>
        <v>金</v>
      </c>
      <c r="F52" t="str">
        <f t="shared" si="14"/>
        <v>金</v>
      </c>
      <c r="G52" t="str">
        <f t="shared" si="10"/>
        <v>金金</v>
      </c>
      <c r="H52" t="str">
        <f t="shared" si="15"/>
        <v>比</v>
      </c>
      <c r="I52" t="str">
        <f t="shared" si="16"/>
        <v>事情發展較快，容易辦</v>
      </c>
      <c r="J52">
        <f t="shared" si="17"/>
        <v>5</v>
      </c>
      <c r="K52">
        <f t="shared" si="18"/>
        <v>5</v>
      </c>
    </row>
    <row r="53" spans="1:11" x14ac:dyDescent="0.25">
      <c r="A53">
        <f t="shared" si="8"/>
        <v>6</v>
      </c>
      <c r="B53">
        <f t="shared" si="9"/>
        <v>7</v>
      </c>
      <c r="C53" t="str">
        <f t="shared" si="11"/>
        <v>乾</v>
      </c>
      <c r="D53" t="str">
        <f t="shared" si="12"/>
        <v>兌</v>
      </c>
      <c r="E53" t="str">
        <f t="shared" si="13"/>
        <v>金</v>
      </c>
      <c r="F53" t="str">
        <f t="shared" si="14"/>
        <v>金</v>
      </c>
      <c r="G53" t="str">
        <f t="shared" si="10"/>
        <v>金金</v>
      </c>
      <c r="H53" t="str">
        <f t="shared" si="15"/>
        <v>比</v>
      </c>
      <c r="I53" t="str">
        <f t="shared" si="16"/>
        <v>事情發展較快，容易辦</v>
      </c>
      <c r="J53">
        <f t="shared" si="17"/>
        <v>5</v>
      </c>
      <c r="K53">
        <f t="shared" si="18"/>
        <v>6</v>
      </c>
    </row>
    <row r="54" spans="1:11" x14ac:dyDescent="0.25">
      <c r="A54">
        <f t="shared" si="8"/>
        <v>6</v>
      </c>
      <c r="B54">
        <f t="shared" si="9"/>
        <v>8</v>
      </c>
      <c r="C54" t="str">
        <f t="shared" si="11"/>
        <v>乾</v>
      </c>
      <c r="D54" t="str">
        <f t="shared" si="12"/>
        <v>艮</v>
      </c>
      <c r="E54" t="str">
        <f t="shared" si="13"/>
        <v>金</v>
      </c>
      <c r="F54" t="str">
        <f t="shared" si="14"/>
        <v>土</v>
      </c>
      <c r="G54" t="str">
        <f t="shared" si="10"/>
        <v>金土</v>
      </c>
      <c r="H54" t="str">
        <f t="shared" si="15"/>
        <v>←生</v>
      </c>
      <c r="I54" t="str">
        <f t="shared" si="16"/>
        <v>事情對求測人有利，容易辦</v>
      </c>
      <c r="J54">
        <f t="shared" si="17"/>
        <v>5</v>
      </c>
      <c r="K54">
        <f t="shared" si="18"/>
        <v>3</v>
      </c>
    </row>
    <row r="55" spans="1:11" x14ac:dyDescent="0.25">
      <c r="A55">
        <f t="shared" si="8"/>
        <v>6</v>
      </c>
      <c r="B55">
        <f t="shared" si="9"/>
        <v>9</v>
      </c>
      <c r="C55" t="str">
        <f t="shared" si="11"/>
        <v>乾</v>
      </c>
      <c r="D55" t="str">
        <f t="shared" si="12"/>
        <v>離</v>
      </c>
      <c r="E55" t="str">
        <f t="shared" si="13"/>
        <v>金</v>
      </c>
      <c r="F55" t="str">
        <f t="shared" si="14"/>
        <v>火</v>
      </c>
      <c r="G55" t="str">
        <f t="shared" si="10"/>
        <v>金火</v>
      </c>
      <c r="H55" t="str">
        <f t="shared" si="15"/>
        <v>←剋</v>
      </c>
      <c r="I55" t="str">
        <f t="shared" si="16"/>
        <v>事情對求測人不利，麻煩不好辦，有阻礙。</v>
      </c>
      <c r="J55">
        <f t="shared" si="17"/>
        <v>5</v>
      </c>
      <c r="K55">
        <f t="shared" si="18"/>
        <v>8</v>
      </c>
    </row>
    <row r="56" spans="1:11" x14ac:dyDescent="0.25">
      <c r="A56">
        <f t="shared" si="8"/>
        <v>7</v>
      </c>
      <c r="B56">
        <f t="shared" si="9"/>
        <v>1</v>
      </c>
      <c r="C56" t="str">
        <f t="shared" si="11"/>
        <v>兌</v>
      </c>
      <c r="D56" t="str">
        <f t="shared" si="12"/>
        <v>坎</v>
      </c>
      <c r="E56" t="str">
        <f t="shared" si="13"/>
        <v>金</v>
      </c>
      <c r="F56" t="str">
        <f t="shared" si="14"/>
        <v>水</v>
      </c>
      <c r="G56" t="str">
        <f t="shared" si="10"/>
        <v>金水</v>
      </c>
      <c r="H56" t="str">
        <f t="shared" si="15"/>
        <v>生→</v>
      </c>
      <c r="I56" t="str">
        <f t="shared" si="16"/>
        <v>事情辦起來耗費大，需要自己付出。</v>
      </c>
      <c r="J56">
        <f t="shared" si="17"/>
        <v>6</v>
      </c>
      <c r="K56">
        <f t="shared" si="18"/>
        <v>4</v>
      </c>
    </row>
    <row r="57" spans="1:11" x14ac:dyDescent="0.25">
      <c r="A57">
        <f t="shared" si="8"/>
        <v>7</v>
      </c>
      <c r="B57">
        <f t="shared" si="9"/>
        <v>2</v>
      </c>
      <c r="C57" t="str">
        <f t="shared" si="11"/>
        <v>兌</v>
      </c>
      <c r="D57" t="str">
        <f t="shared" si="12"/>
        <v>坤</v>
      </c>
      <c r="E57" t="str">
        <f t="shared" si="13"/>
        <v>金</v>
      </c>
      <c r="F57" t="str">
        <f t="shared" si="14"/>
        <v>土</v>
      </c>
      <c r="G57" t="str">
        <f t="shared" si="10"/>
        <v>金土</v>
      </c>
      <c r="H57" t="str">
        <f t="shared" si="15"/>
        <v>←生</v>
      </c>
      <c r="I57" t="str">
        <f t="shared" si="16"/>
        <v>事情對求測人有利，容易辦</v>
      </c>
      <c r="J57">
        <f t="shared" si="17"/>
        <v>6</v>
      </c>
      <c r="K57">
        <f t="shared" si="18"/>
        <v>7</v>
      </c>
    </row>
    <row r="58" spans="1:11" x14ac:dyDescent="0.25">
      <c r="A58">
        <f t="shared" si="8"/>
        <v>7</v>
      </c>
      <c r="B58">
        <f t="shared" si="9"/>
        <v>3</v>
      </c>
      <c r="C58" t="str">
        <f t="shared" si="11"/>
        <v>兌</v>
      </c>
      <c r="D58" t="str">
        <f t="shared" si="12"/>
        <v>震</v>
      </c>
      <c r="E58" t="str">
        <f t="shared" si="13"/>
        <v>金</v>
      </c>
      <c r="F58" t="str">
        <f t="shared" si="14"/>
        <v>木</v>
      </c>
      <c r="G58" t="str">
        <f t="shared" si="10"/>
        <v>金木</v>
      </c>
      <c r="H58" t="str">
        <f t="shared" si="15"/>
        <v>剋→</v>
      </c>
      <c r="I58" t="str">
        <f t="shared" si="16"/>
        <v>事情在掌握之中，需要自己操控。</v>
      </c>
      <c r="J58">
        <f t="shared" si="17"/>
        <v>6</v>
      </c>
      <c r="K58">
        <f t="shared" si="18"/>
        <v>2</v>
      </c>
    </row>
    <row r="59" spans="1:11" x14ac:dyDescent="0.25">
      <c r="A59">
        <f t="shared" si="8"/>
        <v>7</v>
      </c>
      <c r="B59">
        <f t="shared" si="9"/>
        <v>4</v>
      </c>
      <c r="C59" t="str">
        <f t="shared" si="11"/>
        <v>兌</v>
      </c>
      <c r="D59" t="str">
        <f t="shared" si="12"/>
        <v>巽</v>
      </c>
      <c r="E59" t="str">
        <f t="shared" si="13"/>
        <v>金</v>
      </c>
      <c r="F59" t="str">
        <f t="shared" si="14"/>
        <v>木</v>
      </c>
      <c r="G59" t="str">
        <f t="shared" si="10"/>
        <v>金木</v>
      </c>
      <c r="H59" t="str">
        <f t="shared" si="15"/>
        <v>剋→</v>
      </c>
      <c r="I59" t="str">
        <f t="shared" si="16"/>
        <v>事情在掌握之中，需要自己操控。</v>
      </c>
      <c r="J59">
        <f t="shared" si="17"/>
        <v>6</v>
      </c>
      <c r="K59">
        <f t="shared" si="18"/>
        <v>1</v>
      </c>
    </row>
    <row r="60" spans="1:11" x14ac:dyDescent="0.25">
      <c r="A60">
        <f t="shared" si="8"/>
        <v>7</v>
      </c>
      <c r="B60">
        <f t="shared" si="9"/>
        <v>5</v>
      </c>
      <c r="C60" t="str">
        <f t="shared" si="11"/>
        <v>兌</v>
      </c>
      <c r="D60" t="str">
        <f t="shared" si="12"/>
        <v>中</v>
      </c>
      <c r="E60" t="str">
        <f t="shared" si="13"/>
        <v>金</v>
      </c>
      <c r="F60" t="str">
        <f t="shared" si="14"/>
        <v>土</v>
      </c>
      <c r="G60" t="str">
        <f t="shared" si="10"/>
        <v>金土</v>
      </c>
      <c r="H60" t="str">
        <f t="shared" si="15"/>
        <v>←生</v>
      </c>
      <c r="I60" t="str">
        <f t="shared" si="16"/>
        <v>事情對求測人有利，容易辦</v>
      </c>
      <c r="J60">
        <f t="shared" si="17"/>
        <v>6</v>
      </c>
      <c r="K60">
        <f t="shared" si="18"/>
        <v>-1</v>
      </c>
    </row>
    <row r="61" spans="1:11" x14ac:dyDescent="0.25">
      <c r="A61">
        <f t="shared" si="8"/>
        <v>7</v>
      </c>
      <c r="B61">
        <f t="shared" si="9"/>
        <v>6</v>
      </c>
      <c r="C61" t="str">
        <f t="shared" si="11"/>
        <v>兌</v>
      </c>
      <c r="D61" t="str">
        <f t="shared" si="12"/>
        <v>乾</v>
      </c>
      <c r="E61" t="str">
        <f t="shared" si="13"/>
        <v>金</v>
      </c>
      <c r="F61" t="str">
        <f t="shared" si="14"/>
        <v>金</v>
      </c>
      <c r="G61" t="str">
        <f t="shared" si="10"/>
        <v>金金</v>
      </c>
      <c r="H61" t="str">
        <f t="shared" si="15"/>
        <v>比</v>
      </c>
      <c r="I61" t="str">
        <f t="shared" si="16"/>
        <v>事情發展較快，容易辦</v>
      </c>
      <c r="J61">
        <f t="shared" si="17"/>
        <v>6</v>
      </c>
      <c r="K61">
        <f t="shared" si="18"/>
        <v>5</v>
      </c>
    </row>
    <row r="62" spans="1:11" x14ac:dyDescent="0.25">
      <c r="A62">
        <f t="shared" si="8"/>
        <v>7</v>
      </c>
      <c r="B62">
        <f t="shared" si="9"/>
        <v>7</v>
      </c>
      <c r="C62" t="str">
        <f t="shared" si="11"/>
        <v>兌</v>
      </c>
      <c r="D62" t="str">
        <f t="shared" si="12"/>
        <v>兌</v>
      </c>
      <c r="E62" t="str">
        <f t="shared" si="13"/>
        <v>金</v>
      </c>
      <c r="F62" t="str">
        <f t="shared" si="14"/>
        <v>金</v>
      </c>
      <c r="G62" t="str">
        <f t="shared" si="10"/>
        <v>金金</v>
      </c>
      <c r="H62" t="str">
        <f t="shared" si="15"/>
        <v>比</v>
      </c>
      <c r="I62" t="str">
        <f t="shared" si="16"/>
        <v>事情發展較快，容易辦</v>
      </c>
      <c r="J62">
        <f t="shared" si="17"/>
        <v>6</v>
      </c>
      <c r="K62">
        <f t="shared" si="18"/>
        <v>6</v>
      </c>
    </row>
    <row r="63" spans="1:11" x14ac:dyDescent="0.25">
      <c r="A63">
        <f t="shared" si="8"/>
        <v>7</v>
      </c>
      <c r="B63">
        <f t="shared" si="9"/>
        <v>8</v>
      </c>
      <c r="C63" t="str">
        <f t="shared" si="11"/>
        <v>兌</v>
      </c>
      <c r="D63" t="str">
        <f t="shared" si="12"/>
        <v>艮</v>
      </c>
      <c r="E63" t="str">
        <f t="shared" si="13"/>
        <v>金</v>
      </c>
      <c r="F63" t="str">
        <f t="shared" si="14"/>
        <v>土</v>
      </c>
      <c r="G63" t="str">
        <f t="shared" si="10"/>
        <v>金土</v>
      </c>
      <c r="H63" t="str">
        <f t="shared" si="15"/>
        <v>←生</v>
      </c>
      <c r="I63" t="str">
        <f t="shared" si="16"/>
        <v>事情對求測人有利，容易辦</v>
      </c>
      <c r="J63">
        <f t="shared" si="17"/>
        <v>6</v>
      </c>
      <c r="K63">
        <f t="shared" si="18"/>
        <v>3</v>
      </c>
    </row>
    <row r="64" spans="1:11" x14ac:dyDescent="0.25">
      <c r="A64">
        <f t="shared" si="8"/>
        <v>7</v>
      </c>
      <c r="B64">
        <f t="shared" si="9"/>
        <v>9</v>
      </c>
      <c r="C64" t="str">
        <f t="shared" si="11"/>
        <v>兌</v>
      </c>
      <c r="D64" t="str">
        <f t="shared" si="12"/>
        <v>離</v>
      </c>
      <c r="E64" t="str">
        <f t="shared" si="13"/>
        <v>金</v>
      </c>
      <c r="F64" t="str">
        <f t="shared" si="14"/>
        <v>火</v>
      </c>
      <c r="G64" t="str">
        <f t="shared" si="10"/>
        <v>金火</v>
      </c>
      <c r="H64" t="str">
        <f t="shared" si="15"/>
        <v>←剋</v>
      </c>
      <c r="I64" t="str">
        <f t="shared" si="16"/>
        <v>事情對求測人不利，麻煩不好辦，有阻礙。</v>
      </c>
      <c r="J64">
        <f t="shared" si="17"/>
        <v>6</v>
      </c>
      <c r="K64">
        <f t="shared" si="18"/>
        <v>8</v>
      </c>
    </row>
    <row r="65" spans="1:11" x14ac:dyDescent="0.25">
      <c r="A65">
        <f t="shared" si="8"/>
        <v>8</v>
      </c>
      <c r="B65">
        <f t="shared" si="9"/>
        <v>1</v>
      </c>
      <c r="C65" t="str">
        <f t="shared" si="11"/>
        <v>艮</v>
      </c>
      <c r="D65" t="str">
        <f t="shared" si="12"/>
        <v>坎</v>
      </c>
      <c r="E65" t="str">
        <f t="shared" si="13"/>
        <v>土</v>
      </c>
      <c r="F65" t="str">
        <f t="shared" si="14"/>
        <v>水</v>
      </c>
      <c r="G65" t="str">
        <f t="shared" si="10"/>
        <v>土水</v>
      </c>
      <c r="H65" t="str">
        <f t="shared" si="15"/>
        <v>剋→</v>
      </c>
      <c r="I65" t="str">
        <f t="shared" si="16"/>
        <v>事情在掌握之中，需要自己操控。</v>
      </c>
      <c r="J65">
        <f t="shared" si="17"/>
        <v>3</v>
      </c>
      <c r="K65">
        <f t="shared" si="18"/>
        <v>4</v>
      </c>
    </row>
    <row r="66" spans="1:11" x14ac:dyDescent="0.25">
      <c r="A66">
        <f t="shared" si="8"/>
        <v>8</v>
      </c>
      <c r="B66">
        <f t="shared" si="9"/>
        <v>2</v>
      </c>
      <c r="C66" t="str">
        <f t="shared" ref="C66:C82" si="19">VLOOKUP(A66, 九宮關係,2, FALSE)</f>
        <v>艮</v>
      </c>
      <c r="D66" t="str">
        <f t="shared" ref="D66:D82" si="20">VLOOKUP(B66, 九宮關係,2, FALSE)</f>
        <v>坤</v>
      </c>
      <c r="E66" t="str">
        <f t="shared" ref="E66:E82" si="21">VLOOKUP(A66, 九宮關係, 5, FALSE)</f>
        <v>土</v>
      </c>
      <c r="F66" t="str">
        <f t="shared" ref="F66:F82" si="22">VLOOKUP(B66, 九宮關係, 5, FALSE)</f>
        <v>土</v>
      </c>
      <c r="G66" t="str">
        <f t="shared" si="10"/>
        <v>土土</v>
      </c>
      <c r="H66" t="str">
        <f t="shared" ref="H66:H82" si="23">VLOOKUP(G66, 五行生剋關係, 2, FALSE)</f>
        <v>比</v>
      </c>
      <c r="I66" t="str">
        <f t="shared" ref="I66:I82" si="24">VLOOKUP(H66, 生剋旺衰主客, 2, FALSE)</f>
        <v>事情發展較快，容易辦</v>
      </c>
      <c r="J66">
        <f t="shared" ref="J66:J82" si="25">VLOOKUP(C66, 宮對應位, 5,FALSE)</f>
        <v>3</v>
      </c>
      <c r="K66">
        <f t="shared" ref="K66:K82" si="26">VLOOKUP(D66, 宮對應位, 5,FALSE)</f>
        <v>7</v>
      </c>
    </row>
    <row r="67" spans="1:11" x14ac:dyDescent="0.25">
      <c r="A67">
        <f t="shared" ref="A67:A82" si="27">CEILING((ROW()-1)/9, 1)</f>
        <v>8</v>
      </c>
      <c r="B67">
        <f t="shared" ref="B67:B82" si="28">MOD(ROW()-2, 9)+1</f>
        <v>3</v>
      </c>
      <c r="C67" t="str">
        <f t="shared" si="19"/>
        <v>艮</v>
      </c>
      <c r="D67" t="str">
        <f t="shared" si="20"/>
        <v>震</v>
      </c>
      <c r="E67" t="str">
        <f t="shared" si="21"/>
        <v>土</v>
      </c>
      <c r="F67" t="str">
        <f t="shared" si="22"/>
        <v>木</v>
      </c>
      <c r="G67" t="str">
        <f t="shared" ref="G67:G82" si="29">E67&amp;F67</f>
        <v>土木</v>
      </c>
      <c r="H67" t="str">
        <f t="shared" si="23"/>
        <v>←剋</v>
      </c>
      <c r="I67" t="str">
        <f t="shared" si="24"/>
        <v>事情對求測人不利，麻煩不好辦，有阻礙。</v>
      </c>
      <c r="J67">
        <f t="shared" si="25"/>
        <v>3</v>
      </c>
      <c r="K67">
        <f t="shared" si="26"/>
        <v>2</v>
      </c>
    </row>
    <row r="68" spans="1:11" x14ac:dyDescent="0.25">
      <c r="A68">
        <f t="shared" si="27"/>
        <v>8</v>
      </c>
      <c r="B68">
        <f t="shared" si="28"/>
        <v>4</v>
      </c>
      <c r="C68" t="str">
        <f t="shared" si="19"/>
        <v>艮</v>
      </c>
      <c r="D68" t="str">
        <f t="shared" si="20"/>
        <v>巽</v>
      </c>
      <c r="E68" t="str">
        <f t="shared" si="21"/>
        <v>土</v>
      </c>
      <c r="F68" t="str">
        <f t="shared" si="22"/>
        <v>木</v>
      </c>
      <c r="G68" t="str">
        <f t="shared" si="29"/>
        <v>土木</v>
      </c>
      <c r="H68" t="str">
        <f t="shared" si="23"/>
        <v>←剋</v>
      </c>
      <c r="I68" t="str">
        <f t="shared" si="24"/>
        <v>事情對求測人不利，麻煩不好辦，有阻礙。</v>
      </c>
      <c r="J68">
        <f t="shared" si="25"/>
        <v>3</v>
      </c>
      <c r="K68">
        <f t="shared" si="26"/>
        <v>1</v>
      </c>
    </row>
    <row r="69" spans="1:11" x14ac:dyDescent="0.25">
      <c r="A69">
        <f t="shared" si="27"/>
        <v>8</v>
      </c>
      <c r="B69">
        <f t="shared" si="28"/>
        <v>5</v>
      </c>
      <c r="C69" t="str">
        <f t="shared" si="19"/>
        <v>艮</v>
      </c>
      <c r="D69" t="str">
        <f t="shared" si="20"/>
        <v>中</v>
      </c>
      <c r="E69" t="str">
        <f t="shared" si="21"/>
        <v>土</v>
      </c>
      <c r="F69" t="str">
        <f t="shared" si="22"/>
        <v>土</v>
      </c>
      <c r="G69" t="str">
        <f t="shared" si="29"/>
        <v>土土</v>
      </c>
      <c r="H69" t="str">
        <f t="shared" si="23"/>
        <v>比</v>
      </c>
      <c r="I69" t="str">
        <f t="shared" si="24"/>
        <v>事情發展較快，容易辦</v>
      </c>
      <c r="J69">
        <f t="shared" si="25"/>
        <v>3</v>
      </c>
      <c r="K69">
        <f t="shared" si="26"/>
        <v>-1</v>
      </c>
    </row>
    <row r="70" spans="1:11" x14ac:dyDescent="0.25">
      <c r="A70">
        <f t="shared" si="27"/>
        <v>8</v>
      </c>
      <c r="B70">
        <f t="shared" si="28"/>
        <v>6</v>
      </c>
      <c r="C70" t="str">
        <f t="shared" si="19"/>
        <v>艮</v>
      </c>
      <c r="D70" t="str">
        <f t="shared" si="20"/>
        <v>乾</v>
      </c>
      <c r="E70" t="str">
        <f t="shared" si="21"/>
        <v>土</v>
      </c>
      <c r="F70" t="str">
        <f t="shared" si="22"/>
        <v>金</v>
      </c>
      <c r="G70" t="str">
        <f t="shared" si="29"/>
        <v>土金</v>
      </c>
      <c r="H70" t="str">
        <f t="shared" si="23"/>
        <v>生→</v>
      </c>
      <c r="I70" t="str">
        <f t="shared" si="24"/>
        <v>事情辦起來耗費大，需要自己付出。</v>
      </c>
      <c r="J70">
        <f t="shared" si="25"/>
        <v>3</v>
      </c>
      <c r="K70">
        <f t="shared" si="26"/>
        <v>5</v>
      </c>
    </row>
    <row r="71" spans="1:11" x14ac:dyDescent="0.25">
      <c r="A71">
        <f t="shared" si="27"/>
        <v>8</v>
      </c>
      <c r="B71">
        <f t="shared" si="28"/>
        <v>7</v>
      </c>
      <c r="C71" t="str">
        <f t="shared" si="19"/>
        <v>艮</v>
      </c>
      <c r="D71" t="str">
        <f t="shared" si="20"/>
        <v>兌</v>
      </c>
      <c r="E71" t="str">
        <f t="shared" si="21"/>
        <v>土</v>
      </c>
      <c r="F71" t="str">
        <f t="shared" si="22"/>
        <v>金</v>
      </c>
      <c r="G71" t="str">
        <f t="shared" si="29"/>
        <v>土金</v>
      </c>
      <c r="H71" t="str">
        <f t="shared" si="23"/>
        <v>生→</v>
      </c>
      <c r="I71" t="str">
        <f t="shared" si="24"/>
        <v>事情辦起來耗費大，需要自己付出。</v>
      </c>
      <c r="J71">
        <f t="shared" si="25"/>
        <v>3</v>
      </c>
      <c r="K71">
        <f t="shared" si="26"/>
        <v>6</v>
      </c>
    </row>
    <row r="72" spans="1:11" x14ac:dyDescent="0.25">
      <c r="A72">
        <f t="shared" si="27"/>
        <v>8</v>
      </c>
      <c r="B72">
        <f t="shared" si="28"/>
        <v>8</v>
      </c>
      <c r="C72" t="str">
        <f t="shared" si="19"/>
        <v>艮</v>
      </c>
      <c r="D72" t="str">
        <f t="shared" si="20"/>
        <v>艮</v>
      </c>
      <c r="E72" t="str">
        <f t="shared" si="21"/>
        <v>土</v>
      </c>
      <c r="F72" t="str">
        <f t="shared" si="22"/>
        <v>土</v>
      </c>
      <c r="G72" t="str">
        <f t="shared" si="29"/>
        <v>土土</v>
      </c>
      <c r="H72" t="str">
        <f t="shared" si="23"/>
        <v>比</v>
      </c>
      <c r="I72" t="str">
        <f t="shared" si="24"/>
        <v>事情發展較快，容易辦</v>
      </c>
      <c r="J72">
        <f t="shared" si="25"/>
        <v>3</v>
      </c>
      <c r="K72">
        <f t="shared" si="26"/>
        <v>3</v>
      </c>
    </row>
    <row r="73" spans="1:11" x14ac:dyDescent="0.25">
      <c r="A73">
        <f t="shared" si="27"/>
        <v>8</v>
      </c>
      <c r="B73">
        <f t="shared" si="28"/>
        <v>9</v>
      </c>
      <c r="C73" t="str">
        <f t="shared" si="19"/>
        <v>艮</v>
      </c>
      <c r="D73" t="str">
        <f t="shared" si="20"/>
        <v>離</v>
      </c>
      <c r="E73" t="str">
        <f t="shared" si="21"/>
        <v>土</v>
      </c>
      <c r="F73" t="str">
        <f t="shared" si="22"/>
        <v>火</v>
      </c>
      <c r="G73" t="str">
        <f t="shared" si="29"/>
        <v>土火</v>
      </c>
      <c r="H73" t="str">
        <f t="shared" si="23"/>
        <v>←生</v>
      </c>
      <c r="I73" t="str">
        <f t="shared" si="24"/>
        <v>事情對求測人有利，容易辦</v>
      </c>
      <c r="J73">
        <f t="shared" si="25"/>
        <v>3</v>
      </c>
      <c r="K73">
        <f t="shared" si="26"/>
        <v>8</v>
      </c>
    </row>
    <row r="74" spans="1:11" x14ac:dyDescent="0.25">
      <c r="A74">
        <f t="shared" si="27"/>
        <v>9</v>
      </c>
      <c r="B74">
        <f t="shared" si="28"/>
        <v>1</v>
      </c>
      <c r="C74" t="str">
        <f t="shared" si="19"/>
        <v>離</v>
      </c>
      <c r="D74" t="str">
        <f t="shared" si="20"/>
        <v>坎</v>
      </c>
      <c r="E74" t="str">
        <f t="shared" si="21"/>
        <v>火</v>
      </c>
      <c r="F74" t="str">
        <f t="shared" si="22"/>
        <v>水</v>
      </c>
      <c r="G74" t="str">
        <f t="shared" si="29"/>
        <v>火水</v>
      </c>
      <c r="H74" t="str">
        <f t="shared" si="23"/>
        <v>←剋</v>
      </c>
      <c r="I74" t="str">
        <f t="shared" si="24"/>
        <v>事情對求測人不利，麻煩不好辦，有阻礙。</v>
      </c>
      <c r="J74">
        <f t="shared" si="25"/>
        <v>8</v>
      </c>
      <c r="K74">
        <f t="shared" si="26"/>
        <v>4</v>
      </c>
    </row>
    <row r="75" spans="1:11" x14ac:dyDescent="0.25">
      <c r="A75">
        <f t="shared" si="27"/>
        <v>9</v>
      </c>
      <c r="B75">
        <f t="shared" si="28"/>
        <v>2</v>
      </c>
      <c r="C75" t="str">
        <f t="shared" si="19"/>
        <v>離</v>
      </c>
      <c r="D75" t="str">
        <f t="shared" si="20"/>
        <v>坤</v>
      </c>
      <c r="E75" t="str">
        <f t="shared" si="21"/>
        <v>火</v>
      </c>
      <c r="F75" t="str">
        <f t="shared" si="22"/>
        <v>土</v>
      </c>
      <c r="G75" t="str">
        <f t="shared" si="29"/>
        <v>火土</v>
      </c>
      <c r="H75" t="str">
        <f t="shared" si="23"/>
        <v>生→</v>
      </c>
      <c r="I75" t="str">
        <f t="shared" si="24"/>
        <v>事情辦起來耗費大，需要自己付出。</v>
      </c>
      <c r="J75">
        <f t="shared" si="25"/>
        <v>8</v>
      </c>
      <c r="K75">
        <f t="shared" si="26"/>
        <v>7</v>
      </c>
    </row>
    <row r="76" spans="1:11" x14ac:dyDescent="0.25">
      <c r="A76">
        <f t="shared" si="27"/>
        <v>9</v>
      </c>
      <c r="B76">
        <f t="shared" si="28"/>
        <v>3</v>
      </c>
      <c r="C76" t="str">
        <f t="shared" si="19"/>
        <v>離</v>
      </c>
      <c r="D76" t="str">
        <f t="shared" si="20"/>
        <v>震</v>
      </c>
      <c r="E76" t="str">
        <f t="shared" si="21"/>
        <v>火</v>
      </c>
      <c r="F76" t="str">
        <f t="shared" si="22"/>
        <v>木</v>
      </c>
      <c r="G76" t="str">
        <f t="shared" si="29"/>
        <v>火木</v>
      </c>
      <c r="H76" t="str">
        <f t="shared" si="23"/>
        <v>←生</v>
      </c>
      <c r="I76" t="str">
        <f t="shared" si="24"/>
        <v>事情對求測人有利，容易辦</v>
      </c>
      <c r="J76">
        <f t="shared" si="25"/>
        <v>8</v>
      </c>
      <c r="K76">
        <f t="shared" si="26"/>
        <v>2</v>
      </c>
    </row>
    <row r="77" spans="1:11" x14ac:dyDescent="0.25">
      <c r="A77">
        <f t="shared" si="27"/>
        <v>9</v>
      </c>
      <c r="B77">
        <f t="shared" si="28"/>
        <v>4</v>
      </c>
      <c r="C77" t="str">
        <f t="shared" si="19"/>
        <v>離</v>
      </c>
      <c r="D77" t="str">
        <f t="shared" si="20"/>
        <v>巽</v>
      </c>
      <c r="E77" t="str">
        <f t="shared" si="21"/>
        <v>火</v>
      </c>
      <c r="F77" t="str">
        <f t="shared" si="22"/>
        <v>木</v>
      </c>
      <c r="G77" t="str">
        <f t="shared" si="29"/>
        <v>火木</v>
      </c>
      <c r="H77" t="str">
        <f t="shared" si="23"/>
        <v>←生</v>
      </c>
      <c r="I77" t="str">
        <f t="shared" si="24"/>
        <v>事情對求測人有利，容易辦</v>
      </c>
      <c r="J77">
        <f t="shared" si="25"/>
        <v>8</v>
      </c>
      <c r="K77">
        <f t="shared" si="26"/>
        <v>1</v>
      </c>
    </row>
    <row r="78" spans="1:11" x14ac:dyDescent="0.25">
      <c r="A78">
        <f t="shared" si="27"/>
        <v>9</v>
      </c>
      <c r="B78">
        <f t="shared" si="28"/>
        <v>5</v>
      </c>
      <c r="C78" t="str">
        <f t="shared" si="19"/>
        <v>離</v>
      </c>
      <c r="D78" t="str">
        <f t="shared" si="20"/>
        <v>中</v>
      </c>
      <c r="E78" t="str">
        <f t="shared" si="21"/>
        <v>火</v>
      </c>
      <c r="F78" t="str">
        <f t="shared" si="22"/>
        <v>土</v>
      </c>
      <c r="G78" t="str">
        <f t="shared" si="29"/>
        <v>火土</v>
      </c>
      <c r="H78" t="str">
        <f t="shared" si="23"/>
        <v>生→</v>
      </c>
      <c r="I78" t="str">
        <f t="shared" si="24"/>
        <v>事情辦起來耗費大，需要自己付出。</v>
      </c>
      <c r="J78">
        <f t="shared" si="25"/>
        <v>8</v>
      </c>
      <c r="K78">
        <f t="shared" si="26"/>
        <v>-1</v>
      </c>
    </row>
    <row r="79" spans="1:11" x14ac:dyDescent="0.25">
      <c r="A79">
        <f t="shared" si="27"/>
        <v>9</v>
      </c>
      <c r="B79">
        <f t="shared" si="28"/>
        <v>6</v>
      </c>
      <c r="C79" t="str">
        <f t="shared" si="19"/>
        <v>離</v>
      </c>
      <c r="D79" t="str">
        <f t="shared" si="20"/>
        <v>乾</v>
      </c>
      <c r="E79" t="str">
        <f t="shared" si="21"/>
        <v>火</v>
      </c>
      <c r="F79" t="str">
        <f t="shared" si="22"/>
        <v>金</v>
      </c>
      <c r="G79" t="str">
        <f t="shared" si="29"/>
        <v>火金</v>
      </c>
      <c r="H79" t="str">
        <f t="shared" si="23"/>
        <v>剋→</v>
      </c>
      <c r="I79" t="str">
        <f t="shared" si="24"/>
        <v>事情在掌握之中，需要自己操控。</v>
      </c>
      <c r="J79">
        <f t="shared" si="25"/>
        <v>8</v>
      </c>
      <c r="K79">
        <f t="shared" si="26"/>
        <v>5</v>
      </c>
    </row>
    <row r="80" spans="1:11" x14ac:dyDescent="0.25">
      <c r="A80">
        <f t="shared" si="27"/>
        <v>9</v>
      </c>
      <c r="B80">
        <f t="shared" si="28"/>
        <v>7</v>
      </c>
      <c r="C80" t="str">
        <f t="shared" si="19"/>
        <v>離</v>
      </c>
      <c r="D80" t="str">
        <f t="shared" si="20"/>
        <v>兌</v>
      </c>
      <c r="E80" t="str">
        <f t="shared" si="21"/>
        <v>火</v>
      </c>
      <c r="F80" t="str">
        <f t="shared" si="22"/>
        <v>金</v>
      </c>
      <c r="G80" t="str">
        <f t="shared" si="29"/>
        <v>火金</v>
      </c>
      <c r="H80" t="str">
        <f t="shared" si="23"/>
        <v>剋→</v>
      </c>
      <c r="I80" t="str">
        <f t="shared" si="24"/>
        <v>事情在掌握之中，需要自己操控。</v>
      </c>
      <c r="J80">
        <f t="shared" si="25"/>
        <v>8</v>
      </c>
      <c r="K80">
        <f t="shared" si="26"/>
        <v>6</v>
      </c>
    </row>
    <row r="81" spans="1:11" x14ac:dyDescent="0.25">
      <c r="A81">
        <f t="shared" si="27"/>
        <v>9</v>
      </c>
      <c r="B81">
        <f t="shared" si="28"/>
        <v>8</v>
      </c>
      <c r="C81" t="str">
        <f t="shared" si="19"/>
        <v>離</v>
      </c>
      <c r="D81" t="str">
        <f t="shared" si="20"/>
        <v>艮</v>
      </c>
      <c r="E81" t="str">
        <f t="shared" si="21"/>
        <v>火</v>
      </c>
      <c r="F81" t="str">
        <f t="shared" si="22"/>
        <v>土</v>
      </c>
      <c r="G81" t="str">
        <f t="shared" si="29"/>
        <v>火土</v>
      </c>
      <c r="H81" t="str">
        <f t="shared" si="23"/>
        <v>生→</v>
      </c>
      <c r="I81" t="str">
        <f t="shared" si="24"/>
        <v>事情辦起來耗費大，需要自己付出。</v>
      </c>
      <c r="J81">
        <f t="shared" si="25"/>
        <v>8</v>
      </c>
      <c r="K81">
        <f t="shared" si="26"/>
        <v>3</v>
      </c>
    </row>
    <row r="82" spans="1:11" x14ac:dyDescent="0.25">
      <c r="A82">
        <f t="shared" si="27"/>
        <v>9</v>
      </c>
      <c r="B82">
        <f t="shared" si="28"/>
        <v>9</v>
      </c>
      <c r="C82" t="str">
        <f t="shared" si="19"/>
        <v>離</v>
      </c>
      <c r="D82" t="str">
        <f t="shared" si="20"/>
        <v>離</v>
      </c>
      <c r="E82" t="str">
        <f t="shared" si="21"/>
        <v>火</v>
      </c>
      <c r="F82" t="str">
        <f t="shared" si="22"/>
        <v>火</v>
      </c>
      <c r="G82" t="str">
        <f t="shared" si="29"/>
        <v>火火</v>
      </c>
      <c r="H82" t="str">
        <f t="shared" si="23"/>
        <v>比</v>
      </c>
      <c r="I82" t="str">
        <f t="shared" si="24"/>
        <v>事情發展較快，容易辦</v>
      </c>
      <c r="J82">
        <f t="shared" si="25"/>
        <v>8</v>
      </c>
      <c r="K82">
        <f t="shared" si="26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9872-F128-494F-960C-F9C6D489D530}">
  <dimension ref="A1:H109"/>
  <sheetViews>
    <sheetView workbookViewId="0"/>
  </sheetViews>
  <sheetFormatPr defaultRowHeight="15" x14ac:dyDescent="0.25"/>
  <cols>
    <col min="1" max="1" width="5.28515625" bestFit="1" customWidth="1"/>
    <col min="2" max="2" width="5.28515625" customWidth="1"/>
    <col min="3" max="3" width="3.140625" bestFit="1" customWidth="1"/>
    <col min="4" max="4" width="7.42578125" bestFit="1" customWidth="1"/>
    <col min="5" max="5" width="8.28515625" bestFit="1" customWidth="1"/>
    <col min="6" max="6" width="8.28515625" customWidth="1"/>
    <col min="7" max="7" width="5.28515625" bestFit="1" customWidth="1"/>
    <col min="8" max="8" width="7.85546875" customWidth="1"/>
  </cols>
  <sheetData>
    <row r="1" spans="1:8" x14ac:dyDescent="0.25">
      <c r="A1" t="s">
        <v>53</v>
      </c>
      <c r="B1" t="s">
        <v>34</v>
      </c>
      <c r="C1" t="s">
        <v>65</v>
      </c>
      <c r="D1" t="s">
        <v>66</v>
      </c>
      <c r="E1" t="s">
        <v>36</v>
      </c>
      <c r="F1" t="s">
        <v>37</v>
      </c>
      <c r="G1" t="s">
        <v>39</v>
      </c>
      <c r="H1" t="s">
        <v>35</v>
      </c>
    </row>
    <row r="2" spans="1:8" x14ac:dyDescent="0.25">
      <c r="A2" t="str">
        <f t="shared" ref="A2:A33" si="0">INDEX(月支, CEILING((ROW()-1)/9, 1))</f>
        <v>子</v>
      </c>
      <c r="B2" t="str">
        <f t="shared" ref="B2:B33" si="1">VLOOKUP(A2, 月五行, 2, FALSE)</f>
        <v>水</v>
      </c>
      <c r="C2" t="str">
        <f t="shared" ref="C2:C33" si="2">INDEX(九宮關係, MOD(ROW()-2, 9)+1, 2)</f>
        <v>坎</v>
      </c>
      <c r="D2" t="str">
        <f t="shared" ref="D2:D33" si="3">INDEX(九宮關係, MOD(ROW()-2, 9)+1, 5)</f>
        <v>水</v>
      </c>
      <c r="E2" t="str">
        <f>B2&amp;D2</f>
        <v>水水</v>
      </c>
      <c r="F2" t="str">
        <f t="shared" ref="F2:F33" si="4">VLOOKUP(E2, 五行生剋關係, 2, FALSE)</f>
        <v>比</v>
      </c>
      <c r="G2" t="str">
        <f t="shared" ref="G2:G33" si="5">VLOOKUP(F2,生剋旺衰主客, 3, FALSE)</f>
        <v>旺</v>
      </c>
      <c r="H2">
        <f t="shared" ref="H2:H33" si="6">VLOOKUP(C2, 宮對應位, 5,FALSE)</f>
        <v>4</v>
      </c>
    </row>
    <row r="3" spans="1:8" x14ac:dyDescent="0.25">
      <c r="A3" t="str">
        <f t="shared" si="0"/>
        <v>子</v>
      </c>
      <c r="B3" t="str">
        <f t="shared" si="1"/>
        <v>水</v>
      </c>
      <c r="C3" t="str">
        <f t="shared" si="2"/>
        <v>坤</v>
      </c>
      <c r="D3" t="str">
        <f t="shared" si="3"/>
        <v>土</v>
      </c>
      <c r="E3" t="str">
        <f t="shared" ref="E3:E66" si="7">B3&amp;D3</f>
        <v>水土</v>
      </c>
      <c r="F3" t="str">
        <f t="shared" si="4"/>
        <v>←剋</v>
      </c>
      <c r="G3" t="str">
        <f t="shared" si="5"/>
        <v>囚</v>
      </c>
      <c r="H3">
        <f t="shared" si="6"/>
        <v>7</v>
      </c>
    </row>
    <row r="4" spans="1:8" x14ac:dyDescent="0.25">
      <c r="A4" t="str">
        <f t="shared" si="0"/>
        <v>子</v>
      </c>
      <c r="B4" t="str">
        <f t="shared" si="1"/>
        <v>水</v>
      </c>
      <c r="C4" t="str">
        <f t="shared" si="2"/>
        <v>震</v>
      </c>
      <c r="D4" t="str">
        <f t="shared" si="3"/>
        <v>木</v>
      </c>
      <c r="E4" t="str">
        <f t="shared" si="7"/>
        <v>水木</v>
      </c>
      <c r="F4" t="str">
        <f t="shared" si="4"/>
        <v>生→</v>
      </c>
      <c r="G4" t="str">
        <f t="shared" si="5"/>
        <v>相</v>
      </c>
      <c r="H4">
        <f t="shared" si="6"/>
        <v>2</v>
      </c>
    </row>
    <row r="5" spans="1:8" x14ac:dyDescent="0.25">
      <c r="A5" t="str">
        <f t="shared" si="0"/>
        <v>子</v>
      </c>
      <c r="B5" t="str">
        <f t="shared" si="1"/>
        <v>水</v>
      </c>
      <c r="C5" t="str">
        <f t="shared" si="2"/>
        <v>巽</v>
      </c>
      <c r="D5" t="str">
        <f t="shared" si="3"/>
        <v>木</v>
      </c>
      <c r="E5" t="str">
        <f t="shared" si="7"/>
        <v>水木</v>
      </c>
      <c r="F5" t="str">
        <f t="shared" si="4"/>
        <v>生→</v>
      </c>
      <c r="G5" t="str">
        <f t="shared" si="5"/>
        <v>相</v>
      </c>
      <c r="H5">
        <f t="shared" si="6"/>
        <v>1</v>
      </c>
    </row>
    <row r="6" spans="1:8" x14ac:dyDescent="0.25">
      <c r="A6" t="str">
        <f t="shared" si="0"/>
        <v>子</v>
      </c>
      <c r="B6" t="str">
        <f t="shared" si="1"/>
        <v>水</v>
      </c>
      <c r="C6" t="str">
        <f t="shared" si="2"/>
        <v>乾</v>
      </c>
      <c r="D6" t="str">
        <f t="shared" si="3"/>
        <v>金</v>
      </c>
      <c r="E6" t="str">
        <f t="shared" si="7"/>
        <v>水金</v>
      </c>
      <c r="F6" t="str">
        <f t="shared" si="4"/>
        <v>←生</v>
      </c>
      <c r="G6" t="str">
        <f t="shared" si="5"/>
        <v>休</v>
      </c>
      <c r="H6">
        <f t="shared" si="6"/>
        <v>5</v>
      </c>
    </row>
    <row r="7" spans="1:8" x14ac:dyDescent="0.25">
      <c r="A7" t="str">
        <f t="shared" si="0"/>
        <v>子</v>
      </c>
      <c r="B7" t="str">
        <f t="shared" si="1"/>
        <v>水</v>
      </c>
      <c r="C7" t="str">
        <f t="shared" si="2"/>
        <v>兌</v>
      </c>
      <c r="D7" t="str">
        <f t="shared" si="3"/>
        <v>金</v>
      </c>
      <c r="E7" t="str">
        <f t="shared" si="7"/>
        <v>水金</v>
      </c>
      <c r="F7" t="str">
        <f t="shared" si="4"/>
        <v>←生</v>
      </c>
      <c r="G7" t="str">
        <f t="shared" si="5"/>
        <v>休</v>
      </c>
      <c r="H7">
        <f t="shared" si="6"/>
        <v>6</v>
      </c>
    </row>
    <row r="8" spans="1:8" x14ac:dyDescent="0.25">
      <c r="A8" t="str">
        <f t="shared" si="0"/>
        <v>子</v>
      </c>
      <c r="B8" t="str">
        <f t="shared" si="1"/>
        <v>水</v>
      </c>
      <c r="C8" t="str">
        <f t="shared" si="2"/>
        <v>艮</v>
      </c>
      <c r="D8" t="str">
        <f t="shared" si="3"/>
        <v>土</v>
      </c>
      <c r="E8" t="str">
        <f t="shared" si="7"/>
        <v>水土</v>
      </c>
      <c r="F8" t="str">
        <f t="shared" si="4"/>
        <v>←剋</v>
      </c>
      <c r="G8" t="str">
        <f t="shared" si="5"/>
        <v>囚</v>
      </c>
      <c r="H8">
        <f t="shared" si="6"/>
        <v>3</v>
      </c>
    </row>
    <row r="9" spans="1:8" x14ac:dyDescent="0.25">
      <c r="A9" t="str">
        <f t="shared" si="0"/>
        <v>子</v>
      </c>
      <c r="B9" t="str">
        <f t="shared" si="1"/>
        <v>水</v>
      </c>
      <c r="C9" t="str">
        <f t="shared" si="2"/>
        <v>離</v>
      </c>
      <c r="D9" t="str">
        <f t="shared" si="3"/>
        <v>火</v>
      </c>
      <c r="E9" t="str">
        <f t="shared" si="7"/>
        <v>水火</v>
      </c>
      <c r="F9" t="str">
        <f t="shared" si="4"/>
        <v>剋→</v>
      </c>
      <c r="G9" t="str">
        <f t="shared" si="5"/>
        <v>死</v>
      </c>
      <c r="H9">
        <f t="shared" si="6"/>
        <v>8</v>
      </c>
    </row>
    <row r="10" spans="1:8" x14ac:dyDescent="0.25">
      <c r="A10" t="str">
        <f t="shared" si="0"/>
        <v>子</v>
      </c>
      <c r="B10" t="str">
        <f t="shared" si="1"/>
        <v>水</v>
      </c>
      <c r="C10" t="str">
        <f t="shared" si="2"/>
        <v>中</v>
      </c>
      <c r="D10" t="str">
        <f t="shared" si="3"/>
        <v>土</v>
      </c>
      <c r="E10" t="str">
        <f t="shared" si="7"/>
        <v>水土</v>
      </c>
      <c r="F10" t="str">
        <f t="shared" si="4"/>
        <v>←剋</v>
      </c>
      <c r="G10" t="str">
        <f t="shared" si="5"/>
        <v>囚</v>
      </c>
      <c r="H10">
        <f t="shared" si="6"/>
        <v>-1</v>
      </c>
    </row>
    <row r="11" spans="1:8" x14ac:dyDescent="0.25">
      <c r="A11" t="str">
        <f t="shared" si="0"/>
        <v>丑</v>
      </c>
      <c r="B11" t="str">
        <f t="shared" si="1"/>
        <v>土</v>
      </c>
      <c r="C11" t="str">
        <f t="shared" si="2"/>
        <v>坎</v>
      </c>
      <c r="D11" t="str">
        <f t="shared" si="3"/>
        <v>水</v>
      </c>
      <c r="E11" t="str">
        <f t="shared" si="7"/>
        <v>土水</v>
      </c>
      <c r="F11" t="str">
        <f t="shared" si="4"/>
        <v>剋→</v>
      </c>
      <c r="G11" t="str">
        <f t="shared" si="5"/>
        <v>死</v>
      </c>
      <c r="H11">
        <f t="shared" si="6"/>
        <v>4</v>
      </c>
    </row>
    <row r="12" spans="1:8" x14ac:dyDescent="0.25">
      <c r="A12" t="str">
        <f t="shared" si="0"/>
        <v>丑</v>
      </c>
      <c r="B12" t="str">
        <f t="shared" si="1"/>
        <v>土</v>
      </c>
      <c r="C12" t="str">
        <f t="shared" si="2"/>
        <v>坤</v>
      </c>
      <c r="D12" t="str">
        <f t="shared" si="3"/>
        <v>土</v>
      </c>
      <c r="E12" t="str">
        <f t="shared" si="7"/>
        <v>土土</v>
      </c>
      <c r="F12" t="str">
        <f t="shared" si="4"/>
        <v>比</v>
      </c>
      <c r="G12" t="str">
        <f t="shared" si="5"/>
        <v>旺</v>
      </c>
      <c r="H12">
        <f t="shared" si="6"/>
        <v>7</v>
      </c>
    </row>
    <row r="13" spans="1:8" x14ac:dyDescent="0.25">
      <c r="A13" t="str">
        <f t="shared" si="0"/>
        <v>丑</v>
      </c>
      <c r="B13" t="str">
        <f t="shared" si="1"/>
        <v>土</v>
      </c>
      <c r="C13" t="str">
        <f t="shared" si="2"/>
        <v>震</v>
      </c>
      <c r="D13" t="str">
        <f t="shared" si="3"/>
        <v>木</v>
      </c>
      <c r="E13" t="str">
        <f t="shared" si="7"/>
        <v>土木</v>
      </c>
      <c r="F13" t="str">
        <f t="shared" si="4"/>
        <v>←剋</v>
      </c>
      <c r="G13" t="str">
        <f t="shared" si="5"/>
        <v>囚</v>
      </c>
      <c r="H13">
        <f t="shared" si="6"/>
        <v>2</v>
      </c>
    </row>
    <row r="14" spans="1:8" x14ac:dyDescent="0.25">
      <c r="A14" t="str">
        <f t="shared" si="0"/>
        <v>丑</v>
      </c>
      <c r="B14" t="str">
        <f t="shared" si="1"/>
        <v>土</v>
      </c>
      <c r="C14" t="str">
        <f t="shared" si="2"/>
        <v>巽</v>
      </c>
      <c r="D14" t="str">
        <f t="shared" si="3"/>
        <v>木</v>
      </c>
      <c r="E14" t="str">
        <f t="shared" si="7"/>
        <v>土木</v>
      </c>
      <c r="F14" t="str">
        <f t="shared" si="4"/>
        <v>←剋</v>
      </c>
      <c r="G14" t="str">
        <f t="shared" si="5"/>
        <v>囚</v>
      </c>
      <c r="H14">
        <f t="shared" si="6"/>
        <v>1</v>
      </c>
    </row>
    <row r="15" spans="1:8" x14ac:dyDescent="0.25">
      <c r="A15" t="str">
        <f t="shared" si="0"/>
        <v>丑</v>
      </c>
      <c r="B15" t="str">
        <f t="shared" si="1"/>
        <v>土</v>
      </c>
      <c r="C15" t="str">
        <f t="shared" si="2"/>
        <v>乾</v>
      </c>
      <c r="D15" t="str">
        <f t="shared" si="3"/>
        <v>金</v>
      </c>
      <c r="E15" t="str">
        <f t="shared" si="7"/>
        <v>土金</v>
      </c>
      <c r="F15" t="str">
        <f t="shared" si="4"/>
        <v>生→</v>
      </c>
      <c r="G15" t="str">
        <f t="shared" si="5"/>
        <v>相</v>
      </c>
      <c r="H15">
        <f t="shared" si="6"/>
        <v>5</v>
      </c>
    </row>
    <row r="16" spans="1:8" x14ac:dyDescent="0.25">
      <c r="A16" t="str">
        <f t="shared" si="0"/>
        <v>丑</v>
      </c>
      <c r="B16" t="str">
        <f t="shared" si="1"/>
        <v>土</v>
      </c>
      <c r="C16" t="str">
        <f t="shared" si="2"/>
        <v>兌</v>
      </c>
      <c r="D16" t="str">
        <f t="shared" si="3"/>
        <v>金</v>
      </c>
      <c r="E16" t="str">
        <f t="shared" si="7"/>
        <v>土金</v>
      </c>
      <c r="F16" t="str">
        <f t="shared" si="4"/>
        <v>生→</v>
      </c>
      <c r="G16" t="str">
        <f t="shared" si="5"/>
        <v>相</v>
      </c>
      <c r="H16">
        <f t="shared" si="6"/>
        <v>6</v>
      </c>
    </row>
    <row r="17" spans="1:8" x14ac:dyDescent="0.25">
      <c r="A17" t="str">
        <f t="shared" si="0"/>
        <v>丑</v>
      </c>
      <c r="B17" t="str">
        <f t="shared" si="1"/>
        <v>土</v>
      </c>
      <c r="C17" t="str">
        <f t="shared" si="2"/>
        <v>艮</v>
      </c>
      <c r="D17" t="str">
        <f t="shared" si="3"/>
        <v>土</v>
      </c>
      <c r="E17" t="str">
        <f t="shared" si="7"/>
        <v>土土</v>
      </c>
      <c r="F17" t="str">
        <f t="shared" si="4"/>
        <v>比</v>
      </c>
      <c r="G17" t="str">
        <f t="shared" si="5"/>
        <v>旺</v>
      </c>
      <c r="H17">
        <f t="shared" si="6"/>
        <v>3</v>
      </c>
    </row>
    <row r="18" spans="1:8" x14ac:dyDescent="0.25">
      <c r="A18" t="str">
        <f t="shared" si="0"/>
        <v>丑</v>
      </c>
      <c r="B18" t="str">
        <f t="shared" si="1"/>
        <v>土</v>
      </c>
      <c r="C18" t="str">
        <f t="shared" si="2"/>
        <v>離</v>
      </c>
      <c r="D18" t="str">
        <f t="shared" si="3"/>
        <v>火</v>
      </c>
      <c r="E18" t="str">
        <f t="shared" si="7"/>
        <v>土火</v>
      </c>
      <c r="F18" t="str">
        <f t="shared" si="4"/>
        <v>←生</v>
      </c>
      <c r="G18" t="str">
        <f t="shared" si="5"/>
        <v>休</v>
      </c>
      <c r="H18">
        <f t="shared" si="6"/>
        <v>8</v>
      </c>
    </row>
    <row r="19" spans="1:8" x14ac:dyDescent="0.25">
      <c r="A19" t="str">
        <f t="shared" si="0"/>
        <v>丑</v>
      </c>
      <c r="B19" t="str">
        <f t="shared" si="1"/>
        <v>土</v>
      </c>
      <c r="C19" t="str">
        <f t="shared" si="2"/>
        <v>中</v>
      </c>
      <c r="D19" t="str">
        <f t="shared" si="3"/>
        <v>土</v>
      </c>
      <c r="E19" t="str">
        <f t="shared" si="7"/>
        <v>土土</v>
      </c>
      <c r="F19" t="str">
        <f t="shared" si="4"/>
        <v>比</v>
      </c>
      <c r="G19" t="str">
        <f t="shared" si="5"/>
        <v>旺</v>
      </c>
      <c r="H19">
        <f t="shared" si="6"/>
        <v>-1</v>
      </c>
    </row>
    <row r="20" spans="1:8" x14ac:dyDescent="0.25">
      <c r="A20" t="str">
        <f t="shared" si="0"/>
        <v>寅</v>
      </c>
      <c r="B20" t="str">
        <f t="shared" si="1"/>
        <v>木</v>
      </c>
      <c r="C20" t="str">
        <f t="shared" si="2"/>
        <v>坎</v>
      </c>
      <c r="D20" t="str">
        <f t="shared" si="3"/>
        <v>水</v>
      </c>
      <c r="E20" t="str">
        <f t="shared" si="7"/>
        <v>木水</v>
      </c>
      <c r="F20" t="str">
        <f t="shared" si="4"/>
        <v>←生</v>
      </c>
      <c r="G20" t="str">
        <f t="shared" si="5"/>
        <v>休</v>
      </c>
      <c r="H20">
        <f t="shared" si="6"/>
        <v>4</v>
      </c>
    </row>
    <row r="21" spans="1:8" x14ac:dyDescent="0.25">
      <c r="A21" t="str">
        <f t="shared" si="0"/>
        <v>寅</v>
      </c>
      <c r="B21" t="str">
        <f t="shared" si="1"/>
        <v>木</v>
      </c>
      <c r="C21" t="str">
        <f t="shared" si="2"/>
        <v>坤</v>
      </c>
      <c r="D21" t="str">
        <f t="shared" si="3"/>
        <v>土</v>
      </c>
      <c r="E21" t="str">
        <f t="shared" si="7"/>
        <v>木土</v>
      </c>
      <c r="F21" t="str">
        <f t="shared" si="4"/>
        <v>剋→</v>
      </c>
      <c r="G21" t="str">
        <f t="shared" si="5"/>
        <v>死</v>
      </c>
      <c r="H21">
        <f t="shared" si="6"/>
        <v>7</v>
      </c>
    </row>
    <row r="22" spans="1:8" x14ac:dyDescent="0.25">
      <c r="A22" t="str">
        <f t="shared" si="0"/>
        <v>寅</v>
      </c>
      <c r="B22" t="str">
        <f t="shared" si="1"/>
        <v>木</v>
      </c>
      <c r="C22" t="str">
        <f t="shared" si="2"/>
        <v>震</v>
      </c>
      <c r="D22" t="str">
        <f t="shared" si="3"/>
        <v>木</v>
      </c>
      <c r="E22" t="str">
        <f t="shared" si="7"/>
        <v>木木</v>
      </c>
      <c r="F22" t="str">
        <f t="shared" si="4"/>
        <v>比</v>
      </c>
      <c r="G22" t="str">
        <f t="shared" si="5"/>
        <v>旺</v>
      </c>
      <c r="H22">
        <f t="shared" si="6"/>
        <v>2</v>
      </c>
    </row>
    <row r="23" spans="1:8" x14ac:dyDescent="0.25">
      <c r="A23" t="str">
        <f t="shared" si="0"/>
        <v>寅</v>
      </c>
      <c r="B23" t="str">
        <f t="shared" si="1"/>
        <v>木</v>
      </c>
      <c r="C23" t="str">
        <f t="shared" si="2"/>
        <v>巽</v>
      </c>
      <c r="D23" t="str">
        <f t="shared" si="3"/>
        <v>木</v>
      </c>
      <c r="E23" t="str">
        <f t="shared" si="7"/>
        <v>木木</v>
      </c>
      <c r="F23" t="str">
        <f t="shared" si="4"/>
        <v>比</v>
      </c>
      <c r="G23" t="str">
        <f t="shared" si="5"/>
        <v>旺</v>
      </c>
      <c r="H23">
        <f t="shared" si="6"/>
        <v>1</v>
      </c>
    </row>
    <row r="24" spans="1:8" x14ac:dyDescent="0.25">
      <c r="A24" t="str">
        <f t="shared" si="0"/>
        <v>寅</v>
      </c>
      <c r="B24" t="str">
        <f t="shared" si="1"/>
        <v>木</v>
      </c>
      <c r="C24" t="str">
        <f t="shared" si="2"/>
        <v>乾</v>
      </c>
      <c r="D24" t="str">
        <f t="shared" si="3"/>
        <v>金</v>
      </c>
      <c r="E24" t="str">
        <f t="shared" si="7"/>
        <v>木金</v>
      </c>
      <c r="F24" t="str">
        <f t="shared" si="4"/>
        <v>←剋</v>
      </c>
      <c r="G24" t="str">
        <f t="shared" si="5"/>
        <v>囚</v>
      </c>
      <c r="H24">
        <f t="shared" si="6"/>
        <v>5</v>
      </c>
    </row>
    <row r="25" spans="1:8" x14ac:dyDescent="0.25">
      <c r="A25" t="str">
        <f t="shared" si="0"/>
        <v>寅</v>
      </c>
      <c r="B25" t="str">
        <f t="shared" si="1"/>
        <v>木</v>
      </c>
      <c r="C25" t="str">
        <f t="shared" si="2"/>
        <v>兌</v>
      </c>
      <c r="D25" t="str">
        <f t="shared" si="3"/>
        <v>金</v>
      </c>
      <c r="E25" t="str">
        <f t="shared" si="7"/>
        <v>木金</v>
      </c>
      <c r="F25" t="str">
        <f t="shared" si="4"/>
        <v>←剋</v>
      </c>
      <c r="G25" t="str">
        <f t="shared" si="5"/>
        <v>囚</v>
      </c>
      <c r="H25">
        <f t="shared" si="6"/>
        <v>6</v>
      </c>
    </row>
    <row r="26" spans="1:8" x14ac:dyDescent="0.25">
      <c r="A26" t="str">
        <f t="shared" si="0"/>
        <v>寅</v>
      </c>
      <c r="B26" t="str">
        <f t="shared" si="1"/>
        <v>木</v>
      </c>
      <c r="C26" t="str">
        <f t="shared" si="2"/>
        <v>艮</v>
      </c>
      <c r="D26" t="str">
        <f t="shared" si="3"/>
        <v>土</v>
      </c>
      <c r="E26" t="str">
        <f t="shared" si="7"/>
        <v>木土</v>
      </c>
      <c r="F26" t="str">
        <f t="shared" si="4"/>
        <v>剋→</v>
      </c>
      <c r="G26" t="str">
        <f t="shared" si="5"/>
        <v>死</v>
      </c>
      <c r="H26">
        <f t="shared" si="6"/>
        <v>3</v>
      </c>
    </row>
    <row r="27" spans="1:8" x14ac:dyDescent="0.25">
      <c r="A27" t="str">
        <f t="shared" si="0"/>
        <v>寅</v>
      </c>
      <c r="B27" t="str">
        <f t="shared" si="1"/>
        <v>木</v>
      </c>
      <c r="C27" t="str">
        <f t="shared" si="2"/>
        <v>離</v>
      </c>
      <c r="D27" t="str">
        <f t="shared" si="3"/>
        <v>火</v>
      </c>
      <c r="E27" t="str">
        <f t="shared" si="7"/>
        <v>木火</v>
      </c>
      <c r="F27" t="str">
        <f t="shared" si="4"/>
        <v>生→</v>
      </c>
      <c r="G27" t="str">
        <f t="shared" si="5"/>
        <v>相</v>
      </c>
      <c r="H27">
        <f t="shared" si="6"/>
        <v>8</v>
      </c>
    </row>
    <row r="28" spans="1:8" x14ac:dyDescent="0.25">
      <c r="A28" t="str">
        <f t="shared" si="0"/>
        <v>寅</v>
      </c>
      <c r="B28" t="str">
        <f t="shared" si="1"/>
        <v>木</v>
      </c>
      <c r="C28" t="str">
        <f t="shared" si="2"/>
        <v>中</v>
      </c>
      <c r="D28" t="str">
        <f t="shared" si="3"/>
        <v>土</v>
      </c>
      <c r="E28" t="str">
        <f t="shared" si="7"/>
        <v>木土</v>
      </c>
      <c r="F28" t="str">
        <f t="shared" si="4"/>
        <v>剋→</v>
      </c>
      <c r="G28" t="str">
        <f t="shared" si="5"/>
        <v>死</v>
      </c>
      <c r="H28">
        <f t="shared" si="6"/>
        <v>-1</v>
      </c>
    </row>
    <row r="29" spans="1:8" x14ac:dyDescent="0.25">
      <c r="A29" t="str">
        <f t="shared" si="0"/>
        <v>卯</v>
      </c>
      <c r="B29" t="str">
        <f t="shared" si="1"/>
        <v>木</v>
      </c>
      <c r="C29" t="str">
        <f t="shared" si="2"/>
        <v>坎</v>
      </c>
      <c r="D29" t="str">
        <f t="shared" si="3"/>
        <v>水</v>
      </c>
      <c r="E29" t="str">
        <f t="shared" si="7"/>
        <v>木水</v>
      </c>
      <c r="F29" t="str">
        <f t="shared" si="4"/>
        <v>←生</v>
      </c>
      <c r="G29" t="str">
        <f t="shared" si="5"/>
        <v>休</v>
      </c>
      <c r="H29">
        <f t="shared" si="6"/>
        <v>4</v>
      </c>
    </row>
    <row r="30" spans="1:8" x14ac:dyDescent="0.25">
      <c r="A30" t="str">
        <f t="shared" si="0"/>
        <v>卯</v>
      </c>
      <c r="B30" t="str">
        <f t="shared" si="1"/>
        <v>木</v>
      </c>
      <c r="C30" t="str">
        <f t="shared" si="2"/>
        <v>坤</v>
      </c>
      <c r="D30" t="str">
        <f t="shared" si="3"/>
        <v>土</v>
      </c>
      <c r="E30" t="str">
        <f t="shared" si="7"/>
        <v>木土</v>
      </c>
      <c r="F30" t="str">
        <f t="shared" si="4"/>
        <v>剋→</v>
      </c>
      <c r="G30" t="str">
        <f t="shared" si="5"/>
        <v>死</v>
      </c>
      <c r="H30">
        <f t="shared" si="6"/>
        <v>7</v>
      </c>
    </row>
    <row r="31" spans="1:8" x14ac:dyDescent="0.25">
      <c r="A31" t="str">
        <f t="shared" si="0"/>
        <v>卯</v>
      </c>
      <c r="B31" t="str">
        <f t="shared" si="1"/>
        <v>木</v>
      </c>
      <c r="C31" t="str">
        <f t="shared" si="2"/>
        <v>震</v>
      </c>
      <c r="D31" t="str">
        <f t="shared" si="3"/>
        <v>木</v>
      </c>
      <c r="E31" t="str">
        <f t="shared" si="7"/>
        <v>木木</v>
      </c>
      <c r="F31" t="str">
        <f t="shared" si="4"/>
        <v>比</v>
      </c>
      <c r="G31" t="str">
        <f t="shared" si="5"/>
        <v>旺</v>
      </c>
      <c r="H31">
        <f t="shared" si="6"/>
        <v>2</v>
      </c>
    </row>
    <row r="32" spans="1:8" x14ac:dyDescent="0.25">
      <c r="A32" t="str">
        <f t="shared" si="0"/>
        <v>卯</v>
      </c>
      <c r="B32" t="str">
        <f t="shared" si="1"/>
        <v>木</v>
      </c>
      <c r="C32" t="str">
        <f t="shared" si="2"/>
        <v>巽</v>
      </c>
      <c r="D32" t="str">
        <f t="shared" si="3"/>
        <v>木</v>
      </c>
      <c r="E32" t="str">
        <f t="shared" si="7"/>
        <v>木木</v>
      </c>
      <c r="F32" t="str">
        <f t="shared" si="4"/>
        <v>比</v>
      </c>
      <c r="G32" t="str">
        <f t="shared" si="5"/>
        <v>旺</v>
      </c>
      <c r="H32">
        <f t="shared" si="6"/>
        <v>1</v>
      </c>
    </row>
    <row r="33" spans="1:8" x14ac:dyDescent="0.25">
      <c r="A33" t="str">
        <f t="shared" si="0"/>
        <v>卯</v>
      </c>
      <c r="B33" t="str">
        <f t="shared" si="1"/>
        <v>木</v>
      </c>
      <c r="C33" t="str">
        <f t="shared" si="2"/>
        <v>乾</v>
      </c>
      <c r="D33" t="str">
        <f t="shared" si="3"/>
        <v>金</v>
      </c>
      <c r="E33" t="str">
        <f t="shared" si="7"/>
        <v>木金</v>
      </c>
      <c r="F33" t="str">
        <f t="shared" si="4"/>
        <v>←剋</v>
      </c>
      <c r="G33" t="str">
        <f t="shared" si="5"/>
        <v>囚</v>
      </c>
      <c r="H33">
        <f t="shared" si="6"/>
        <v>5</v>
      </c>
    </row>
    <row r="34" spans="1:8" x14ac:dyDescent="0.25">
      <c r="A34" t="str">
        <f t="shared" ref="A34:A65" si="8">INDEX(月支, CEILING((ROW()-1)/9, 1))</f>
        <v>卯</v>
      </c>
      <c r="B34" t="str">
        <f t="shared" ref="B34:B65" si="9">VLOOKUP(A34, 月五行, 2, FALSE)</f>
        <v>木</v>
      </c>
      <c r="C34" t="str">
        <f t="shared" ref="C34:C65" si="10">INDEX(九宮關係, MOD(ROW()-2, 9)+1, 2)</f>
        <v>兌</v>
      </c>
      <c r="D34" t="str">
        <f t="shared" ref="D34:D65" si="11">INDEX(九宮關係, MOD(ROW()-2, 9)+1, 5)</f>
        <v>金</v>
      </c>
      <c r="E34" t="str">
        <f t="shared" si="7"/>
        <v>木金</v>
      </c>
      <c r="F34" t="str">
        <f t="shared" ref="F34:F65" si="12">VLOOKUP(E34, 五行生剋關係, 2, FALSE)</f>
        <v>←剋</v>
      </c>
      <c r="G34" t="str">
        <f t="shared" ref="G34:G65" si="13">VLOOKUP(F34,生剋旺衰主客, 3, FALSE)</f>
        <v>囚</v>
      </c>
      <c r="H34">
        <f t="shared" ref="H34:H65" si="14">VLOOKUP(C34, 宮對應位, 5,FALSE)</f>
        <v>6</v>
      </c>
    </row>
    <row r="35" spans="1:8" x14ac:dyDescent="0.25">
      <c r="A35" t="str">
        <f t="shared" si="8"/>
        <v>卯</v>
      </c>
      <c r="B35" t="str">
        <f t="shared" si="9"/>
        <v>木</v>
      </c>
      <c r="C35" t="str">
        <f t="shared" si="10"/>
        <v>艮</v>
      </c>
      <c r="D35" t="str">
        <f t="shared" si="11"/>
        <v>土</v>
      </c>
      <c r="E35" t="str">
        <f t="shared" si="7"/>
        <v>木土</v>
      </c>
      <c r="F35" t="str">
        <f t="shared" si="12"/>
        <v>剋→</v>
      </c>
      <c r="G35" t="str">
        <f t="shared" si="13"/>
        <v>死</v>
      </c>
      <c r="H35">
        <f t="shared" si="14"/>
        <v>3</v>
      </c>
    </row>
    <row r="36" spans="1:8" x14ac:dyDescent="0.25">
      <c r="A36" t="str">
        <f t="shared" si="8"/>
        <v>卯</v>
      </c>
      <c r="B36" t="str">
        <f t="shared" si="9"/>
        <v>木</v>
      </c>
      <c r="C36" t="str">
        <f t="shared" si="10"/>
        <v>離</v>
      </c>
      <c r="D36" t="str">
        <f t="shared" si="11"/>
        <v>火</v>
      </c>
      <c r="E36" t="str">
        <f t="shared" si="7"/>
        <v>木火</v>
      </c>
      <c r="F36" t="str">
        <f t="shared" si="12"/>
        <v>生→</v>
      </c>
      <c r="G36" t="str">
        <f t="shared" si="13"/>
        <v>相</v>
      </c>
      <c r="H36">
        <f t="shared" si="14"/>
        <v>8</v>
      </c>
    </row>
    <row r="37" spans="1:8" x14ac:dyDescent="0.25">
      <c r="A37" t="str">
        <f t="shared" si="8"/>
        <v>卯</v>
      </c>
      <c r="B37" t="str">
        <f t="shared" si="9"/>
        <v>木</v>
      </c>
      <c r="C37" t="str">
        <f t="shared" si="10"/>
        <v>中</v>
      </c>
      <c r="D37" t="str">
        <f t="shared" si="11"/>
        <v>土</v>
      </c>
      <c r="E37" t="str">
        <f t="shared" si="7"/>
        <v>木土</v>
      </c>
      <c r="F37" t="str">
        <f t="shared" si="12"/>
        <v>剋→</v>
      </c>
      <c r="G37" t="str">
        <f t="shared" si="13"/>
        <v>死</v>
      </c>
      <c r="H37">
        <f t="shared" si="14"/>
        <v>-1</v>
      </c>
    </row>
    <row r="38" spans="1:8" x14ac:dyDescent="0.25">
      <c r="A38" t="str">
        <f t="shared" si="8"/>
        <v>辰</v>
      </c>
      <c r="B38" t="str">
        <f t="shared" si="9"/>
        <v>土</v>
      </c>
      <c r="C38" t="str">
        <f t="shared" si="10"/>
        <v>坎</v>
      </c>
      <c r="D38" t="str">
        <f t="shared" si="11"/>
        <v>水</v>
      </c>
      <c r="E38" t="str">
        <f t="shared" si="7"/>
        <v>土水</v>
      </c>
      <c r="F38" t="str">
        <f t="shared" si="12"/>
        <v>剋→</v>
      </c>
      <c r="G38" t="str">
        <f t="shared" si="13"/>
        <v>死</v>
      </c>
      <c r="H38">
        <f t="shared" si="14"/>
        <v>4</v>
      </c>
    </row>
    <row r="39" spans="1:8" x14ac:dyDescent="0.25">
      <c r="A39" t="str">
        <f t="shared" si="8"/>
        <v>辰</v>
      </c>
      <c r="B39" t="str">
        <f t="shared" si="9"/>
        <v>土</v>
      </c>
      <c r="C39" t="str">
        <f t="shared" si="10"/>
        <v>坤</v>
      </c>
      <c r="D39" t="str">
        <f t="shared" si="11"/>
        <v>土</v>
      </c>
      <c r="E39" t="str">
        <f t="shared" si="7"/>
        <v>土土</v>
      </c>
      <c r="F39" t="str">
        <f t="shared" si="12"/>
        <v>比</v>
      </c>
      <c r="G39" t="str">
        <f t="shared" si="13"/>
        <v>旺</v>
      </c>
      <c r="H39">
        <f t="shared" si="14"/>
        <v>7</v>
      </c>
    </row>
    <row r="40" spans="1:8" x14ac:dyDescent="0.25">
      <c r="A40" t="str">
        <f t="shared" si="8"/>
        <v>辰</v>
      </c>
      <c r="B40" t="str">
        <f t="shared" si="9"/>
        <v>土</v>
      </c>
      <c r="C40" t="str">
        <f t="shared" si="10"/>
        <v>震</v>
      </c>
      <c r="D40" t="str">
        <f t="shared" si="11"/>
        <v>木</v>
      </c>
      <c r="E40" t="str">
        <f t="shared" si="7"/>
        <v>土木</v>
      </c>
      <c r="F40" t="str">
        <f t="shared" si="12"/>
        <v>←剋</v>
      </c>
      <c r="G40" t="str">
        <f t="shared" si="13"/>
        <v>囚</v>
      </c>
      <c r="H40">
        <f t="shared" si="14"/>
        <v>2</v>
      </c>
    </row>
    <row r="41" spans="1:8" x14ac:dyDescent="0.25">
      <c r="A41" t="str">
        <f t="shared" si="8"/>
        <v>辰</v>
      </c>
      <c r="B41" t="str">
        <f t="shared" si="9"/>
        <v>土</v>
      </c>
      <c r="C41" t="str">
        <f t="shared" si="10"/>
        <v>巽</v>
      </c>
      <c r="D41" t="str">
        <f t="shared" si="11"/>
        <v>木</v>
      </c>
      <c r="E41" t="str">
        <f t="shared" si="7"/>
        <v>土木</v>
      </c>
      <c r="F41" t="str">
        <f t="shared" si="12"/>
        <v>←剋</v>
      </c>
      <c r="G41" t="str">
        <f t="shared" si="13"/>
        <v>囚</v>
      </c>
      <c r="H41">
        <f t="shared" si="14"/>
        <v>1</v>
      </c>
    </row>
    <row r="42" spans="1:8" x14ac:dyDescent="0.25">
      <c r="A42" t="str">
        <f t="shared" si="8"/>
        <v>辰</v>
      </c>
      <c r="B42" t="str">
        <f t="shared" si="9"/>
        <v>土</v>
      </c>
      <c r="C42" t="str">
        <f t="shared" si="10"/>
        <v>乾</v>
      </c>
      <c r="D42" t="str">
        <f t="shared" si="11"/>
        <v>金</v>
      </c>
      <c r="E42" t="str">
        <f t="shared" si="7"/>
        <v>土金</v>
      </c>
      <c r="F42" t="str">
        <f t="shared" si="12"/>
        <v>生→</v>
      </c>
      <c r="G42" t="str">
        <f t="shared" si="13"/>
        <v>相</v>
      </c>
      <c r="H42">
        <f t="shared" si="14"/>
        <v>5</v>
      </c>
    </row>
    <row r="43" spans="1:8" x14ac:dyDescent="0.25">
      <c r="A43" t="str">
        <f t="shared" si="8"/>
        <v>辰</v>
      </c>
      <c r="B43" t="str">
        <f t="shared" si="9"/>
        <v>土</v>
      </c>
      <c r="C43" t="str">
        <f t="shared" si="10"/>
        <v>兌</v>
      </c>
      <c r="D43" t="str">
        <f t="shared" si="11"/>
        <v>金</v>
      </c>
      <c r="E43" t="str">
        <f t="shared" si="7"/>
        <v>土金</v>
      </c>
      <c r="F43" t="str">
        <f t="shared" si="12"/>
        <v>生→</v>
      </c>
      <c r="G43" t="str">
        <f t="shared" si="13"/>
        <v>相</v>
      </c>
      <c r="H43">
        <f t="shared" si="14"/>
        <v>6</v>
      </c>
    </row>
    <row r="44" spans="1:8" x14ac:dyDescent="0.25">
      <c r="A44" t="str">
        <f t="shared" si="8"/>
        <v>辰</v>
      </c>
      <c r="B44" t="str">
        <f t="shared" si="9"/>
        <v>土</v>
      </c>
      <c r="C44" t="str">
        <f t="shared" si="10"/>
        <v>艮</v>
      </c>
      <c r="D44" t="str">
        <f t="shared" si="11"/>
        <v>土</v>
      </c>
      <c r="E44" t="str">
        <f t="shared" si="7"/>
        <v>土土</v>
      </c>
      <c r="F44" t="str">
        <f t="shared" si="12"/>
        <v>比</v>
      </c>
      <c r="G44" t="str">
        <f t="shared" si="13"/>
        <v>旺</v>
      </c>
      <c r="H44">
        <f t="shared" si="14"/>
        <v>3</v>
      </c>
    </row>
    <row r="45" spans="1:8" x14ac:dyDescent="0.25">
      <c r="A45" t="str">
        <f t="shared" si="8"/>
        <v>辰</v>
      </c>
      <c r="B45" t="str">
        <f t="shared" si="9"/>
        <v>土</v>
      </c>
      <c r="C45" t="str">
        <f t="shared" si="10"/>
        <v>離</v>
      </c>
      <c r="D45" t="str">
        <f t="shared" si="11"/>
        <v>火</v>
      </c>
      <c r="E45" t="str">
        <f t="shared" si="7"/>
        <v>土火</v>
      </c>
      <c r="F45" t="str">
        <f t="shared" si="12"/>
        <v>←生</v>
      </c>
      <c r="G45" t="str">
        <f t="shared" si="13"/>
        <v>休</v>
      </c>
      <c r="H45">
        <f t="shared" si="14"/>
        <v>8</v>
      </c>
    </row>
    <row r="46" spans="1:8" x14ac:dyDescent="0.25">
      <c r="A46" t="str">
        <f t="shared" si="8"/>
        <v>辰</v>
      </c>
      <c r="B46" t="str">
        <f t="shared" si="9"/>
        <v>土</v>
      </c>
      <c r="C46" t="str">
        <f t="shared" si="10"/>
        <v>中</v>
      </c>
      <c r="D46" t="str">
        <f t="shared" si="11"/>
        <v>土</v>
      </c>
      <c r="E46" t="str">
        <f t="shared" si="7"/>
        <v>土土</v>
      </c>
      <c r="F46" t="str">
        <f t="shared" si="12"/>
        <v>比</v>
      </c>
      <c r="G46" t="str">
        <f t="shared" si="13"/>
        <v>旺</v>
      </c>
      <c r="H46">
        <f t="shared" si="14"/>
        <v>-1</v>
      </c>
    </row>
    <row r="47" spans="1:8" x14ac:dyDescent="0.25">
      <c r="A47" t="str">
        <f t="shared" si="8"/>
        <v>巳</v>
      </c>
      <c r="B47" t="str">
        <f t="shared" si="9"/>
        <v>火</v>
      </c>
      <c r="C47" t="str">
        <f t="shared" si="10"/>
        <v>坎</v>
      </c>
      <c r="D47" t="str">
        <f t="shared" si="11"/>
        <v>水</v>
      </c>
      <c r="E47" t="str">
        <f t="shared" si="7"/>
        <v>火水</v>
      </c>
      <c r="F47" t="str">
        <f t="shared" si="12"/>
        <v>←剋</v>
      </c>
      <c r="G47" t="str">
        <f t="shared" si="13"/>
        <v>囚</v>
      </c>
      <c r="H47">
        <f t="shared" si="14"/>
        <v>4</v>
      </c>
    </row>
    <row r="48" spans="1:8" x14ac:dyDescent="0.25">
      <c r="A48" t="str">
        <f t="shared" si="8"/>
        <v>巳</v>
      </c>
      <c r="B48" t="str">
        <f t="shared" si="9"/>
        <v>火</v>
      </c>
      <c r="C48" t="str">
        <f t="shared" si="10"/>
        <v>坤</v>
      </c>
      <c r="D48" t="str">
        <f t="shared" si="11"/>
        <v>土</v>
      </c>
      <c r="E48" t="str">
        <f t="shared" si="7"/>
        <v>火土</v>
      </c>
      <c r="F48" t="str">
        <f t="shared" si="12"/>
        <v>生→</v>
      </c>
      <c r="G48" t="str">
        <f t="shared" si="13"/>
        <v>相</v>
      </c>
      <c r="H48">
        <f t="shared" si="14"/>
        <v>7</v>
      </c>
    </row>
    <row r="49" spans="1:8" x14ac:dyDescent="0.25">
      <c r="A49" t="str">
        <f t="shared" si="8"/>
        <v>巳</v>
      </c>
      <c r="B49" t="str">
        <f t="shared" si="9"/>
        <v>火</v>
      </c>
      <c r="C49" t="str">
        <f t="shared" si="10"/>
        <v>震</v>
      </c>
      <c r="D49" t="str">
        <f t="shared" si="11"/>
        <v>木</v>
      </c>
      <c r="E49" t="str">
        <f t="shared" si="7"/>
        <v>火木</v>
      </c>
      <c r="F49" t="str">
        <f t="shared" si="12"/>
        <v>←生</v>
      </c>
      <c r="G49" t="str">
        <f t="shared" si="13"/>
        <v>休</v>
      </c>
      <c r="H49">
        <f t="shared" si="14"/>
        <v>2</v>
      </c>
    </row>
    <row r="50" spans="1:8" x14ac:dyDescent="0.25">
      <c r="A50" t="str">
        <f t="shared" si="8"/>
        <v>巳</v>
      </c>
      <c r="B50" t="str">
        <f t="shared" si="9"/>
        <v>火</v>
      </c>
      <c r="C50" t="str">
        <f t="shared" si="10"/>
        <v>巽</v>
      </c>
      <c r="D50" t="str">
        <f t="shared" si="11"/>
        <v>木</v>
      </c>
      <c r="E50" t="str">
        <f t="shared" si="7"/>
        <v>火木</v>
      </c>
      <c r="F50" t="str">
        <f t="shared" si="12"/>
        <v>←生</v>
      </c>
      <c r="G50" t="str">
        <f t="shared" si="13"/>
        <v>休</v>
      </c>
      <c r="H50">
        <f t="shared" si="14"/>
        <v>1</v>
      </c>
    </row>
    <row r="51" spans="1:8" x14ac:dyDescent="0.25">
      <c r="A51" t="str">
        <f t="shared" si="8"/>
        <v>巳</v>
      </c>
      <c r="B51" t="str">
        <f t="shared" si="9"/>
        <v>火</v>
      </c>
      <c r="C51" t="str">
        <f t="shared" si="10"/>
        <v>乾</v>
      </c>
      <c r="D51" t="str">
        <f t="shared" si="11"/>
        <v>金</v>
      </c>
      <c r="E51" t="str">
        <f t="shared" si="7"/>
        <v>火金</v>
      </c>
      <c r="F51" t="str">
        <f t="shared" si="12"/>
        <v>剋→</v>
      </c>
      <c r="G51" t="str">
        <f t="shared" si="13"/>
        <v>死</v>
      </c>
      <c r="H51">
        <f t="shared" si="14"/>
        <v>5</v>
      </c>
    </row>
    <row r="52" spans="1:8" x14ac:dyDescent="0.25">
      <c r="A52" t="str">
        <f t="shared" si="8"/>
        <v>巳</v>
      </c>
      <c r="B52" t="str">
        <f t="shared" si="9"/>
        <v>火</v>
      </c>
      <c r="C52" t="str">
        <f t="shared" si="10"/>
        <v>兌</v>
      </c>
      <c r="D52" t="str">
        <f t="shared" si="11"/>
        <v>金</v>
      </c>
      <c r="E52" t="str">
        <f t="shared" si="7"/>
        <v>火金</v>
      </c>
      <c r="F52" t="str">
        <f t="shared" si="12"/>
        <v>剋→</v>
      </c>
      <c r="G52" t="str">
        <f t="shared" si="13"/>
        <v>死</v>
      </c>
      <c r="H52">
        <f t="shared" si="14"/>
        <v>6</v>
      </c>
    </row>
    <row r="53" spans="1:8" x14ac:dyDescent="0.25">
      <c r="A53" t="str">
        <f t="shared" si="8"/>
        <v>巳</v>
      </c>
      <c r="B53" t="str">
        <f t="shared" si="9"/>
        <v>火</v>
      </c>
      <c r="C53" t="str">
        <f t="shared" si="10"/>
        <v>艮</v>
      </c>
      <c r="D53" t="str">
        <f t="shared" si="11"/>
        <v>土</v>
      </c>
      <c r="E53" t="str">
        <f t="shared" si="7"/>
        <v>火土</v>
      </c>
      <c r="F53" t="str">
        <f t="shared" si="12"/>
        <v>生→</v>
      </c>
      <c r="G53" t="str">
        <f t="shared" si="13"/>
        <v>相</v>
      </c>
      <c r="H53">
        <f t="shared" si="14"/>
        <v>3</v>
      </c>
    </row>
    <row r="54" spans="1:8" x14ac:dyDescent="0.25">
      <c r="A54" t="str">
        <f t="shared" si="8"/>
        <v>巳</v>
      </c>
      <c r="B54" t="str">
        <f t="shared" si="9"/>
        <v>火</v>
      </c>
      <c r="C54" t="str">
        <f t="shared" si="10"/>
        <v>離</v>
      </c>
      <c r="D54" t="str">
        <f t="shared" si="11"/>
        <v>火</v>
      </c>
      <c r="E54" t="str">
        <f t="shared" si="7"/>
        <v>火火</v>
      </c>
      <c r="F54" t="str">
        <f t="shared" si="12"/>
        <v>比</v>
      </c>
      <c r="G54" t="str">
        <f t="shared" si="13"/>
        <v>旺</v>
      </c>
      <c r="H54">
        <f t="shared" si="14"/>
        <v>8</v>
      </c>
    </row>
    <row r="55" spans="1:8" x14ac:dyDescent="0.25">
      <c r="A55" t="str">
        <f t="shared" si="8"/>
        <v>巳</v>
      </c>
      <c r="B55" t="str">
        <f t="shared" si="9"/>
        <v>火</v>
      </c>
      <c r="C55" t="str">
        <f t="shared" si="10"/>
        <v>中</v>
      </c>
      <c r="D55" t="str">
        <f t="shared" si="11"/>
        <v>土</v>
      </c>
      <c r="E55" t="str">
        <f t="shared" si="7"/>
        <v>火土</v>
      </c>
      <c r="F55" t="str">
        <f t="shared" si="12"/>
        <v>生→</v>
      </c>
      <c r="G55" t="str">
        <f t="shared" si="13"/>
        <v>相</v>
      </c>
      <c r="H55">
        <f t="shared" si="14"/>
        <v>-1</v>
      </c>
    </row>
    <row r="56" spans="1:8" x14ac:dyDescent="0.25">
      <c r="A56" t="str">
        <f t="shared" si="8"/>
        <v>午</v>
      </c>
      <c r="B56" t="str">
        <f t="shared" si="9"/>
        <v>火</v>
      </c>
      <c r="C56" t="str">
        <f t="shared" si="10"/>
        <v>坎</v>
      </c>
      <c r="D56" t="str">
        <f t="shared" si="11"/>
        <v>水</v>
      </c>
      <c r="E56" t="str">
        <f t="shared" si="7"/>
        <v>火水</v>
      </c>
      <c r="F56" t="str">
        <f t="shared" si="12"/>
        <v>←剋</v>
      </c>
      <c r="G56" t="str">
        <f t="shared" si="13"/>
        <v>囚</v>
      </c>
      <c r="H56">
        <f t="shared" si="14"/>
        <v>4</v>
      </c>
    </row>
    <row r="57" spans="1:8" x14ac:dyDescent="0.25">
      <c r="A57" t="str">
        <f t="shared" si="8"/>
        <v>午</v>
      </c>
      <c r="B57" t="str">
        <f t="shared" si="9"/>
        <v>火</v>
      </c>
      <c r="C57" t="str">
        <f t="shared" si="10"/>
        <v>坤</v>
      </c>
      <c r="D57" t="str">
        <f t="shared" si="11"/>
        <v>土</v>
      </c>
      <c r="E57" t="str">
        <f t="shared" si="7"/>
        <v>火土</v>
      </c>
      <c r="F57" t="str">
        <f t="shared" si="12"/>
        <v>生→</v>
      </c>
      <c r="G57" t="str">
        <f t="shared" si="13"/>
        <v>相</v>
      </c>
      <c r="H57">
        <f t="shared" si="14"/>
        <v>7</v>
      </c>
    </row>
    <row r="58" spans="1:8" x14ac:dyDescent="0.25">
      <c r="A58" t="str">
        <f t="shared" si="8"/>
        <v>午</v>
      </c>
      <c r="B58" t="str">
        <f t="shared" si="9"/>
        <v>火</v>
      </c>
      <c r="C58" t="str">
        <f t="shared" si="10"/>
        <v>震</v>
      </c>
      <c r="D58" t="str">
        <f t="shared" si="11"/>
        <v>木</v>
      </c>
      <c r="E58" t="str">
        <f t="shared" si="7"/>
        <v>火木</v>
      </c>
      <c r="F58" t="str">
        <f t="shared" si="12"/>
        <v>←生</v>
      </c>
      <c r="G58" t="str">
        <f t="shared" si="13"/>
        <v>休</v>
      </c>
      <c r="H58">
        <f t="shared" si="14"/>
        <v>2</v>
      </c>
    </row>
    <row r="59" spans="1:8" x14ac:dyDescent="0.25">
      <c r="A59" t="str">
        <f t="shared" si="8"/>
        <v>午</v>
      </c>
      <c r="B59" t="str">
        <f t="shared" si="9"/>
        <v>火</v>
      </c>
      <c r="C59" t="str">
        <f t="shared" si="10"/>
        <v>巽</v>
      </c>
      <c r="D59" t="str">
        <f t="shared" si="11"/>
        <v>木</v>
      </c>
      <c r="E59" t="str">
        <f t="shared" si="7"/>
        <v>火木</v>
      </c>
      <c r="F59" t="str">
        <f t="shared" si="12"/>
        <v>←生</v>
      </c>
      <c r="G59" t="str">
        <f t="shared" si="13"/>
        <v>休</v>
      </c>
      <c r="H59">
        <f t="shared" si="14"/>
        <v>1</v>
      </c>
    </row>
    <row r="60" spans="1:8" x14ac:dyDescent="0.25">
      <c r="A60" t="str">
        <f t="shared" si="8"/>
        <v>午</v>
      </c>
      <c r="B60" t="str">
        <f t="shared" si="9"/>
        <v>火</v>
      </c>
      <c r="C60" t="str">
        <f t="shared" si="10"/>
        <v>乾</v>
      </c>
      <c r="D60" t="str">
        <f t="shared" si="11"/>
        <v>金</v>
      </c>
      <c r="E60" t="str">
        <f t="shared" si="7"/>
        <v>火金</v>
      </c>
      <c r="F60" t="str">
        <f t="shared" si="12"/>
        <v>剋→</v>
      </c>
      <c r="G60" t="str">
        <f t="shared" si="13"/>
        <v>死</v>
      </c>
      <c r="H60">
        <f t="shared" si="14"/>
        <v>5</v>
      </c>
    </row>
    <row r="61" spans="1:8" x14ac:dyDescent="0.25">
      <c r="A61" t="str">
        <f t="shared" si="8"/>
        <v>午</v>
      </c>
      <c r="B61" t="str">
        <f t="shared" si="9"/>
        <v>火</v>
      </c>
      <c r="C61" t="str">
        <f t="shared" si="10"/>
        <v>兌</v>
      </c>
      <c r="D61" t="str">
        <f t="shared" si="11"/>
        <v>金</v>
      </c>
      <c r="E61" t="str">
        <f t="shared" si="7"/>
        <v>火金</v>
      </c>
      <c r="F61" t="str">
        <f t="shared" si="12"/>
        <v>剋→</v>
      </c>
      <c r="G61" t="str">
        <f t="shared" si="13"/>
        <v>死</v>
      </c>
      <c r="H61">
        <f t="shared" si="14"/>
        <v>6</v>
      </c>
    </row>
    <row r="62" spans="1:8" x14ac:dyDescent="0.25">
      <c r="A62" t="str">
        <f t="shared" si="8"/>
        <v>午</v>
      </c>
      <c r="B62" t="str">
        <f t="shared" si="9"/>
        <v>火</v>
      </c>
      <c r="C62" t="str">
        <f t="shared" si="10"/>
        <v>艮</v>
      </c>
      <c r="D62" t="str">
        <f t="shared" si="11"/>
        <v>土</v>
      </c>
      <c r="E62" t="str">
        <f t="shared" si="7"/>
        <v>火土</v>
      </c>
      <c r="F62" t="str">
        <f t="shared" si="12"/>
        <v>生→</v>
      </c>
      <c r="G62" t="str">
        <f t="shared" si="13"/>
        <v>相</v>
      </c>
      <c r="H62">
        <f t="shared" si="14"/>
        <v>3</v>
      </c>
    </row>
    <row r="63" spans="1:8" x14ac:dyDescent="0.25">
      <c r="A63" t="str">
        <f t="shared" si="8"/>
        <v>午</v>
      </c>
      <c r="B63" t="str">
        <f t="shared" si="9"/>
        <v>火</v>
      </c>
      <c r="C63" t="str">
        <f t="shared" si="10"/>
        <v>離</v>
      </c>
      <c r="D63" t="str">
        <f t="shared" si="11"/>
        <v>火</v>
      </c>
      <c r="E63" t="str">
        <f t="shared" si="7"/>
        <v>火火</v>
      </c>
      <c r="F63" t="str">
        <f t="shared" si="12"/>
        <v>比</v>
      </c>
      <c r="G63" t="str">
        <f t="shared" si="13"/>
        <v>旺</v>
      </c>
      <c r="H63">
        <f t="shared" si="14"/>
        <v>8</v>
      </c>
    </row>
    <row r="64" spans="1:8" x14ac:dyDescent="0.25">
      <c r="A64" t="str">
        <f t="shared" si="8"/>
        <v>午</v>
      </c>
      <c r="B64" t="str">
        <f t="shared" si="9"/>
        <v>火</v>
      </c>
      <c r="C64" t="str">
        <f t="shared" si="10"/>
        <v>中</v>
      </c>
      <c r="D64" t="str">
        <f t="shared" si="11"/>
        <v>土</v>
      </c>
      <c r="E64" t="str">
        <f t="shared" si="7"/>
        <v>火土</v>
      </c>
      <c r="F64" t="str">
        <f t="shared" si="12"/>
        <v>生→</v>
      </c>
      <c r="G64" t="str">
        <f t="shared" si="13"/>
        <v>相</v>
      </c>
      <c r="H64">
        <f t="shared" si="14"/>
        <v>-1</v>
      </c>
    </row>
    <row r="65" spans="1:8" x14ac:dyDescent="0.25">
      <c r="A65" t="str">
        <f t="shared" si="8"/>
        <v>未</v>
      </c>
      <c r="B65" t="str">
        <f t="shared" si="9"/>
        <v>土</v>
      </c>
      <c r="C65" t="str">
        <f t="shared" si="10"/>
        <v>坎</v>
      </c>
      <c r="D65" t="str">
        <f t="shared" si="11"/>
        <v>水</v>
      </c>
      <c r="E65" t="str">
        <f t="shared" si="7"/>
        <v>土水</v>
      </c>
      <c r="F65" t="str">
        <f t="shared" si="12"/>
        <v>剋→</v>
      </c>
      <c r="G65" t="str">
        <f t="shared" si="13"/>
        <v>死</v>
      </c>
      <c r="H65">
        <f t="shared" si="14"/>
        <v>4</v>
      </c>
    </row>
    <row r="66" spans="1:8" x14ac:dyDescent="0.25">
      <c r="A66" t="str">
        <f t="shared" ref="A66:A97" si="15">INDEX(月支, CEILING((ROW()-1)/9, 1))</f>
        <v>未</v>
      </c>
      <c r="B66" t="str">
        <f t="shared" ref="B66:B97" si="16">VLOOKUP(A66, 月五行, 2, FALSE)</f>
        <v>土</v>
      </c>
      <c r="C66" t="str">
        <f t="shared" ref="C66:C97" si="17">INDEX(九宮關係, MOD(ROW()-2, 9)+1, 2)</f>
        <v>坤</v>
      </c>
      <c r="D66" t="str">
        <f t="shared" ref="D66:D97" si="18">INDEX(九宮關係, MOD(ROW()-2, 9)+1, 5)</f>
        <v>土</v>
      </c>
      <c r="E66" t="str">
        <f t="shared" si="7"/>
        <v>土土</v>
      </c>
      <c r="F66" t="str">
        <f t="shared" ref="F66:F97" si="19">VLOOKUP(E66, 五行生剋關係, 2, FALSE)</f>
        <v>比</v>
      </c>
      <c r="G66" t="str">
        <f t="shared" ref="G66:G97" si="20">VLOOKUP(F66,生剋旺衰主客, 3, FALSE)</f>
        <v>旺</v>
      </c>
      <c r="H66">
        <f t="shared" ref="H66:H97" si="21">VLOOKUP(C66, 宮對應位, 5,FALSE)</f>
        <v>7</v>
      </c>
    </row>
    <row r="67" spans="1:8" x14ac:dyDescent="0.25">
      <c r="A67" t="str">
        <f t="shared" si="15"/>
        <v>未</v>
      </c>
      <c r="B67" t="str">
        <f t="shared" si="16"/>
        <v>土</v>
      </c>
      <c r="C67" t="str">
        <f t="shared" si="17"/>
        <v>震</v>
      </c>
      <c r="D67" t="str">
        <f t="shared" si="18"/>
        <v>木</v>
      </c>
      <c r="E67" t="str">
        <f t="shared" ref="E67:E109" si="22">B67&amp;D67</f>
        <v>土木</v>
      </c>
      <c r="F67" t="str">
        <f t="shared" si="19"/>
        <v>←剋</v>
      </c>
      <c r="G67" t="str">
        <f t="shared" si="20"/>
        <v>囚</v>
      </c>
      <c r="H67">
        <f t="shared" si="21"/>
        <v>2</v>
      </c>
    </row>
    <row r="68" spans="1:8" x14ac:dyDescent="0.25">
      <c r="A68" t="str">
        <f t="shared" si="15"/>
        <v>未</v>
      </c>
      <c r="B68" t="str">
        <f t="shared" si="16"/>
        <v>土</v>
      </c>
      <c r="C68" t="str">
        <f t="shared" si="17"/>
        <v>巽</v>
      </c>
      <c r="D68" t="str">
        <f t="shared" si="18"/>
        <v>木</v>
      </c>
      <c r="E68" t="str">
        <f t="shared" si="22"/>
        <v>土木</v>
      </c>
      <c r="F68" t="str">
        <f t="shared" si="19"/>
        <v>←剋</v>
      </c>
      <c r="G68" t="str">
        <f t="shared" si="20"/>
        <v>囚</v>
      </c>
      <c r="H68">
        <f t="shared" si="21"/>
        <v>1</v>
      </c>
    </row>
    <row r="69" spans="1:8" x14ac:dyDescent="0.25">
      <c r="A69" t="str">
        <f t="shared" si="15"/>
        <v>未</v>
      </c>
      <c r="B69" t="str">
        <f t="shared" si="16"/>
        <v>土</v>
      </c>
      <c r="C69" t="str">
        <f t="shared" si="17"/>
        <v>乾</v>
      </c>
      <c r="D69" t="str">
        <f t="shared" si="18"/>
        <v>金</v>
      </c>
      <c r="E69" t="str">
        <f t="shared" si="22"/>
        <v>土金</v>
      </c>
      <c r="F69" t="str">
        <f t="shared" si="19"/>
        <v>生→</v>
      </c>
      <c r="G69" t="str">
        <f t="shared" si="20"/>
        <v>相</v>
      </c>
      <c r="H69">
        <f t="shared" si="21"/>
        <v>5</v>
      </c>
    </row>
    <row r="70" spans="1:8" x14ac:dyDescent="0.25">
      <c r="A70" t="str">
        <f t="shared" si="15"/>
        <v>未</v>
      </c>
      <c r="B70" t="str">
        <f t="shared" si="16"/>
        <v>土</v>
      </c>
      <c r="C70" t="str">
        <f t="shared" si="17"/>
        <v>兌</v>
      </c>
      <c r="D70" t="str">
        <f t="shared" si="18"/>
        <v>金</v>
      </c>
      <c r="E70" t="str">
        <f t="shared" si="22"/>
        <v>土金</v>
      </c>
      <c r="F70" t="str">
        <f t="shared" si="19"/>
        <v>生→</v>
      </c>
      <c r="G70" t="str">
        <f t="shared" si="20"/>
        <v>相</v>
      </c>
      <c r="H70">
        <f t="shared" si="21"/>
        <v>6</v>
      </c>
    </row>
    <row r="71" spans="1:8" x14ac:dyDescent="0.25">
      <c r="A71" t="str">
        <f t="shared" si="15"/>
        <v>未</v>
      </c>
      <c r="B71" t="str">
        <f t="shared" si="16"/>
        <v>土</v>
      </c>
      <c r="C71" t="str">
        <f t="shared" si="17"/>
        <v>艮</v>
      </c>
      <c r="D71" t="str">
        <f t="shared" si="18"/>
        <v>土</v>
      </c>
      <c r="E71" t="str">
        <f t="shared" si="22"/>
        <v>土土</v>
      </c>
      <c r="F71" t="str">
        <f t="shared" si="19"/>
        <v>比</v>
      </c>
      <c r="G71" t="str">
        <f t="shared" si="20"/>
        <v>旺</v>
      </c>
      <c r="H71">
        <f t="shared" si="21"/>
        <v>3</v>
      </c>
    </row>
    <row r="72" spans="1:8" x14ac:dyDescent="0.25">
      <c r="A72" t="str">
        <f t="shared" si="15"/>
        <v>未</v>
      </c>
      <c r="B72" t="str">
        <f t="shared" si="16"/>
        <v>土</v>
      </c>
      <c r="C72" t="str">
        <f t="shared" si="17"/>
        <v>離</v>
      </c>
      <c r="D72" t="str">
        <f t="shared" si="18"/>
        <v>火</v>
      </c>
      <c r="E72" t="str">
        <f t="shared" si="22"/>
        <v>土火</v>
      </c>
      <c r="F72" t="str">
        <f t="shared" si="19"/>
        <v>←生</v>
      </c>
      <c r="G72" t="str">
        <f t="shared" si="20"/>
        <v>休</v>
      </c>
      <c r="H72">
        <f t="shared" si="21"/>
        <v>8</v>
      </c>
    </row>
    <row r="73" spans="1:8" x14ac:dyDescent="0.25">
      <c r="A73" t="str">
        <f t="shared" si="15"/>
        <v>未</v>
      </c>
      <c r="B73" t="str">
        <f t="shared" si="16"/>
        <v>土</v>
      </c>
      <c r="C73" t="str">
        <f t="shared" si="17"/>
        <v>中</v>
      </c>
      <c r="D73" t="str">
        <f t="shared" si="18"/>
        <v>土</v>
      </c>
      <c r="E73" t="str">
        <f t="shared" si="22"/>
        <v>土土</v>
      </c>
      <c r="F73" t="str">
        <f t="shared" si="19"/>
        <v>比</v>
      </c>
      <c r="G73" t="str">
        <f t="shared" si="20"/>
        <v>旺</v>
      </c>
      <c r="H73">
        <f t="shared" si="21"/>
        <v>-1</v>
      </c>
    </row>
    <row r="74" spans="1:8" x14ac:dyDescent="0.25">
      <c r="A74" t="str">
        <f t="shared" si="15"/>
        <v>申</v>
      </c>
      <c r="B74" t="str">
        <f t="shared" si="16"/>
        <v>金</v>
      </c>
      <c r="C74" t="str">
        <f t="shared" si="17"/>
        <v>坎</v>
      </c>
      <c r="D74" t="str">
        <f t="shared" si="18"/>
        <v>水</v>
      </c>
      <c r="E74" t="str">
        <f t="shared" si="22"/>
        <v>金水</v>
      </c>
      <c r="F74" t="str">
        <f t="shared" si="19"/>
        <v>生→</v>
      </c>
      <c r="G74" t="str">
        <f t="shared" si="20"/>
        <v>相</v>
      </c>
      <c r="H74">
        <f t="shared" si="21"/>
        <v>4</v>
      </c>
    </row>
    <row r="75" spans="1:8" x14ac:dyDescent="0.25">
      <c r="A75" t="str">
        <f t="shared" si="15"/>
        <v>申</v>
      </c>
      <c r="B75" t="str">
        <f t="shared" si="16"/>
        <v>金</v>
      </c>
      <c r="C75" t="str">
        <f t="shared" si="17"/>
        <v>坤</v>
      </c>
      <c r="D75" t="str">
        <f t="shared" si="18"/>
        <v>土</v>
      </c>
      <c r="E75" t="str">
        <f t="shared" si="22"/>
        <v>金土</v>
      </c>
      <c r="F75" t="str">
        <f t="shared" si="19"/>
        <v>←生</v>
      </c>
      <c r="G75" t="str">
        <f t="shared" si="20"/>
        <v>休</v>
      </c>
      <c r="H75">
        <f t="shared" si="21"/>
        <v>7</v>
      </c>
    </row>
    <row r="76" spans="1:8" x14ac:dyDescent="0.25">
      <c r="A76" t="str">
        <f t="shared" si="15"/>
        <v>申</v>
      </c>
      <c r="B76" t="str">
        <f t="shared" si="16"/>
        <v>金</v>
      </c>
      <c r="C76" t="str">
        <f t="shared" si="17"/>
        <v>震</v>
      </c>
      <c r="D76" t="str">
        <f t="shared" si="18"/>
        <v>木</v>
      </c>
      <c r="E76" t="str">
        <f t="shared" si="22"/>
        <v>金木</v>
      </c>
      <c r="F76" t="str">
        <f t="shared" si="19"/>
        <v>剋→</v>
      </c>
      <c r="G76" t="str">
        <f t="shared" si="20"/>
        <v>死</v>
      </c>
      <c r="H76">
        <f t="shared" si="21"/>
        <v>2</v>
      </c>
    </row>
    <row r="77" spans="1:8" x14ac:dyDescent="0.25">
      <c r="A77" t="str">
        <f t="shared" si="15"/>
        <v>申</v>
      </c>
      <c r="B77" t="str">
        <f t="shared" si="16"/>
        <v>金</v>
      </c>
      <c r="C77" t="str">
        <f t="shared" si="17"/>
        <v>巽</v>
      </c>
      <c r="D77" t="str">
        <f t="shared" si="18"/>
        <v>木</v>
      </c>
      <c r="E77" t="str">
        <f t="shared" si="22"/>
        <v>金木</v>
      </c>
      <c r="F77" t="str">
        <f t="shared" si="19"/>
        <v>剋→</v>
      </c>
      <c r="G77" t="str">
        <f t="shared" si="20"/>
        <v>死</v>
      </c>
      <c r="H77">
        <f t="shared" si="21"/>
        <v>1</v>
      </c>
    </row>
    <row r="78" spans="1:8" x14ac:dyDescent="0.25">
      <c r="A78" t="str">
        <f t="shared" si="15"/>
        <v>申</v>
      </c>
      <c r="B78" t="str">
        <f t="shared" si="16"/>
        <v>金</v>
      </c>
      <c r="C78" t="str">
        <f t="shared" si="17"/>
        <v>乾</v>
      </c>
      <c r="D78" t="str">
        <f t="shared" si="18"/>
        <v>金</v>
      </c>
      <c r="E78" t="str">
        <f t="shared" si="22"/>
        <v>金金</v>
      </c>
      <c r="F78" t="str">
        <f t="shared" si="19"/>
        <v>比</v>
      </c>
      <c r="G78" t="str">
        <f t="shared" si="20"/>
        <v>旺</v>
      </c>
      <c r="H78">
        <f t="shared" si="21"/>
        <v>5</v>
      </c>
    </row>
    <row r="79" spans="1:8" x14ac:dyDescent="0.25">
      <c r="A79" t="str">
        <f t="shared" si="15"/>
        <v>申</v>
      </c>
      <c r="B79" t="str">
        <f t="shared" si="16"/>
        <v>金</v>
      </c>
      <c r="C79" t="str">
        <f t="shared" si="17"/>
        <v>兌</v>
      </c>
      <c r="D79" t="str">
        <f t="shared" si="18"/>
        <v>金</v>
      </c>
      <c r="E79" t="str">
        <f t="shared" si="22"/>
        <v>金金</v>
      </c>
      <c r="F79" t="str">
        <f t="shared" si="19"/>
        <v>比</v>
      </c>
      <c r="G79" t="str">
        <f t="shared" si="20"/>
        <v>旺</v>
      </c>
      <c r="H79">
        <f t="shared" si="21"/>
        <v>6</v>
      </c>
    </row>
    <row r="80" spans="1:8" x14ac:dyDescent="0.25">
      <c r="A80" t="str">
        <f t="shared" si="15"/>
        <v>申</v>
      </c>
      <c r="B80" t="str">
        <f t="shared" si="16"/>
        <v>金</v>
      </c>
      <c r="C80" t="str">
        <f t="shared" si="17"/>
        <v>艮</v>
      </c>
      <c r="D80" t="str">
        <f t="shared" si="18"/>
        <v>土</v>
      </c>
      <c r="E80" t="str">
        <f t="shared" si="22"/>
        <v>金土</v>
      </c>
      <c r="F80" t="str">
        <f t="shared" si="19"/>
        <v>←生</v>
      </c>
      <c r="G80" t="str">
        <f t="shared" si="20"/>
        <v>休</v>
      </c>
      <c r="H80">
        <f t="shared" si="21"/>
        <v>3</v>
      </c>
    </row>
    <row r="81" spans="1:8" x14ac:dyDescent="0.25">
      <c r="A81" t="str">
        <f t="shared" si="15"/>
        <v>申</v>
      </c>
      <c r="B81" t="str">
        <f t="shared" si="16"/>
        <v>金</v>
      </c>
      <c r="C81" t="str">
        <f t="shared" si="17"/>
        <v>離</v>
      </c>
      <c r="D81" t="str">
        <f t="shared" si="18"/>
        <v>火</v>
      </c>
      <c r="E81" t="str">
        <f t="shared" si="22"/>
        <v>金火</v>
      </c>
      <c r="F81" t="str">
        <f t="shared" si="19"/>
        <v>←剋</v>
      </c>
      <c r="G81" t="str">
        <f t="shared" si="20"/>
        <v>囚</v>
      </c>
      <c r="H81">
        <f t="shared" si="21"/>
        <v>8</v>
      </c>
    </row>
    <row r="82" spans="1:8" x14ac:dyDescent="0.25">
      <c r="A82" t="str">
        <f t="shared" si="15"/>
        <v>申</v>
      </c>
      <c r="B82" t="str">
        <f t="shared" si="16"/>
        <v>金</v>
      </c>
      <c r="C82" t="str">
        <f t="shared" si="17"/>
        <v>中</v>
      </c>
      <c r="D82" t="str">
        <f t="shared" si="18"/>
        <v>土</v>
      </c>
      <c r="E82" t="str">
        <f t="shared" si="22"/>
        <v>金土</v>
      </c>
      <c r="F82" t="str">
        <f t="shared" si="19"/>
        <v>←生</v>
      </c>
      <c r="G82" t="str">
        <f t="shared" si="20"/>
        <v>休</v>
      </c>
      <c r="H82">
        <f t="shared" si="21"/>
        <v>-1</v>
      </c>
    </row>
    <row r="83" spans="1:8" x14ac:dyDescent="0.25">
      <c r="A83" t="str">
        <f t="shared" si="15"/>
        <v>酉</v>
      </c>
      <c r="B83" t="str">
        <f t="shared" si="16"/>
        <v>金</v>
      </c>
      <c r="C83" t="str">
        <f t="shared" si="17"/>
        <v>坎</v>
      </c>
      <c r="D83" t="str">
        <f t="shared" si="18"/>
        <v>水</v>
      </c>
      <c r="E83" t="str">
        <f t="shared" si="22"/>
        <v>金水</v>
      </c>
      <c r="F83" t="str">
        <f t="shared" si="19"/>
        <v>生→</v>
      </c>
      <c r="G83" t="str">
        <f t="shared" si="20"/>
        <v>相</v>
      </c>
      <c r="H83">
        <f t="shared" si="21"/>
        <v>4</v>
      </c>
    </row>
    <row r="84" spans="1:8" x14ac:dyDescent="0.25">
      <c r="A84" t="str">
        <f t="shared" si="15"/>
        <v>酉</v>
      </c>
      <c r="B84" t="str">
        <f t="shared" si="16"/>
        <v>金</v>
      </c>
      <c r="C84" t="str">
        <f t="shared" si="17"/>
        <v>坤</v>
      </c>
      <c r="D84" t="str">
        <f t="shared" si="18"/>
        <v>土</v>
      </c>
      <c r="E84" t="str">
        <f t="shared" si="22"/>
        <v>金土</v>
      </c>
      <c r="F84" t="str">
        <f t="shared" si="19"/>
        <v>←生</v>
      </c>
      <c r="G84" t="str">
        <f t="shared" si="20"/>
        <v>休</v>
      </c>
      <c r="H84">
        <f t="shared" si="21"/>
        <v>7</v>
      </c>
    </row>
    <row r="85" spans="1:8" x14ac:dyDescent="0.25">
      <c r="A85" t="str">
        <f t="shared" si="15"/>
        <v>酉</v>
      </c>
      <c r="B85" t="str">
        <f t="shared" si="16"/>
        <v>金</v>
      </c>
      <c r="C85" t="str">
        <f t="shared" si="17"/>
        <v>震</v>
      </c>
      <c r="D85" t="str">
        <f t="shared" si="18"/>
        <v>木</v>
      </c>
      <c r="E85" t="str">
        <f t="shared" si="22"/>
        <v>金木</v>
      </c>
      <c r="F85" t="str">
        <f t="shared" si="19"/>
        <v>剋→</v>
      </c>
      <c r="G85" t="str">
        <f t="shared" si="20"/>
        <v>死</v>
      </c>
      <c r="H85">
        <f t="shared" si="21"/>
        <v>2</v>
      </c>
    </row>
    <row r="86" spans="1:8" x14ac:dyDescent="0.25">
      <c r="A86" t="str">
        <f t="shared" si="15"/>
        <v>酉</v>
      </c>
      <c r="B86" t="str">
        <f t="shared" si="16"/>
        <v>金</v>
      </c>
      <c r="C86" t="str">
        <f t="shared" si="17"/>
        <v>巽</v>
      </c>
      <c r="D86" t="str">
        <f t="shared" si="18"/>
        <v>木</v>
      </c>
      <c r="E86" t="str">
        <f t="shared" si="22"/>
        <v>金木</v>
      </c>
      <c r="F86" t="str">
        <f t="shared" si="19"/>
        <v>剋→</v>
      </c>
      <c r="G86" t="str">
        <f t="shared" si="20"/>
        <v>死</v>
      </c>
      <c r="H86">
        <f t="shared" si="21"/>
        <v>1</v>
      </c>
    </row>
    <row r="87" spans="1:8" x14ac:dyDescent="0.25">
      <c r="A87" t="str">
        <f t="shared" si="15"/>
        <v>酉</v>
      </c>
      <c r="B87" t="str">
        <f t="shared" si="16"/>
        <v>金</v>
      </c>
      <c r="C87" t="str">
        <f t="shared" si="17"/>
        <v>乾</v>
      </c>
      <c r="D87" t="str">
        <f t="shared" si="18"/>
        <v>金</v>
      </c>
      <c r="E87" t="str">
        <f t="shared" si="22"/>
        <v>金金</v>
      </c>
      <c r="F87" t="str">
        <f t="shared" si="19"/>
        <v>比</v>
      </c>
      <c r="G87" t="str">
        <f t="shared" si="20"/>
        <v>旺</v>
      </c>
      <c r="H87">
        <f t="shared" si="21"/>
        <v>5</v>
      </c>
    </row>
    <row r="88" spans="1:8" x14ac:dyDescent="0.25">
      <c r="A88" t="str">
        <f t="shared" si="15"/>
        <v>酉</v>
      </c>
      <c r="B88" t="str">
        <f t="shared" si="16"/>
        <v>金</v>
      </c>
      <c r="C88" t="str">
        <f t="shared" si="17"/>
        <v>兌</v>
      </c>
      <c r="D88" t="str">
        <f t="shared" si="18"/>
        <v>金</v>
      </c>
      <c r="E88" t="str">
        <f t="shared" si="22"/>
        <v>金金</v>
      </c>
      <c r="F88" t="str">
        <f t="shared" si="19"/>
        <v>比</v>
      </c>
      <c r="G88" t="str">
        <f t="shared" si="20"/>
        <v>旺</v>
      </c>
      <c r="H88">
        <f t="shared" si="21"/>
        <v>6</v>
      </c>
    </row>
    <row r="89" spans="1:8" x14ac:dyDescent="0.25">
      <c r="A89" t="str">
        <f t="shared" si="15"/>
        <v>酉</v>
      </c>
      <c r="B89" t="str">
        <f t="shared" si="16"/>
        <v>金</v>
      </c>
      <c r="C89" t="str">
        <f t="shared" si="17"/>
        <v>艮</v>
      </c>
      <c r="D89" t="str">
        <f t="shared" si="18"/>
        <v>土</v>
      </c>
      <c r="E89" t="str">
        <f t="shared" si="22"/>
        <v>金土</v>
      </c>
      <c r="F89" t="str">
        <f t="shared" si="19"/>
        <v>←生</v>
      </c>
      <c r="G89" t="str">
        <f t="shared" si="20"/>
        <v>休</v>
      </c>
      <c r="H89">
        <f t="shared" si="21"/>
        <v>3</v>
      </c>
    </row>
    <row r="90" spans="1:8" x14ac:dyDescent="0.25">
      <c r="A90" t="str">
        <f t="shared" si="15"/>
        <v>酉</v>
      </c>
      <c r="B90" t="str">
        <f t="shared" si="16"/>
        <v>金</v>
      </c>
      <c r="C90" t="str">
        <f t="shared" si="17"/>
        <v>離</v>
      </c>
      <c r="D90" t="str">
        <f t="shared" si="18"/>
        <v>火</v>
      </c>
      <c r="E90" t="str">
        <f t="shared" si="22"/>
        <v>金火</v>
      </c>
      <c r="F90" t="str">
        <f t="shared" si="19"/>
        <v>←剋</v>
      </c>
      <c r="G90" t="str">
        <f t="shared" si="20"/>
        <v>囚</v>
      </c>
      <c r="H90">
        <f t="shared" si="21"/>
        <v>8</v>
      </c>
    </row>
    <row r="91" spans="1:8" x14ac:dyDescent="0.25">
      <c r="A91" t="str">
        <f t="shared" si="15"/>
        <v>酉</v>
      </c>
      <c r="B91" t="str">
        <f t="shared" si="16"/>
        <v>金</v>
      </c>
      <c r="C91" t="str">
        <f t="shared" si="17"/>
        <v>中</v>
      </c>
      <c r="D91" t="str">
        <f t="shared" si="18"/>
        <v>土</v>
      </c>
      <c r="E91" t="str">
        <f t="shared" si="22"/>
        <v>金土</v>
      </c>
      <c r="F91" t="str">
        <f t="shared" si="19"/>
        <v>←生</v>
      </c>
      <c r="G91" t="str">
        <f t="shared" si="20"/>
        <v>休</v>
      </c>
      <c r="H91">
        <f t="shared" si="21"/>
        <v>-1</v>
      </c>
    </row>
    <row r="92" spans="1:8" x14ac:dyDescent="0.25">
      <c r="A92" t="str">
        <f t="shared" si="15"/>
        <v>戌</v>
      </c>
      <c r="B92" t="str">
        <f t="shared" si="16"/>
        <v>土</v>
      </c>
      <c r="C92" t="str">
        <f t="shared" si="17"/>
        <v>坎</v>
      </c>
      <c r="D92" t="str">
        <f t="shared" si="18"/>
        <v>水</v>
      </c>
      <c r="E92" t="str">
        <f t="shared" si="22"/>
        <v>土水</v>
      </c>
      <c r="F92" t="str">
        <f t="shared" si="19"/>
        <v>剋→</v>
      </c>
      <c r="G92" t="str">
        <f t="shared" si="20"/>
        <v>死</v>
      </c>
      <c r="H92">
        <f t="shared" si="21"/>
        <v>4</v>
      </c>
    </row>
    <row r="93" spans="1:8" x14ac:dyDescent="0.25">
      <c r="A93" t="str">
        <f t="shared" si="15"/>
        <v>戌</v>
      </c>
      <c r="B93" t="str">
        <f t="shared" si="16"/>
        <v>土</v>
      </c>
      <c r="C93" t="str">
        <f t="shared" si="17"/>
        <v>坤</v>
      </c>
      <c r="D93" t="str">
        <f t="shared" si="18"/>
        <v>土</v>
      </c>
      <c r="E93" t="str">
        <f t="shared" si="22"/>
        <v>土土</v>
      </c>
      <c r="F93" t="str">
        <f t="shared" si="19"/>
        <v>比</v>
      </c>
      <c r="G93" t="str">
        <f t="shared" si="20"/>
        <v>旺</v>
      </c>
      <c r="H93">
        <f t="shared" si="21"/>
        <v>7</v>
      </c>
    </row>
    <row r="94" spans="1:8" x14ac:dyDescent="0.25">
      <c r="A94" t="str">
        <f t="shared" si="15"/>
        <v>戌</v>
      </c>
      <c r="B94" t="str">
        <f t="shared" si="16"/>
        <v>土</v>
      </c>
      <c r="C94" t="str">
        <f t="shared" si="17"/>
        <v>震</v>
      </c>
      <c r="D94" t="str">
        <f t="shared" si="18"/>
        <v>木</v>
      </c>
      <c r="E94" t="str">
        <f t="shared" si="22"/>
        <v>土木</v>
      </c>
      <c r="F94" t="str">
        <f t="shared" si="19"/>
        <v>←剋</v>
      </c>
      <c r="G94" t="str">
        <f t="shared" si="20"/>
        <v>囚</v>
      </c>
      <c r="H94">
        <f t="shared" si="21"/>
        <v>2</v>
      </c>
    </row>
    <row r="95" spans="1:8" x14ac:dyDescent="0.25">
      <c r="A95" t="str">
        <f t="shared" si="15"/>
        <v>戌</v>
      </c>
      <c r="B95" t="str">
        <f t="shared" si="16"/>
        <v>土</v>
      </c>
      <c r="C95" t="str">
        <f t="shared" si="17"/>
        <v>巽</v>
      </c>
      <c r="D95" t="str">
        <f t="shared" si="18"/>
        <v>木</v>
      </c>
      <c r="E95" t="str">
        <f t="shared" si="22"/>
        <v>土木</v>
      </c>
      <c r="F95" t="str">
        <f t="shared" si="19"/>
        <v>←剋</v>
      </c>
      <c r="G95" t="str">
        <f t="shared" si="20"/>
        <v>囚</v>
      </c>
      <c r="H95">
        <f t="shared" si="21"/>
        <v>1</v>
      </c>
    </row>
    <row r="96" spans="1:8" x14ac:dyDescent="0.25">
      <c r="A96" t="str">
        <f t="shared" si="15"/>
        <v>戌</v>
      </c>
      <c r="B96" t="str">
        <f t="shared" si="16"/>
        <v>土</v>
      </c>
      <c r="C96" t="str">
        <f t="shared" si="17"/>
        <v>乾</v>
      </c>
      <c r="D96" t="str">
        <f t="shared" si="18"/>
        <v>金</v>
      </c>
      <c r="E96" t="str">
        <f t="shared" si="22"/>
        <v>土金</v>
      </c>
      <c r="F96" t="str">
        <f t="shared" si="19"/>
        <v>生→</v>
      </c>
      <c r="G96" t="str">
        <f t="shared" si="20"/>
        <v>相</v>
      </c>
      <c r="H96">
        <f t="shared" si="21"/>
        <v>5</v>
      </c>
    </row>
    <row r="97" spans="1:8" x14ac:dyDescent="0.25">
      <c r="A97" t="str">
        <f t="shared" si="15"/>
        <v>戌</v>
      </c>
      <c r="B97" t="str">
        <f t="shared" si="16"/>
        <v>土</v>
      </c>
      <c r="C97" t="str">
        <f t="shared" si="17"/>
        <v>兌</v>
      </c>
      <c r="D97" t="str">
        <f t="shared" si="18"/>
        <v>金</v>
      </c>
      <c r="E97" t="str">
        <f t="shared" si="22"/>
        <v>土金</v>
      </c>
      <c r="F97" t="str">
        <f t="shared" si="19"/>
        <v>生→</v>
      </c>
      <c r="G97" t="str">
        <f t="shared" si="20"/>
        <v>相</v>
      </c>
      <c r="H97">
        <f t="shared" si="21"/>
        <v>6</v>
      </c>
    </row>
    <row r="98" spans="1:8" x14ac:dyDescent="0.25">
      <c r="A98" t="str">
        <f t="shared" ref="A98:A109" si="23">INDEX(月支, CEILING((ROW()-1)/9, 1))</f>
        <v>戌</v>
      </c>
      <c r="B98" t="str">
        <f t="shared" ref="B98:B109" si="24">VLOOKUP(A98, 月五行, 2, FALSE)</f>
        <v>土</v>
      </c>
      <c r="C98" t="str">
        <f t="shared" ref="C98:C109" si="25">INDEX(九宮關係, MOD(ROW()-2, 9)+1, 2)</f>
        <v>艮</v>
      </c>
      <c r="D98" t="str">
        <f t="shared" ref="D98:D109" si="26">INDEX(九宮關係, MOD(ROW()-2, 9)+1, 5)</f>
        <v>土</v>
      </c>
      <c r="E98" t="str">
        <f t="shared" si="22"/>
        <v>土土</v>
      </c>
      <c r="F98" t="str">
        <f t="shared" ref="F98:F109" si="27">VLOOKUP(E98, 五行生剋關係, 2, FALSE)</f>
        <v>比</v>
      </c>
      <c r="G98" t="str">
        <f t="shared" ref="G98:G109" si="28">VLOOKUP(F98,生剋旺衰主客, 3, FALSE)</f>
        <v>旺</v>
      </c>
      <c r="H98">
        <f t="shared" ref="H98:H109" si="29">VLOOKUP(C98, 宮對應位, 5,FALSE)</f>
        <v>3</v>
      </c>
    </row>
    <row r="99" spans="1:8" x14ac:dyDescent="0.25">
      <c r="A99" t="str">
        <f t="shared" si="23"/>
        <v>戌</v>
      </c>
      <c r="B99" t="str">
        <f t="shared" si="24"/>
        <v>土</v>
      </c>
      <c r="C99" t="str">
        <f t="shared" si="25"/>
        <v>離</v>
      </c>
      <c r="D99" t="str">
        <f t="shared" si="26"/>
        <v>火</v>
      </c>
      <c r="E99" t="str">
        <f t="shared" si="22"/>
        <v>土火</v>
      </c>
      <c r="F99" t="str">
        <f t="shared" si="27"/>
        <v>←生</v>
      </c>
      <c r="G99" t="str">
        <f t="shared" si="28"/>
        <v>休</v>
      </c>
      <c r="H99">
        <f t="shared" si="29"/>
        <v>8</v>
      </c>
    </row>
    <row r="100" spans="1:8" x14ac:dyDescent="0.25">
      <c r="A100" t="str">
        <f t="shared" si="23"/>
        <v>戌</v>
      </c>
      <c r="B100" t="str">
        <f t="shared" si="24"/>
        <v>土</v>
      </c>
      <c r="C100" t="str">
        <f t="shared" si="25"/>
        <v>中</v>
      </c>
      <c r="D100" t="str">
        <f t="shared" si="26"/>
        <v>土</v>
      </c>
      <c r="E100" t="str">
        <f t="shared" si="22"/>
        <v>土土</v>
      </c>
      <c r="F100" t="str">
        <f t="shared" si="27"/>
        <v>比</v>
      </c>
      <c r="G100" t="str">
        <f t="shared" si="28"/>
        <v>旺</v>
      </c>
      <c r="H100">
        <f t="shared" si="29"/>
        <v>-1</v>
      </c>
    </row>
    <row r="101" spans="1:8" x14ac:dyDescent="0.25">
      <c r="A101" t="str">
        <f t="shared" si="23"/>
        <v>亥</v>
      </c>
      <c r="B101" t="str">
        <f t="shared" si="24"/>
        <v>水</v>
      </c>
      <c r="C101" t="str">
        <f t="shared" si="25"/>
        <v>坎</v>
      </c>
      <c r="D101" t="str">
        <f t="shared" si="26"/>
        <v>水</v>
      </c>
      <c r="E101" t="str">
        <f t="shared" si="22"/>
        <v>水水</v>
      </c>
      <c r="F101" t="str">
        <f t="shared" si="27"/>
        <v>比</v>
      </c>
      <c r="G101" t="str">
        <f t="shared" si="28"/>
        <v>旺</v>
      </c>
      <c r="H101">
        <f t="shared" si="29"/>
        <v>4</v>
      </c>
    </row>
    <row r="102" spans="1:8" x14ac:dyDescent="0.25">
      <c r="A102" t="str">
        <f t="shared" si="23"/>
        <v>亥</v>
      </c>
      <c r="B102" t="str">
        <f t="shared" si="24"/>
        <v>水</v>
      </c>
      <c r="C102" t="str">
        <f t="shared" si="25"/>
        <v>坤</v>
      </c>
      <c r="D102" t="str">
        <f t="shared" si="26"/>
        <v>土</v>
      </c>
      <c r="E102" t="str">
        <f t="shared" si="22"/>
        <v>水土</v>
      </c>
      <c r="F102" t="str">
        <f t="shared" si="27"/>
        <v>←剋</v>
      </c>
      <c r="G102" t="str">
        <f t="shared" si="28"/>
        <v>囚</v>
      </c>
      <c r="H102">
        <f t="shared" si="29"/>
        <v>7</v>
      </c>
    </row>
    <row r="103" spans="1:8" x14ac:dyDescent="0.25">
      <c r="A103" t="str">
        <f t="shared" si="23"/>
        <v>亥</v>
      </c>
      <c r="B103" t="str">
        <f t="shared" si="24"/>
        <v>水</v>
      </c>
      <c r="C103" t="str">
        <f t="shared" si="25"/>
        <v>震</v>
      </c>
      <c r="D103" t="str">
        <f t="shared" si="26"/>
        <v>木</v>
      </c>
      <c r="E103" t="str">
        <f t="shared" si="22"/>
        <v>水木</v>
      </c>
      <c r="F103" t="str">
        <f t="shared" si="27"/>
        <v>生→</v>
      </c>
      <c r="G103" t="str">
        <f t="shared" si="28"/>
        <v>相</v>
      </c>
      <c r="H103">
        <f t="shared" si="29"/>
        <v>2</v>
      </c>
    </row>
    <row r="104" spans="1:8" x14ac:dyDescent="0.25">
      <c r="A104" t="str">
        <f t="shared" si="23"/>
        <v>亥</v>
      </c>
      <c r="B104" t="str">
        <f t="shared" si="24"/>
        <v>水</v>
      </c>
      <c r="C104" t="str">
        <f t="shared" si="25"/>
        <v>巽</v>
      </c>
      <c r="D104" t="str">
        <f t="shared" si="26"/>
        <v>木</v>
      </c>
      <c r="E104" t="str">
        <f t="shared" si="22"/>
        <v>水木</v>
      </c>
      <c r="F104" t="str">
        <f t="shared" si="27"/>
        <v>生→</v>
      </c>
      <c r="G104" t="str">
        <f t="shared" si="28"/>
        <v>相</v>
      </c>
      <c r="H104">
        <f t="shared" si="29"/>
        <v>1</v>
      </c>
    </row>
    <row r="105" spans="1:8" x14ac:dyDescent="0.25">
      <c r="A105" t="str">
        <f t="shared" si="23"/>
        <v>亥</v>
      </c>
      <c r="B105" t="str">
        <f t="shared" si="24"/>
        <v>水</v>
      </c>
      <c r="C105" t="str">
        <f t="shared" si="25"/>
        <v>乾</v>
      </c>
      <c r="D105" t="str">
        <f t="shared" si="26"/>
        <v>金</v>
      </c>
      <c r="E105" t="str">
        <f t="shared" si="22"/>
        <v>水金</v>
      </c>
      <c r="F105" t="str">
        <f t="shared" si="27"/>
        <v>←生</v>
      </c>
      <c r="G105" t="str">
        <f t="shared" si="28"/>
        <v>休</v>
      </c>
      <c r="H105">
        <f t="shared" si="29"/>
        <v>5</v>
      </c>
    </row>
    <row r="106" spans="1:8" x14ac:dyDescent="0.25">
      <c r="A106" t="str">
        <f t="shared" si="23"/>
        <v>亥</v>
      </c>
      <c r="B106" t="str">
        <f t="shared" si="24"/>
        <v>水</v>
      </c>
      <c r="C106" t="str">
        <f t="shared" si="25"/>
        <v>兌</v>
      </c>
      <c r="D106" t="str">
        <f t="shared" si="26"/>
        <v>金</v>
      </c>
      <c r="E106" t="str">
        <f t="shared" si="22"/>
        <v>水金</v>
      </c>
      <c r="F106" t="str">
        <f t="shared" si="27"/>
        <v>←生</v>
      </c>
      <c r="G106" t="str">
        <f t="shared" si="28"/>
        <v>休</v>
      </c>
      <c r="H106">
        <f t="shared" si="29"/>
        <v>6</v>
      </c>
    </row>
    <row r="107" spans="1:8" x14ac:dyDescent="0.25">
      <c r="A107" t="str">
        <f t="shared" si="23"/>
        <v>亥</v>
      </c>
      <c r="B107" t="str">
        <f t="shared" si="24"/>
        <v>水</v>
      </c>
      <c r="C107" t="str">
        <f t="shared" si="25"/>
        <v>艮</v>
      </c>
      <c r="D107" t="str">
        <f t="shared" si="26"/>
        <v>土</v>
      </c>
      <c r="E107" t="str">
        <f t="shared" si="22"/>
        <v>水土</v>
      </c>
      <c r="F107" t="str">
        <f t="shared" si="27"/>
        <v>←剋</v>
      </c>
      <c r="G107" t="str">
        <f t="shared" si="28"/>
        <v>囚</v>
      </c>
      <c r="H107">
        <f t="shared" si="29"/>
        <v>3</v>
      </c>
    </row>
    <row r="108" spans="1:8" x14ac:dyDescent="0.25">
      <c r="A108" t="str">
        <f t="shared" si="23"/>
        <v>亥</v>
      </c>
      <c r="B108" t="str">
        <f t="shared" si="24"/>
        <v>水</v>
      </c>
      <c r="C108" t="str">
        <f t="shared" si="25"/>
        <v>離</v>
      </c>
      <c r="D108" t="str">
        <f t="shared" si="26"/>
        <v>火</v>
      </c>
      <c r="E108" t="str">
        <f t="shared" si="22"/>
        <v>水火</v>
      </c>
      <c r="F108" t="str">
        <f t="shared" si="27"/>
        <v>剋→</v>
      </c>
      <c r="G108" t="str">
        <f t="shared" si="28"/>
        <v>死</v>
      </c>
      <c r="H108">
        <f t="shared" si="29"/>
        <v>8</v>
      </c>
    </row>
    <row r="109" spans="1:8" x14ac:dyDescent="0.25">
      <c r="A109" t="str">
        <f t="shared" si="23"/>
        <v>亥</v>
      </c>
      <c r="B109" t="str">
        <f t="shared" si="24"/>
        <v>水</v>
      </c>
      <c r="C109" t="str">
        <f t="shared" si="25"/>
        <v>中</v>
      </c>
      <c r="D109" t="str">
        <f t="shared" si="26"/>
        <v>土</v>
      </c>
      <c r="E109" t="str">
        <f t="shared" si="22"/>
        <v>水土</v>
      </c>
      <c r="F109" t="str">
        <f t="shared" si="27"/>
        <v>←剋</v>
      </c>
      <c r="G109" t="str">
        <f t="shared" si="28"/>
        <v>囚</v>
      </c>
      <c r="H109">
        <f t="shared" si="29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5CDE-5AB7-496A-BB95-2337377A7997}">
  <dimension ref="A1:E101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78</v>
      </c>
      <c r="B1" t="s">
        <v>79</v>
      </c>
      <c r="C1" t="s">
        <v>80</v>
      </c>
      <c r="D1" t="s">
        <v>91</v>
      </c>
      <c r="E1" t="s">
        <v>92</v>
      </c>
    </row>
    <row r="2" spans="1:5" x14ac:dyDescent="0.25">
      <c r="A2">
        <f>CEILING((ROW()-1)/10, 1)</f>
        <v>1</v>
      </c>
      <c r="B2">
        <f>MOD(ROW()-2, 10)+1</f>
        <v>1</v>
      </c>
      <c r="C2" t="str">
        <f t="shared" ref="C2:C33" si="0">INDEX(十天干, A2)</f>
        <v>甲</v>
      </c>
      <c r="D2" t="str">
        <f t="shared" ref="D2:D33" si="1">INDEX(十天干, B2)</f>
        <v>甲</v>
      </c>
      <c r="E2" t="str">
        <f t="shared" ref="E2:E33" si="2">_xlfn.SWITCH(ABS(A2-B2),5, "合"&amp;INDEX(五行,MOD((A2+B2+1)/2-1,5)+1), 6, "沖", "")</f>
        <v/>
      </c>
    </row>
    <row r="3" spans="1:5" x14ac:dyDescent="0.25">
      <c r="A3">
        <f t="shared" ref="A3:A66" si="3">CEILING((ROW()-1)/10, 1)</f>
        <v>1</v>
      </c>
      <c r="B3">
        <f t="shared" ref="B3:B66" si="4">MOD(ROW()-2, 10)+1</f>
        <v>2</v>
      </c>
      <c r="C3" t="str">
        <f t="shared" si="0"/>
        <v>甲</v>
      </c>
      <c r="D3" t="str">
        <f t="shared" si="1"/>
        <v>乙</v>
      </c>
      <c r="E3" t="str">
        <f t="shared" si="2"/>
        <v/>
      </c>
    </row>
    <row r="4" spans="1:5" x14ac:dyDescent="0.25">
      <c r="A4">
        <f t="shared" si="3"/>
        <v>1</v>
      </c>
      <c r="B4">
        <f t="shared" si="4"/>
        <v>3</v>
      </c>
      <c r="C4" t="str">
        <f t="shared" si="0"/>
        <v>甲</v>
      </c>
      <c r="D4" t="str">
        <f t="shared" si="1"/>
        <v>丙</v>
      </c>
      <c r="E4" t="str">
        <f t="shared" si="2"/>
        <v/>
      </c>
    </row>
    <row r="5" spans="1:5" x14ac:dyDescent="0.25">
      <c r="A5">
        <f t="shared" si="3"/>
        <v>1</v>
      </c>
      <c r="B5">
        <f t="shared" si="4"/>
        <v>4</v>
      </c>
      <c r="C5" t="str">
        <f t="shared" si="0"/>
        <v>甲</v>
      </c>
      <c r="D5" t="str">
        <f t="shared" si="1"/>
        <v>丁</v>
      </c>
      <c r="E5" t="str">
        <f t="shared" si="2"/>
        <v/>
      </c>
    </row>
    <row r="6" spans="1:5" x14ac:dyDescent="0.25">
      <c r="A6">
        <f t="shared" si="3"/>
        <v>1</v>
      </c>
      <c r="B6">
        <f t="shared" si="4"/>
        <v>5</v>
      </c>
      <c r="C6" t="str">
        <f t="shared" si="0"/>
        <v>甲</v>
      </c>
      <c r="D6" t="str">
        <f t="shared" si="1"/>
        <v>戊</v>
      </c>
      <c r="E6" t="str">
        <f t="shared" si="2"/>
        <v/>
      </c>
    </row>
    <row r="7" spans="1:5" x14ac:dyDescent="0.25">
      <c r="A7">
        <f t="shared" si="3"/>
        <v>1</v>
      </c>
      <c r="B7">
        <f t="shared" si="4"/>
        <v>6</v>
      </c>
      <c r="C7" t="str">
        <f t="shared" si="0"/>
        <v>甲</v>
      </c>
      <c r="D7" t="str">
        <f t="shared" si="1"/>
        <v>己</v>
      </c>
      <c r="E7" t="str">
        <f t="shared" si="2"/>
        <v>合土</v>
      </c>
    </row>
    <row r="8" spans="1:5" x14ac:dyDescent="0.25">
      <c r="A8">
        <f t="shared" si="3"/>
        <v>1</v>
      </c>
      <c r="B8">
        <f t="shared" si="4"/>
        <v>7</v>
      </c>
      <c r="C8" t="str">
        <f t="shared" si="0"/>
        <v>甲</v>
      </c>
      <c r="D8" t="str">
        <f t="shared" si="1"/>
        <v>庚</v>
      </c>
      <c r="E8" t="str">
        <f t="shared" si="2"/>
        <v>沖</v>
      </c>
    </row>
    <row r="9" spans="1:5" x14ac:dyDescent="0.25">
      <c r="A9">
        <f t="shared" si="3"/>
        <v>1</v>
      </c>
      <c r="B9">
        <f t="shared" si="4"/>
        <v>8</v>
      </c>
      <c r="C9" t="str">
        <f t="shared" si="0"/>
        <v>甲</v>
      </c>
      <c r="D9" t="str">
        <f t="shared" si="1"/>
        <v>辛</v>
      </c>
      <c r="E9" t="str">
        <f t="shared" si="2"/>
        <v/>
      </c>
    </row>
    <row r="10" spans="1:5" x14ac:dyDescent="0.25">
      <c r="A10">
        <f t="shared" si="3"/>
        <v>1</v>
      </c>
      <c r="B10">
        <f t="shared" si="4"/>
        <v>9</v>
      </c>
      <c r="C10" t="str">
        <f t="shared" si="0"/>
        <v>甲</v>
      </c>
      <c r="D10" t="str">
        <f t="shared" si="1"/>
        <v>壬</v>
      </c>
      <c r="E10" t="str">
        <f t="shared" si="2"/>
        <v/>
      </c>
    </row>
    <row r="11" spans="1:5" x14ac:dyDescent="0.25">
      <c r="A11">
        <f t="shared" si="3"/>
        <v>1</v>
      </c>
      <c r="B11">
        <f t="shared" si="4"/>
        <v>10</v>
      </c>
      <c r="C11" t="str">
        <f t="shared" si="0"/>
        <v>甲</v>
      </c>
      <c r="D11" t="str">
        <f t="shared" si="1"/>
        <v>癸</v>
      </c>
      <c r="E11" t="str">
        <f t="shared" si="2"/>
        <v/>
      </c>
    </row>
    <row r="12" spans="1:5" x14ac:dyDescent="0.25">
      <c r="A12">
        <f t="shared" si="3"/>
        <v>2</v>
      </c>
      <c r="B12">
        <f t="shared" si="4"/>
        <v>1</v>
      </c>
      <c r="C12" t="str">
        <f t="shared" si="0"/>
        <v>乙</v>
      </c>
      <c r="D12" t="str">
        <f t="shared" si="1"/>
        <v>甲</v>
      </c>
      <c r="E12" t="str">
        <f t="shared" si="2"/>
        <v/>
      </c>
    </row>
    <row r="13" spans="1:5" x14ac:dyDescent="0.25">
      <c r="A13">
        <f t="shared" si="3"/>
        <v>2</v>
      </c>
      <c r="B13">
        <f t="shared" si="4"/>
        <v>2</v>
      </c>
      <c r="C13" t="str">
        <f t="shared" si="0"/>
        <v>乙</v>
      </c>
      <c r="D13" t="str">
        <f t="shared" si="1"/>
        <v>乙</v>
      </c>
      <c r="E13" t="str">
        <f t="shared" si="2"/>
        <v/>
      </c>
    </row>
    <row r="14" spans="1:5" x14ac:dyDescent="0.25">
      <c r="A14">
        <f t="shared" si="3"/>
        <v>2</v>
      </c>
      <c r="B14">
        <f t="shared" si="4"/>
        <v>3</v>
      </c>
      <c r="C14" t="str">
        <f t="shared" si="0"/>
        <v>乙</v>
      </c>
      <c r="D14" t="str">
        <f t="shared" si="1"/>
        <v>丙</v>
      </c>
      <c r="E14" t="str">
        <f t="shared" si="2"/>
        <v/>
      </c>
    </row>
    <row r="15" spans="1:5" x14ac:dyDescent="0.25">
      <c r="A15">
        <f t="shared" si="3"/>
        <v>2</v>
      </c>
      <c r="B15">
        <f t="shared" si="4"/>
        <v>4</v>
      </c>
      <c r="C15" t="str">
        <f t="shared" si="0"/>
        <v>乙</v>
      </c>
      <c r="D15" t="str">
        <f t="shared" si="1"/>
        <v>丁</v>
      </c>
      <c r="E15" t="str">
        <f t="shared" si="2"/>
        <v/>
      </c>
    </row>
    <row r="16" spans="1:5" x14ac:dyDescent="0.25">
      <c r="A16">
        <f t="shared" si="3"/>
        <v>2</v>
      </c>
      <c r="B16">
        <f t="shared" si="4"/>
        <v>5</v>
      </c>
      <c r="C16" t="str">
        <f t="shared" si="0"/>
        <v>乙</v>
      </c>
      <c r="D16" t="str">
        <f t="shared" si="1"/>
        <v>戊</v>
      </c>
      <c r="E16" t="str">
        <f t="shared" si="2"/>
        <v/>
      </c>
    </row>
    <row r="17" spans="1:5" x14ac:dyDescent="0.25">
      <c r="A17">
        <f t="shared" si="3"/>
        <v>2</v>
      </c>
      <c r="B17">
        <f t="shared" si="4"/>
        <v>6</v>
      </c>
      <c r="C17" t="str">
        <f t="shared" si="0"/>
        <v>乙</v>
      </c>
      <c r="D17" t="str">
        <f t="shared" si="1"/>
        <v>己</v>
      </c>
      <c r="E17" t="str">
        <f t="shared" si="2"/>
        <v/>
      </c>
    </row>
    <row r="18" spans="1:5" x14ac:dyDescent="0.25">
      <c r="A18">
        <f t="shared" si="3"/>
        <v>2</v>
      </c>
      <c r="B18">
        <f t="shared" si="4"/>
        <v>7</v>
      </c>
      <c r="C18" t="str">
        <f t="shared" si="0"/>
        <v>乙</v>
      </c>
      <c r="D18" t="str">
        <f t="shared" si="1"/>
        <v>庚</v>
      </c>
      <c r="E18" t="str">
        <f t="shared" si="2"/>
        <v>合金</v>
      </c>
    </row>
    <row r="19" spans="1:5" x14ac:dyDescent="0.25">
      <c r="A19">
        <f t="shared" si="3"/>
        <v>2</v>
      </c>
      <c r="B19">
        <f t="shared" si="4"/>
        <v>8</v>
      </c>
      <c r="C19" t="str">
        <f t="shared" si="0"/>
        <v>乙</v>
      </c>
      <c r="D19" t="str">
        <f t="shared" si="1"/>
        <v>辛</v>
      </c>
      <c r="E19" t="str">
        <f t="shared" si="2"/>
        <v>沖</v>
      </c>
    </row>
    <row r="20" spans="1:5" x14ac:dyDescent="0.25">
      <c r="A20">
        <f t="shared" si="3"/>
        <v>2</v>
      </c>
      <c r="B20">
        <f t="shared" si="4"/>
        <v>9</v>
      </c>
      <c r="C20" t="str">
        <f t="shared" si="0"/>
        <v>乙</v>
      </c>
      <c r="D20" t="str">
        <f t="shared" si="1"/>
        <v>壬</v>
      </c>
      <c r="E20" t="str">
        <f t="shared" si="2"/>
        <v/>
      </c>
    </row>
    <row r="21" spans="1:5" x14ac:dyDescent="0.25">
      <c r="A21">
        <f t="shared" si="3"/>
        <v>2</v>
      </c>
      <c r="B21">
        <f t="shared" si="4"/>
        <v>10</v>
      </c>
      <c r="C21" t="str">
        <f t="shared" si="0"/>
        <v>乙</v>
      </c>
      <c r="D21" t="str">
        <f t="shared" si="1"/>
        <v>癸</v>
      </c>
      <c r="E21" t="str">
        <f t="shared" si="2"/>
        <v/>
      </c>
    </row>
    <row r="22" spans="1:5" x14ac:dyDescent="0.25">
      <c r="A22">
        <f t="shared" si="3"/>
        <v>3</v>
      </c>
      <c r="B22">
        <f t="shared" si="4"/>
        <v>1</v>
      </c>
      <c r="C22" t="str">
        <f t="shared" si="0"/>
        <v>丙</v>
      </c>
      <c r="D22" t="str">
        <f t="shared" si="1"/>
        <v>甲</v>
      </c>
      <c r="E22" t="str">
        <f t="shared" si="2"/>
        <v/>
      </c>
    </row>
    <row r="23" spans="1:5" x14ac:dyDescent="0.25">
      <c r="A23">
        <f t="shared" si="3"/>
        <v>3</v>
      </c>
      <c r="B23">
        <f t="shared" si="4"/>
        <v>2</v>
      </c>
      <c r="C23" t="str">
        <f t="shared" si="0"/>
        <v>丙</v>
      </c>
      <c r="D23" t="str">
        <f t="shared" si="1"/>
        <v>乙</v>
      </c>
      <c r="E23" t="str">
        <f t="shared" si="2"/>
        <v/>
      </c>
    </row>
    <row r="24" spans="1:5" x14ac:dyDescent="0.25">
      <c r="A24">
        <f t="shared" si="3"/>
        <v>3</v>
      </c>
      <c r="B24">
        <f t="shared" si="4"/>
        <v>3</v>
      </c>
      <c r="C24" t="str">
        <f t="shared" si="0"/>
        <v>丙</v>
      </c>
      <c r="D24" t="str">
        <f t="shared" si="1"/>
        <v>丙</v>
      </c>
      <c r="E24" t="str">
        <f t="shared" si="2"/>
        <v/>
      </c>
    </row>
    <row r="25" spans="1:5" x14ac:dyDescent="0.25">
      <c r="A25">
        <f t="shared" si="3"/>
        <v>3</v>
      </c>
      <c r="B25">
        <f t="shared" si="4"/>
        <v>4</v>
      </c>
      <c r="C25" t="str">
        <f t="shared" si="0"/>
        <v>丙</v>
      </c>
      <c r="D25" t="str">
        <f t="shared" si="1"/>
        <v>丁</v>
      </c>
      <c r="E25" t="str">
        <f t="shared" si="2"/>
        <v/>
      </c>
    </row>
    <row r="26" spans="1:5" x14ac:dyDescent="0.25">
      <c r="A26">
        <f t="shared" si="3"/>
        <v>3</v>
      </c>
      <c r="B26">
        <f t="shared" si="4"/>
        <v>5</v>
      </c>
      <c r="C26" t="str">
        <f t="shared" si="0"/>
        <v>丙</v>
      </c>
      <c r="D26" t="str">
        <f t="shared" si="1"/>
        <v>戊</v>
      </c>
      <c r="E26" t="str">
        <f t="shared" si="2"/>
        <v/>
      </c>
    </row>
    <row r="27" spans="1:5" x14ac:dyDescent="0.25">
      <c r="A27">
        <f t="shared" si="3"/>
        <v>3</v>
      </c>
      <c r="B27">
        <f t="shared" si="4"/>
        <v>6</v>
      </c>
      <c r="C27" t="str">
        <f t="shared" si="0"/>
        <v>丙</v>
      </c>
      <c r="D27" t="str">
        <f t="shared" si="1"/>
        <v>己</v>
      </c>
      <c r="E27" t="str">
        <f t="shared" si="2"/>
        <v/>
      </c>
    </row>
    <row r="28" spans="1:5" x14ac:dyDescent="0.25">
      <c r="A28">
        <f t="shared" si="3"/>
        <v>3</v>
      </c>
      <c r="B28">
        <f t="shared" si="4"/>
        <v>7</v>
      </c>
      <c r="C28" t="str">
        <f t="shared" si="0"/>
        <v>丙</v>
      </c>
      <c r="D28" t="str">
        <f t="shared" si="1"/>
        <v>庚</v>
      </c>
      <c r="E28" t="str">
        <f t="shared" si="2"/>
        <v/>
      </c>
    </row>
    <row r="29" spans="1:5" x14ac:dyDescent="0.25">
      <c r="A29">
        <f t="shared" si="3"/>
        <v>3</v>
      </c>
      <c r="B29">
        <f t="shared" si="4"/>
        <v>8</v>
      </c>
      <c r="C29" t="str">
        <f t="shared" si="0"/>
        <v>丙</v>
      </c>
      <c r="D29" t="str">
        <f t="shared" si="1"/>
        <v>辛</v>
      </c>
      <c r="E29" t="str">
        <f t="shared" si="2"/>
        <v>合水</v>
      </c>
    </row>
    <row r="30" spans="1:5" x14ac:dyDescent="0.25">
      <c r="A30">
        <f t="shared" si="3"/>
        <v>3</v>
      </c>
      <c r="B30">
        <f t="shared" si="4"/>
        <v>9</v>
      </c>
      <c r="C30" t="str">
        <f t="shared" si="0"/>
        <v>丙</v>
      </c>
      <c r="D30" t="str">
        <f t="shared" si="1"/>
        <v>壬</v>
      </c>
      <c r="E30" t="str">
        <f t="shared" si="2"/>
        <v>沖</v>
      </c>
    </row>
    <row r="31" spans="1:5" x14ac:dyDescent="0.25">
      <c r="A31">
        <f t="shared" si="3"/>
        <v>3</v>
      </c>
      <c r="B31">
        <f t="shared" si="4"/>
        <v>10</v>
      </c>
      <c r="C31" t="str">
        <f t="shared" si="0"/>
        <v>丙</v>
      </c>
      <c r="D31" t="str">
        <f t="shared" si="1"/>
        <v>癸</v>
      </c>
      <c r="E31" t="str">
        <f t="shared" si="2"/>
        <v/>
      </c>
    </row>
    <row r="32" spans="1:5" x14ac:dyDescent="0.25">
      <c r="A32">
        <f t="shared" si="3"/>
        <v>4</v>
      </c>
      <c r="B32">
        <f t="shared" si="4"/>
        <v>1</v>
      </c>
      <c r="C32" t="str">
        <f t="shared" si="0"/>
        <v>丁</v>
      </c>
      <c r="D32" t="str">
        <f t="shared" si="1"/>
        <v>甲</v>
      </c>
      <c r="E32" t="str">
        <f t="shared" si="2"/>
        <v/>
      </c>
    </row>
    <row r="33" spans="1:5" x14ac:dyDescent="0.25">
      <c r="A33">
        <f t="shared" si="3"/>
        <v>4</v>
      </c>
      <c r="B33">
        <f t="shared" si="4"/>
        <v>2</v>
      </c>
      <c r="C33" t="str">
        <f t="shared" si="0"/>
        <v>丁</v>
      </c>
      <c r="D33" t="str">
        <f t="shared" si="1"/>
        <v>乙</v>
      </c>
      <c r="E33" t="str">
        <f t="shared" si="2"/>
        <v/>
      </c>
    </row>
    <row r="34" spans="1:5" x14ac:dyDescent="0.25">
      <c r="A34">
        <f t="shared" si="3"/>
        <v>4</v>
      </c>
      <c r="B34">
        <f t="shared" si="4"/>
        <v>3</v>
      </c>
      <c r="C34" t="str">
        <f t="shared" ref="C34:C65" si="5">INDEX(十天干, A34)</f>
        <v>丁</v>
      </c>
      <c r="D34" t="str">
        <f t="shared" ref="D34:D65" si="6">INDEX(十天干, B34)</f>
        <v>丙</v>
      </c>
      <c r="E34" t="str">
        <f t="shared" ref="E34:E65" si="7">_xlfn.SWITCH(ABS(A34-B34),5, "合"&amp;INDEX(五行,MOD((A34+B34+1)/2-1,5)+1), 6, "沖", "")</f>
        <v/>
      </c>
    </row>
    <row r="35" spans="1:5" x14ac:dyDescent="0.25">
      <c r="A35">
        <f t="shared" si="3"/>
        <v>4</v>
      </c>
      <c r="B35">
        <f t="shared" si="4"/>
        <v>4</v>
      </c>
      <c r="C35" t="str">
        <f t="shared" si="5"/>
        <v>丁</v>
      </c>
      <c r="D35" t="str">
        <f t="shared" si="6"/>
        <v>丁</v>
      </c>
      <c r="E35" t="str">
        <f t="shared" si="7"/>
        <v/>
      </c>
    </row>
    <row r="36" spans="1:5" x14ac:dyDescent="0.25">
      <c r="A36">
        <f t="shared" si="3"/>
        <v>4</v>
      </c>
      <c r="B36">
        <f t="shared" si="4"/>
        <v>5</v>
      </c>
      <c r="C36" t="str">
        <f t="shared" si="5"/>
        <v>丁</v>
      </c>
      <c r="D36" t="str">
        <f t="shared" si="6"/>
        <v>戊</v>
      </c>
      <c r="E36" t="str">
        <f t="shared" si="7"/>
        <v/>
      </c>
    </row>
    <row r="37" spans="1:5" x14ac:dyDescent="0.25">
      <c r="A37">
        <f t="shared" si="3"/>
        <v>4</v>
      </c>
      <c r="B37">
        <f t="shared" si="4"/>
        <v>6</v>
      </c>
      <c r="C37" t="str">
        <f t="shared" si="5"/>
        <v>丁</v>
      </c>
      <c r="D37" t="str">
        <f t="shared" si="6"/>
        <v>己</v>
      </c>
      <c r="E37" t="str">
        <f t="shared" si="7"/>
        <v/>
      </c>
    </row>
    <row r="38" spans="1:5" x14ac:dyDescent="0.25">
      <c r="A38">
        <f t="shared" si="3"/>
        <v>4</v>
      </c>
      <c r="B38">
        <f t="shared" si="4"/>
        <v>7</v>
      </c>
      <c r="C38" t="str">
        <f t="shared" si="5"/>
        <v>丁</v>
      </c>
      <c r="D38" t="str">
        <f t="shared" si="6"/>
        <v>庚</v>
      </c>
      <c r="E38" t="str">
        <f t="shared" si="7"/>
        <v/>
      </c>
    </row>
    <row r="39" spans="1:5" x14ac:dyDescent="0.25">
      <c r="A39">
        <f t="shared" si="3"/>
        <v>4</v>
      </c>
      <c r="B39">
        <f t="shared" si="4"/>
        <v>8</v>
      </c>
      <c r="C39" t="str">
        <f t="shared" si="5"/>
        <v>丁</v>
      </c>
      <c r="D39" t="str">
        <f t="shared" si="6"/>
        <v>辛</v>
      </c>
      <c r="E39" t="str">
        <f t="shared" si="7"/>
        <v/>
      </c>
    </row>
    <row r="40" spans="1:5" x14ac:dyDescent="0.25">
      <c r="A40">
        <f t="shared" si="3"/>
        <v>4</v>
      </c>
      <c r="B40">
        <f t="shared" si="4"/>
        <v>9</v>
      </c>
      <c r="C40" t="str">
        <f t="shared" si="5"/>
        <v>丁</v>
      </c>
      <c r="D40" t="str">
        <f t="shared" si="6"/>
        <v>壬</v>
      </c>
      <c r="E40" t="str">
        <f t="shared" si="7"/>
        <v>合木</v>
      </c>
    </row>
    <row r="41" spans="1:5" x14ac:dyDescent="0.25">
      <c r="A41">
        <f t="shared" si="3"/>
        <v>4</v>
      </c>
      <c r="B41">
        <f t="shared" si="4"/>
        <v>10</v>
      </c>
      <c r="C41" t="str">
        <f t="shared" si="5"/>
        <v>丁</v>
      </c>
      <c r="D41" t="str">
        <f t="shared" si="6"/>
        <v>癸</v>
      </c>
      <c r="E41" t="str">
        <f t="shared" si="7"/>
        <v>沖</v>
      </c>
    </row>
    <row r="42" spans="1:5" x14ac:dyDescent="0.25">
      <c r="A42">
        <f t="shared" si="3"/>
        <v>5</v>
      </c>
      <c r="B42">
        <f t="shared" si="4"/>
        <v>1</v>
      </c>
      <c r="C42" t="str">
        <f t="shared" si="5"/>
        <v>戊</v>
      </c>
      <c r="D42" t="str">
        <f t="shared" si="6"/>
        <v>甲</v>
      </c>
      <c r="E42" t="str">
        <f t="shared" si="7"/>
        <v/>
      </c>
    </row>
    <row r="43" spans="1:5" x14ac:dyDescent="0.25">
      <c r="A43">
        <f t="shared" si="3"/>
        <v>5</v>
      </c>
      <c r="B43">
        <f t="shared" si="4"/>
        <v>2</v>
      </c>
      <c r="C43" t="str">
        <f t="shared" si="5"/>
        <v>戊</v>
      </c>
      <c r="D43" t="str">
        <f t="shared" si="6"/>
        <v>乙</v>
      </c>
      <c r="E43" t="str">
        <f t="shared" si="7"/>
        <v/>
      </c>
    </row>
    <row r="44" spans="1:5" x14ac:dyDescent="0.25">
      <c r="A44">
        <f t="shared" si="3"/>
        <v>5</v>
      </c>
      <c r="B44">
        <f t="shared" si="4"/>
        <v>3</v>
      </c>
      <c r="C44" t="str">
        <f t="shared" si="5"/>
        <v>戊</v>
      </c>
      <c r="D44" t="str">
        <f t="shared" si="6"/>
        <v>丙</v>
      </c>
      <c r="E44" t="str">
        <f t="shared" si="7"/>
        <v/>
      </c>
    </row>
    <row r="45" spans="1:5" x14ac:dyDescent="0.25">
      <c r="A45">
        <f t="shared" si="3"/>
        <v>5</v>
      </c>
      <c r="B45">
        <f t="shared" si="4"/>
        <v>4</v>
      </c>
      <c r="C45" t="str">
        <f t="shared" si="5"/>
        <v>戊</v>
      </c>
      <c r="D45" t="str">
        <f t="shared" si="6"/>
        <v>丁</v>
      </c>
      <c r="E45" t="str">
        <f t="shared" si="7"/>
        <v/>
      </c>
    </row>
    <row r="46" spans="1:5" x14ac:dyDescent="0.25">
      <c r="A46">
        <f t="shared" si="3"/>
        <v>5</v>
      </c>
      <c r="B46">
        <f t="shared" si="4"/>
        <v>5</v>
      </c>
      <c r="C46" t="str">
        <f t="shared" si="5"/>
        <v>戊</v>
      </c>
      <c r="D46" t="str">
        <f t="shared" si="6"/>
        <v>戊</v>
      </c>
      <c r="E46" t="str">
        <f t="shared" si="7"/>
        <v/>
      </c>
    </row>
    <row r="47" spans="1:5" x14ac:dyDescent="0.25">
      <c r="A47">
        <f t="shared" si="3"/>
        <v>5</v>
      </c>
      <c r="B47">
        <f t="shared" si="4"/>
        <v>6</v>
      </c>
      <c r="C47" t="str">
        <f t="shared" si="5"/>
        <v>戊</v>
      </c>
      <c r="D47" t="str">
        <f t="shared" si="6"/>
        <v>己</v>
      </c>
      <c r="E47" t="str">
        <f t="shared" si="7"/>
        <v/>
      </c>
    </row>
    <row r="48" spans="1:5" x14ac:dyDescent="0.25">
      <c r="A48">
        <f t="shared" si="3"/>
        <v>5</v>
      </c>
      <c r="B48">
        <f t="shared" si="4"/>
        <v>7</v>
      </c>
      <c r="C48" t="str">
        <f t="shared" si="5"/>
        <v>戊</v>
      </c>
      <c r="D48" t="str">
        <f t="shared" si="6"/>
        <v>庚</v>
      </c>
      <c r="E48" t="str">
        <f t="shared" si="7"/>
        <v/>
      </c>
    </row>
    <row r="49" spans="1:5" x14ac:dyDescent="0.25">
      <c r="A49">
        <f t="shared" si="3"/>
        <v>5</v>
      </c>
      <c r="B49">
        <f t="shared" si="4"/>
        <v>8</v>
      </c>
      <c r="C49" t="str">
        <f t="shared" si="5"/>
        <v>戊</v>
      </c>
      <c r="D49" t="str">
        <f t="shared" si="6"/>
        <v>辛</v>
      </c>
      <c r="E49" t="str">
        <f t="shared" si="7"/>
        <v/>
      </c>
    </row>
    <row r="50" spans="1:5" x14ac:dyDescent="0.25">
      <c r="A50">
        <f t="shared" si="3"/>
        <v>5</v>
      </c>
      <c r="B50">
        <f t="shared" si="4"/>
        <v>9</v>
      </c>
      <c r="C50" t="str">
        <f t="shared" si="5"/>
        <v>戊</v>
      </c>
      <c r="D50" t="str">
        <f t="shared" si="6"/>
        <v>壬</v>
      </c>
      <c r="E50" t="str">
        <f t="shared" si="7"/>
        <v/>
      </c>
    </row>
    <row r="51" spans="1:5" x14ac:dyDescent="0.25">
      <c r="A51">
        <f t="shared" si="3"/>
        <v>5</v>
      </c>
      <c r="B51">
        <f t="shared" si="4"/>
        <v>10</v>
      </c>
      <c r="C51" t="str">
        <f t="shared" si="5"/>
        <v>戊</v>
      </c>
      <c r="D51" t="str">
        <f t="shared" si="6"/>
        <v>癸</v>
      </c>
      <c r="E51" t="str">
        <f t="shared" si="7"/>
        <v>合火</v>
      </c>
    </row>
    <row r="52" spans="1:5" x14ac:dyDescent="0.25">
      <c r="A52">
        <f t="shared" si="3"/>
        <v>6</v>
      </c>
      <c r="B52">
        <f t="shared" si="4"/>
        <v>1</v>
      </c>
      <c r="C52" t="str">
        <f t="shared" si="5"/>
        <v>己</v>
      </c>
      <c r="D52" t="str">
        <f t="shared" si="6"/>
        <v>甲</v>
      </c>
      <c r="E52" t="str">
        <f t="shared" si="7"/>
        <v>合土</v>
      </c>
    </row>
    <row r="53" spans="1:5" x14ac:dyDescent="0.25">
      <c r="A53">
        <f t="shared" si="3"/>
        <v>6</v>
      </c>
      <c r="B53">
        <f t="shared" si="4"/>
        <v>2</v>
      </c>
      <c r="C53" t="str">
        <f t="shared" si="5"/>
        <v>己</v>
      </c>
      <c r="D53" t="str">
        <f t="shared" si="6"/>
        <v>乙</v>
      </c>
      <c r="E53" t="str">
        <f t="shared" si="7"/>
        <v/>
      </c>
    </row>
    <row r="54" spans="1:5" x14ac:dyDescent="0.25">
      <c r="A54">
        <f t="shared" si="3"/>
        <v>6</v>
      </c>
      <c r="B54">
        <f t="shared" si="4"/>
        <v>3</v>
      </c>
      <c r="C54" t="str">
        <f t="shared" si="5"/>
        <v>己</v>
      </c>
      <c r="D54" t="str">
        <f t="shared" si="6"/>
        <v>丙</v>
      </c>
      <c r="E54" t="str">
        <f t="shared" si="7"/>
        <v/>
      </c>
    </row>
    <row r="55" spans="1:5" x14ac:dyDescent="0.25">
      <c r="A55">
        <f t="shared" si="3"/>
        <v>6</v>
      </c>
      <c r="B55">
        <f t="shared" si="4"/>
        <v>4</v>
      </c>
      <c r="C55" t="str">
        <f t="shared" si="5"/>
        <v>己</v>
      </c>
      <c r="D55" t="str">
        <f t="shared" si="6"/>
        <v>丁</v>
      </c>
      <c r="E55" t="str">
        <f t="shared" si="7"/>
        <v/>
      </c>
    </row>
    <row r="56" spans="1:5" x14ac:dyDescent="0.25">
      <c r="A56">
        <f t="shared" si="3"/>
        <v>6</v>
      </c>
      <c r="B56">
        <f t="shared" si="4"/>
        <v>5</v>
      </c>
      <c r="C56" t="str">
        <f t="shared" si="5"/>
        <v>己</v>
      </c>
      <c r="D56" t="str">
        <f t="shared" si="6"/>
        <v>戊</v>
      </c>
      <c r="E56" t="str">
        <f t="shared" si="7"/>
        <v/>
      </c>
    </row>
    <row r="57" spans="1:5" x14ac:dyDescent="0.25">
      <c r="A57">
        <f t="shared" si="3"/>
        <v>6</v>
      </c>
      <c r="B57">
        <f t="shared" si="4"/>
        <v>6</v>
      </c>
      <c r="C57" t="str">
        <f t="shared" si="5"/>
        <v>己</v>
      </c>
      <c r="D57" t="str">
        <f t="shared" si="6"/>
        <v>己</v>
      </c>
      <c r="E57" t="str">
        <f t="shared" si="7"/>
        <v/>
      </c>
    </row>
    <row r="58" spans="1:5" x14ac:dyDescent="0.25">
      <c r="A58">
        <f t="shared" si="3"/>
        <v>6</v>
      </c>
      <c r="B58">
        <f t="shared" si="4"/>
        <v>7</v>
      </c>
      <c r="C58" t="str">
        <f t="shared" si="5"/>
        <v>己</v>
      </c>
      <c r="D58" t="str">
        <f t="shared" si="6"/>
        <v>庚</v>
      </c>
      <c r="E58" t="str">
        <f t="shared" si="7"/>
        <v/>
      </c>
    </row>
    <row r="59" spans="1:5" x14ac:dyDescent="0.25">
      <c r="A59">
        <f t="shared" si="3"/>
        <v>6</v>
      </c>
      <c r="B59">
        <f t="shared" si="4"/>
        <v>8</v>
      </c>
      <c r="C59" t="str">
        <f t="shared" si="5"/>
        <v>己</v>
      </c>
      <c r="D59" t="str">
        <f t="shared" si="6"/>
        <v>辛</v>
      </c>
      <c r="E59" t="str">
        <f t="shared" si="7"/>
        <v/>
      </c>
    </row>
    <row r="60" spans="1:5" x14ac:dyDescent="0.25">
      <c r="A60">
        <f t="shared" si="3"/>
        <v>6</v>
      </c>
      <c r="B60">
        <f t="shared" si="4"/>
        <v>9</v>
      </c>
      <c r="C60" t="str">
        <f t="shared" si="5"/>
        <v>己</v>
      </c>
      <c r="D60" t="str">
        <f t="shared" si="6"/>
        <v>壬</v>
      </c>
      <c r="E60" t="str">
        <f t="shared" si="7"/>
        <v/>
      </c>
    </row>
    <row r="61" spans="1:5" x14ac:dyDescent="0.25">
      <c r="A61">
        <f t="shared" si="3"/>
        <v>6</v>
      </c>
      <c r="B61">
        <f t="shared" si="4"/>
        <v>10</v>
      </c>
      <c r="C61" t="str">
        <f t="shared" si="5"/>
        <v>己</v>
      </c>
      <c r="D61" t="str">
        <f t="shared" si="6"/>
        <v>癸</v>
      </c>
      <c r="E61" t="str">
        <f t="shared" si="7"/>
        <v/>
      </c>
    </row>
    <row r="62" spans="1:5" x14ac:dyDescent="0.25">
      <c r="A62">
        <f t="shared" si="3"/>
        <v>7</v>
      </c>
      <c r="B62">
        <f t="shared" si="4"/>
        <v>1</v>
      </c>
      <c r="C62" t="str">
        <f t="shared" si="5"/>
        <v>庚</v>
      </c>
      <c r="D62" t="str">
        <f t="shared" si="6"/>
        <v>甲</v>
      </c>
      <c r="E62" t="str">
        <f t="shared" si="7"/>
        <v>沖</v>
      </c>
    </row>
    <row r="63" spans="1:5" x14ac:dyDescent="0.25">
      <c r="A63">
        <f t="shared" si="3"/>
        <v>7</v>
      </c>
      <c r="B63">
        <f t="shared" si="4"/>
        <v>2</v>
      </c>
      <c r="C63" t="str">
        <f t="shared" si="5"/>
        <v>庚</v>
      </c>
      <c r="D63" t="str">
        <f t="shared" si="6"/>
        <v>乙</v>
      </c>
      <c r="E63" t="str">
        <f t="shared" si="7"/>
        <v>合金</v>
      </c>
    </row>
    <row r="64" spans="1:5" x14ac:dyDescent="0.25">
      <c r="A64">
        <f t="shared" si="3"/>
        <v>7</v>
      </c>
      <c r="B64">
        <f t="shared" si="4"/>
        <v>3</v>
      </c>
      <c r="C64" t="str">
        <f t="shared" si="5"/>
        <v>庚</v>
      </c>
      <c r="D64" t="str">
        <f t="shared" si="6"/>
        <v>丙</v>
      </c>
      <c r="E64" t="str">
        <f t="shared" si="7"/>
        <v/>
      </c>
    </row>
    <row r="65" spans="1:5" x14ac:dyDescent="0.25">
      <c r="A65">
        <f t="shared" si="3"/>
        <v>7</v>
      </c>
      <c r="B65">
        <f t="shared" si="4"/>
        <v>4</v>
      </c>
      <c r="C65" t="str">
        <f t="shared" si="5"/>
        <v>庚</v>
      </c>
      <c r="D65" t="str">
        <f t="shared" si="6"/>
        <v>丁</v>
      </c>
      <c r="E65" t="str">
        <f t="shared" si="7"/>
        <v/>
      </c>
    </row>
    <row r="66" spans="1:5" x14ac:dyDescent="0.25">
      <c r="A66">
        <f t="shared" si="3"/>
        <v>7</v>
      </c>
      <c r="B66">
        <f t="shared" si="4"/>
        <v>5</v>
      </c>
      <c r="C66" t="str">
        <f t="shared" ref="C66:C101" si="8">INDEX(十天干, A66)</f>
        <v>庚</v>
      </c>
      <c r="D66" t="str">
        <f t="shared" ref="D66:D101" si="9">INDEX(十天干, B66)</f>
        <v>戊</v>
      </c>
      <c r="E66" t="str">
        <f t="shared" ref="E66:E101" si="10">_xlfn.SWITCH(ABS(A66-B66),5, "合"&amp;INDEX(五行,MOD((A66+B66+1)/2-1,5)+1), 6, "沖", "")</f>
        <v/>
      </c>
    </row>
    <row r="67" spans="1:5" x14ac:dyDescent="0.25">
      <c r="A67">
        <f t="shared" ref="A67:A101" si="11">CEILING((ROW()-1)/10, 1)</f>
        <v>7</v>
      </c>
      <c r="B67">
        <f t="shared" ref="B67:B101" si="12">MOD(ROW()-2, 10)+1</f>
        <v>6</v>
      </c>
      <c r="C67" t="str">
        <f t="shared" si="8"/>
        <v>庚</v>
      </c>
      <c r="D67" t="str">
        <f t="shared" si="9"/>
        <v>己</v>
      </c>
      <c r="E67" t="str">
        <f t="shared" si="10"/>
        <v/>
      </c>
    </row>
    <row r="68" spans="1:5" x14ac:dyDescent="0.25">
      <c r="A68">
        <f t="shared" si="11"/>
        <v>7</v>
      </c>
      <c r="B68">
        <f t="shared" si="12"/>
        <v>7</v>
      </c>
      <c r="C68" t="str">
        <f t="shared" si="8"/>
        <v>庚</v>
      </c>
      <c r="D68" t="str">
        <f t="shared" si="9"/>
        <v>庚</v>
      </c>
      <c r="E68" t="str">
        <f t="shared" si="10"/>
        <v/>
      </c>
    </row>
    <row r="69" spans="1:5" x14ac:dyDescent="0.25">
      <c r="A69">
        <f t="shared" si="11"/>
        <v>7</v>
      </c>
      <c r="B69">
        <f t="shared" si="12"/>
        <v>8</v>
      </c>
      <c r="C69" t="str">
        <f t="shared" si="8"/>
        <v>庚</v>
      </c>
      <c r="D69" t="str">
        <f t="shared" si="9"/>
        <v>辛</v>
      </c>
      <c r="E69" t="str">
        <f t="shared" si="10"/>
        <v/>
      </c>
    </row>
    <row r="70" spans="1:5" x14ac:dyDescent="0.25">
      <c r="A70">
        <f t="shared" si="11"/>
        <v>7</v>
      </c>
      <c r="B70">
        <f t="shared" si="12"/>
        <v>9</v>
      </c>
      <c r="C70" t="str">
        <f t="shared" si="8"/>
        <v>庚</v>
      </c>
      <c r="D70" t="str">
        <f t="shared" si="9"/>
        <v>壬</v>
      </c>
      <c r="E70" t="str">
        <f t="shared" si="10"/>
        <v/>
      </c>
    </row>
    <row r="71" spans="1:5" x14ac:dyDescent="0.25">
      <c r="A71">
        <f t="shared" si="11"/>
        <v>7</v>
      </c>
      <c r="B71">
        <f t="shared" si="12"/>
        <v>10</v>
      </c>
      <c r="C71" t="str">
        <f t="shared" si="8"/>
        <v>庚</v>
      </c>
      <c r="D71" t="str">
        <f t="shared" si="9"/>
        <v>癸</v>
      </c>
      <c r="E71" t="str">
        <f t="shared" si="10"/>
        <v/>
      </c>
    </row>
    <row r="72" spans="1:5" x14ac:dyDescent="0.25">
      <c r="A72">
        <f t="shared" si="11"/>
        <v>8</v>
      </c>
      <c r="B72">
        <f t="shared" si="12"/>
        <v>1</v>
      </c>
      <c r="C72" t="str">
        <f t="shared" si="8"/>
        <v>辛</v>
      </c>
      <c r="D72" t="str">
        <f t="shared" si="9"/>
        <v>甲</v>
      </c>
      <c r="E72" t="str">
        <f t="shared" si="10"/>
        <v/>
      </c>
    </row>
    <row r="73" spans="1:5" x14ac:dyDescent="0.25">
      <c r="A73">
        <f t="shared" si="11"/>
        <v>8</v>
      </c>
      <c r="B73">
        <f t="shared" si="12"/>
        <v>2</v>
      </c>
      <c r="C73" t="str">
        <f t="shared" si="8"/>
        <v>辛</v>
      </c>
      <c r="D73" t="str">
        <f t="shared" si="9"/>
        <v>乙</v>
      </c>
      <c r="E73" t="str">
        <f t="shared" si="10"/>
        <v>沖</v>
      </c>
    </row>
    <row r="74" spans="1:5" x14ac:dyDescent="0.25">
      <c r="A74">
        <f t="shared" si="11"/>
        <v>8</v>
      </c>
      <c r="B74">
        <f t="shared" si="12"/>
        <v>3</v>
      </c>
      <c r="C74" t="str">
        <f t="shared" si="8"/>
        <v>辛</v>
      </c>
      <c r="D74" t="str">
        <f t="shared" si="9"/>
        <v>丙</v>
      </c>
      <c r="E74" t="str">
        <f t="shared" si="10"/>
        <v>合水</v>
      </c>
    </row>
    <row r="75" spans="1:5" x14ac:dyDescent="0.25">
      <c r="A75">
        <f t="shared" si="11"/>
        <v>8</v>
      </c>
      <c r="B75">
        <f t="shared" si="12"/>
        <v>4</v>
      </c>
      <c r="C75" t="str">
        <f t="shared" si="8"/>
        <v>辛</v>
      </c>
      <c r="D75" t="str">
        <f t="shared" si="9"/>
        <v>丁</v>
      </c>
      <c r="E75" t="str">
        <f t="shared" si="10"/>
        <v/>
      </c>
    </row>
    <row r="76" spans="1:5" x14ac:dyDescent="0.25">
      <c r="A76">
        <f t="shared" si="11"/>
        <v>8</v>
      </c>
      <c r="B76">
        <f t="shared" si="12"/>
        <v>5</v>
      </c>
      <c r="C76" t="str">
        <f t="shared" si="8"/>
        <v>辛</v>
      </c>
      <c r="D76" t="str">
        <f t="shared" si="9"/>
        <v>戊</v>
      </c>
      <c r="E76" t="str">
        <f t="shared" si="10"/>
        <v/>
      </c>
    </row>
    <row r="77" spans="1:5" x14ac:dyDescent="0.25">
      <c r="A77">
        <f t="shared" si="11"/>
        <v>8</v>
      </c>
      <c r="B77">
        <f t="shared" si="12"/>
        <v>6</v>
      </c>
      <c r="C77" t="str">
        <f t="shared" si="8"/>
        <v>辛</v>
      </c>
      <c r="D77" t="str">
        <f t="shared" si="9"/>
        <v>己</v>
      </c>
      <c r="E77" t="str">
        <f t="shared" si="10"/>
        <v/>
      </c>
    </row>
    <row r="78" spans="1:5" x14ac:dyDescent="0.25">
      <c r="A78">
        <f t="shared" si="11"/>
        <v>8</v>
      </c>
      <c r="B78">
        <f t="shared" si="12"/>
        <v>7</v>
      </c>
      <c r="C78" t="str">
        <f t="shared" si="8"/>
        <v>辛</v>
      </c>
      <c r="D78" t="str">
        <f t="shared" si="9"/>
        <v>庚</v>
      </c>
      <c r="E78" t="str">
        <f t="shared" si="10"/>
        <v/>
      </c>
    </row>
    <row r="79" spans="1:5" x14ac:dyDescent="0.25">
      <c r="A79">
        <f t="shared" si="11"/>
        <v>8</v>
      </c>
      <c r="B79">
        <f t="shared" si="12"/>
        <v>8</v>
      </c>
      <c r="C79" t="str">
        <f t="shared" si="8"/>
        <v>辛</v>
      </c>
      <c r="D79" t="str">
        <f t="shared" si="9"/>
        <v>辛</v>
      </c>
      <c r="E79" t="str">
        <f t="shared" si="10"/>
        <v/>
      </c>
    </row>
    <row r="80" spans="1:5" x14ac:dyDescent="0.25">
      <c r="A80">
        <f t="shared" si="11"/>
        <v>8</v>
      </c>
      <c r="B80">
        <f t="shared" si="12"/>
        <v>9</v>
      </c>
      <c r="C80" t="str">
        <f t="shared" si="8"/>
        <v>辛</v>
      </c>
      <c r="D80" t="str">
        <f t="shared" si="9"/>
        <v>壬</v>
      </c>
      <c r="E80" t="str">
        <f t="shared" si="10"/>
        <v/>
      </c>
    </row>
    <row r="81" spans="1:5" x14ac:dyDescent="0.25">
      <c r="A81">
        <f t="shared" si="11"/>
        <v>8</v>
      </c>
      <c r="B81">
        <f t="shared" si="12"/>
        <v>10</v>
      </c>
      <c r="C81" t="str">
        <f t="shared" si="8"/>
        <v>辛</v>
      </c>
      <c r="D81" t="str">
        <f t="shared" si="9"/>
        <v>癸</v>
      </c>
      <c r="E81" t="str">
        <f t="shared" si="10"/>
        <v/>
      </c>
    </row>
    <row r="82" spans="1:5" x14ac:dyDescent="0.25">
      <c r="A82">
        <f t="shared" si="11"/>
        <v>9</v>
      </c>
      <c r="B82">
        <f t="shared" si="12"/>
        <v>1</v>
      </c>
      <c r="C82" t="str">
        <f t="shared" si="8"/>
        <v>壬</v>
      </c>
      <c r="D82" t="str">
        <f t="shared" si="9"/>
        <v>甲</v>
      </c>
      <c r="E82" t="str">
        <f t="shared" si="10"/>
        <v/>
      </c>
    </row>
    <row r="83" spans="1:5" x14ac:dyDescent="0.25">
      <c r="A83">
        <f t="shared" si="11"/>
        <v>9</v>
      </c>
      <c r="B83">
        <f t="shared" si="12"/>
        <v>2</v>
      </c>
      <c r="C83" t="str">
        <f t="shared" si="8"/>
        <v>壬</v>
      </c>
      <c r="D83" t="str">
        <f t="shared" si="9"/>
        <v>乙</v>
      </c>
      <c r="E83" t="str">
        <f t="shared" si="10"/>
        <v/>
      </c>
    </row>
    <row r="84" spans="1:5" x14ac:dyDescent="0.25">
      <c r="A84">
        <f t="shared" si="11"/>
        <v>9</v>
      </c>
      <c r="B84">
        <f t="shared" si="12"/>
        <v>3</v>
      </c>
      <c r="C84" t="str">
        <f t="shared" si="8"/>
        <v>壬</v>
      </c>
      <c r="D84" t="str">
        <f t="shared" si="9"/>
        <v>丙</v>
      </c>
      <c r="E84" t="str">
        <f t="shared" si="10"/>
        <v>沖</v>
      </c>
    </row>
    <row r="85" spans="1:5" x14ac:dyDescent="0.25">
      <c r="A85">
        <f t="shared" si="11"/>
        <v>9</v>
      </c>
      <c r="B85">
        <f t="shared" si="12"/>
        <v>4</v>
      </c>
      <c r="C85" t="str">
        <f t="shared" si="8"/>
        <v>壬</v>
      </c>
      <c r="D85" t="str">
        <f t="shared" si="9"/>
        <v>丁</v>
      </c>
      <c r="E85" t="str">
        <f t="shared" si="10"/>
        <v>合木</v>
      </c>
    </row>
    <row r="86" spans="1:5" x14ac:dyDescent="0.25">
      <c r="A86">
        <f t="shared" si="11"/>
        <v>9</v>
      </c>
      <c r="B86">
        <f t="shared" si="12"/>
        <v>5</v>
      </c>
      <c r="C86" t="str">
        <f t="shared" si="8"/>
        <v>壬</v>
      </c>
      <c r="D86" t="str">
        <f t="shared" si="9"/>
        <v>戊</v>
      </c>
      <c r="E86" t="str">
        <f t="shared" si="10"/>
        <v/>
      </c>
    </row>
    <row r="87" spans="1:5" x14ac:dyDescent="0.25">
      <c r="A87">
        <f t="shared" si="11"/>
        <v>9</v>
      </c>
      <c r="B87">
        <f t="shared" si="12"/>
        <v>6</v>
      </c>
      <c r="C87" t="str">
        <f t="shared" si="8"/>
        <v>壬</v>
      </c>
      <c r="D87" t="str">
        <f t="shared" si="9"/>
        <v>己</v>
      </c>
      <c r="E87" t="str">
        <f t="shared" si="10"/>
        <v/>
      </c>
    </row>
    <row r="88" spans="1:5" x14ac:dyDescent="0.25">
      <c r="A88">
        <f t="shared" si="11"/>
        <v>9</v>
      </c>
      <c r="B88">
        <f t="shared" si="12"/>
        <v>7</v>
      </c>
      <c r="C88" t="str">
        <f t="shared" si="8"/>
        <v>壬</v>
      </c>
      <c r="D88" t="str">
        <f t="shared" si="9"/>
        <v>庚</v>
      </c>
      <c r="E88" t="str">
        <f t="shared" si="10"/>
        <v/>
      </c>
    </row>
    <row r="89" spans="1:5" x14ac:dyDescent="0.25">
      <c r="A89">
        <f t="shared" si="11"/>
        <v>9</v>
      </c>
      <c r="B89">
        <f t="shared" si="12"/>
        <v>8</v>
      </c>
      <c r="C89" t="str">
        <f t="shared" si="8"/>
        <v>壬</v>
      </c>
      <c r="D89" t="str">
        <f t="shared" si="9"/>
        <v>辛</v>
      </c>
      <c r="E89" t="str">
        <f t="shared" si="10"/>
        <v/>
      </c>
    </row>
    <row r="90" spans="1:5" x14ac:dyDescent="0.25">
      <c r="A90">
        <f t="shared" si="11"/>
        <v>9</v>
      </c>
      <c r="B90">
        <f t="shared" si="12"/>
        <v>9</v>
      </c>
      <c r="C90" t="str">
        <f t="shared" si="8"/>
        <v>壬</v>
      </c>
      <c r="D90" t="str">
        <f t="shared" si="9"/>
        <v>壬</v>
      </c>
      <c r="E90" t="str">
        <f t="shared" si="10"/>
        <v/>
      </c>
    </row>
    <row r="91" spans="1:5" x14ac:dyDescent="0.25">
      <c r="A91">
        <f t="shared" si="11"/>
        <v>9</v>
      </c>
      <c r="B91">
        <f t="shared" si="12"/>
        <v>10</v>
      </c>
      <c r="C91" t="str">
        <f t="shared" si="8"/>
        <v>壬</v>
      </c>
      <c r="D91" t="str">
        <f t="shared" si="9"/>
        <v>癸</v>
      </c>
      <c r="E91" t="str">
        <f t="shared" si="10"/>
        <v/>
      </c>
    </row>
    <row r="92" spans="1:5" x14ac:dyDescent="0.25">
      <c r="A92">
        <f t="shared" si="11"/>
        <v>10</v>
      </c>
      <c r="B92">
        <f t="shared" si="12"/>
        <v>1</v>
      </c>
      <c r="C92" t="str">
        <f t="shared" si="8"/>
        <v>癸</v>
      </c>
      <c r="D92" t="str">
        <f t="shared" si="9"/>
        <v>甲</v>
      </c>
      <c r="E92" t="str">
        <f t="shared" si="10"/>
        <v/>
      </c>
    </row>
    <row r="93" spans="1:5" x14ac:dyDescent="0.25">
      <c r="A93">
        <f t="shared" si="11"/>
        <v>10</v>
      </c>
      <c r="B93">
        <f t="shared" si="12"/>
        <v>2</v>
      </c>
      <c r="C93" t="str">
        <f t="shared" si="8"/>
        <v>癸</v>
      </c>
      <c r="D93" t="str">
        <f t="shared" si="9"/>
        <v>乙</v>
      </c>
      <c r="E93" t="str">
        <f t="shared" si="10"/>
        <v/>
      </c>
    </row>
    <row r="94" spans="1:5" x14ac:dyDescent="0.25">
      <c r="A94">
        <f t="shared" si="11"/>
        <v>10</v>
      </c>
      <c r="B94">
        <f t="shared" si="12"/>
        <v>3</v>
      </c>
      <c r="C94" t="str">
        <f t="shared" si="8"/>
        <v>癸</v>
      </c>
      <c r="D94" t="str">
        <f t="shared" si="9"/>
        <v>丙</v>
      </c>
      <c r="E94" t="str">
        <f t="shared" si="10"/>
        <v/>
      </c>
    </row>
    <row r="95" spans="1:5" x14ac:dyDescent="0.25">
      <c r="A95">
        <f t="shared" si="11"/>
        <v>10</v>
      </c>
      <c r="B95">
        <f t="shared" si="12"/>
        <v>4</v>
      </c>
      <c r="C95" t="str">
        <f t="shared" si="8"/>
        <v>癸</v>
      </c>
      <c r="D95" t="str">
        <f t="shared" si="9"/>
        <v>丁</v>
      </c>
      <c r="E95" t="str">
        <f t="shared" si="10"/>
        <v>沖</v>
      </c>
    </row>
    <row r="96" spans="1:5" x14ac:dyDescent="0.25">
      <c r="A96">
        <f t="shared" si="11"/>
        <v>10</v>
      </c>
      <c r="B96">
        <f t="shared" si="12"/>
        <v>5</v>
      </c>
      <c r="C96" t="str">
        <f t="shared" si="8"/>
        <v>癸</v>
      </c>
      <c r="D96" t="str">
        <f t="shared" si="9"/>
        <v>戊</v>
      </c>
      <c r="E96" t="str">
        <f t="shared" si="10"/>
        <v>合火</v>
      </c>
    </row>
    <row r="97" spans="1:5" x14ac:dyDescent="0.25">
      <c r="A97">
        <f t="shared" si="11"/>
        <v>10</v>
      </c>
      <c r="B97">
        <f t="shared" si="12"/>
        <v>6</v>
      </c>
      <c r="C97" t="str">
        <f t="shared" si="8"/>
        <v>癸</v>
      </c>
      <c r="D97" t="str">
        <f t="shared" si="9"/>
        <v>己</v>
      </c>
      <c r="E97" t="str">
        <f t="shared" si="10"/>
        <v/>
      </c>
    </row>
    <row r="98" spans="1:5" x14ac:dyDescent="0.25">
      <c r="A98">
        <f t="shared" si="11"/>
        <v>10</v>
      </c>
      <c r="B98">
        <f t="shared" si="12"/>
        <v>7</v>
      </c>
      <c r="C98" t="str">
        <f t="shared" si="8"/>
        <v>癸</v>
      </c>
      <c r="D98" t="str">
        <f t="shared" si="9"/>
        <v>庚</v>
      </c>
      <c r="E98" t="str">
        <f t="shared" si="10"/>
        <v/>
      </c>
    </row>
    <row r="99" spans="1:5" x14ac:dyDescent="0.25">
      <c r="A99">
        <f t="shared" si="11"/>
        <v>10</v>
      </c>
      <c r="B99">
        <f t="shared" si="12"/>
        <v>8</v>
      </c>
      <c r="C99" t="str">
        <f t="shared" si="8"/>
        <v>癸</v>
      </c>
      <c r="D99" t="str">
        <f t="shared" si="9"/>
        <v>辛</v>
      </c>
      <c r="E99" t="str">
        <f t="shared" si="10"/>
        <v/>
      </c>
    </row>
    <row r="100" spans="1:5" x14ac:dyDescent="0.25">
      <c r="A100">
        <f t="shared" si="11"/>
        <v>10</v>
      </c>
      <c r="B100">
        <f t="shared" si="12"/>
        <v>9</v>
      </c>
      <c r="C100" t="str">
        <f t="shared" si="8"/>
        <v>癸</v>
      </c>
      <c r="D100" t="str">
        <f t="shared" si="9"/>
        <v>壬</v>
      </c>
      <c r="E100" t="str">
        <f t="shared" si="10"/>
        <v/>
      </c>
    </row>
    <row r="101" spans="1:5" x14ac:dyDescent="0.25">
      <c r="A101">
        <f t="shared" si="11"/>
        <v>10</v>
      </c>
      <c r="B101">
        <f t="shared" si="12"/>
        <v>10</v>
      </c>
      <c r="C101" t="str">
        <f t="shared" si="8"/>
        <v>癸</v>
      </c>
      <c r="D101" t="str">
        <f t="shared" si="9"/>
        <v>癸</v>
      </c>
      <c r="E101" t="str">
        <f t="shared" si="1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5FA-714D-41B7-845D-18F848F0F65C}">
  <dimension ref="A1:C49"/>
  <sheetViews>
    <sheetView workbookViewId="0">
      <selection activeCell="D17" sqref="D17"/>
    </sheetView>
  </sheetViews>
  <sheetFormatPr defaultRowHeight="15" x14ac:dyDescent="0.25"/>
  <cols>
    <col min="1" max="1" width="11.85546875" bestFit="1" customWidth="1"/>
    <col min="2" max="2" width="9.7109375" bestFit="1" customWidth="1"/>
    <col min="3" max="3" width="28.7109375" bestFit="1" customWidth="1"/>
    <col min="4" max="4" width="28" bestFit="1" customWidth="1"/>
  </cols>
  <sheetData>
    <row r="1" spans="1:3" x14ac:dyDescent="0.25">
      <c r="A1" t="s">
        <v>103</v>
      </c>
      <c r="B1" t="s">
        <v>104</v>
      </c>
      <c r="C1" t="s">
        <v>113</v>
      </c>
    </row>
    <row r="2" spans="1:3" x14ac:dyDescent="0.25">
      <c r="A2" t="s">
        <v>85</v>
      </c>
      <c r="B2" t="s">
        <v>5</v>
      </c>
      <c r="C2" t="s">
        <v>105</v>
      </c>
    </row>
    <row r="3" spans="1:3" x14ac:dyDescent="0.25">
      <c r="A3" t="s">
        <v>90</v>
      </c>
      <c r="B3" t="s">
        <v>5</v>
      </c>
      <c r="C3" t="s">
        <v>111</v>
      </c>
    </row>
    <row r="4" spans="1:3" x14ac:dyDescent="0.25">
      <c r="A4" t="s">
        <v>89</v>
      </c>
      <c r="B4" t="s">
        <v>5</v>
      </c>
      <c r="C4" t="s">
        <v>108</v>
      </c>
    </row>
    <row r="5" spans="1:3" x14ac:dyDescent="0.25">
      <c r="A5" t="s">
        <v>88</v>
      </c>
      <c r="B5" t="s">
        <v>5</v>
      </c>
      <c r="C5" t="s">
        <v>105</v>
      </c>
    </row>
    <row r="6" spans="1:3" x14ac:dyDescent="0.25">
      <c r="A6" t="s">
        <v>87</v>
      </c>
      <c r="B6" t="s">
        <v>5</v>
      </c>
      <c r="C6" t="s">
        <v>109</v>
      </c>
    </row>
    <row r="7" spans="1:3" x14ac:dyDescent="0.25">
      <c r="A7" t="s">
        <v>86</v>
      </c>
      <c r="B7" t="s">
        <v>5</v>
      </c>
      <c r="C7" t="s">
        <v>105</v>
      </c>
    </row>
    <row r="8" spans="1:3" x14ac:dyDescent="0.25">
      <c r="A8" t="s">
        <v>85</v>
      </c>
      <c r="B8" t="s">
        <v>6</v>
      </c>
      <c r="C8" t="s">
        <v>110</v>
      </c>
    </row>
    <row r="9" spans="1:3" x14ac:dyDescent="0.25">
      <c r="A9" t="s">
        <v>90</v>
      </c>
      <c r="B9" t="s">
        <v>6</v>
      </c>
      <c r="C9" t="s">
        <v>105</v>
      </c>
    </row>
    <row r="10" spans="1:3" x14ac:dyDescent="0.25">
      <c r="A10" t="s">
        <v>89</v>
      </c>
      <c r="B10" t="s">
        <v>6</v>
      </c>
      <c r="C10" t="s">
        <v>106</v>
      </c>
    </row>
    <row r="11" spans="1:3" x14ac:dyDescent="0.25">
      <c r="A11" t="s">
        <v>88</v>
      </c>
      <c r="B11" t="s">
        <v>6</v>
      </c>
      <c r="C11" t="s">
        <v>105</v>
      </c>
    </row>
    <row r="12" spans="1:3" x14ac:dyDescent="0.25">
      <c r="A12" t="s">
        <v>87</v>
      </c>
      <c r="B12" t="s">
        <v>6</v>
      </c>
      <c r="C12" t="s">
        <v>105</v>
      </c>
    </row>
    <row r="13" spans="1:3" x14ac:dyDescent="0.25">
      <c r="A13" t="s">
        <v>86</v>
      </c>
      <c r="B13" t="s">
        <v>6</v>
      </c>
      <c r="C13" t="s">
        <v>109</v>
      </c>
    </row>
    <row r="14" spans="1:3" x14ac:dyDescent="0.25">
      <c r="A14" t="s">
        <v>85</v>
      </c>
      <c r="B14" t="s">
        <v>0</v>
      </c>
      <c r="C14" t="s">
        <v>105</v>
      </c>
    </row>
    <row r="15" spans="1:3" x14ac:dyDescent="0.25">
      <c r="A15" t="s">
        <v>90</v>
      </c>
      <c r="B15" t="s">
        <v>0</v>
      </c>
      <c r="C15" t="s">
        <v>105</v>
      </c>
    </row>
    <row r="16" spans="1:3" x14ac:dyDescent="0.25">
      <c r="A16" t="s">
        <v>89</v>
      </c>
      <c r="B16" t="s">
        <v>0</v>
      </c>
      <c r="C16" t="s">
        <v>105</v>
      </c>
    </row>
    <row r="17" spans="1:3" x14ac:dyDescent="0.25">
      <c r="A17" t="s">
        <v>88</v>
      </c>
      <c r="B17" t="s">
        <v>0</v>
      </c>
      <c r="C17" t="s">
        <v>108</v>
      </c>
    </row>
    <row r="18" spans="1:3" x14ac:dyDescent="0.25">
      <c r="A18" t="s">
        <v>87</v>
      </c>
      <c r="B18" t="s">
        <v>0</v>
      </c>
      <c r="C18" t="s">
        <v>105</v>
      </c>
    </row>
    <row r="19" spans="1:3" x14ac:dyDescent="0.25">
      <c r="A19" t="s">
        <v>86</v>
      </c>
      <c r="B19" t="s">
        <v>0</v>
      </c>
      <c r="C19" t="s">
        <v>105</v>
      </c>
    </row>
    <row r="20" spans="1:3" x14ac:dyDescent="0.25">
      <c r="A20" t="s">
        <v>85</v>
      </c>
      <c r="B20" t="s">
        <v>1</v>
      </c>
      <c r="C20" t="s">
        <v>109</v>
      </c>
    </row>
    <row r="21" spans="1:3" x14ac:dyDescent="0.25">
      <c r="A21" t="s">
        <v>90</v>
      </c>
      <c r="B21" t="s">
        <v>1</v>
      </c>
      <c r="C21" t="s">
        <v>115</v>
      </c>
    </row>
    <row r="22" spans="1:3" x14ac:dyDescent="0.25">
      <c r="A22" t="s">
        <v>89</v>
      </c>
      <c r="B22" t="s">
        <v>1</v>
      </c>
      <c r="C22" t="s">
        <v>105</v>
      </c>
    </row>
    <row r="23" spans="1:3" x14ac:dyDescent="0.25">
      <c r="A23" t="s">
        <v>88</v>
      </c>
      <c r="B23" t="s">
        <v>1</v>
      </c>
      <c r="C23" t="s">
        <v>106</v>
      </c>
    </row>
    <row r="24" spans="1:3" x14ac:dyDescent="0.25">
      <c r="A24" t="s">
        <v>87</v>
      </c>
      <c r="B24" t="s">
        <v>1</v>
      </c>
      <c r="C24" t="s">
        <v>105</v>
      </c>
    </row>
    <row r="25" spans="1:3" x14ac:dyDescent="0.25">
      <c r="A25" t="s">
        <v>86</v>
      </c>
      <c r="B25" t="s">
        <v>1</v>
      </c>
      <c r="C25" t="s">
        <v>119</v>
      </c>
    </row>
    <row r="26" spans="1:3" x14ac:dyDescent="0.25">
      <c r="A26" t="s">
        <v>85</v>
      </c>
      <c r="B26" t="s">
        <v>3</v>
      </c>
      <c r="C26" t="s">
        <v>105</v>
      </c>
    </row>
    <row r="27" spans="1:3" x14ac:dyDescent="0.25">
      <c r="A27" t="s">
        <v>90</v>
      </c>
      <c r="B27" t="s">
        <v>3</v>
      </c>
      <c r="C27" t="s">
        <v>114</v>
      </c>
    </row>
    <row r="28" spans="1:3" x14ac:dyDescent="0.25">
      <c r="A28" t="s">
        <v>89</v>
      </c>
      <c r="B28" t="s">
        <v>3</v>
      </c>
      <c r="C28" t="s">
        <v>112</v>
      </c>
    </row>
    <row r="29" spans="1:3" x14ac:dyDescent="0.25">
      <c r="A29" t="s">
        <v>88</v>
      </c>
      <c r="B29" t="s">
        <v>3</v>
      </c>
      <c r="C29" t="s">
        <v>105</v>
      </c>
    </row>
    <row r="30" spans="1:3" x14ac:dyDescent="0.25">
      <c r="A30" t="s">
        <v>87</v>
      </c>
      <c r="B30" t="s">
        <v>3</v>
      </c>
      <c r="C30" t="s">
        <v>117</v>
      </c>
    </row>
    <row r="31" spans="1:3" x14ac:dyDescent="0.25">
      <c r="A31" t="s">
        <v>86</v>
      </c>
      <c r="B31" t="s">
        <v>3</v>
      </c>
      <c r="C31" t="s">
        <v>108</v>
      </c>
    </row>
    <row r="32" spans="1:3" x14ac:dyDescent="0.25">
      <c r="A32" t="s">
        <v>85</v>
      </c>
      <c r="B32" t="s">
        <v>7</v>
      </c>
      <c r="C32" t="s">
        <v>106</v>
      </c>
    </row>
    <row r="33" spans="1:3" x14ac:dyDescent="0.25">
      <c r="A33" t="s">
        <v>90</v>
      </c>
      <c r="B33" t="s">
        <v>7</v>
      </c>
      <c r="C33" t="s">
        <v>105</v>
      </c>
    </row>
    <row r="34" spans="1:3" x14ac:dyDescent="0.25">
      <c r="A34" t="s">
        <v>89</v>
      </c>
      <c r="B34" t="s">
        <v>7</v>
      </c>
      <c r="C34" t="s">
        <v>110</v>
      </c>
    </row>
    <row r="35" spans="1:3" x14ac:dyDescent="0.25">
      <c r="A35" t="s">
        <v>88</v>
      </c>
      <c r="B35" t="s">
        <v>7</v>
      </c>
      <c r="C35" t="s">
        <v>109</v>
      </c>
    </row>
    <row r="36" spans="1:3" x14ac:dyDescent="0.25">
      <c r="A36" t="s">
        <v>87</v>
      </c>
      <c r="B36" t="s">
        <v>7</v>
      </c>
      <c r="C36" t="s">
        <v>116</v>
      </c>
    </row>
    <row r="37" spans="1:3" x14ac:dyDescent="0.25">
      <c r="A37" t="s">
        <v>86</v>
      </c>
      <c r="B37" t="s">
        <v>7</v>
      </c>
      <c r="C37" t="s">
        <v>118</v>
      </c>
    </row>
    <row r="38" spans="1:3" x14ac:dyDescent="0.25">
      <c r="A38" t="s">
        <v>85</v>
      </c>
      <c r="B38" t="s">
        <v>8</v>
      </c>
      <c r="C38" t="s">
        <v>108</v>
      </c>
    </row>
    <row r="39" spans="1:3" x14ac:dyDescent="0.25">
      <c r="A39" t="s">
        <v>90</v>
      </c>
      <c r="B39" t="s">
        <v>8</v>
      </c>
      <c r="C39" t="s">
        <v>105</v>
      </c>
    </row>
    <row r="40" spans="1:3" x14ac:dyDescent="0.25">
      <c r="A40" t="s">
        <v>89</v>
      </c>
      <c r="B40" t="s">
        <v>8</v>
      </c>
      <c r="C40" t="s">
        <v>105</v>
      </c>
    </row>
    <row r="41" spans="1:3" x14ac:dyDescent="0.25">
      <c r="A41" t="s">
        <v>88</v>
      </c>
      <c r="B41" t="s">
        <v>8</v>
      </c>
      <c r="C41" t="s">
        <v>112</v>
      </c>
    </row>
    <row r="42" spans="1:3" x14ac:dyDescent="0.25">
      <c r="A42" t="s">
        <v>87</v>
      </c>
      <c r="B42" t="s">
        <v>8</v>
      </c>
      <c r="C42" t="s">
        <v>105</v>
      </c>
    </row>
    <row r="43" spans="1:3" x14ac:dyDescent="0.25">
      <c r="A43" t="s">
        <v>86</v>
      </c>
      <c r="B43" t="s">
        <v>8</v>
      </c>
      <c r="C43" t="s">
        <v>105</v>
      </c>
    </row>
    <row r="44" spans="1:3" x14ac:dyDescent="0.25">
      <c r="A44" t="s">
        <v>85</v>
      </c>
      <c r="B44" t="s">
        <v>2</v>
      </c>
      <c r="C44" t="s">
        <v>107</v>
      </c>
    </row>
    <row r="45" spans="1:3" x14ac:dyDescent="0.25">
      <c r="A45" t="s">
        <v>90</v>
      </c>
      <c r="B45" t="s">
        <v>2</v>
      </c>
      <c r="C45" t="s">
        <v>105</v>
      </c>
    </row>
    <row r="46" spans="1:3" x14ac:dyDescent="0.25">
      <c r="A46" t="s">
        <v>89</v>
      </c>
      <c r="B46" t="s">
        <v>2</v>
      </c>
      <c r="C46" t="s">
        <v>109</v>
      </c>
    </row>
    <row r="47" spans="1:3" x14ac:dyDescent="0.25">
      <c r="A47" t="s">
        <v>88</v>
      </c>
      <c r="B47" t="s">
        <v>2</v>
      </c>
      <c r="C47" t="s">
        <v>110</v>
      </c>
    </row>
    <row r="48" spans="1:3" x14ac:dyDescent="0.25">
      <c r="A48" t="s">
        <v>87</v>
      </c>
      <c r="B48" t="s">
        <v>2</v>
      </c>
      <c r="C48" t="s">
        <v>105</v>
      </c>
    </row>
    <row r="49" spans="1:3" x14ac:dyDescent="0.25">
      <c r="A49" t="s">
        <v>86</v>
      </c>
      <c r="B49" t="s">
        <v>2</v>
      </c>
      <c r="C49" t="s">
        <v>106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D a t a M a s h u p   s q m i d = " 3 5 d 8 0 3 2 e - 7 2 4 1 - 4 8 7 7 - b b 1 0 - 2 0 c 7 0 9 b e 3 d 8 6 "   x m l n s = " h t t p : / / s c h e m a s . m i c r o s o f t . c o m / D a t a M a s h u p " > A A A A A N w E A A B Q S w M E F A A C A A g A Y K C 2 W G 1 c L a C l A A A A 9 g A A A B I A H A B D b 2 5 m a W c v U G F j a 2 F n Z S 5 4 b W w g o h g A K K A U A A A A A A A A A A A A A A A A A A A A A A A A A A A A h Y 9 B D o I w F E S v Q r q n L T U m h H z K w q 0 k J k T j t o G K j f A x t F j u 5 s I j e Q U x i r p z O T N v k p n 7 9 Q b Z 2 D b B R f f W d J i S i H I S a C y 7 y m C d k s E d w p h k E j a q P K l a B x O M N h m t S c n R u X P C m P e e + g X t + p o J z i O 2 z 9 d F e d S t C g 1 a p 7 D U 5 N O q / r e I h N 1 r j B Q 0 E j E V S 0 E 5 s N m E 3 O A X E N P e Z / p j w m p o 3 N B r q T H c F s B m C e z 9 Q T 4 A U E s D B B Q A A g A I A G C g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o L Z Y J K A W S 9 U B A A C u B A A A E w A c A E Z v c m 1 1 b G F z L 1 N l Y 3 R p b 2 4 x L m 0 g o h g A K K A U A A A A A A A A A A A A A A A A A A A A A A A A A A A A f V O 7 T s M w F N 0 r 9 R 8 s s 6 S S V S k I s U C R I D z E w k A r M U Q R S h t D K 2 I b O Q 4 P V V 2 Y Y G P g s c D K h A A x w Y D 4 G V r B X 2 D H p I 2 T l C y R z r m + 5 9 z j 6 w h 3 R I 9 R 0 N R / e 6 F a q V a i r s 9 x A I Z 3 L 6 O r 5 9 H r z f D y X P j t E I M G C L G o V o D 8 m i z m H Y W s n X R w W H d i z j E V O 4 w f t B k 7 s G p 9 d 8 s n u A F b 6 q A N v Y H r M C p k i Y d 0 g x n o d H 2 6 L 3 V a p 4 c Y y k 5 J a b 3 F f R r t M U 4 c F s a E K j K y t B r q 9 6 E 2 Z Y + u 3 y A C m 1 T M z 9 V V y Q C B l J v 9 h 7 M l I S Q E B D 4 R 2 T M F X P z Z A M v F X i l H w E q R / L m 9 + / o 8 K 9 P 5 / r g Y 3 T 7 + P N w U S M l 8 v d 8 P n 5 4 M Z l A b R 7 W N C T u S U e l M o k l a m v i D r V y m K B e X G V A m k k w K 5 u D G q I Y f x g P M y x 0 l 1 M R S 3 j s q h G H M n w a Y U V v v h S I R 2 2 b H G a U m D u X W K s w q c 4 Q A 9 j t d 4 G b F P L C 4 B G g c h s C n Q Q k F 4 U R 1 g 7 P 4 s C C a o F b e U 8 k N Z 4 Z S d 9 y H q z E h p 6 m r 3 f S i k 3 d l G G k o f w m s t g C B c Z 8 8 o Y M y U S + 7 N c t B o P K I I 8 H I Z A K J 6 o i s 3 I z S s 3 7 s 4 x V O r L Z k 2 7 r D S L t H s e U m U 3 i u L v G Q S m z q m t r T 9 9 S w h t J w B r V q p U e n d l v 4 B V B L A Q I t A B Q A A g A I A G C g t l h t X C 2 g p Q A A A P Y A A A A S A A A A A A A A A A A A A A A A A A A A A A B D b 2 5 m a W c v U G F j a 2 F n Z S 5 4 b W x Q S w E C L Q A U A A I A C A B g o L Z Y D 8 r p q 6 Q A A A D p A A A A E w A A A A A A A A A A A A A A A A D x A A A A W 0 N v b n R l b n R f V H l w Z X N d L n h t b F B L A Q I t A B Q A A g A I A G C g t l g k o B Z L 1 Q E A A K 4 E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O A A A A A A A A h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Z T Z m M z I t Y z Q 1 M y 0 0 N D Q 4 L T k 4 N D g t O T c 0 N j F h N z d h Y m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l n L D m l K / m s p b l k I h 0 Y W J s Z S I g L z 4 8 R W 5 0 c n k g V H l w Z T 0 i R m l s b G V k Q 2 9 t c G x l d G V S Z X N 1 b H R U b 1 d v c m t z a G V l d C I g V m F s d W U 9 I m w x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J U M T k 6 M D M 6 M D E u M z k 5 N j k w O V o i I C 8 + P E V u d H J 5 I F R 5 c G U 9 I k Z p b G x D b 2 x 1 b W 5 U e X B l c y I g V m F s d W U 9 I n N C Z 1 l B I i A v P j x F b n R y e S B U e X B l P S J G a W x s Q 2 9 s d W 1 u T m F t Z X M i I F Z h b H V l P S J z W y Z x d W 9 0 O + W c s O i 9 i e a X r O m m l i Z x d W 9 0 O y w m c X V v d D v o v Y n k u Z 3 l r q 4 m c X V v d D s s J n F 1 b 3 Q 7 5 r K W 5 Z C I 6 Z e c 5 L +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5 Z y w 6 L 2 J 5 p e s 6 a a W J n F 1 b 3 Q 7 L C Z x d W 9 0 O + i 9 i e S 5 n e W u r i Z x d W 9 0 O 1 0 s J n F 1 b 3 Q 7 c X V l c n l S Z W x h d G l v b n N o a X B z J n F 1 b 3 Q 7 O l t d L C Z x d W 9 0 O 2 N v b H V t b k l k Z W 5 0 a X R p Z X M m c X V v d D s 6 W y Z x d W 9 0 O 1 N l Y 3 R p b 2 4 x L + W c s O a U r + a y l u W Q i H R h Y m x l L 0 d y b 3 V w Z W Q g U m 9 3 c y 5 7 5 Z y w 6 L 2 J 5 p e s 6 a a W L D B 9 J n F 1 b 3 Q 7 L C Z x d W 9 0 O 1 N l Y 3 R p b 2 4 x L + W c s O a U r + a y l u W Q i H R h Y m x l L 0 d y b 3 V w Z W Q g U m 9 3 c y 5 7 6 L 2 J 5 L m d 5 a 6 u L D F 9 J n F 1 b 3 Q 7 L C Z x d W 9 0 O 1 N l Y 3 R p b 2 4 x L + W c s O a U r + a y l u W Q i H R h Y m x l L 0 F k Z G V k I E N 1 c 3 R v b S 5 7 5 r K W 5 Z C I 6 Z e c 5 L + C L D N 9 J n F 1 b 3 Q 7 X S w m c X V v d D t D b 2 x 1 b W 5 D b 3 V u d C Z x d W 9 0 O z o z L C Z x d W 9 0 O 0 t l e U N v b H V t b k 5 h b W V z J n F 1 b 3 Q 7 O l s m c X V v d D v l n L D o v Y n m l 6 z p p p Y m c X V v d D s s J n F 1 b 3 Q 7 6 L 2 J 5 L m d 5 a 6 u J n F 1 b 3 Q 7 X S w m c X V v d D t D b 2 x 1 b W 5 J Z G V u d G l 0 a W V z J n F 1 b 3 Q 7 O l s m c X V v d D t T Z W N 0 a W 9 u M S / l n L D m l K / m s p b l k I h 0 Y W J s Z S 9 H c m 9 1 c G V k I F J v d 3 M u e + W c s O i 9 i e a X r O m m l i w w f S Z x d W 9 0 O y w m c X V v d D t T Z W N 0 a W 9 u M S / l n L D m l K / m s p b l k I h 0 Y W J s Z S 9 H c m 9 1 c G V k I F J v d 3 M u e + i 9 i e S 5 n e W u r i w x f S Z x d W 9 0 O y w m c X V v d D t T Z W N 0 a W 9 u M S / l n L D m l K / m s p b l k I h 0 Y W J s Z S 9 B Z G R l Z C B D d X N 0 b 2 0 u e + a y l u W Q i O m X n O S / g i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S Z W 1 v d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G I J q W P o h 0 C G w x 5 C d V p + c w A A A A A C A A A A A A A Q Z g A A A A E A A C A A A A C q P l l 8 c N a b 0 7 2 J u r S G I 1 i 4 y d H M L 2 5 P N a A n x c D c 4 y d 8 n Q A A A A A O g A A A A A I A A C A A A A A i C g R 9 o g t e q h G b H B D B v M 5 + Z W P i 6 7 h 3 g I F J F 6 H 9 1 Q M B L F A A A A A v X F y r o E C N 3 7 r j f J U O N G a f v 9 N O V l t Y b + j A j o p n A b d 5 v K A H h G 3 t L B S l 3 d X c M Y 5 Y d + X c E 8 I o x X W j c G o S g v Q R W L d j g J Q 6 w h 2 M z V r f a S N Q X O E G Z U A A A A A F d e S V F 3 L Q 9 y 3 F V x 7 d / H i n y D k S 4 h Y D m N + w w 8 E 1 h S S e 2 I r m 1 x q u u t n M J M o N O V 3 U Q a o j 3 L 9 4 + J p 7 n f K D n h D + 3 T D K < / D a t a M a s h u p > 
</file>

<file path=customXml/itemProps1.xml><?xml version="1.0" encoding="utf-8"?>
<ds:datastoreItem xmlns:ds="http://schemas.openxmlformats.org/officeDocument/2006/customXml" ds:itemID="{CB57FAE6-677A-4EAF-95EB-A34D5BECEAD1}">
  <ds:schemaRefs/>
</ds:datastoreItem>
</file>

<file path=customXml/itemProps2.xml><?xml version="1.0" encoding="utf-8"?>
<ds:datastoreItem xmlns:ds="http://schemas.openxmlformats.org/officeDocument/2006/customXml" ds:itemID="{D1099DB5-E6CE-4E2C-BC7C-8B0F1FFFFB8C}">
  <ds:schemaRefs/>
</ds:datastoreItem>
</file>

<file path=customXml/itemProps3.xml><?xml version="1.0" encoding="utf-8"?>
<ds:datastoreItem xmlns:ds="http://schemas.openxmlformats.org/officeDocument/2006/customXml" ds:itemID="{B1EED448-29C6-42CF-AC7D-D0324CA0099A}">
  <ds:schemaRefs/>
</ds:datastoreItem>
</file>

<file path=customXml/itemProps4.xml><?xml version="1.0" encoding="utf-8"?>
<ds:datastoreItem xmlns:ds="http://schemas.openxmlformats.org/officeDocument/2006/customXml" ds:itemID="{6035DC0E-8D12-4EE2-BF24-C667556417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落宮</vt:lpstr>
      <vt:lpstr>八門</vt:lpstr>
      <vt:lpstr>九星</vt:lpstr>
      <vt:lpstr>def</vt:lpstr>
      <vt:lpstr>主客</vt:lpstr>
      <vt:lpstr>生剋</vt:lpstr>
      <vt:lpstr>關係判斷</vt:lpstr>
      <vt:lpstr>天干沖合</vt:lpstr>
      <vt:lpstr>地支沖合</vt:lpstr>
      <vt:lpstr>地支沖合-匯總</vt:lpstr>
      <vt:lpstr>九宮</vt:lpstr>
      <vt:lpstr>九宮五行</vt:lpstr>
      <vt:lpstr>九宮關係</vt:lpstr>
      <vt:lpstr>九星</vt:lpstr>
      <vt:lpstr>九星五行</vt:lpstr>
      <vt:lpstr>五行</vt:lpstr>
      <vt:lpstr>五行生剋關係</vt:lpstr>
      <vt:lpstr>八宮</vt:lpstr>
      <vt:lpstr>八門</vt:lpstr>
      <vt:lpstr>八門五行</vt:lpstr>
      <vt:lpstr>六儀地支對應</vt:lpstr>
      <vt:lpstr>十天干</vt:lpstr>
      <vt:lpstr>地支九宮</vt:lpstr>
      <vt:lpstr>宮對應位</vt:lpstr>
      <vt:lpstr>月五行</vt:lpstr>
      <vt:lpstr>月支</vt:lpstr>
      <vt:lpstr>生剋旺衰主客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2024-05-15T19:03:23Z</dcterms:created>
  <dcterms:modified xsi:type="dcterms:W3CDTF">2024-05-22T19:07:43Z</dcterms:modified>
</cp:coreProperties>
</file>