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chammadhairullah/STUDIES/SEMESTER 5/Pembelajaran Mesin/P6/"/>
    </mc:Choice>
  </mc:AlternateContent>
  <xr:revisionPtr revIDLastSave="0" documentId="13_ncr:1_{0EF532ED-0CF0-F94B-8FE9-5C7BCB63E281}" xr6:coauthVersionLast="47" xr6:coauthVersionMax="47" xr10:uidLastSave="{00000000-0000-0000-0000-000000000000}"/>
  <bookViews>
    <workbookView xWindow="0" yWindow="0" windowWidth="28800" windowHeight="18000" activeTab="1" xr2:uid="{BBB337BE-1377-154E-84A2-1D7BB0BBA149}"/>
  </bookViews>
  <sheets>
    <sheet name="Data" sheetId="1" r:id="rId1"/>
    <sheet name="GiniIndex" sheetId="2" r:id="rId2"/>
    <sheet name="Tre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H23" i="2" s="1"/>
  <c r="G22" i="2"/>
  <c r="H22" i="2" s="1"/>
  <c r="H25" i="2" s="1"/>
  <c r="C22" i="2"/>
  <c r="C23" i="2"/>
  <c r="B23" i="2"/>
  <c r="G11" i="2"/>
  <c r="G12" i="2"/>
  <c r="G18" i="2" s="1"/>
  <c r="G10" i="2"/>
  <c r="R11" i="2"/>
  <c r="R10" i="2"/>
  <c r="Q11" i="2"/>
  <c r="Q10" i="2"/>
  <c r="L10" i="2"/>
  <c r="L11" i="2"/>
  <c r="M11" i="2"/>
  <c r="M10" i="2"/>
  <c r="H11" i="2"/>
  <c r="H12" i="2"/>
  <c r="H10" i="2"/>
  <c r="Q8" i="2"/>
  <c r="L8" i="2"/>
  <c r="G8" i="2"/>
  <c r="P7" i="2"/>
  <c r="K7" i="2"/>
  <c r="F7" i="2"/>
  <c r="I12" i="2"/>
  <c r="B11" i="2"/>
  <c r="B12" i="2"/>
  <c r="C11" i="2"/>
  <c r="D11" i="2" s="1"/>
  <c r="C12" i="2"/>
  <c r="C10" i="2"/>
  <c r="B10" i="2"/>
  <c r="B8" i="2"/>
  <c r="A7" i="2"/>
  <c r="B17" i="2" l="1"/>
  <c r="Q16" i="2"/>
  <c r="G16" i="2"/>
  <c r="D10" i="2"/>
  <c r="D12" i="2"/>
  <c r="B16" i="2"/>
  <c r="S11" i="2"/>
  <c r="S13" i="2" s="1"/>
  <c r="S10" i="2"/>
  <c r="N10" i="2"/>
  <c r="N11" i="2"/>
  <c r="L17" i="2" s="1"/>
  <c r="I10" i="2"/>
  <c r="I11" i="2"/>
  <c r="Q17" i="2" l="1"/>
  <c r="I13" i="2"/>
  <c r="H16" i="2"/>
  <c r="N13" i="2"/>
  <c r="G17" i="2"/>
  <c r="L16" i="2"/>
  <c r="M16" i="2" s="1"/>
  <c r="B18" i="2"/>
  <c r="D13" i="2"/>
  <c r="C16" i="2"/>
  <c r="B22" i="2"/>
  <c r="C17" i="2" l="1"/>
  <c r="H18" i="2"/>
  <c r="H17" i="2"/>
  <c r="H19" i="2" s="1"/>
  <c r="M19" i="2"/>
  <c r="C19" i="2"/>
  <c r="C18" i="2"/>
  <c r="R17" i="2"/>
  <c r="R16" i="2"/>
  <c r="R19" i="2" s="1"/>
  <c r="M17" i="2"/>
  <c r="C25" i="2" l="1"/>
</calcChain>
</file>

<file path=xl/sharedStrings.xml><?xml version="1.0" encoding="utf-8"?>
<sst xmlns="http://schemas.openxmlformats.org/spreadsheetml/2006/main" count="110" uniqueCount="23">
  <si>
    <t>Outlook</t>
  </si>
  <si>
    <t>Temperature</t>
  </si>
  <si>
    <t>Humidity</t>
  </si>
  <si>
    <t>Wind</t>
  </si>
  <si>
    <t>Played Football(yes/no)</t>
  </si>
  <si>
    <t>Sunny</t>
  </si>
  <si>
    <t>Overcast</t>
  </si>
  <si>
    <t>Rain</t>
  </si>
  <si>
    <t>Hot</t>
  </si>
  <si>
    <t>Mild</t>
  </si>
  <si>
    <t>Cool</t>
  </si>
  <si>
    <t>High</t>
  </si>
  <si>
    <t>Normal</t>
  </si>
  <si>
    <t>Weak</t>
  </si>
  <si>
    <t>Strong</t>
  </si>
  <si>
    <t>No</t>
  </si>
  <si>
    <t>Yes</t>
  </si>
  <si>
    <t>TOTAL</t>
  </si>
  <si>
    <t>Total</t>
  </si>
  <si>
    <t>Features</t>
  </si>
  <si>
    <t>Gini Index</t>
  </si>
  <si>
    <t>Weignted Gini Index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</si>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</sst>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295533</xdr:colOff>
      <xdr:row>0</xdr:row>
      <xdr:rowOff>181365</xdr:rowOff>
    </xdr:from>
    <xdr:to>
      <xdr:col>2</xdr:col>
      <xdr:colOff>835643</xdr:colOff>
      <xdr:row>4</xdr:row>
      <xdr:rowOff>84395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9A2D8F-5539-5399-667F-97FC83386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533" y="181365"/>
          <a:ext cx="2185519" cy="701772"/>
        </a:xfrm>
        <a:prstGeom prst="rect">
          <a:avLst/>
        </a:prstGeom>
      </xdr:spPr>
    </xdr:pic>
    <xdr:clientData/>
  </xdr:twoCellAnchor>
  <xdr:twoCellAnchor>
    <xdr:from>
      <xdr:col>1</xdr:col>
      <xdr:colOff>213989</xdr:colOff>
      <xdr:row>28</xdr:row>
      <xdr:rowOff>127000</xdr:rowOff>
    </xdr:from>
    <xdr:to>
      <xdr:col>2</xdr:col>
      <xdr:colOff>681417</xdr:colOff>
      <xdr:row>31</xdr:row>
      <xdr:rowOff>25850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B6F88238-181C-BF49-B6B5-9A72EE5D56F4}"/>
            </a:ext>
          </a:extLst>
        </xdr:cNvPr>
        <xdr:cNvSpPr/>
      </xdr:nvSpPr>
      <xdr:spPr>
        <a:xfrm>
          <a:off x="1039489" y="5816600"/>
          <a:ext cx="1292928" cy="50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Outlook</a:t>
          </a:r>
        </a:p>
      </xdr:txBody>
    </xdr:sp>
    <xdr:clientData/>
  </xdr:twoCellAnchor>
  <xdr:twoCellAnchor>
    <xdr:from>
      <xdr:col>0</xdr:col>
      <xdr:colOff>254000</xdr:colOff>
      <xdr:row>34</xdr:row>
      <xdr:rowOff>122056</xdr:rowOff>
    </xdr:from>
    <xdr:to>
      <xdr:col>1</xdr:col>
      <xdr:colOff>726035</xdr:colOff>
      <xdr:row>37</xdr:row>
      <xdr:rowOff>20905</xdr:rowOff>
    </xdr:to>
    <xdr:sp macro="" textlink="">
      <xdr:nvSpPr>
        <xdr:cNvPr id="34" name="Rounded Rectangle 33">
          <a:extLst>
            <a:ext uri="{FF2B5EF4-FFF2-40B4-BE49-F238E27FC236}">
              <a16:creationId xmlns:a16="http://schemas.microsoft.com/office/drawing/2014/main" id="{273A04E9-8668-B241-B6A0-8B2E4783B820}"/>
            </a:ext>
          </a:extLst>
        </xdr:cNvPr>
        <xdr:cNvSpPr/>
      </xdr:nvSpPr>
      <xdr:spPr>
        <a:xfrm>
          <a:off x="254000" y="7030856"/>
          <a:ext cx="1297535" cy="5084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Rain</a:t>
          </a:r>
        </a:p>
      </xdr:txBody>
    </xdr:sp>
    <xdr:clientData/>
  </xdr:twoCellAnchor>
  <xdr:twoCellAnchor>
    <xdr:from>
      <xdr:col>2</xdr:col>
      <xdr:colOff>192748</xdr:colOff>
      <xdr:row>34</xdr:row>
      <xdr:rowOff>133294</xdr:rowOff>
    </xdr:from>
    <xdr:to>
      <xdr:col>3</xdr:col>
      <xdr:colOff>119133</xdr:colOff>
      <xdr:row>37</xdr:row>
      <xdr:rowOff>32143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31A6B09C-729E-594C-A6FE-FEB47A11B132}"/>
            </a:ext>
          </a:extLst>
        </xdr:cNvPr>
        <xdr:cNvSpPr/>
      </xdr:nvSpPr>
      <xdr:spPr>
        <a:xfrm>
          <a:off x="1843748" y="7042094"/>
          <a:ext cx="1297985" cy="5084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Overcast</a:t>
          </a:r>
        </a:p>
      </xdr:txBody>
    </xdr:sp>
    <xdr:clientData/>
  </xdr:twoCellAnchor>
  <xdr:twoCellAnchor>
    <xdr:from>
      <xdr:col>1</xdr:col>
      <xdr:colOff>316488</xdr:colOff>
      <xdr:row>41</xdr:row>
      <xdr:rowOff>15960</xdr:rowOff>
    </xdr:from>
    <xdr:to>
      <xdr:col>2</xdr:col>
      <xdr:colOff>783916</xdr:colOff>
      <xdr:row>43</xdr:row>
      <xdr:rowOff>117110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D18685C4-6EDC-5C43-921C-780E8DBDA7A8}"/>
            </a:ext>
          </a:extLst>
        </xdr:cNvPr>
        <xdr:cNvSpPr/>
      </xdr:nvSpPr>
      <xdr:spPr>
        <a:xfrm>
          <a:off x="1141988" y="8347160"/>
          <a:ext cx="1292928" cy="507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Humidity</a:t>
          </a:r>
        </a:p>
      </xdr:txBody>
    </xdr:sp>
    <xdr:clientData/>
  </xdr:twoCellAnchor>
  <xdr:twoCellAnchor>
    <xdr:from>
      <xdr:col>0</xdr:col>
      <xdr:colOff>300306</xdr:colOff>
      <xdr:row>46</xdr:row>
      <xdr:rowOff>179598</xdr:rowOff>
    </xdr:from>
    <xdr:to>
      <xdr:col>1</xdr:col>
      <xdr:colOff>772341</xdr:colOff>
      <xdr:row>49</xdr:row>
      <xdr:rowOff>78448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id="{91AE6490-D496-2E4E-A68E-80469E3146D6}"/>
            </a:ext>
          </a:extLst>
        </xdr:cNvPr>
        <xdr:cNvSpPr/>
      </xdr:nvSpPr>
      <xdr:spPr>
        <a:xfrm>
          <a:off x="300306" y="9526798"/>
          <a:ext cx="1297535" cy="50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Yes</a:t>
          </a:r>
        </a:p>
      </xdr:txBody>
    </xdr:sp>
    <xdr:clientData/>
  </xdr:twoCellAnchor>
  <xdr:twoCellAnchor>
    <xdr:from>
      <xdr:col>2</xdr:col>
      <xdr:colOff>362682</xdr:colOff>
      <xdr:row>46</xdr:row>
      <xdr:rowOff>202077</xdr:rowOff>
    </xdr:from>
    <xdr:to>
      <xdr:col>3</xdr:col>
      <xdr:colOff>289067</xdr:colOff>
      <xdr:row>49</xdr:row>
      <xdr:rowOff>100927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61ABF422-8973-1D45-AB4C-3CD274D9CFF4}"/>
            </a:ext>
          </a:extLst>
        </xdr:cNvPr>
        <xdr:cNvSpPr/>
      </xdr:nvSpPr>
      <xdr:spPr>
        <a:xfrm>
          <a:off x="2013682" y="9549277"/>
          <a:ext cx="1297985" cy="50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Wind</a:t>
          </a:r>
        </a:p>
      </xdr:txBody>
    </xdr:sp>
    <xdr:clientData/>
  </xdr:twoCellAnchor>
  <xdr:twoCellAnchor>
    <xdr:from>
      <xdr:col>2</xdr:col>
      <xdr:colOff>1032522</xdr:colOff>
      <xdr:row>41</xdr:row>
      <xdr:rowOff>28547</xdr:rowOff>
    </xdr:from>
    <xdr:to>
      <xdr:col>4</xdr:col>
      <xdr:colOff>138015</xdr:colOff>
      <xdr:row>43</xdr:row>
      <xdr:rowOff>129697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id="{D419F359-BF21-2241-8FB1-B0E4A5DA0142}"/>
            </a:ext>
          </a:extLst>
        </xdr:cNvPr>
        <xdr:cNvSpPr/>
      </xdr:nvSpPr>
      <xdr:spPr>
        <a:xfrm>
          <a:off x="2683522" y="8359747"/>
          <a:ext cx="1302593" cy="507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No</a:t>
          </a:r>
        </a:p>
      </xdr:txBody>
    </xdr:sp>
    <xdr:clientData/>
  </xdr:twoCellAnchor>
  <xdr:twoCellAnchor>
    <xdr:from>
      <xdr:col>1</xdr:col>
      <xdr:colOff>79796</xdr:colOff>
      <xdr:row>31</xdr:row>
      <xdr:rowOff>25850</xdr:rowOff>
    </xdr:from>
    <xdr:to>
      <xdr:col>2</xdr:col>
      <xdr:colOff>34728</xdr:colOff>
      <xdr:row>34</xdr:row>
      <xdr:rowOff>122056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F4E7C5E2-772F-844D-A7B2-03E3FE776376}"/>
            </a:ext>
          </a:extLst>
        </xdr:cNvPr>
        <xdr:cNvCxnSpPr>
          <a:stCxn id="33" idx="2"/>
          <a:endCxn id="34" idx="0"/>
        </xdr:cNvCxnSpPr>
      </xdr:nvCxnSpPr>
      <xdr:spPr>
        <a:xfrm flipH="1">
          <a:off x="905296" y="6325050"/>
          <a:ext cx="780432" cy="705806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34728</xdr:colOff>
      <xdr:row>31</xdr:row>
      <xdr:rowOff>25850</xdr:rowOff>
    </xdr:from>
    <xdr:to>
      <xdr:col>2</xdr:col>
      <xdr:colOff>839437</xdr:colOff>
      <xdr:row>34</xdr:row>
      <xdr:rowOff>133294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EC8CD476-AC20-014F-9BB9-22E5A337F6EF}"/>
            </a:ext>
          </a:extLst>
        </xdr:cNvPr>
        <xdr:cNvCxnSpPr>
          <a:stCxn id="33" idx="2"/>
          <a:endCxn id="35" idx="0"/>
        </xdr:cNvCxnSpPr>
      </xdr:nvCxnSpPr>
      <xdr:spPr>
        <a:xfrm>
          <a:off x="1685728" y="6325050"/>
          <a:ext cx="804709" cy="71704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137227</xdr:colOff>
      <xdr:row>37</xdr:row>
      <xdr:rowOff>32143</xdr:rowOff>
    </xdr:from>
    <xdr:to>
      <xdr:col>2</xdr:col>
      <xdr:colOff>839437</xdr:colOff>
      <xdr:row>41</xdr:row>
      <xdr:rowOff>15960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1261E601-712D-2746-90F8-C137245F0701}"/>
            </a:ext>
          </a:extLst>
        </xdr:cNvPr>
        <xdr:cNvCxnSpPr>
          <a:stCxn id="35" idx="2"/>
          <a:endCxn id="36" idx="0"/>
        </xdr:cNvCxnSpPr>
      </xdr:nvCxnSpPr>
      <xdr:spPr>
        <a:xfrm flipH="1">
          <a:off x="1788227" y="7550543"/>
          <a:ext cx="702210" cy="79661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839437</xdr:colOff>
      <xdr:row>37</xdr:row>
      <xdr:rowOff>32143</xdr:rowOff>
    </xdr:from>
    <xdr:to>
      <xdr:col>3</xdr:col>
      <xdr:colOff>312218</xdr:colOff>
      <xdr:row>41</xdr:row>
      <xdr:rowOff>28547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9A356629-6EBE-4B47-B2ED-884D6447B8D0}"/>
            </a:ext>
          </a:extLst>
        </xdr:cNvPr>
        <xdr:cNvCxnSpPr>
          <a:stCxn id="35" idx="2"/>
          <a:endCxn id="39" idx="0"/>
        </xdr:cNvCxnSpPr>
      </xdr:nvCxnSpPr>
      <xdr:spPr>
        <a:xfrm>
          <a:off x="2490437" y="7550543"/>
          <a:ext cx="844381" cy="809204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126102</xdr:colOff>
      <xdr:row>43</xdr:row>
      <xdr:rowOff>117110</xdr:rowOff>
    </xdr:from>
    <xdr:to>
      <xdr:col>2</xdr:col>
      <xdr:colOff>137227</xdr:colOff>
      <xdr:row>46</xdr:row>
      <xdr:rowOff>179598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560389F4-632B-7846-991B-667B13C3F06F}"/>
            </a:ext>
          </a:extLst>
        </xdr:cNvPr>
        <xdr:cNvCxnSpPr>
          <a:stCxn id="36" idx="2"/>
          <a:endCxn id="37" idx="0"/>
        </xdr:cNvCxnSpPr>
      </xdr:nvCxnSpPr>
      <xdr:spPr>
        <a:xfrm flipH="1">
          <a:off x="951602" y="8854710"/>
          <a:ext cx="836625" cy="67208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137227</xdr:colOff>
      <xdr:row>43</xdr:row>
      <xdr:rowOff>117110</xdr:rowOff>
    </xdr:from>
    <xdr:to>
      <xdr:col>2</xdr:col>
      <xdr:colOff>1009371</xdr:colOff>
      <xdr:row>46</xdr:row>
      <xdr:rowOff>202077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94E9DDC3-2BB3-5B44-8EB5-271C2672647B}"/>
            </a:ext>
          </a:extLst>
        </xdr:cNvPr>
        <xdr:cNvCxnSpPr>
          <a:stCxn id="36" idx="2"/>
          <a:endCxn id="38" idx="0"/>
        </xdr:cNvCxnSpPr>
      </xdr:nvCxnSpPr>
      <xdr:spPr>
        <a:xfrm>
          <a:off x="1788227" y="8854710"/>
          <a:ext cx="872144" cy="6945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84DD-D337-594B-BB03-BAB3657BEB77}">
  <dimension ref="A2:E10"/>
  <sheetViews>
    <sheetView zoomScale="150" workbookViewId="0">
      <selection activeCell="E17" sqref="E17"/>
    </sheetView>
  </sheetViews>
  <sheetFormatPr baseColWidth="10" defaultRowHeight="16" x14ac:dyDescent="0.2"/>
  <cols>
    <col min="2" max="2" width="11.83203125" bestFit="1" customWidth="1"/>
    <col min="4" max="4" width="9.6640625" customWidth="1"/>
    <col min="5" max="5" width="20.6640625" bestFit="1" customWidth="1"/>
  </cols>
  <sheetData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">
      <c r="A3" s="3" t="s">
        <v>5</v>
      </c>
      <c r="B3" s="3" t="s">
        <v>8</v>
      </c>
      <c r="C3" s="3" t="s">
        <v>11</v>
      </c>
      <c r="D3" s="3" t="s">
        <v>13</v>
      </c>
      <c r="E3" s="4" t="s">
        <v>15</v>
      </c>
    </row>
    <row r="4" spans="1:5" x14ac:dyDescent="0.2">
      <c r="A4" s="3" t="s">
        <v>5</v>
      </c>
      <c r="B4" s="3" t="s">
        <v>8</v>
      </c>
      <c r="C4" s="3" t="s">
        <v>11</v>
      </c>
      <c r="D4" s="3" t="s">
        <v>14</v>
      </c>
      <c r="E4" s="4" t="s">
        <v>15</v>
      </c>
    </row>
    <row r="5" spans="1:5" x14ac:dyDescent="0.2">
      <c r="A5" s="3" t="s">
        <v>6</v>
      </c>
      <c r="B5" s="3" t="s">
        <v>8</v>
      </c>
      <c r="C5" s="3" t="s">
        <v>11</v>
      </c>
      <c r="D5" s="3" t="s">
        <v>13</v>
      </c>
      <c r="E5" s="4" t="s">
        <v>16</v>
      </c>
    </row>
    <row r="6" spans="1:5" x14ac:dyDescent="0.2">
      <c r="A6" s="3" t="s">
        <v>7</v>
      </c>
      <c r="B6" s="3" t="s">
        <v>9</v>
      </c>
      <c r="C6" s="3" t="s">
        <v>11</v>
      </c>
      <c r="D6" s="3" t="s">
        <v>13</v>
      </c>
      <c r="E6" s="4" t="s">
        <v>16</v>
      </c>
    </row>
    <row r="7" spans="1:5" x14ac:dyDescent="0.2">
      <c r="A7" s="3" t="s">
        <v>7</v>
      </c>
      <c r="B7" s="3" t="s">
        <v>10</v>
      </c>
      <c r="C7" s="3" t="s">
        <v>12</v>
      </c>
      <c r="D7" s="3" t="s">
        <v>13</v>
      </c>
      <c r="E7" s="4" t="s">
        <v>16</v>
      </c>
    </row>
    <row r="8" spans="1:5" x14ac:dyDescent="0.2">
      <c r="A8" s="3" t="s">
        <v>7</v>
      </c>
      <c r="B8" s="3" t="s">
        <v>10</v>
      </c>
      <c r="C8" s="3" t="s">
        <v>12</v>
      </c>
      <c r="D8" s="3" t="s">
        <v>14</v>
      </c>
      <c r="E8" s="4" t="s">
        <v>15</v>
      </c>
    </row>
    <row r="9" spans="1:5" x14ac:dyDescent="0.2">
      <c r="A9" s="3" t="s">
        <v>6</v>
      </c>
      <c r="B9" s="3" t="s">
        <v>10</v>
      </c>
      <c r="C9" s="3" t="s">
        <v>12</v>
      </c>
      <c r="D9" s="3" t="s">
        <v>14</v>
      </c>
      <c r="E9" s="4" t="s">
        <v>16</v>
      </c>
    </row>
    <row r="10" spans="1:5" x14ac:dyDescent="0.2">
      <c r="A10" s="3" t="s">
        <v>5</v>
      </c>
      <c r="B10" s="3" t="s">
        <v>9</v>
      </c>
      <c r="C10" s="3" t="s">
        <v>11</v>
      </c>
      <c r="D10" s="3" t="s">
        <v>13</v>
      </c>
      <c r="E1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7AE4-5214-1447-97EC-AC1F257C3C58}">
  <dimension ref="A7:S25"/>
  <sheetViews>
    <sheetView tabSelected="1" topLeftCell="A24" zoomScale="136" workbookViewId="0">
      <selection activeCell="G37" sqref="G37"/>
    </sheetView>
  </sheetViews>
  <sheetFormatPr baseColWidth="10" defaultRowHeight="16" x14ac:dyDescent="0.2"/>
  <cols>
    <col min="3" max="3" width="18" bestFit="1" customWidth="1"/>
    <col min="8" max="8" width="18.1640625" bestFit="1" customWidth="1"/>
    <col min="12" max="12" width="11.6640625" customWidth="1"/>
    <col min="13" max="13" width="18.1640625" bestFit="1" customWidth="1"/>
    <col min="18" max="18" width="18.1640625" bestFit="1" customWidth="1"/>
  </cols>
  <sheetData>
    <row r="7" spans="1:19" x14ac:dyDescent="0.2">
      <c r="A7" s="8" t="str">
        <f>Data!A2</f>
        <v>Outlook</v>
      </c>
      <c r="B7" s="8"/>
      <c r="C7" s="8"/>
      <c r="D7" s="8"/>
      <c r="F7" s="8" t="str">
        <f>Data!B2</f>
        <v>Temperature</v>
      </c>
      <c r="G7" s="8"/>
      <c r="H7" s="8"/>
      <c r="I7" s="8"/>
      <c r="K7" s="8" t="str">
        <f>Data!C2</f>
        <v>Humidity</v>
      </c>
      <c r="L7" s="8"/>
      <c r="M7" s="8"/>
      <c r="N7" s="8"/>
      <c r="P7" s="8" t="str">
        <f>Data!D2</f>
        <v>Wind</v>
      </c>
      <c r="Q7" s="8"/>
      <c r="R7" s="8"/>
      <c r="S7" s="8"/>
    </row>
    <row r="8" spans="1:19" x14ac:dyDescent="0.2">
      <c r="A8" s="8"/>
      <c r="B8" s="9" t="str">
        <f>Data!E2</f>
        <v>Played Football(yes/no)</v>
      </c>
      <c r="C8" s="10"/>
      <c r="D8" s="7" t="s">
        <v>17</v>
      </c>
      <c r="F8" s="8"/>
      <c r="G8" s="9" t="str">
        <f>Data!E2</f>
        <v>Played Football(yes/no)</v>
      </c>
      <c r="H8" s="10"/>
      <c r="I8" s="7" t="s">
        <v>17</v>
      </c>
      <c r="K8" s="8"/>
      <c r="L8" s="9" t="str">
        <f>Data!E2</f>
        <v>Played Football(yes/no)</v>
      </c>
      <c r="M8" s="10"/>
      <c r="N8" s="7" t="s">
        <v>17</v>
      </c>
      <c r="P8" s="8"/>
      <c r="Q8" s="9" t="str">
        <f>Data!E2</f>
        <v>Played Football(yes/no)</v>
      </c>
      <c r="R8" s="10"/>
      <c r="S8" s="7" t="s">
        <v>17</v>
      </c>
    </row>
    <row r="9" spans="1:19" x14ac:dyDescent="0.2">
      <c r="A9" s="8"/>
      <c r="B9" s="11" t="s">
        <v>16</v>
      </c>
      <c r="C9" s="11" t="s">
        <v>15</v>
      </c>
      <c r="D9" s="7"/>
      <c r="F9" s="8"/>
      <c r="G9" s="11" t="s">
        <v>16</v>
      </c>
      <c r="H9" s="11" t="s">
        <v>15</v>
      </c>
      <c r="I9" s="7"/>
      <c r="K9" s="8"/>
      <c r="L9" s="11" t="s">
        <v>16</v>
      </c>
      <c r="M9" s="11" t="s">
        <v>15</v>
      </c>
      <c r="N9" s="7"/>
      <c r="P9" s="8"/>
      <c r="Q9" s="11" t="s">
        <v>16</v>
      </c>
      <c r="R9" s="11" t="s">
        <v>15</v>
      </c>
      <c r="S9" s="7"/>
    </row>
    <row r="10" spans="1:19" x14ac:dyDescent="0.2">
      <c r="A10" s="1" t="s">
        <v>5</v>
      </c>
      <c r="B10" s="4">
        <f>COUNTIFS(Data!$E$3:$E$10,$B$9,Data!$A$3:$A$10,A10)</f>
        <v>0</v>
      </c>
      <c r="C10" s="4">
        <f>COUNTIFS(Data!E3:E10,$C$9,Data!A3:A10,A10)</f>
        <v>3</v>
      </c>
      <c r="D10" s="4">
        <f>SUM(B10:C10)</f>
        <v>3</v>
      </c>
      <c r="F10" s="1" t="s">
        <v>8</v>
      </c>
      <c r="G10" s="4">
        <f>COUNTIFS(Data!$E$3:$E$10,GiniIndex!$G$9,Data!$B$3:$B$10,GiniIndex!F10)</f>
        <v>1</v>
      </c>
      <c r="H10" s="4">
        <f>COUNTIFS(Data!$E$3:$E$10,GiniIndex!$H$9,Data!$B$3:$B$10,GiniIndex!F10)</f>
        <v>2</v>
      </c>
      <c r="I10" s="4">
        <f>SUM(G10:H10)</f>
        <v>3</v>
      </c>
      <c r="K10" s="1" t="s">
        <v>11</v>
      </c>
      <c r="L10" s="4">
        <f>COUNTIFS(Data!$E$3:$E$10,GiniIndex!$L$9,Data!$C$3:$C$10,GiniIndex!K10)</f>
        <v>2</v>
      </c>
      <c r="M10" s="4">
        <f>COUNTIFS(Data!$E$3:$E$10,GiniIndex!$M$9,Data!$C$3:$C$10,GiniIndex!K10)</f>
        <v>3</v>
      </c>
      <c r="N10" s="4">
        <f>SUM(L10:M10)</f>
        <v>5</v>
      </c>
      <c r="P10" s="1" t="s">
        <v>13</v>
      </c>
      <c r="Q10" s="4">
        <f>COUNTIFS(Data!$E$3:$E$10,GiniIndex!$Q$9,Data!$D$3:$D$10,GiniIndex!P10)</f>
        <v>3</v>
      </c>
      <c r="R10" s="4">
        <f>COUNTIFS(Data!$E$3:$E$10,GiniIndex!$R$9,Data!$D$3:$D$10,GiniIndex!P10)</f>
        <v>2</v>
      </c>
      <c r="S10" s="4">
        <f>SUM(Q10:R10)</f>
        <v>5</v>
      </c>
    </row>
    <row r="11" spans="1:19" x14ac:dyDescent="0.2">
      <c r="A11" s="1" t="s">
        <v>6</v>
      </c>
      <c r="B11" s="4">
        <f>COUNTIFS(Data!$E$3:$E$10,$B$9,Data!$A$3:$A$10,A11)</f>
        <v>2</v>
      </c>
      <c r="C11" s="4">
        <f>COUNTIFS(Data!E4:E11,$C$9,Data!A4:A11,A11)</f>
        <v>0</v>
      </c>
      <c r="D11" s="4">
        <f t="shared" ref="D11:D12" si="0">SUM(B11:C11)</f>
        <v>2</v>
      </c>
      <c r="F11" s="1" t="s">
        <v>9</v>
      </c>
      <c r="G11" s="4">
        <f>COUNTIFS(Data!$E$3:$E$10,GiniIndex!$G$9,Data!$B$3:$B$10,GiniIndex!F11)</f>
        <v>1</v>
      </c>
      <c r="H11" s="4">
        <f>COUNTIFS(Data!$E$3:$E$10,GiniIndex!$H$9,Data!$B$3:$B$10,GiniIndex!F11)</f>
        <v>1</v>
      </c>
      <c r="I11" s="4">
        <f t="shared" ref="I11:I12" si="1">SUM(G11:H11)</f>
        <v>2</v>
      </c>
      <c r="K11" s="1" t="s">
        <v>12</v>
      </c>
      <c r="L11" s="4">
        <f>COUNTIFS(Data!$E$3:$E$10,GiniIndex!$L$9,Data!$C$3:$C$10,GiniIndex!K11)</f>
        <v>2</v>
      </c>
      <c r="M11" s="4">
        <f>COUNTIFS(Data!$E$3:$E$10,GiniIndex!$M$9,Data!$C$3:$C$10,GiniIndex!K11)</f>
        <v>1</v>
      </c>
      <c r="N11" s="4">
        <f t="shared" ref="N11:N12" si="2">SUM(L11:M11)</f>
        <v>3</v>
      </c>
      <c r="P11" s="1" t="s">
        <v>14</v>
      </c>
      <c r="Q11" s="4">
        <f>COUNTIFS(Data!$E$3:$E$10,GiniIndex!$Q$9,Data!$D$3:$D$10,GiniIndex!P11)</f>
        <v>1</v>
      </c>
      <c r="R11" s="4">
        <f>COUNTIFS(Data!$E$3:$E$10,GiniIndex!$R$9,Data!$D$3:$D$10,GiniIndex!P11)</f>
        <v>2</v>
      </c>
      <c r="S11" s="4">
        <f t="shared" ref="S11:S12" si="3">SUM(Q11:R11)</f>
        <v>3</v>
      </c>
    </row>
    <row r="12" spans="1:19" x14ac:dyDescent="0.2">
      <c r="A12" s="1" t="s">
        <v>7</v>
      </c>
      <c r="B12" s="4">
        <f>COUNTIFS(Data!$E$3:$E$10,$B$9,Data!$A$3:$A$10,A12)</f>
        <v>2</v>
      </c>
      <c r="C12" s="4">
        <f>COUNTIFS(Data!E5:E12,$C$9,Data!A5:A12,A12)</f>
        <v>1</v>
      </c>
      <c r="D12" s="4">
        <f t="shared" si="0"/>
        <v>3</v>
      </c>
      <c r="F12" s="1" t="s">
        <v>10</v>
      </c>
      <c r="G12" s="4">
        <f>COUNTIFS(Data!$E$3:$E$10,GiniIndex!$G$9,Data!$B$3:$B$10,GiniIndex!F12)</f>
        <v>2</v>
      </c>
      <c r="H12" s="4">
        <f>COUNTIFS(Data!$E$3:$E$10,GiniIndex!$H$9,Data!$B$3:$B$10,GiniIndex!F12)</f>
        <v>1</v>
      </c>
      <c r="I12" s="4">
        <f t="shared" si="1"/>
        <v>3</v>
      </c>
      <c r="K12" s="1"/>
      <c r="L12" s="4"/>
      <c r="M12" s="4"/>
      <c r="N12" s="4"/>
      <c r="P12" s="1"/>
      <c r="Q12" s="4"/>
      <c r="R12" s="4"/>
      <c r="S12" s="4"/>
    </row>
    <row r="13" spans="1:19" x14ac:dyDescent="0.2">
      <c r="A13" s="5" t="s">
        <v>18</v>
      </c>
      <c r="B13" s="5"/>
      <c r="C13" s="5"/>
      <c r="D13" s="6">
        <f>SUM(D10:D12)</f>
        <v>8</v>
      </c>
      <c r="F13" s="5" t="s">
        <v>18</v>
      </c>
      <c r="G13" s="5"/>
      <c r="H13" s="5"/>
      <c r="I13" s="6">
        <f>SUM(I10:I12)</f>
        <v>8</v>
      </c>
      <c r="K13" s="5" t="s">
        <v>18</v>
      </c>
      <c r="L13" s="5"/>
      <c r="M13" s="5"/>
      <c r="N13" s="1">
        <f>SUM(N10:N12)</f>
        <v>8</v>
      </c>
      <c r="P13" s="5" t="s">
        <v>18</v>
      </c>
      <c r="Q13" s="5"/>
      <c r="R13" s="5"/>
      <c r="S13" s="1">
        <f>SUM(S10:S12)</f>
        <v>8</v>
      </c>
    </row>
    <row r="15" spans="1:19" x14ac:dyDescent="0.2">
      <c r="A15" s="12" t="s">
        <v>19</v>
      </c>
      <c r="B15" s="12" t="s">
        <v>20</v>
      </c>
      <c r="C15" s="12" t="s">
        <v>21</v>
      </c>
      <c r="F15" s="12" t="s">
        <v>19</v>
      </c>
      <c r="G15" s="12" t="s">
        <v>20</v>
      </c>
      <c r="H15" s="12" t="s">
        <v>21</v>
      </c>
      <c r="K15" s="12" t="s">
        <v>19</v>
      </c>
      <c r="L15" s="12" t="s">
        <v>20</v>
      </c>
      <c r="M15" s="12" t="s">
        <v>21</v>
      </c>
      <c r="P15" s="12" t="s">
        <v>19</v>
      </c>
      <c r="Q15" s="12" t="s">
        <v>20</v>
      </c>
      <c r="R15" s="12" t="s">
        <v>21</v>
      </c>
    </row>
    <row r="16" spans="1:19" x14ac:dyDescent="0.2">
      <c r="A16" s="1" t="s">
        <v>5</v>
      </c>
      <c r="B16" s="13">
        <f>1-((B10/D10)^2)-(C10/D10)^2</f>
        <v>0</v>
      </c>
      <c r="C16" s="13">
        <f>(D10/$D$13)*B16</f>
        <v>0</v>
      </c>
      <c r="F16" s="1" t="s">
        <v>8</v>
      </c>
      <c r="G16" s="13">
        <f>1-((G10/I10)^2)-((H10/I10)^2)</f>
        <v>0.44444444444444442</v>
      </c>
      <c r="H16" s="13">
        <f>(I10/$D$13)*G16</f>
        <v>0.16666666666666666</v>
      </c>
      <c r="K16" s="1" t="s">
        <v>11</v>
      </c>
      <c r="L16" s="13">
        <f>1-((L10/N10)^2)-((M10/N10)^2)</f>
        <v>0.48</v>
      </c>
      <c r="M16" s="13">
        <f>(N10/$D$13)*L16</f>
        <v>0.3</v>
      </c>
      <c r="P16" s="1" t="s">
        <v>13</v>
      </c>
      <c r="Q16" s="13">
        <f>1-((Q10/S10)^2)-((R10/S10)^2)</f>
        <v>0.48</v>
      </c>
      <c r="R16" s="13">
        <f>(S10/$D$13)*Q16</f>
        <v>0.3</v>
      </c>
    </row>
    <row r="17" spans="1:18" x14ac:dyDescent="0.2">
      <c r="A17" s="1" t="s">
        <v>6</v>
      </c>
      <c r="B17" s="13">
        <f t="shared" ref="B17:B18" si="4">1-((B11/D11)^2)-((C11/D11)^2)</f>
        <v>0</v>
      </c>
      <c r="C17" s="13">
        <f t="shared" ref="C17:C18" si="5">(D11/$D$13)*B17</f>
        <v>0</v>
      </c>
      <c r="F17" s="1" t="s">
        <v>9</v>
      </c>
      <c r="G17" s="13">
        <f t="shared" ref="G17:G18" si="6">1-((G11/I11)^2)-((H11/I11)^2)</f>
        <v>0.5</v>
      </c>
      <c r="H17" s="13">
        <f t="shared" ref="H17:H18" si="7">(I11/$D$13)*G17</f>
        <v>0.125</v>
      </c>
      <c r="K17" s="1" t="s">
        <v>12</v>
      </c>
      <c r="L17" s="13">
        <f t="shared" ref="L17:L18" si="8">1-((L11/N11)^2)-((M11/N11)^2)</f>
        <v>0.44444444444444448</v>
      </c>
      <c r="M17" s="13">
        <f t="shared" ref="M17:M18" si="9">(N11/$D$13)*L17</f>
        <v>0.16666666666666669</v>
      </c>
      <c r="P17" s="1" t="s">
        <v>14</v>
      </c>
      <c r="Q17" s="13">
        <f t="shared" ref="Q17:Q18" si="10">1-((Q11/S11)^2)-((R11/S11)^2)</f>
        <v>0.44444444444444442</v>
      </c>
      <c r="R17" s="13">
        <f t="shared" ref="R17:R18" si="11">(S11/$D$13)*Q17</f>
        <v>0.16666666666666666</v>
      </c>
    </row>
    <row r="18" spans="1:18" x14ac:dyDescent="0.2">
      <c r="A18" s="1" t="s">
        <v>7</v>
      </c>
      <c r="B18" s="13">
        <f t="shared" si="4"/>
        <v>0.44444444444444448</v>
      </c>
      <c r="C18" s="13">
        <f t="shared" si="5"/>
        <v>0.16666666666666669</v>
      </c>
      <c r="F18" s="1" t="s">
        <v>10</v>
      </c>
      <c r="G18" s="13">
        <f t="shared" si="6"/>
        <v>0.44444444444444448</v>
      </c>
      <c r="H18" s="13">
        <f t="shared" si="7"/>
        <v>0.16666666666666669</v>
      </c>
      <c r="K18" s="1"/>
      <c r="L18" s="13"/>
      <c r="M18" s="13"/>
      <c r="P18" s="1"/>
      <c r="Q18" s="13"/>
      <c r="R18" s="13"/>
    </row>
    <row r="19" spans="1:18" x14ac:dyDescent="0.2">
      <c r="A19" s="5" t="s">
        <v>20</v>
      </c>
      <c r="B19" s="5"/>
      <c r="C19" s="13">
        <f>SUM(C16:C18)</f>
        <v>0.16666666666666669</v>
      </c>
      <c r="F19" s="5" t="s">
        <v>20</v>
      </c>
      <c r="G19" s="5"/>
      <c r="H19" s="13">
        <f>SUM(H16:H18)</f>
        <v>0.45833333333333331</v>
      </c>
      <c r="K19" s="5" t="s">
        <v>20</v>
      </c>
      <c r="L19" s="5"/>
      <c r="M19" s="13">
        <f>SUM(M16:M18)</f>
        <v>0.46666666666666667</v>
      </c>
      <c r="P19" s="5" t="s">
        <v>20</v>
      </c>
      <c r="Q19" s="5"/>
      <c r="R19" s="13">
        <f>SUM(R16:R18)</f>
        <v>0.46666666666666667</v>
      </c>
    </row>
    <row r="21" spans="1:18" x14ac:dyDescent="0.2">
      <c r="A21" s="12" t="s">
        <v>19</v>
      </c>
      <c r="B21" s="12" t="s">
        <v>20</v>
      </c>
      <c r="C21" s="12" t="s">
        <v>21</v>
      </c>
      <c r="F21" s="12" t="s">
        <v>19</v>
      </c>
      <c r="G21" s="12" t="s">
        <v>20</v>
      </c>
      <c r="H21" s="12" t="s">
        <v>21</v>
      </c>
    </row>
    <row r="22" spans="1:18" x14ac:dyDescent="0.2">
      <c r="A22" s="1" t="s">
        <v>5</v>
      </c>
      <c r="B22" s="13">
        <f>1-((B10/D10)^2)-(C10/D10)^2</f>
        <v>0</v>
      </c>
      <c r="C22" s="13">
        <f>(D16/$D$13-3)*B22</f>
        <v>0</v>
      </c>
      <c r="F22" s="1" t="s">
        <v>8</v>
      </c>
      <c r="G22" s="13">
        <f>1-((G10/I10)^2)-(H10/I10)^2</f>
        <v>0.44444444444444442</v>
      </c>
      <c r="H22" s="13">
        <f>(I16/$D$13-3)*G22</f>
        <v>-1.3333333333333333</v>
      </c>
    </row>
    <row r="23" spans="1:18" x14ac:dyDescent="0.2">
      <c r="A23" s="1" t="s">
        <v>6</v>
      </c>
      <c r="B23" s="13">
        <f>1-((B11/D11)^2)-(C11/D11)^2</f>
        <v>0</v>
      </c>
      <c r="C23" s="13">
        <f>(D17/$D$13-3)*B23</f>
        <v>0</v>
      </c>
      <c r="F23" s="1" t="s">
        <v>9</v>
      </c>
      <c r="G23" s="13">
        <f>1-((G11/I11)^2)-(H11/I11)^2</f>
        <v>0.5</v>
      </c>
      <c r="H23" s="13">
        <f>(I17/$D$13-3)*G23</f>
        <v>-1.5</v>
      </c>
    </row>
    <row r="24" spans="1:18" x14ac:dyDescent="0.2">
      <c r="A24" s="1"/>
      <c r="B24" s="13"/>
      <c r="C24" s="13"/>
      <c r="F24" s="1"/>
      <c r="G24" s="13"/>
      <c r="H24" s="13"/>
    </row>
    <row r="25" spans="1:18" x14ac:dyDescent="0.2">
      <c r="A25" s="5" t="s">
        <v>20</v>
      </c>
      <c r="B25" s="5"/>
      <c r="C25" s="13">
        <f>SUM(C22:C24)</f>
        <v>0</v>
      </c>
      <c r="F25" s="5" t="s">
        <v>20</v>
      </c>
      <c r="G25" s="5"/>
      <c r="H25" s="13">
        <f>SUM(H22:H24)</f>
        <v>-2.833333333333333</v>
      </c>
    </row>
  </sheetData>
  <mergeCells count="26">
    <mergeCell ref="A19:B19"/>
    <mergeCell ref="F19:G19"/>
    <mergeCell ref="K19:L19"/>
    <mergeCell ref="P19:Q19"/>
    <mergeCell ref="A25:B25"/>
    <mergeCell ref="F25:G25"/>
    <mergeCell ref="K7:N7"/>
    <mergeCell ref="K8:K9"/>
    <mergeCell ref="L8:M8"/>
    <mergeCell ref="N8:N9"/>
    <mergeCell ref="K13:M13"/>
    <mergeCell ref="P7:S7"/>
    <mergeCell ref="P8:P9"/>
    <mergeCell ref="Q8:R8"/>
    <mergeCell ref="S8:S9"/>
    <mergeCell ref="P13:R13"/>
    <mergeCell ref="A7:D7"/>
    <mergeCell ref="A8:A9"/>
    <mergeCell ref="D8:D9"/>
    <mergeCell ref="A13:C13"/>
    <mergeCell ref="B8:C8"/>
    <mergeCell ref="F7:I7"/>
    <mergeCell ref="F8:F9"/>
    <mergeCell ref="G8:H8"/>
    <mergeCell ref="I8:I9"/>
    <mergeCell ref="F13:H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7D58-30CC-4941-B3DC-5FCD26D504DC}">
  <dimension ref="F9:G10"/>
  <sheetViews>
    <sheetView workbookViewId="0">
      <selection activeCell="F27" sqref="F27"/>
    </sheetView>
  </sheetViews>
  <sheetFormatPr baseColWidth="10" defaultRowHeight="16" x14ac:dyDescent="0.2"/>
  <sheetData>
    <row r="9" spans="6:7" x14ac:dyDescent="0.2">
      <c r="F9" t="s">
        <v>22</v>
      </c>
    </row>
    <row r="10" spans="6:7" x14ac:dyDescent="0.2">
      <c r="G1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GiniIndex</vt:lpstr>
      <vt:lpstr>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Hairullah</dc:creator>
  <cp:lastModifiedBy>Mochammad Hairullah</cp:lastModifiedBy>
  <dcterms:created xsi:type="dcterms:W3CDTF">2022-10-10T06:37:50Z</dcterms:created>
  <dcterms:modified xsi:type="dcterms:W3CDTF">2022-10-10T11:26:20Z</dcterms:modified>
</cp:coreProperties>
</file>