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64a0d8c99e961e89/Escritorio/Proyecto 2/Proyecto2_G2/"/>
    </mc:Choice>
  </mc:AlternateContent>
  <xr:revisionPtr revIDLastSave="3" documentId="11_A5C01EAAB5CAAAD5DF723847337DA67E2BA48162" xr6:coauthVersionLast="47" xr6:coauthVersionMax="47" xr10:uidLastSave="{4110E3A0-2D00-4BDC-8CD5-88BA12821A89}"/>
  <bookViews>
    <workbookView xWindow="2655" yWindow="1140" windowWidth="16200" windowHeight="9360" activeTab="1" xr2:uid="{00000000-000D-0000-FFFF-FFFF00000000}"/>
  </bookViews>
  <sheets>
    <sheet name="Polo360 Factibilidad economica" sheetId="1" r:id="rId1"/>
    <sheet name="Factibilidad Tecnica" sheetId="2" r:id="rId2"/>
  </sheets>
  <calcPr calcId="181029"/>
</workbook>
</file>

<file path=xl/calcChain.xml><?xml version="1.0" encoding="utf-8"?>
<calcChain xmlns="http://schemas.openxmlformats.org/spreadsheetml/2006/main">
  <c r="G36" i="1" l="1"/>
  <c r="G35" i="1"/>
  <c r="G34" i="1"/>
  <c r="A22" i="1"/>
  <c r="G22" i="1" s="1"/>
  <c r="A21" i="1"/>
  <c r="G21" i="1" s="1"/>
  <c r="G20" i="1"/>
  <c r="G23" i="1" s="1"/>
  <c r="G24" i="1" s="1"/>
  <c r="G19" i="1"/>
  <c r="G15" i="1"/>
  <c r="G12" i="1"/>
  <c r="G11" i="1"/>
  <c r="G16" i="1" s="1"/>
  <c r="D6" i="1"/>
  <c r="F6" i="1" s="1"/>
  <c r="D5" i="1"/>
  <c r="F5" i="1" s="1"/>
  <c r="D4" i="1"/>
  <c r="F4" i="1" s="1"/>
  <c r="F7" i="1" s="1"/>
  <c r="G27" i="1" l="1"/>
  <c r="G30" i="1" s="1"/>
</calcChain>
</file>

<file path=xl/sharedStrings.xml><?xml version="1.0" encoding="utf-8"?>
<sst xmlns="http://schemas.openxmlformats.org/spreadsheetml/2006/main" count="85" uniqueCount="62">
  <si>
    <t>Recursos Humanos</t>
  </si>
  <si>
    <t>Nº</t>
  </si>
  <si>
    <t>Cargo</t>
  </si>
  <si>
    <t>Costo Individual</t>
  </si>
  <si>
    <t>Costo Total</t>
  </si>
  <si>
    <t>Ing. Sistema (Líder del Proyecto)</t>
  </si>
  <si>
    <t>Analista/Diseñador</t>
  </si>
  <si>
    <t>Programador</t>
  </si>
  <si>
    <t>Total</t>
  </si>
  <si>
    <t>Recursos Tecnológicos</t>
  </si>
  <si>
    <t>Hardware</t>
  </si>
  <si>
    <t>Cantidad</t>
  </si>
  <si>
    <t>Descripción</t>
  </si>
  <si>
    <t>Costo/Hora</t>
  </si>
  <si>
    <t>140 horas Computadora</t>
  </si>
  <si>
    <t>Impresora Lexmark X3350 (depreciación 240/16*1)</t>
  </si>
  <si>
    <t>Software</t>
  </si>
  <si>
    <t>Licencia Microsoft Office</t>
  </si>
  <si>
    <t>Recursos Materiales</t>
  </si>
  <si>
    <t>Costo</t>
  </si>
  <si>
    <t>Resma de Papel A4</t>
  </si>
  <si>
    <t xml:space="preserve">Cartuchos para Impresora  </t>
  </si>
  <si>
    <t>Transporte a la empresa</t>
  </si>
  <si>
    <t>Viáticos (almuerzo)</t>
  </si>
  <si>
    <t>Subtotal</t>
  </si>
  <si>
    <t>Imprevistos</t>
  </si>
  <si>
    <t>Imprevistos(10%)</t>
  </si>
  <si>
    <t>COSTO TOTAL DEL PROYECTO</t>
  </si>
  <si>
    <t>TOTAL</t>
  </si>
  <si>
    <t>Costos recurrentes</t>
  </si>
  <si>
    <t>Hosting anual</t>
  </si>
  <si>
    <t>Dominio .com</t>
  </si>
  <si>
    <t>Alojamiento y dominio</t>
  </si>
  <si>
    <t>RECURSOS TÉCNICOS PARA EL DESARROLLO DEL PROYECTO</t>
  </si>
  <si>
    <t>Tipo de recurso</t>
  </si>
  <si>
    <t>Nombre del recurso</t>
  </si>
  <si>
    <t>Recursos</t>
  </si>
  <si>
    <t>Experto en el área de Desarrollo</t>
  </si>
  <si>
    <t>Ing, Sistema (Líder del Proyecto)</t>
  </si>
  <si>
    <t>Analista</t>
  </si>
  <si>
    <t>Humanos</t>
  </si>
  <si>
    <t>Diseñador</t>
  </si>
  <si>
    <t>PC (Clon)</t>
  </si>
  <si>
    <t>Computador</t>
  </si>
  <si>
    <t>i7 10ma Generación</t>
  </si>
  <si>
    <t>16Gb de RAM</t>
  </si>
  <si>
    <t xml:space="preserve">   1 TB disco duro</t>
  </si>
  <si>
    <t>Impresora Multifunción</t>
  </si>
  <si>
    <t>HP Deskjet F4400 series multifunción</t>
  </si>
  <si>
    <t>SublimeText</t>
  </si>
  <si>
    <t>Editor de texto</t>
  </si>
  <si>
    <t>Windows 10 Profesional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</si>
  <si>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</si>
  <si>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</si>
  <si>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</si>
  <si>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</si>
  <si>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</si>
  <si>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</si>
  <si>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</si>
  <si>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>Amazon Web Services</t>
  </si>
  <si>
    <t>Servicio de host para el sitio web</t>
  </si>
  <si>
    <t xml:space="preserve">Conclusión: Según los recursos técnicos que se requieren para el desarrollo del proyecto, estos se pueden conseguir en el país, por tal razón, el proyecto es factible técnicamente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</si>
</sst>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₡&quot;* #,##0.00_-;\-&quot;₡&quot;* #,##0.00_-;_-&quot;₡&quot;* &quot;-&quot;??_-;_-@"/>
  </numFmts>
  <fonts count="20" x14ac:knownFonts="1">
    <font>
      <sz val="11"/>
      <color theme="1"/>
      <name val="Arial"/>
    </font>
    <font>
      <b/>
      <sz val="10"/>
      <color rgb="FFFF0000"/>
      <name val="Calibri light"/>
    </font>
    <font>
      <sz val="11"/>
      <name val="Arial"/>
    </font>
    <font>
      <b/>
      <sz val="10"/>
      <color rgb="FF0000FF"/>
      <name val="Times New Roman"/>
    </font>
    <font>
      <b/>
      <sz val="10"/>
      <color rgb="FF000000"/>
      <name val="Times New Roman"/>
    </font>
    <font>
      <sz val="11"/>
      <color rgb="FF006100"/>
      <name val="Calibri"/>
    </font>
    <font>
      <sz val="10"/>
      <color rgb="FFFF0000"/>
      <name val="Calibri light"/>
    </font>
    <font>
      <b/>
      <sz val="10"/>
      <color theme="1"/>
      <name val="Times New Roman"/>
    </font>
    <font>
      <b/>
      <sz val="11"/>
      <color rgb="FF3F3F76"/>
      <name val="Calibri"/>
    </font>
    <font>
      <b/>
      <sz val="14"/>
      <color rgb="FF3F3F76"/>
      <name val="Calibri"/>
    </font>
    <font>
      <sz val="11"/>
      <color theme="1"/>
      <name val="Calibri"/>
    </font>
    <font>
      <b/>
      <sz val="12"/>
      <color rgb="FF9C0006"/>
      <name val="Calibri"/>
    </font>
    <font>
      <sz val="16"/>
      <color rgb="FFFFFFFF"/>
      <name val="Calibri light"/>
    </font>
    <font>
      <b/>
      <sz val="12"/>
      <color rgb="FF7030A0"/>
      <name val="Calibri light"/>
    </font>
    <font>
      <b/>
      <sz val="11"/>
      <color rgb="FF000000"/>
      <name val="Century schoolbook"/>
    </font>
    <font>
      <sz val="11"/>
      <color rgb="FF000000"/>
      <name val="Century schoolbook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Century schoolbook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0DBF0"/>
        <bgColor rgb="FFD0DBF0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598"/>
        <bgColor rgb="FFFFE598"/>
      </patternFill>
    </fill>
    <fill>
      <patternFill patternType="solid">
        <fgColor rgb="FFFFC7CE"/>
        <bgColor rgb="FFFFC7CE"/>
      </patternFill>
    </fill>
    <fill>
      <patternFill patternType="solid">
        <fgColor rgb="FF4472C4"/>
        <bgColor rgb="FF4472C4"/>
      </patternFill>
    </fill>
  </fills>
  <borders count="28">
    <border>
      <left/>
      <right/>
      <top/>
      <bottom/>
      <diagonal/>
    </border>
    <border>
      <left style="medium">
        <color rgb="FF7295D2"/>
      </left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 style="medium">
        <color rgb="FF7295D2"/>
      </right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 style="thin">
        <color rgb="FF7F7F7F"/>
      </left>
      <right/>
      <top style="medium">
        <color rgb="FF7295D2"/>
      </top>
      <bottom style="medium">
        <color rgb="FF7295D2"/>
      </bottom>
      <diagonal/>
    </border>
    <border>
      <left/>
      <right style="thin">
        <color rgb="FF7F7F7F"/>
      </right>
      <top style="medium">
        <color rgb="FF7295D2"/>
      </top>
      <bottom style="medium">
        <color rgb="FF7295D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7295D2"/>
      </top>
      <bottom/>
      <diagonal/>
    </border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5" fillId="4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8" fillId="5" borderId="12" xfId="0" applyNumberFormat="1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164" fontId="11" fillId="7" borderId="14" xfId="0" applyNumberFormat="1" applyFont="1" applyFill="1" applyBorder="1"/>
    <xf numFmtId="0" fontId="10" fillId="0" borderId="0" xfId="0" applyFont="1" applyAlignment="1">
      <alignment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15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top" wrapText="1"/>
    </xf>
    <xf numFmtId="0" fontId="15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2" fillId="0" borderId="6" xfId="0" applyFont="1" applyBorder="1"/>
    <xf numFmtId="164" fontId="4" fillId="3" borderId="5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8" fillId="5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164" fontId="9" fillId="5" borderId="10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164" fontId="3" fillId="0" borderId="2" xfId="0" applyNumberFormat="1" applyFont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2" fillId="0" borderId="13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2" fillId="0" borderId="22" xfId="0" applyFont="1" applyBorder="1"/>
    <xf numFmtId="0" fontId="15" fillId="0" borderId="23" xfId="0" applyFont="1" applyBorder="1" applyAlignment="1">
      <alignment horizontal="center" vertical="center" wrapText="1"/>
    </xf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1" xfId="0" applyFont="1" applyBorder="1"/>
    <xf numFmtId="0" fontId="12" fillId="8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4" fillId="0" borderId="20" xfId="0" applyFont="1" applyBorder="1" applyAlignment="1">
      <alignment horizontal="center" vertical="center" wrapText="1"/>
    </xf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0"/>
  <sheetViews>
    <sheetView showGridLines="0" workbookViewId="0"/>
  </sheetViews>
  <sheetFormatPr baseColWidth="10" defaultColWidth="12.625" defaultRowHeight="15" customHeight="1" x14ac:dyDescent="0.2"/>
  <cols>
    <col min="1" max="1" width="25.5" customWidth="1"/>
    <col min="2" max="2" width="13" customWidth="1"/>
    <col min="3" max="3" width="12.875" customWidth="1"/>
    <col min="4" max="6" width="9.375" customWidth="1"/>
    <col min="7" max="7" width="16.625" customWidth="1"/>
    <col min="8" max="26" width="9.375" customWidth="1"/>
  </cols>
  <sheetData>
    <row r="2" spans="1:7" ht="14.25" x14ac:dyDescent="0.2">
      <c r="A2" s="39" t="s">
        <v>0</v>
      </c>
      <c r="B2" s="31"/>
      <c r="C2" s="31"/>
      <c r="D2" s="31"/>
      <c r="E2" s="31"/>
      <c r="F2" s="31"/>
      <c r="G2" s="40"/>
    </row>
    <row r="3" spans="1:7" ht="14.25" x14ac:dyDescent="0.2">
      <c r="A3" s="1" t="s">
        <v>1</v>
      </c>
      <c r="B3" s="29" t="s">
        <v>2</v>
      </c>
      <c r="C3" s="26"/>
      <c r="D3" s="29" t="s">
        <v>3</v>
      </c>
      <c r="E3" s="26"/>
      <c r="F3" s="29" t="s">
        <v>4</v>
      </c>
      <c r="G3" s="40"/>
    </row>
    <row r="4" spans="1:7" ht="14.25" x14ac:dyDescent="0.2">
      <c r="A4" s="2">
        <v>1</v>
      </c>
      <c r="B4" s="32" t="s">
        <v>5</v>
      </c>
      <c r="C4" s="31"/>
      <c r="D4" s="33">
        <f>(3*5*12)*4000</f>
        <v>720000</v>
      </c>
      <c r="E4" s="31"/>
      <c r="F4" s="33">
        <f>D4</f>
        <v>720000</v>
      </c>
      <c r="G4" s="40"/>
    </row>
    <row r="5" spans="1:7" ht="14.25" x14ac:dyDescent="0.2">
      <c r="A5" s="3">
        <v>2</v>
      </c>
      <c r="B5" s="25" t="s">
        <v>6</v>
      </c>
      <c r="C5" s="26"/>
      <c r="D5" s="27">
        <f>(3*5*12)*3000</f>
        <v>540000</v>
      </c>
      <c r="E5" s="26"/>
      <c r="F5" s="27">
        <f>D5*2</f>
        <v>1080000</v>
      </c>
      <c r="G5" s="40"/>
    </row>
    <row r="6" spans="1:7" ht="14.25" x14ac:dyDescent="0.2">
      <c r="A6" s="3">
        <v>1</v>
      </c>
      <c r="B6" s="25" t="s">
        <v>7</v>
      </c>
      <c r="C6" s="26"/>
      <c r="D6" s="27">
        <f>D4</f>
        <v>720000</v>
      </c>
      <c r="E6" s="26"/>
      <c r="F6" s="27">
        <f>D6</f>
        <v>720000</v>
      </c>
      <c r="G6" s="40"/>
    </row>
    <row r="7" spans="1:7" ht="14.25" x14ac:dyDescent="0.2">
      <c r="A7" s="43"/>
      <c r="B7" s="31"/>
      <c r="C7" s="31"/>
      <c r="D7" s="41" t="s">
        <v>8</v>
      </c>
      <c r="E7" s="31"/>
      <c r="F7" s="42">
        <f>SUM(F4:G6)</f>
        <v>2520000</v>
      </c>
      <c r="G7" s="40"/>
    </row>
    <row r="8" spans="1:7" ht="14.25" x14ac:dyDescent="0.2">
      <c r="A8" s="39" t="s">
        <v>9</v>
      </c>
      <c r="B8" s="31"/>
      <c r="C8" s="31"/>
      <c r="D8" s="31"/>
      <c r="E8" s="31"/>
      <c r="F8" s="31"/>
      <c r="G8" s="40"/>
    </row>
    <row r="9" spans="1:7" ht="14.25" x14ac:dyDescent="0.2">
      <c r="A9" s="44" t="s">
        <v>10</v>
      </c>
      <c r="B9" s="31"/>
      <c r="C9" s="31"/>
      <c r="D9" s="31"/>
      <c r="E9" s="31"/>
      <c r="F9" s="31"/>
      <c r="G9" s="40"/>
    </row>
    <row r="10" spans="1:7" ht="14.25" x14ac:dyDescent="0.2">
      <c r="A10" s="28" t="s">
        <v>11</v>
      </c>
      <c r="B10" s="26"/>
      <c r="C10" s="29" t="s">
        <v>12</v>
      </c>
      <c r="D10" s="26"/>
      <c r="E10" s="29" t="s">
        <v>13</v>
      </c>
      <c r="F10" s="26"/>
      <c r="G10" s="4" t="s">
        <v>8</v>
      </c>
    </row>
    <row r="11" spans="1:7" ht="14.25" x14ac:dyDescent="0.2">
      <c r="A11" s="30">
        <v>2</v>
      </c>
      <c r="B11" s="31"/>
      <c r="C11" s="32" t="s">
        <v>14</v>
      </c>
      <c r="D11" s="31"/>
      <c r="E11" s="33">
        <v>300</v>
      </c>
      <c r="F11" s="31"/>
      <c r="G11" s="6">
        <f>E11*140</f>
        <v>42000</v>
      </c>
    </row>
    <row r="12" spans="1:7" ht="25.5" customHeight="1" x14ac:dyDescent="0.2">
      <c r="A12" s="34">
        <v>1</v>
      </c>
      <c r="B12" s="26"/>
      <c r="C12" s="25" t="s">
        <v>15</v>
      </c>
      <c r="D12" s="26"/>
      <c r="E12" s="27"/>
      <c r="F12" s="26"/>
      <c r="G12" s="7">
        <f>15*600</f>
        <v>9000</v>
      </c>
    </row>
    <row r="13" spans="1:7" ht="14.25" x14ac:dyDescent="0.2">
      <c r="A13" s="44" t="s">
        <v>16</v>
      </c>
      <c r="B13" s="31"/>
      <c r="C13" s="31"/>
      <c r="D13" s="31"/>
      <c r="E13" s="31"/>
      <c r="F13" s="31"/>
      <c r="G13" s="40"/>
    </row>
    <row r="14" spans="1:7" ht="14.25" x14ac:dyDescent="0.2">
      <c r="A14" s="28" t="s">
        <v>11</v>
      </c>
      <c r="B14" s="26"/>
      <c r="C14" s="29" t="s">
        <v>12</v>
      </c>
      <c r="D14" s="26"/>
      <c r="E14" s="29" t="s">
        <v>13</v>
      </c>
      <c r="F14" s="26"/>
      <c r="G14" s="4" t="s">
        <v>4</v>
      </c>
    </row>
    <row r="15" spans="1:7" ht="14.25" x14ac:dyDescent="0.2">
      <c r="A15" s="30">
        <v>1</v>
      </c>
      <c r="B15" s="31"/>
      <c r="C15" s="32" t="s">
        <v>17</v>
      </c>
      <c r="D15" s="31"/>
      <c r="E15" s="35"/>
      <c r="F15" s="31"/>
      <c r="G15" s="8">
        <f>200*600</f>
        <v>120000</v>
      </c>
    </row>
    <row r="16" spans="1:7" x14ac:dyDescent="0.2">
      <c r="A16" s="34"/>
      <c r="B16" s="31"/>
      <c r="C16" s="31"/>
      <c r="D16" s="26"/>
      <c r="E16" s="29" t="s">
        <v>8</v>
      </c>
      <c r="F16" s="26"/>
      <c r="G16" s="9">
        <f>G11+G12+G15</f>
        <v>171000</v>
      </c>
    </row>
    <row r="17" spans="1:7" ht="14.25" x14ac:dyDescent="0.2">
      <c r="A17" s="39" t="s">
        <v>18</v>
      </c>
      <c r="B17" s="31"/>
      <c r="C17" s="31"/>
      <c r="D17" s="31"/>
      <c r="E17" s="31"/>
      <c r="F17" s="31"/>
      <c r="G17" s="40"/>
    </row>
    <row r="18" spans="1:7" ht="14.25" x14ac:dyDescent="0.2">
      <c r="A18" s="28" t="s">
        <v>11</v>
      </c>
      <c r="B18" s="26"/>
      <c r="C18" s="29" t="s">
        <v>12</v>
      </c>
      <c r="D18" s="26"/>
      <c r="E18" s="29" t="s">
        <v>19</v>
      </c>
      <c r="F18" s="26"/>
      <c r="G18" s="4" t="s">
        <v>8</v>
      </c>
    </row>
    <row r="19" spans="1:7" ht="14.25" x14ac:dyDescent="0.2">
      <c r="A19" s="30">
        <v>1</v>
      </c>
      <c r="B19" s="31"/>
      <c r="C19" s="32" t="s">
        <v>20</v>
      </c>
      <c r="D19" s="31"/>
      <c r="E19" s="33">
        <v>1500</v>
      </c>
      <c r="F19" s="31"/>
      <c r="G19" s="6">
        <f>E19</f>
        <v>1500</v>
      </c>
    </row>
    <row r="20" spans="1:7" ht="14.25" x14ac:dyDescent="0.2">
      <c r="A20" s="34">
        <v>2</v>
      </c>
      <c r="B20" s="26"/>
      <c r="C20" s="25" t="s">
        <v>21</v>
      </c>
      <c r="D20" s="26"/>
      <c r="E20" s="27">
        <v>10000</v>
      </c>
      <c r="F20" s="26"/>
      <c r="G20" s="7">
        <f t="shared" ref="G20:G22" si="0">E20*A20</f>
        <v>20000</v>
      </c>
    </row>
    <row r="21" spans="1:7" ht="15.75" customHeight="1" x14ac:dyDescent="0.2">
      <c r="A21" s="30">
        <f>10*12</f>
        <v>120</v>
      </c>
      <c r="B21" s="31"/>
      <c r="C21" s="32" t="s">
        <v>22</v>
      </c>
      <c r="D21" s="31"/>
      <c r="E21" s="33">
        <v>300</v>
      </c>
      <c r="F21" s="31"/>
      <c r="G21" s="6">
        <f t="shared" si="0"/>
        <v>36000</v>
      </c>
    </row>
    <row r="22" spans="1:7" ht="15.75" customHeight="1" x14ac:dyDescent="0.2">
      <c r="A22" s="34">
        <f>60*4</f>
        <v>240</v>
      </c>
      <c r="B22" s="26"/>
      <c r="C22" s="25" t="s">
        <v>23</v>
      </c>
      <c r="D22" s="26"/>
      <c r="E22" s="27">
        <v>5000</v>
      </c>
      <c r="F22" s="26"/>
      <c r="G22" s="7">
        <f t="shared" si="0"/>
        <v>1200000</v>
      </c>
    </row>
    <row r="23" spans="1:7" ht="15.75" customHeight="1" x14ac:dyDescent="0.2">
      <c r="A23" s="30"/>
      <c r="B23" s="31"/>
      <c r="C23" s="31"/>
      <c r="D23" s="31"/>
      <c r="E23" s="35" t="s">
        <v>8</v>
      </c>
      <c r="F23" s="31"/>
      <c r="G23" s="9">
        <f>SUM(G19:G22)</f>
        <v>1257500</v>
      </c>
    </row>
    <row r="24" spans="1:7" ht="15.75" customHeight="1" x14ac:dyDescent="0.2">
      <c r="A24" s="5"/>
      <c r="B24" s="10"/>
      <c r="C24" s="10"/>
      <c r="D24" s="10"/>
      <c r="E24" s="36" t="s">
        <v>24</v>
      </c>
      <c r="F24" s="37"/>
      <c r="G24" s="11">
        <f>SUM(G23,G16,F7)</f>
        <v>3948500</v>
      </c>
    </row>
    <row r="25" spans="1:7" ht="15.75" customHeight="1" x14ac:dyDescent="0.2">
      <c r="A25" s="39" t="s">
        <v>25</v>
      </c>
      <c r="B25" s="31"/>
      <c r="C25" s="31"/>
      <c r="D25" s="31"/>
      <c r="E25" s="31"/>
      <c r="F25" s="31"/>
      <c r="G25" s="40"/>
    </row>
    <row r="26" spans="1:7" ht="15.75" customHeight="1" x14ac:dyDescent="0.2">
      <c r="A26" s="28" t="s">
        <v>11</v>
      </c>
      <c r="B26" s="26"/>
      <c r="C26" s="29" t="s">
        <v>12</v>
      </c>
      <c r="D26" s="26"/>
      <c r="E26" s="29" t="s">
        <v>19</v>
      </c>
      <c r="F26" s="26"/>
      <c r="G26" s="4" t="s">
        <v>8</v>
      </c>
    </row>
    <row r="27" spans="1:7" ht="15.75" customHeight="1" x14ac:dyDescent="0.2">
      <c r="A27" s="30">
        <v>1</v>
      </c>
      <c r="B27" s="31"/>
      <c r="C27" s="32" t="s">
        <v>26</v>
      </c>
      <c r="D27" s="31"/>
      <c r="E27" s="33"/>
      <c r="F27" s="31"/>
      <c r="G27" s="6">
        <f>G24*0.1</f>
        <v>394850</v>
      </c>
    </row>
    <row r="28" spans="1:7" ht="15.75" customHeight="1" x14ac:dyDescent="0.2"/>
    <row r="29" spans="1:7" ht="15.75" customHeight="1" x14ac:dyDescent="0.2">
      <c r="A29" s="39" t="s">
        <v>27</v>
      </c>
      <c r="B29" s="31"/>
      <c r="C29" s="31"/>
      <c r="D29" s="31"/>
      <c r="E29" s="31"/>
      <c r="F29" s="31"/>
      <c r="G29" s="40"/>
    </row>
    <row r="30" spans="1:7" ht="15.75" customHeight="1" x14ac:dyDescent="0.2">
      <c r="A30" s="5"/>
      <c r="B30" s="10"/>
      <c r="C30" s="10"/>
      <c r="D30" s="10"/>
      <c r="E30" s="38" t="s">
        <v>28</v>
      </c>
      <c r="F30" s="37"/>
      <c r="G30" s="12">
        <f>G24+G27</f>
        <v>4343350</v>
      </c>
    </row>
    <row r="31" spans="1:7" ht="15.75" customHeight="1" x14ac:dyDescent="0.2"/>
    <row r="32" spans="1:7" ht="15.75" customHeight="1" x14ac:dyDescent="0.2">
      <c r="A32" s="47" t="s">
        <v>29</v>
      </c>
      <c r="B32" s="31"/>
      <c r="C32" s="31"/>
      <c r="D32" s="31"/>
      <c r="E32" s="31"/>
      <c r="F32" s="31"/>
      <c r="G32" s="40"/>
    </row>
    <row r="33" spans="1:7" ht="15.75" customHeight="1" x14ac:dyDescent="0.2">
      <c r="A33" s="28" t="s">
        <v>11</v>
      </c>
      <c r="B33" s="26"/>
      <c r="C33" s="29" t="s">
        <v>12</v>
      </c>
      <c r="D33" s="26"/>
      <c r="E33" s="29" t="s">
        <v>19</v>
      </c>
      <c r="F33" s="26"/>
      <c r="G33" s="4" t="s">
        <v>8</v>
      </c>
    </row>
    <row r="34" spans="1:7" ht="15.75" customHeight="1" x14ac:dyDescent="0.2">
      <c r="A34" s="30">
        <v>1</v>
      </c>
      <c r="B34" s="31"/>
      <c r="C34" s="32" t="s">
        <v>30</v>
      </c>
      <c r="D34" s="31"/>
      <c r="E34" s="33"/>
      <c r="F34" s="31"/>
      <c r="G34" s="6">
        <f>100*600</f>
        <v>60000</v>
      </c>
    </row>
    <row r="35" spans="1:7" ht="15.75" customHeight="1" x14ac:dyDescent="0.2">
      <c r="A35" s="30">
        <v>1</v>
      </c>
      <c r="B35" s="31"/>
      <c r="C35" s="32" t="s">
        <v>31</v>
      </c>
      <c r="D35" s="31"/>
      <c r="E35" s="33"/>
      <c r="F35" s="31"/>
      <c r="G35" s="6">
        <f>120*600</f>
        <v>72000</v>
      </c>
    </row>
    <row r="36" spans="1:7" ht="15.75" customHeight="1" x14ac:dyDescent="0.25">
      <c r="D36" s="45" t="s">
        <v>32</v>
      </c>
      <c r="E36" s="46"/>
      <c r="F36" s="46"/>
      <c r="G36" s="13">
        <f>SUM(G34:G35)</f>
        <v>132000</v>
      </c>
    </row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5">
    <mergeCell ref="D36:F36"/>
    <mergeCell ref="A32:G32"/>
    <mergeCell ref="A33:B33"/>
    <mergeCell ref="C33:D33"/>
    <mergeCell ref="E33:F33"/>
    <mergeCell ref="A34:B34"/>
    <mergeCell ref="C34:D34"/>
    <mergeCell ref="E34:F34"/>
    <mergeCell ref="A16:D16"/>
    <mergeCell ref="E16:F16"/>
    <mergeCell ref="A17:G17"/>
    <mergeCell ref="A35:B35"/>
    <mergeCell ref="C35:D35"/>
    <mergeCell ref="E35:F35"/>
    <mergeCell ref="A13:G13"/>
    <mergeCell ref="C14:D14"/>
    <mergeCell ref="E14:F14"/>
    <mergeCell ref="A14:B14"/>
    <mergeCell ref="A15:B15"/>
    <mergeCell ref="C15:D15"/>
    <mergeCell ref="E15:F15"/>
    <mergeCell ref="C11:D11"/>
    <mergeCell ref="E11:F11"/>
    <mergeCell ref="A11:B11"/>
    <mergeCell ref="A12:B12"/>
    <mergeCell ref="C12:D12"/>
    <mergeCell ref="E12:F12"/>
    <mergeCell ref="A8:G8"/>
    <mergeCell ref="A9:G9"/>
    <mergeCell ref="A10:B10"/>
    <mergeCell ref="C10:D10"/>
    <mergeCell ref="E10:F10"/>
    <mergeCell ref="D7:E7"/>
    <mergeCell ref="F7:G7"/>
    <mergeCell ref="B5:C5"/>
    <mergeCell ref="D5:E5"/>
    <mergeCell ref="F5:G5"/>
    <mergeCell ref="B6:C6"/>
    <mergeCell ref="D6:E6"/>
    <mergeCell ref="F6:G6"/>
    <mergeCell ref="A7:C7"/>
    <mergeCell ref="A2:G2"/>
    <mergeCell ref="B3:C3"/>
    <mergeCell ref="D3:E3"/>
    <mergeCell ref="F3:G3"/>
    <mergeCell ref="B4:C4"/>
    <mergeCell ref="D4:E4"/>
    <mergeCell ref="F4:G4"/>
    <mergeCell ref="E27:F27"/>
    <mergeCell ref="E30:F30"/>
    <mergeCell ref="A25:G25"/>
    <mergeCell ref="A26:B26"/>
    <mergeCell ref="C26:D26"/>
    <mergeCell ref="E26:F26"/>
    <mergeCell ref="A27:B27"/>
    <mergeCell ref="C27:D27"/>
    <mergeCell ref="A29:G29"/>
    <mergeCell ref="E23:F23"/>
    <mergeCell ref="E24:F24"/>
    <mergeCell ref="A21:B21"/>
    <mergeCell ref="C21:D21"/>
    <mergeCell ref="E21:F21"/>
    <mergeCell ref="A22:B22"/>
    <mergeCell ref="C22:D22"/>
    <mergeCell ref="E22:F22"/>
    <mergeCell ref="A23:D23"/>
    <mergeCell ref="C20:D20"/>
    <mergeCell ref="E20:F20"/>
    <mergeCell ref="A18:B18"/>
    <mergeCell ref="C18:D18"/>
    <mergeCell ref="E18:F18"/>
    <mergeCell ref="A19:B19"/>
    <mergeCell ref="C19:D19"/>
    <mergeCell ref="E19:F19"/>
    <mergeCell ref="A20:B2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tabSelected="1" topLeftCell="A4" workbookViewId="0">
      <selection activeCell="D17" sqref="D17"/>
    </sheetView>
  </sheetViews>
  <sheetFormatPr baseColWidth="10" defaultColWidth="12.625" defaultRowHeight="15" customHeight="1" x14ac:dyDescent="0.2"/>
  <cols>
    <col min="1" max="1" width="11" customWidth="1"/>
    <col min="2" max="2" width="17.25" customWidth="1"/>
    <col min="3" max="3" width="21" customWidth="1"/>
    <col min="4" max="4" width="10.875" customWidth="1"/>
    <col min="5" max="26" width="9.375" customWidth="1"/>
  </cols>
  <sheetData>
    <row r="1" spans="1:5" ht="42" customHeight="1" x14ac:dyDescent="0.2">
      <c r="A1" s="56" t="s">
        <v>33</v>
      </c>
      <c r="B1" s="57"/>
      <c r="C1" s="57"/>
      <c r="D1" s="58"/>
      <c r="E1" s="14"/>
    </row>
    <row r="2" spans="1:5" ht="31.5" x14ac:dyDescent="0.2">
      <c r="A2" s="15" t="s">
        <v>34</v>
      </c>
      <c r="B2" s="15" t="s">
        <v>35</v>
      </c>
      <c r="C2" s="15" t="s">
        <v>12</v>
      </c>
      <c r="D2" s="15" t="s">
        <v>11</v>
      </c>
      <c r="E2" s="14"/>
    </row>
    <row r="3" spans="1:5" ht="28.5" x14ac:dyDescent="0.2">
      <c r="A3" s="16" t="s">
        <v>36</v>
      </c>
      <c r="B3" s="48" t="s">
        <v>37</v>
      </c>
      <c r="C3" s="17" t="s">
        <v>38</v>
      </c>
      <c r="D3" s="18">
        <v>1</v>
      </c>
      <c r="E3" s="14"/>
    </row>
    <row r="4" spans="1:5" x14ac:dyDescent="0.2">
      <c r="A4" s="16"/>
      <c r="B4" s="60"/>
      <c r="C4" s="17" t="s">
        <v>39</v>
      </c>
      <c r="D4" s="19">
        <v>1</v>
      </c>
      <c r="E4" s="14"/>
    </row>
    <row r="5" spans="1:5" x14ac:dyDescent="0.2">
      <c r="A5" s="16" t="s">
        <v>40</v>
      </c>
      <c r="B5" s="60"/>
      <c r="C5" s="17" t="s">
        <v>41</v>
      </c>
      <c r="D5" s="18">
        <v>1</v>
      </c>
      <c r="E5" s="14"/>
    </row>
    <row r="6" spans="1:5" x14ac:dyDescent="0.2">
      <c r="A6" s="20"/>
      <c r="B6" s="49"/>
      <c r="C6" s="17" t="s">
        <v>7</v>
      </c>
      <c r="D6" s="18">
        <v>1</v>
      </c>
      <c r="E6" s="14"/>
    </row>
    <row r="7" spans="1:5" x14ac:dyDescent="0.2">
      <c r="A7" s="59" t="s">
        <v>10</v>
      </c>
      <c r="B7" s="48" t="s">
        <v>42</v>
      </c>
      <c r="C7" s="21" t="s">
        <v>43</v>
      </c>
      <c r="D7" s="19">
        <v>4</v>
      </c>
      <c r="E7" s="14"/>
    </row>
    <row r="8" spans="1:5" x14ac:dyDescent="0.2">
      <c r="A8" s="60"/>
      <c r="B8" s="60"/>
      <c r="C8" s="22" t="s">
        <v>44</v>
      </c>
      <c r="D8" s="48"/>
      <c r="E8" s="14"/>
    </row>
    <row r="9" spans="1:5" x14ac:dyDescent="0.2">
      <c r="A9" s="60"/>
      <c r="B9" s="60"/>
      <c r="C9" s="22" t="s">
        <v>45</v>
      </c>
      <c r="D9" s="60"/>
      <c r="E9" s="14"/>
    </row>
    <row r="10" spans="1:5" x14ac:dyDescent="0.2">
      <c r="A10" s="60"/>
      <c r="B10" s="49"/>
      <c r="C10" s="23" t="s">
        <v>46</v>
      </c>
      <c r="D10" s="49"/>
      <c r="E10" s="14"/>
    </row>
    <row r="11" spans="1:5" ht="28.5" x14ac:dyDescent="0.2">
      <c r="A11" s="49"/>
      <c r="B11" s="18" t="s">
        <v>47</v>
      </c>
      <c r="C11" s="21" t="s">
        <v>48</v>
      </c>
      <c r="D11" s="18">
        <v>1</v>
      </c>
      <c r="E11" s="14"/>
    </row>
    <row r="12" spans="1:5" x14ac:dyDescent="0.2">
      <c r="A12" s="59" t="s">
        <v>16</v>
      </c>
      <c r="B12" s="48" t="s">
        <v>49</v>
      </c>
      <c r="C12" s="48" t="s">
        <v>50</v>
      </c>
      <c r="D12" s="48">
        <v>4</v>
      </c>
      <c r="E12" s="14"/>
    </row>
    <row r="13" spans="1:5" x14ac:dyDescent="0.2">
      <c r="A13" s="60"/>
      <c r="B13" s="49"/>
      <c r="C13" s="49"/>
      <c r="D13" s="49"/>
      <c r="E13" s="14"/>
    </row>
    <row r="14" spans="1:5" ht="28.5" x14ac:dyDescent="0.2">
      <c r="A14" s="60"/>
      <c r="B14" s="18" t="s">
        <v>51</v>
      </c>
      <c r="C14" s="21" t="s">
        <v>52</v>
      </c>
      <c r="D14" s="18">
        <v>4</v>
      </c>
      <c r="E14" s="14"/>
    </row>
    <row r="15" spans="1:5" ht="42.75" x14ac:dyDescent="0.2">
      <c r="A15" s="60"/>
      <c r="B15" s="18" t="s">
        <v>53</v>
      </c>
      <c r="C15" s="21" t="s">
        <v>54</v>
      </c>
      <c r="D15" s="18">
        <v>1</v>
      </c>
      <c r="E15" s="14"/>
    </row>
    <row r="16" spans="1:5" x14ac:dyDescent="0.2">
      <c r="A16" s="60"/>
      <c r="B16" s="21" t="s">
        <v>55</v>
      </c>
      <c r="C16" s="21" t="s">
        <v>56</v>
      </c>
      <c r="D16" s="18">
        <v>1</v>
      </c>
      <c r="E16" s="14"/>
    </row>
    <row r="17" spans="1:5" ht="29.25" customHeight="1" x14ac:dyDescent="0.2">
      <c r="A17" s="60"/>
      <c r="B17" s="21" t="s">
        <v>57</v>
      </c>
      <c r="C17" s="21" t="s">
        <v>58</v>
      </c>
      <c r="D17" s="18">
        <v>1</v>
      </c>
      <c r="E17" s="24"/>
    </row>
    <row r="18" spans="1:5" ht="28.5" x14ac:dyDescent="0.2">
      <c r="A18" s="49"/>
      <c r="B18" s="17" t="s">
        <v>59</v>
      </c>
      <c r="C18" s="17" t="s">
        <v>60</v>
      </c>
      <c r="D18" s="18">
        <v>1</v>
      </c>
      <c r="E18" s="24"/>
    </row>
    <row r="19" spans="1:5" ht="15" customHeight="1" x14ac:dyDescent="0.2">
      <c r="A19" s="50" t="s">
        <v>61</v>
      </c>
      <c r="B19" s="51"/>
      <c r="C19" s="51"/>
      <c r="D19" s="52"/>
      <c r="E19" s="14"/>
    </row>
    <row r="20" spans="1:5" ht="59.25" customHeight="1" x14ac:dyDescent="0.2">
      <c r="A20" s="53"/>
      <c r="B20" s="54"/>
      <c r="C20" s="54"/>
      <c r="D20" s="55"/>
      <c r="E20" s="14"/>
    </row>
    <row r="21" spans="1:5" x14ac:dyDescent="0.2">
      <c r="D21" s="14"/>
    </row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0">
    <mergeCell ref="C12:C13"/>
    <mergeCell ref="D12:D13"/>
    <mergeCell ref="A19:D20"/>
    <mergeCell ref="A1:D1"/>
    <mergeCell ref="A7:A11"/>
    <mergeCell ref="B7:B10"/>
    <mergeCell ref="D8:D10"/>
    <mergeCell ref="A12:A18"/>
    <mergeCell ref="B12:B13"/>
    <mergeCell ref="B3:B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Polo360 Factibilidad economica</vt:lpstr>
      <vt:lpstr>Factibilidad Tecnica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Downing</cp:lastModifiedBy>
  <dcterms:modified xsi:type="dcterms:W3CDTF">2021-08-10T19:57:30Z</dcterms:modified>
</cp:coreProperties>
</file>