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40" i="1" l="1"/>
  <c r="I38" i="1"/>
  <c r="H40" i="1"/>
  <c r="H38" i="1"/>
  <c r="G40" i="1"/>
  <c r="G38" i="1"/>
  <c r="F40" i="1"/>
  <c r="F38" i="1"/>
  <c r="E40" i="1"/>
  <c r="E38" i="1"/>
  <c r="D40" i="1"/>
  <c r="D38" i="1"/>
  <c r="C40" i="1"/>
  <c r="C38" i="1"/>
  <c r="K38" i="1" l="1"/>
  <c r="J38" i="1"/>
  <c r="H41" i="1" l="1"/>
  <c r="H46" i="1" l="1"/>
  <c r="G46" i="1"/>
  <c r="E46" i="1"/>
  <c r="D46" i="1"/>
  <c r="D47" i="1"/>
  <c r="E47" i="1"/>
  <c r="F47" i="1"/>
  <c r="G47" i="1"/>
  <c r="H47" i="1"/>
  <c r="I47" i="1"/>
  <c r="C47" i="1"/>
  <c r="I41" i="1" l="1"/>
  <c r="G41" i="1"/>
  <c r="F41" i="1"/>
  <c r="E41" i="1"/>
  <c r="D41" i="1"/>
  <c r="G39" i="1" l="1"/>
  <c r="F39" i="1"/>
  <c r="H39" i="1"/>
  <c r="C41" i="1"/>
  <c r="F46" i="1" l="1"/>
  <c r="I46" i="1"/>
  <c r="C46" i="1"/>
  <c r="I39" i="1" l="1"/>
  <c r="E39" i="1"/>
  <c r="D39" i="1"/>
  <c r="C39" i="1"/>
</calcChain>
</file>

<file path=xl/sharedStrings.xml><?xml version="1.0" encoding="utf-8"?>
<sst xmlns="http://schemas.openxmlformats.org/spreadsheetml/2006/main" count="73" uniqueCount="55">
  <si>
    <t>Serialization</t>
  </si>
  <si>
    <t>Both</t>
  </si>
  <si>
    <t>Newtonsoft.Json</t>
  </si>
  <si>
    <t>Deserialization</t>
  </si>
  <si>
    <t>Serialization data:</t>
  </si>
  <si>
    <t>Average</t>
  </si>
  <si>
    <t>Deviation</t>
  </si>
  <si>
    <t>Serialization and deserialization data:</t>
  </si>
  <si>
    <t>Size</t>
  </si>
  <si>
    <t>Newtonsoft (duration)</t>
  </si>
  <si>
    <t>Newtonsoft (size)</t>
  </si>
  <si>
    <t>Protobuf.NET</t>
  </si>
  <si>
    <t>Jackson</t>
  </si>
  <si>
    <t>Jackson (duration)</t>
  </si>
  <si>
    <t>Jackson (size)</t>
  </si>
  <si>
    <t>Protobuf.NET (size)</t>
  </si>
  <si>
    <t>Protobuf.NET (duration)</t>
  </si>
  <si>
    <t>[[serialization.NewtonsoftJson.Duration]]</t>
  </si>
  <si>
    <t>[[serialization.NewtonsoftJson.Size]]</t>
  </si>
  <si>
    <t>[[serialization.Jackson.Duration]]</t>
  </si>
  <si>
    <t>[[serialization.Jackson.Size]]</t>
  </si>
  <si>
    <t>[[serialization.Protobuf.Duration]]</t>
  </si>
  <si>
    <t>[[serialization.Protobuf.Size]]</t>
  </si>
  <si>
    <t>[[both.NewtonsoftJson.Duration]]</t>
  </si>
  <si>
    <t>[[both.NetBakedInFull.Duration]]</t>
  </si>
  <si>
    <t>[[both.NetBakedInMinimal.Duration]]</t>
  </si>
  <si>
    <t>[[both.Jackson.Duration]]</t>
  </si>
  <si>
    <t>[[both.JvmBakedInFull.Duration]]</t>
  </si>
  <si>
    <t>[[both.JvmBakedInMinimal.Duration]]</t>
  </si>
  <si>
    <t>[[both.Protobuf.Duration]]</t>
  </si>
  <si>
    <t>[[serialization.NetBakedInFull.Duration]]</t>
  </si>
  <si>
    <t>[[serialization.NetBakedInFull.Size]]</t>
  </si>
  <si>
    <t>[[serialization.NetBakedInMinimal.Duration]]</t>
  </si>
  <si>
    <t>[[serialization.NetBakedInMinimal.Size]]</t>
  </si>
  <si>
    <t>[[serialization.JvmBakedInFull.Duration]]</t>
  </si>
  <si>
    <t>[[serialization.JvmBakedInFull.Size]]</t>
  </si>
  <si>
    <t>[[serialization.JvmBakedInMinimal.Duration]]</t>
  </si>
  <si>
    <t>[[serialization.JvmBakedInMinimal.Size]]</t>
  </si>
  <si>
    <t>[[description]:clone]</t>
  </si>
  <si>
    <t>.NET (instance only)</t>
  </si>
  <si>
    <t>JVM (instance only)</t>
  </si>
  <si>
    <t>[[both.Net]]</t>
  </si>
  <si>
    <t>[[both.Jvm]]</t>
  </si>
  <si>
    <t>Revenj.Net full</t>
  </si>
  <si>
    <t>Revenj.Net minimal</t>
  </si>
  <si>
    <t>DSL client Java full</t>
  </si>
  <si>
    <t>DSL client Java minimal</t>
  </si>
  <si>
    <t>Revenj.NET full (duration)</t>
  </si>
  <si>
    <t>Revenj.NET full (size)</t>
  </si>
  <si>
    <t>Revenj.NET minimal (duration)</t>
  </si>
  <si>
    <t>Revenj.NET minimal (size)</t>
  </si>
  <si>
    <t>DSL client Java full (duration)</t>
  </si>
  <si>
    <t>DSL client Java full (size)</t>
  </si>
  <si>
    <t>DSL client Java minimal (duration)</t>
  </si>
  <si>
    <t>DSL client Java minimal (size)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</si>
</sst>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6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1:O52">
  <autoFilter ref="B51:O52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55:J56">
  <autoFilter ref="B55:J56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tabSelected="1"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38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AVERAGE(Serialization[Newtonsoft (duration)]) - J38</f>
        <v>#DIV/0!</v>
      </c>
      <c r="D38" s="2" t="e">
        <f>AVERAGE(Serialization[Revenj.NET full (duration)]) - J38</f>
        <v>#DIV/0!</v>
      </c>
      <c r="E38" s="2" t="e">
        <f>AVERAGE(Serialization[Revenj.NET minimal (duration)]) - J38</f>
        <v>#DIV/0!</v>
      </c>
      <c r="F38" s="2" t="e">
        <f>AVERAGE(Serialization[Jackson (duration)]) - J39</f>
        <v>#DIV/0!</v>
      </c>
      <c r="G38" s="2" t="e">
        <f>AVERAGE(Serialization[DSL client Java full (duration)]) - J39</f>
        <v>#DIV/0!</v>
      </c>
      <c r="H38" s="2" t="e">
        <f>AVERAGE(Serialization[DSL client Java minimal (duration)]) - J39</f>
        <v>#DIV/0!</v>
      </c>
      <c r="I38" s="2" t="e">
        <f>AVERAGE(Serialization[Protobuf.NET (duration)]) - J38</f>
        <v>#DIV/0!</v>
      </c>
      <c r="J38" s="2" t="e">
        <f>AVERAGE(Both[.NET (instance only)])</f>
        <v>#DIV/0!</v>
      </c>
      <c r="K38" s="2" t="e">
        <f>AVERAGE(Both[JVM (instance only)])</f>
        <v>#DIV/0!</v>
      </c>
    </row>
    <row r="39" spans="2:11" x14ac:dyDescent="0.25">
      <c r="B39" t="s">
        <v>3</v>
      </c>
      <c r="C39" s="2" t="e">
        <f>C40-C38</f>
        <v>#DIV/0!</v>
      </c>
      <c r="D39" s="2" t="e">
        <f t="shared" ref="D39:I39" si="0">D40-D38</f>
        <v>#DIV/0!</v>
      </c>
      <c r="E39" s="2" t="e">
        <f t="shared" si="0"/>
        <v>#DIV/0!</v>
      </c>
      <c r="F39" s="2" t="e">
        <f t="shared" ref="F39:H39" si="1">F40-F38</f>
        <v>#DIV/0!</v>
      </c>
      <c r="G39" s="2" t="e">
        <f t="shared" si="1"/>
        <v>#DIV/0!</v>
      </c>
      <c r="H39" s="2" t="e">
        <f t="shared" si="1"/>
        <v>#DIV/0!</v>
      </c>
      <c r="I39" s="2" t="e">
        <f t="shared" si="0"/>
        <v>#DIV/0!</v>
      </c>
      <c r="J39" s="2"/>
      <c r="K39" s="2"/>
    </row>
    <row r="40" spans="2:11" x14ac:dyDescent="0.25">
      <c r="B40" t="s">
        <v>1</v>
      </c>
      <c r="C40" s="2" t="e">
        <f>AVERAGE(Both[Newtonsoft (duration)]) - J38</f>
        <v>#DIV/0!</v>
      </c>
      <c r="D40" s="2" t="e">
        <f>AVERAGE(Both[Revenj.NET full (duration)]) - J38</f>
        <v>#DIV/0!</v>
      </c>
      <c r="E40" s="2" t="e">
        <f>AVERAGE(Both[Revenj.NET minimal (duration)]) - J38</f>
        <v>#DIV/0!</v>
      </c>
      <c r="F40" s="2" t="e">
        <f>AVERAGE(Both[Jackson (duration)]) - J39</f>
        <v>#DIV/0!</v>
      </c>
      <c r="G40" s="2" t="e">
        <f>AVERAGE(Both[DSL client Java full (duration)]) - J39</f>
        <v>#DIV/0!</v>
      </c>
      <c r="H40" s="2" t="e">
        <f>AVERAGE(Both[DSL client Java minimal (duration)]) - J39</f>
        <v>#DIV/0!</v>
      </c>
      <c r="I40" s="2" t="e">
        <f>AVERAGE(Both[Protobuf.NET (duration)]) - J38</f>
        <v>#DIV/0!</v>
      </c>
      <c r="J40" s="2"/>
      <c r="K40" s="2"/>
    </row>
    <row r="41" spans="2:11" x14ac:dyDescent="0.25">
      <c r="B41" t="s">
        <v>8</v>
      </c>
      <c r="C41" s="3" t="e">
        <f>AVERAGE(Serialization[Newtonsoft (size)])</f>
        <v>#DIV/0!</v>
      </c>
      <c r="D41" s="3" t="e">
        <f>AVERAGE(Serialization[Revenj.NET full (size)])</f>
        <v>#DIV/0!</v>
      </c>
      <c r="E41" s="3" t="e">
        <f>AVERAGE(Serialization[Revenj.NET minimal (size)])</f>
        <v>#DIV/0!</v>
      </c>
      <c r="F41" s="3" t="e">
        <f>AVERAGE(Serialization[Jackson (size)])</f>
        <v>#DIV/0!</v>
      </c>
      <c r="G41" s="3" t="e">
        <f>AVERAGE(Serialization[DSL client Java full (size)])</f>
        <v>#DIV/0!</v>
      </c>
      <c r="H41" s="3" t="e">
        <f>AVERAGE(Serialization[DSL client Java minimal (size)])</f>
        <v>#DIV/0!</v>
      </c>
      <c r="I41" s="3" t="e">
        <f>AVERAGE(Serialization[Protobuf.NET (size)])</f>
        <v>#DIV/0!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DEVSQ(Serialization[Newtonsoft (duration)])</f>
        <v>#NUM!</v>
      </c>
      <c r="D46" s="2" t="e">
        <f>DEVSQ(Serialization[Revenj.NET full (duration)])</f>
        <v>#NUM!</v>
      </c>
      <c r="E46" s="2" t="e">
        <f>DEVSQ(Serialization[Revenj.NET minimal (duration)])</f>
        <v>#NUM!</v>
      </c>
      <c r="F46" s="2" t="e">
        <f>DEVSQ(Serialization[Jackson (duration)])</f>
        <v>#NUM!</v>
      </c>
      <c r="G46" s="2" t="e">
        <f>DEVSQ(Serialization[DSL client Java full (duration)])</f>
        <v>#NUM!</v>
      </c>
      <c r="H46" s="2" t="e">
        <f>DEVSQ(Serialization[DSL client Java minimal (duration)])</f>
        <v>#NUM!</v>
      </c>
      <c r="I46" s="2" t="e">
        <f>DEVSQ(Serialization[Protobuf.NET (duration)])</f>
        <v>#NUM!</v>
      </c>
    </row>
    <row r="47" spans="2:11" x14ac:dyDescent="0.25">
      <c r="B47" t="s">
        <v>1</v>
      </c>
      <c r="C47" s="2" t="e">
        <f>DEVSQ(Both[Newtonsoft (duration)])</f>
        <v>#NUM!</v>
      </c>
      <c r="D47" s="2" t="e">
        <f>DEVSQ(Both[Revenj.NET full (duration)])</f>
        <v>#NUM!</v>
      </c>
      <c r="E47" s="2" t="e">
        <f>DEVSQ(Both[Revenj.NET minimal (duration)])</f>
        <v>#NUM!</v>
      </c>
      <c r="F47" s="2" t="e">
        <f>DEVSQ(Both[Jackson (duration)])</f>
        <v>#NUM!</v>
      </c>
      <c r="G47" s="2" t="e">
        <f>DEVSQ(Both[DSL client Java full (duration)])</f>
        <v>#NUM!</v>
      </c>
      <c r="H47" s="2" t="e">
        <f>DEVSQ(Both[DSL client Java minimal (duration)])</f>
        <v>#NUM!</v>
      </c>
      <c r="I47" s="2" t="e">
        <f>DEVSQ(Both[Protobuf.NET (duration)])</f>
        <v>#NUM!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 t="s">
        <v>17</v>
      </c>
      <c r="C52" t="s">
        <v>18</v>
      </c>
      <c r="D52" t="s">
        <v>30</v>
      </c>
      <c r="E52" t="s">
        <v>31</v>
      </c>
      <c r="F52" t="s">
        <v>32</v>
      </c>
      <c r="G52" t="s">
        <v>33</v>
      </c>
      <c r="H52" t="s">
        <v>19</v>
      </c>
      <c r="I52" t="s">
        <v>20</v>
      </c>
      <c r="J52" t="s">
        <v>34</v>
      </c>
      <c r="K52" t="s">
        <v>35</v>
      </c>
      <c r="L52" t="s">
        <v>36</v>
      </c>
      <c r="M52" t="s">
        <v>37</v>
      </c>
      <c r="N52" t="s">
        <v>21</v>
      </c>
      <c r="O52" t="s">
        <v>22</v>
      </c>
    </row>
    <row r="54" spans="2:15" x14ac:dyDescent="0.25">
      <c r="B54" s="1" t="s">
        <v>7</v>
      </c>
    </row>
    <row r="55" spans="2:15" x14ac:dyDescent="0.25">
      <c r="B55" t="s">
        <v>9</v>
      </c>
      <c r="C55" t="s">
        <v>47</v>
      </c>
      <c r="D55" t="s">
        <v>49</v>
      </c>
      <c r="E55" t="s">
        <v>13</v>
      </c>
      <c r="F55" t="s">
        <v>51</v>
      </c>
      <c r="G55" t="s">
        <v>53</v>
      </c>
      <c r="H55" t="s">
        <v>16</v>
      </c>
      <c r="I55" t="s">
        <v>39</v>
      </c>
      <c r="J55" t="s">
        <v>40</v>
      </c>
    </row>
    <row r="56" spans="2:15" x14ac:dyDescent="0.25">
      <c r="B56" t="s">
        <v>23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41</v>
      </c>
      <c r="J56" t="s">
        <v>42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2015-01-20T14:27:01Z</dcterms:modified>
</cp:coreProperties>
</file>