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 - Tribhuvan University\Documents\7th sem\Operations Research\Anita Mam\Chapter 5\"/>
    </mc:Choice>
  </mc:AlternateContent>
  <xr:revisionPtr revIDLastSave="0" documentId="13_ncr:1_{41CFD79C-8910-4046-8926-4487B856ADA6}" xr6:coauthVersionLast="47" xr6:coauthVersionMax="47" xr10:uidLastSave="{00000000-0000-0000-0000-000000000000}"/>
  <bookViews>
    <workbookView xWindow="-108" yWindow="-108" windowWidth="23256" windowHeight="13176" activeTab="1" xr2:uid="{2D663746-7920-4E0A-8B4C-97FCA5CCF197}"/>
  </bookViews>
  <sheets>
    <sheet name="Transshipment" sheetId="1" r:id="rId1"/>
    <sheet name="Shortest Path" sheetId="2" r:id="rId2"/>
  </sheets>
  <definedNames>
    <definedName name="solver_adj" localSheetId="0" hidden="1">Transshipment!$B$4:$B$14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Transshipment!$B$4:$B$14</definedName>
    <definedName name="solver_lhs2" localSheetId="0" hidden="1">Transshipment!$K$4:$K$10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Transshipment!$G$16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Transshipment!$L$4:$L$10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G16" i="1"/>
  <c r="F5" i="1"/>
  <c r="F6" i="1"/>
  <c r="F7" i="1"/>
  <c r="F8" i="1"/>
  <c r="F9" i="1"/>
  <c r="F10" i="1"/>
  <c r="F11" i="1"/>
  <c r="F12" i="1"/>
  <c r="F13" i="1"/>
  <c r="F14" i="1"/>
  <c r="F4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<sst xmlns="http://schemas.openxmlformats.org/spreadsheetml/2006/main" count="19" uniqueCount="17">
  <si>
    <t xml:space="preserve">Shipment Xij </t>
  </si>
  <si>
    <t>From</t>
  </si>
  <si>
    <t>To</t>
  </si>
  <si>
    <t>Unit Cost</t>
  </si>
  <si>
    <t>Netflow</t>
  </si>
  <si>
    <t>Supply/Demand</t>
  </si>
  <si>
    <t>Nodes</t>
  </si>
  <si>
    <t>Newark</t>
  </si>
  <si>
    <t>Boston</t>
  </si>
  <si>
    <t>Columbus</t>
  </si>
  <si>
    <t>Richmond</t>
  </si>
  <si>
    <t>Atlanta</t>
  </si>
  <si>
    <t>Mobile</t>
  </si>
  <si>
    <t>Jacksonville</t>
  </si>
  <si>
    <t>Total cost</t>
  </si>
  <si>
    <t>Objective:   Minimize</t>
  </si>
  <si>
    <t>Driving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</si>
</sst>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6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A801-F6C9-44E4-8956-5953953B0B2B}">
  <dimension ref="B3:L16"/>
  <sheetViews>
    <sheetView workbookViewId="0">
      <selection activeCell="K4" sqref="K4"/>
    </sheetView>
  </sheetViews>
  <sheetFormatPr defaultRowHeight="14.4" x14ac:dyDescent="0.3"/>
  <cols>
    <col min="2" max="2" width="11.33203125" bestFit="1" customWidth="1"/>
    <col min="3" max="3" width="11.33203125" customWidth="1"/>
    <col min="4" max="4" width="10.5546875" bestFit="1" customWidth="1"/>
    <col min="5" max="5" width="5.21875" bestFit="1" customWidth="1"/>
    <col min="9" max="9" width="2" bestFit="1" customWidth="1"/>
    <col min="10" max="10" width="10.5546875" bestFit="1" customWidth="1"/>
    <col min="11" max="12" width="13.88671875" bestFit="1" customWidth="1"/>
  </cols>
  <sheetData>
    <row r="3" spans="2:12" x14ac:dyDescent="0.3">
      <c r="B3" s="2" t="s">
        <v>0</v>
      </c>
      <c r="C3" s="3" t="s">
        <v>1</v>
      </c>
      <c r="D3" s="3"/>
      <c r="E3" s="3" t="s">
        <v>2</v>
      </c>
      <c r="F3" s="3"/>
      <c r="G3" s="2" t="s">
        <v>3</v>
      </c>
      <c r="I3" s="2"/>
      <c r="J3" s="2" t="s">
        <v>6</v>
      </c>
      <c r="K3" s="2" t="s">
        <v>4</v>
      </c>
      <c r="L3" s="6" t="s">
        <v>5</v>
      </c>
    </row>
    <row r="4" spans="2:12" x14ac:dyDescent="0.3">
      <c r="B4" s="4">
        <v>120</v>
      </c>
      <c r="C4" s="2">
        <v>1</v>
      </c>
      <c r="D4" s="2" t="str">
        <f>VLOOKUP(C4,$I$4:$J$10,2)</f>
        <v>Newark</v>
      </c>
      <c r="E4" s="2">
        <v>2</v>
      </c>
      <c r="F4" s="2" t="str">
        <f>VLOOKUP(E4,$I$4:$J$10,2)</f>
        <v>Boston</v>
      </c>
      <c r="G4" s="5">
        <v>30</v>
      </c>
      <c r="I4" s="2">
        <v>1</v>
      </c>
      <c r="J4" s="2" t="s">
        <v>7</v>
      </c>
      <c r="K4" s="2">
        <f>SUMIF($E$4:$E$14,I4,$B$4:$B$14)-SUMIF($C$4:$C$14,I4,$B$4:$B$14)</f>
        <v>-200</v>
      </c>
      <c r="L4" s="6">
        <v>-200</v>
      </c>
    </row>
    <row r="5" spans="2:12" x14ac:dyDescent="0.3">
      <c r="B5" s="4">
        <v>80</v>
      </c>
      <c r="C5" s="2">
        <v>1</v>
      </c>
      <c r="D5" s="2" t="str">
        <f>VLOOKUP(C5,$I$4:$J$10,2)</f>
        <v>Newark</v>
      </c>
      <c r="E5" s="2">
        <v>4</v>
      </c>
      <c r="F5" s="2" t="str">
        <f>VLOOKUP(E5,$I$4:$J$10,2)</f>
        <v>Richmond</v>
      </c>
      <c r="G5" s="5">
        <v>40</v>
      </c>
      <c r="I5" s="2">
        <v>2</v>
      </c>
      <c r="J5" s="2" t="s">
        <v>8</v>
      </c>
      <c r="K5" s="2">
        <f t="shared" ref="K5:K10" si="0">SUMIF($E$4:$E$14,I5,$B$4:$B$14)-SUMIF($C$4:$C$14,I5,$B$4:$B$14)</f>
        <v>100</v>
      </c>
      <c r="L5" s="6">
        <v>100</v>
      </c>
    </row>
    <row r="6" spans="2:12" x14ac:dyDescent="0.3">
      <c r="B6" s="4">
        <v>20</v>
      </c>
      <c r="C6" s="2">
        <v>2</v>
      </c>
      <c r="D6" s="2" t="str">
        <f>VLOOKUP(C6,$I$4:$J$10,2)</f>
        <v>Boston</v>
      </c>
      <c r="E6" s="2">
        <v>3</v>
      </c>
      <c r="F6" s="2" t="str">
        <f>VLOOKUP(E6,$I$4:$J$10,2)</f>
        <v>Columbus</v>
      </c>
      <c r="G6" s="5">
        <v>50</v>
      </c>
      <c r="I6" s="2">
        <v>3</v>
      </c>
      <c r="J6" s="2" t="s">
        <v>9</v>
      </c>
      <c r="K6" s="2">
        <f t="shared" si="0"/>
        <v>60</v>
      </c>
      <c r="L6" s="6">
        <v>60</v>
      </c>
    </row>
    <row r="7" spans="2:12" x14ac:dyDescent="0.3">
      <c r="B7" s="4">
        <v>0</v>
      </c>
      <c r="C7" s="2">
        <v>3</v>
      </c>
      <c r="D7" s="2" t="str">
        <f>VLOOKUP(C7,$I$4:$J$10,2)</f>
        <v>Columbus</v>
      </c>
      <c r="E7" s="2">
        <v>5</v>
      </c>
      <c r="F7" s="2" t="str">
        <f>VLOOKUP(E7,$I$4:$J$10,2)</f>
        <v>Atlanta</v>
      </c>
      <c r="G7" s="5">
        <v>35</v>
      </c>
      <c r="I7" s="2">
        <v>4</v>
      </c>
      <c r="J7" s="2" t="s">
        <v>10</v>
      </c>
      <c r="K7" s="2">
        <f t="shared" si="0"/>
        <v>80</v>
      </c>
      <c r="L7" s="6">
        <v>80</v>
      </c>
    </row>
    <row r="8" spans="2:12" x14ac:dyDescent="0.3">
      <c r="B8" s="4">
        <v>40</v>
      </c>
      <c r="C8" s="2">
        <v>5</v>
      </c>
      <c r="D8" s="2" t="str">
        <f>VLOOKUP(C8,$I$4:$J$10,2)</f>
        <v>Atlanta</v>
      </c>
      <c r="E8" s="2">
        <v>3</v>
      </c>
      <c r="F8" s="2" t="str">
        <f>VLOOKUP(E8,$I$4:$J$10,2)</f>
        <v>Columbus</v>
      </c>
      <c r="G8" s="5">
        <v>40</v>
      </c>
      <c r="I8" s="2">
        <v>5</v>
      </c>
      <c r="J8" s="2" t="s">
        <v>11</v>
      </c>
      <c r="K8" s="2">
        <f t="shared" si="0"/>
        <v>170</v>
      </c>
      <c r="L8" s="6">
        <v>170</v>
      </c>
    </row>
    <row r="9" spans="2:12" x14ac:dyDescent="0.3">
      <c r="B9" s="4">
        <v>0</v>
      </c>
      <c r="C9" s="2">
        <v>5</v>
      </c>
      <c r="D9" s="2" t="str">
        <f>VLOOKUP(C9,$I$4:$J$10,2)</f>
        <v>Atlanta</v>
      </c>
      <c r="E9" s="2">
        <v>4</v>
      </c>
      <c r="F9" s="2" t="str">
        <f>VLOOKUP(E9,$I$4:$J$10,2)</f>
        <v>Richmond</v>
      </c>
      <c r="G9" s="5">
        <v>30</v>
      </c>
      <c r="I9" s="2">
        <v>6</v>
      </c>
      <c r="J9" s="2" t="s">
        <v>12</v>
      </c>
      <c r="K9" s="2">
        <f t="shared" si="0"/>
        <v>70</v>
      </c>
      <c r="L9" s="6">
        <v>70</v>
      </c>
    </row>
    <row r="10" spans="2:12" x14ac:dyDescent="0.3">
      <c r="B10" s="4">
        <v>0</v>
      </c>
      <c r="C10" s="2">
        <v>5</v>
      </c>
      <c r="D10" s="2" t="str">
        <f>VLOOKUP(C10,$I$4:$J$10,2)</f>
        <v>Atlanta</v>
      </c>
      <c r="E10" s="2">
        <v>6</v>
      </c>
      <c r="F10" s="2" t="str">
        <f>VLOOKUP(E10,$I$4:$J$10,2)</f>
        <v>Mobile</v>
      </c>
      <c r="G10" s="5">
        <v>35</v>
      </c>
      <c r="I10" s="2">
        <v>7</v>
      </c>
      <c r="J10" s="2" t="s">
        <v>13</v>
      </c>
      <c r="K10" s="2">
        <f t="shared" si="0"/>
        <v>-280</v>
      </c>
      <c r="L10" s="6">
        <v>-300</v>
      </c>
    </row>
    <row r="11" spans="2:12" x14ac:dyDescent="0.3">
      <c r="B11" s="4">
        <v>0</v>
      </c>
      <c r="C11" s="2">
        <v>6</v>
      </c>
      <c r="D11" s="2" t="str">
        <f>VLOOKUP(C11,$I$4:$J$10,2)</f>
        <v>Mobile</v>
      </c>
      <c r="E11" s="2">
        <v>5</v>
      </c>
      <c r="F11" s="2" t="str">
        <f>VLOOKUP(E11,$I$4:$J$10,2)</f>
        <v>Atlanta</v>
      </c>
      <c r="G11" s="5">
        <v>25</v>
      </c>
    </row>
    <row r="12" spans="2:12" x14ac:dyDescent="0.3">
      <c r="B12" s="4">
        <v>0</v>
      </c>
      <c r="C12" s="2">
        <v>7</v>
      </c>
      <c r="D12" s="2" t="str">
        <f>VLOOKUP(C12,$I$4:$J$10,2)</f>
        <v>Jacksonville</v>
      </c>
      <c r="E12" s="2">
        <v>4</v>
      </c>
      <c r="F12" s="2" t="str">
        <f>VLOOKUP(E12,$I$4:$J$10,2)</f>
        <v>Richmond</v>
      </c>
      <c r="G12" s="5">
        <v>50</v>
      </c>
    </row>
    <row r="13" spans="2:12" x14ac:dyDescent="0.3">
      <c r="B13" s="4">
        <v>210</v>
      </c>
      <c r="C13" s="2">
        <v>7</v>
      </c>
      <c r="D13" s="2" t="str">
        <f>VLOOKUP(C13,$I$4:$J$10,2)</f>
        <v>Jacksonville</v>
      </c>
      <c r="E13" s="2">
        <v>5</v>
      </c>
      <c r="F13" s="2" t="str">
        <f>VLOOKUP(E13,$I$4:$J$10,2)</f>
        <v>Atlanta</v>
      </c>
      <c r="G13" s="5">
        <v>45</v>
      </c>
    </row>
    <row r="14" spans="2:12" x14ac:dyDescent="0.3">
      <c r="B14" s="4">
        <v>70</v>
      </c>
      <c r="C14" s="2">
        <v>7</v>
      </c>
      <c r="D14" s="2" t="str">
        <f>VLOOKUP(C14,$I$4:$J$10,2)</f>
        <v>Jacksonville</v>
      </c>
      <c r="E14" s="2">
        <v>6</v>
      </c>
      <c r="F14" s="2" t="str">
        <f>VLOOKUP(E14,$I$4:$J$10,2)</f>
        <v>Mobile</v>
      </c>
      <c r="G14" s="5">
        <v>50</v>
      </c>
    </row>
    <row r="16" spans="2:12" x14ac:dyDescent="0.3">
      <c r="C16" s="1" t="s">
        <v>15</v>
      </c>
      <c r="D16" s="1"/>
      <c r="E16" s="8"/>
      <c r="F16" s="7" t="s">
        <v>14</v>
      </c>
      <c r="G16" s="7">
        <f>SUMPRODUCT(B4:B14,G4:G14)</f>
        <v>22350</v>
      </c>
    </row>
  </sheetData>
  <mergeCells count="3">
    <mergeCell ref="E3:F3"/>
    <mergeCell ref="C3:D3"/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D46-3451-4D28-8DA4-0115D680774D}">
  <dimension ref="D5:H23"/>
  <sheetViews>
    <sheetView tabSelected="1" workbookViewId="0">
      <selection activeCell="M16" sqref="M16"/>
    </sheetView>
  </sheetViews>
  <sheetFormatPr defaultRowHeight="14.4" x14ac:dyDescent="0.3"/>
  <cols>
    <col min="8" max="8" width="10.6640625" bestFit="1" customWidth="1"/>
  </cols>
  <sheetData>
    <row r="5" spans="4:8" x14ac:dyDescent="0.3">
      <c r="D5" s="1" t="s">
        <v>1</v>
      </c>
      <c r="E5" s="1"/>
      <c r="F5" s="1" t="s">
        <v>2</v>
      </c>
      <c r="G5" s="1"/>
      <c r="H5" t="s">
        <v>16</v>
      </c>
    </row>
    <row r="6" spans="4:8" x14ac:dyDescent="0.3">
      <c r="D6">
        <v>1</v>
      </c>
      <c r="F6">
        <v>2</v>
      </c>
      <c r="H6">
        <v>2.5</v>
      </c>
    </row>
    <row r="7" spans="4:8" x14ac:dyDescent="0.3">
      <c r="D7">
        <v>1</v>
      </c>
      <c r="F7">
        <v>3</v>
      </c>
      <c r="H7">
        <v>3</v>
      </c>
    </row>
    <row r="8" spans="4:8" x14ac:dyDescent="0.3">
      <c r="D8">
        <v>2</v>
      </c>
      <c r="F8">
        <v>3</v>
      </c>
      <c r="H8">
        <v>1.7</v>
      </c>
    </row>
    <row r="9" spans="4:8" x14ac:dyDescent="0.3">
      <c r="D9">
        <v>2</v>
      </c>
      <c r="F9">
        <v>4</v>
      </c>
      <c r="H9">
        <v>2.5</v>
      </c>
    </row>
    <row r="10" spans="4:8" x14ac:dyDescent="0.3">
      <c r="D10">
        <v>3</v>
      </c>
      <c r="F10">
        <v>5</v>
      </c>
      <c r="H10">
        <v>1.7</v>
      </c>
    </row>
    <row r="11" spans="4:8" x14ac:dyDescent="0.3">
      <c r="D11">
        <v>3</v>
      </c>
      <c r="F11">
        <v>6</v>
      </c>
      <c r="H11">
        <v>2.8</v>
      </c>
    </row>
    <row r="12" spans="4:8" x14ac:dyDescent="0.3">
      <c r="D12">
        <v>4</v>
      </c>
      <c r="F12">
        <v>6</v>
      </c>
      <c r="H12">
        <v>2</v>
      </c>
    </row>
    <row r="13" spans="4:8" x14ac:dyDescent="0.3">
      <c r="D13">
        <v>4</v>
      </c>
      <c r="F13">
        <v>7</v>
      </c>
      <c r="H13">
        <v>1.5</v>
      </c>
    </row>
    <row r="14" spans="4:8" x14ac:dyDescent="0.3">
      <c r="D14">
        <v>5</v>
      </c>
      <c r="F14">
        <v>6</v>
      </c>
      <c r="H14">
        <v>2</v>
      </c>
    </row>
    <row r="15" spans="4:8" x14ac:dyDescent="0.3">
      <c r="D15">
        <v>5</v>
      </c>
      <c r="F15">
        <v>9</v>
      </c>
      <c r="H15">
        <v>5</v>
      </c>
    </row>
    <row r="16" spans="4:8" x14ac:dyDescent="0.3">
      <c r="D16">
        <v>6</v>
      </c>
      <c r="F16">
        <v>9</v>
      </c>
      <c r="H16">
        <v>3</v>
      </c>
    </row>
    <row r="17" spans="4:8" x14ac:dyDescent="0.3">
      <c r="D17">
        <v>6</v>
      </c>
      <c r="F17">
        <v>8</v>
      </c>
      <c r="H17">
        <v>4.7</v>
      </c>
    </row>
    <row r="18" spans="4:8" x14ac:dyDescent="0.3">
      <c r="D18">
        <v>7</v>
      </c>
      <c r="F18">
        <v>8</v>
      </c>
      <c r="H18">
        <v>1.5</v>
      </c>
    </row>
    <row r="19" spans="4:8" x14ac:dyDescent="0.3">
      <c r="D19">
        <v>7</v>
      </c>
      <c r="F19">
        <v>10</v>
      </c>
      <c r="H19">
        <v>2.2999999999999998</v>
      </c>
    </row>
    <row r="20" spans="4:8" x14ac:dyDescent="0.3">
      <c r="D20">
        <v>8</v>
      </c>
      <c r="F20">
        <v>9</v>
      </c>
      <c r="H20">
        <v>2</v>
      </c>
    </row>
    <row r="21" spans="4:8" x14ac:dyDescent="0.3">
      <c r="D21">
        <v>8</v>
      </c>
      <c r="F21">
        <v>10</v>
      </c>
      <c r="H21">
        <v>1.1000000000000001</v>
      </c>
    </row>
    <row r="22" spans="4:8" x14ac:dyDescent="0.3">
      <c r="D22">
        <v>9</v>
      </c>
      <c r="F22">
        <v>11</v>
      </c>
      <c r="H22">
        <v>3.3</v>
      </c>
    </row>
    <row r="23" spans="4:8" x14ac:dyDescent="0.3">
      <c r="D23">
        <v>10</v>
      </c>
      <c r="F23">
        <v>11</v>
      </c>
      <c r="H23">
        <v>2.7</v>
      </c>
    </row>
  </sheetData>
  <mergeCells count="2">
    <mergeCell ref="D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Transshipment</vt:lpstr>
      <vt:lpstr>Shortest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2023-07-05T06:34:49Z</dcterms:created>
  <dcterms:modified xsi:type="dcterms:W3CDTF">2023-07-05T13:58:00Z</dcterms:modified>
</cp:coreProperties>
</file>