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"/>
    </mc:Choice>
  </mc:AlternateContent>
  <xr:revisionPtr revIDLastSave="796" documentId="8_{12745B94-3DAE-4257-B592-50EFDE35D018}" xr6:coauthVersionLast="47" xr6:coauthVersionMax="47" xr10:uidLastSave="{C2F9F7D2-B685-43F8-A813-7A2BA9DC9EEB}"/>
  <bookViews>
    <workbookView xWindow="-108" yWindow="-108" windowWidth="23256" windowHeight="13176" activeTab="5" xr2:uid="{4F080D71-72C5-489C-A51D-4B7FE14F9991}"/>
  </bookViews>
  <sheets>
    <sheet name="Data" sheetId="1" r:id="rId1"/>
    <sheet name="Sheet4" sheetId="5" r:id="rId2"/>
    <sheet name="Sheet5" sheetId="6" r:id="rId3"/>
    <sheet name="Sheet6" sheetId="7" r:id="rId4"/>
    <sheet name="x1,x2,x3" sheetId="8" r:id="rId5"/>
    <sheet name="x1,x2" sheetId="9" r:id="rId6"/>
    <sheet name="Multiple Regression" sheetId="4" r:id="rId7"/>
    <sheet name="DATA FOR SALES" sheetId="2" r:id="rId8"/>
    <sheet name="SALES" sheetId="3" r:id="rId9"/>
  </sheets>
  <definedNames>
    <definedName name="solver_adj" localSheetId="0" hidden="1">Data!$C$15:$C$16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Data!$F$13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9" l="1"/>
  <c r="K27" i="8"/>
  <c r="E25" i="3" l="1"/>
  <c r="F15" i="2"/>
  <c r="E15" i="2"/>
  <c r="D16" i="2" a="1"/>
  <c r="D16" i="2" s="1"/>
  <c r="D15" i="2" a="1"/>
  <c r="D15" i="2" s="1"/>
  <c r="D6" i="2" a="1"/>
  <c r="D6" i="2" s="1"/>
  <c r="D7" i="2" a="1"/>
  <c r="D7" i="2" s="1"/>
  <c r="D8" i="2" a="1"/>
  <c r="D8" i="2" s="1"/>
  <c r="D9" i="2" a="1"/>
  <c r="D9" i="2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5" i="2" a="1"/>
  <c r="D5" i="2" s="1"/>
  <c r="D4" i="1" l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3" i="1"/>
  <c r="E3" i="1" s="1"/>
  <c r="F3" i="1" s="1"/>
  <c r="F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<sst xmlns="http://schemas.openxmlformats.org/spreadsheetml/2006/main" count="260" uniqueCount="52">
  <si>
    <t>slope (m)</t>
  </si>
  <si>
    <t>intercept (c)</t>
  </si>
  <si>
    <t>estimated sales</t>
  </si>
  <si>
    <t>advertising x</t>
  </si>
  <si>
    <t>sales y</t>
  </si>
  <si>
    <t>error</t>
  </si>
  <si>
    <t>error square</t>
  </si>
  <si>
    <t>ESS</t>
  </si>
  <si>
    <t>SN</t>
  </si>
  <si>
    <t>Least Square Method</t>
  </si>
  <si>
    <t>Trendline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</si>
  <si>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</si>
  <si>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</si>
  <si>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</si>
  <si>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</si>
  <si>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</si>
  <si>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</si>
  <si>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</si>
  <si>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</si>
  <si>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</si>
  <si>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</si>
  <si>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</si>
  <si>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</si>
  <si>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</si>
  <si>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</si>
  <si>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</si>
  <si>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</si>
  <si>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</si>
  <si>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</si>
  <si>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</si>
  <si>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</si>
  <si>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</si>
  <si>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</si>
  <si>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</si>
  <si>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</si>
  <si>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</si>
  <si>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sp</t>
  </si>
  <si>
    <t>Obs</t>
  </si>
  <si>
    <t>sqft</t>
  </si>
  <si>
    <t>size of garages</t>
  </si>
  <si>
    <t>bedromms</t>
  </si>
  <si>
    <t xml:space="preserve"> Prices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</si>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</sst>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Data!$B$3:$B$12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Data!$C$3:$C$12</c:f>
              <c:numCache>
                <c:formatCode>General</c:formatCode>
                <c:ptCount val="10"/>
                <c:pt idx="0">
                  <c:v>184.4</c:v>
                </c:pt>
                <c:pt idx="1">
                  <c:v>279.10000000000002</c:v>
                </c:pt>
                <c:pt idx="2">
                  <c:v>244</c:v>
                </c:pt>
                <c:pt idx="3">
                  <c:v>314.2</c:v>
                </c:pt>
                <c:pt idx="4">
                  <c:v>382.2</c:v>
                </c:pt>
                <c:pt idx="5">
                  <c:v>450.2</c:v>
                </c:pt>
                <c:pt idx="6">
                  <c:v>423.6</c:v>
                </c:pt>
                <c:pt idx="7">
                  <c:v>410.2</c:v>
                </c:pt>
                <c:pt idx="8">
                  <c:v>500.4</c:v>
                </c:pt>
                <c:pt idx="9">
                  <c:v>505.3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9-4996-B19C-CB99751B8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505391"/>
        <c:axId val="1607504911"/>
      </c:scatterChart>
      <c:valAx>
        <c:axId val="160750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04911"/>
        <c:crosses val="autoZero"/>
        <c:crossBetween val="midCat"/>
      </c:valAx>
      <c:valAx>
        <c:axId val="16075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0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Sheet4!$C$25:$C$35</c:f>
              <c:numCache>
                <c:formatCode>General</c:formatCode>
                <c:ptCount val="11"/>
                <c:pt idx="0">
                  <c:v>-13.28947368421052</c:v>
                </c:pt>
                <c:pt idx="1">
                  <c:v>-5.2894736842105203</c:v>
                </c:pt>
                <c:pt idx="2">
                  <c:v>-21.671052631578945</c:v>
                </c:pt>
                <c:pt idx="3">
                  <c:v>8.7105263157894797</c:v>
                </c:pt>
                <c:pt idx="4">
                  <c:v>-8.6710526315789451</c:v>
                </c:pt>
                <c:pt idx="5">
                  <c:v>16.71052631578948</c:v>
                </c:pt>
                <c:pt idx="6">
                  <c:v>-10.05263157894737</c:v>
                </c:pt>
                <c:pt idx="7">
                  <c:v>-1.6710526315789451</c:v>
                </c:pt>
                <c:pt idx="8">
                  <c:v>18.328947368421055</c:v>
                </c:pt>
                <c:pt idx="9">
                  <c:v>1.9473684210526301</c:v>
                </c:pt>
                <c:pt idx="10">
                  <c:v>14.94736842105263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0E-4756-A869-87BDA6FC2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56975"/>
        <c:axId val="673854095"/>
      </c:scatterChart>
      <c:valAx>
        <c:axId val="67385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854095"/>
        <c:crosses val="autoZero"/>
        <c:crossBetween val="midCat"/>
      </c:valAx>
      <c:valAx>
        <c:axId val="673854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8569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4F-49DF-A2E0-D73560DA1027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Sheet4!$B$25:$B$35</c:f>
              <c:numCache>
                <c:formatCode>General</c:formatCode>
                <c:ptCount val="11"/>
                <c:pt idx="0">
                  <c:v>78.28947368421052</c:v>
                </c:pt>
                <c:pt idx="1">
                  <c:v>78.28947368421052</c:v>
                </c:pt>
                <c:pt idx="2">
                  <c:v>106.67105263157895</c:v>
                </c:pt>
                <c:pt idx="3">
                  <c:v>78.28947368421052</c:v>
                </c:pt>
                <c:pt idx="4">
                  <c:v>106.67105263157895</c:v>
                </c:pt>
                <c:pt idx="5">
                  <c:v>78.28947368421052</c:v>
                </c:pt>
                <c:pt idx="6">
                  <c:v>135.05263157894737</c:v>
                </c:pt>
                <c:pt idx="7">
                  <c:v>106.67105263157895</c:v>
                </c:pt>
                <c:pt idx="8">
                  <c:v>106.67105263157895</c:v>
                </c:pt>
                <c:pt idx="9">
                  <c:v>135.05263157894737</c:v>
                </c:pt>
                <c:pt idx="10">
                  <c:v>135.05263157894737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4F-49DF-A2E0-D73560DA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80463"/>
        <c:axId val="554686207"/>
      </c:scatterChart>
      <c:valAx>
        <c:axId val="677380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686207"/>
        <c:crosses val="autoZero"/>
        <c:crossBetween val="midCat"/>
      </c:valAx>
      <c:valAx>
        <c:axId val="554686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380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Sheet4!$F$25:$F$35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Sheet4!$G$25:$G$35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86-49E9-8B29-F820F19FA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911551"/>
        <c:axId val="1603909631"/>
      </c:scatterChart>
      <c:valAx>
        <c:axId val="1603911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909631"/>
        <c:crosses val="autoZero"/>
        <c:crossBetween val="midCat"/>
      </c:valAx>
      <c:valAx>
        <c:axId val="1603909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911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Sheet5!$C$25:$C$35</c:f>
              <c:numCache>
                <c:formatCode>General</c:formatCode>
                <c:ptCount val="11"/>
                <c:pt idx="0">
                  <c:v>-6.4642857142857224</c:v>
                </c:pt>
                <c:pt idx="1">
                  <c:v>1.5357142857142776</c:v>
                </c:pt>
                <c:pt idx="2">
                  <c:v>13.535714285714278</c:v>
                </c:pt>
                <c:pt idx="3">
                  <c:v>-12.071428571428569</c:v>
                </c:pt>
                <c:pt idx="4">
                  <c:v>-1.0714285714285694</c:v>
                </c:pt>
                <c:pt idx="5">
                  <c:v>-4.0714285714285694</c:v>
                </c:pt>
                <c:pt idx="6">
                  <c:v>-1.6785714285714306</c:v>
                </c:pt>
                <c:pt idx="7">
                  <c:v>-21.678571428571431</c:v>
                </c:pt>
                <c:pt idx="8">
                  <c:v>-1.6785714285714306</c:v>
                </c:pt>
                <c:pt idx="9">
                  <c:v>10.321428571428569</c:v>
                </c:pt>
                <c:pt idx="10">
                  <c:v>23.321428571428569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46-4A30-94AA-8E09434BC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080079"/>
        <c:axId val="1759077679"/>
      </c:scatterChart>
      <c:valAx>
        <c:axId val="1759080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9077679"/>
        <c:crosses val="autoZero"/>
        <c:crossBetween val="midCat"/>
      </c:valAx>
      <c:valAx>
        <c:axId val="1759077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90800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E3-427D-A364-512911DEFD1A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Sheet5!$B$25:$B$35</c:f>
              <c:numCache>
                <c:formatCode>General</c:formatCode>
                <c:ptCount val="11"/>
                <c:pt idx="0">
                  <c:v>71.464285714285722</c:v>
                </c:pt>
                <c:pt idx="1">
                  <c:v>71.464285714285722</c:v>
                </c:pt>
                <c:pt idx="2">
                  <c:v>71.464285714285722</c:v>
                </c:pt>
                <c:pt idx="3">
                  <c:v>99.071428571428569</c:v>
                </c:pt>
                <c:pt idx="4">
                  <c:v>99.071428571428569</c:v>
                </c:pt>
                <c:pt idx="5">
                  <c:v>99.071428571428569</c:v>
                </c:pt>
                <c:pt idx="6">
                  <c:v>126.67857142857143</c:v>
                </c:pt>
                <c:pt idx="7">
                  <c:v>126.67857142857143</c:v>
                </c:pt>
                <c:pt idx="8">
                  <c:v>126.67857142857143</c:v>
                </c:pt>
                <c:pt idx="9">
                  <c:v>126.67857142857143</c:v>
                </c:pt>
                <c:pt idx="10">
                  <c:v>126.67857142857143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E3-427D-A364-512911DE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70223"/>
        <c:axId val="1440768303"/>
      </c:scatterChart>
      <c:valAx>
        <c:axId val="1440770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0768303"/>
        <c:crosses val="autoZero"/>
        <c:crossBetween val="midCat"/>
      </c:valAx>
      <c:valAx>
        <c:axId val="1440768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07702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Sheet5!$F$25:$F$35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Sheet5!$G$25:$G$35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3-4E4A-BC5B-86317CA99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69551"/>
        <c:axId val="1762576751"/>
      </c:scatterChart>
      <c:valAx>
        <c:axId val="176256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576751"/>
        <c:crosses val="autoZero"/>
        <c:crossBetween val="midCat"/>
      </c:valAx>
      <c:valAx>
        <c:axId val="1762576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569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Sheet6!$C$26:$C$36</c:f>
              <c:numCache>
                <c:formatCode>General</c:formatCode>
                <c:ptCount val="11"/>
                <c:pt idx="0">
                  <c:v>1.6796011272490929</c:v>
                </c:pt>
                <c:pt idx="1">
                  <c:v>5.2701062215478203</c:v>
                </c:pt>
                <c:pt idx="2">
                  <c:v>-10.821374376761327</c:v>
                </c:pt>
                <c:pt idx="3">
                  <c:v>6.0416215044439809</c:v>
                </c:pt>
                <c:pt idx="4">
                  <c:v>-6.6403641881638862</c:v>
                </c:pt>
                <c:pt idx="5">
                  <c:v>-8.0058530240624179</c:v>
                </c:pt>
                <c:pt idx="6">
                  <c:v>-7.7318447864730047</c:v>
                </c:pt>
                <c:pt idx="7">
                  <c:v>-4.049859093865166</c:v>
                </c:pt>
                <c:pt idx="8">
                  <c:v>11.540646000433554</c:v>
                </c:pt>
                <c:pt idx="9">
                  <c:v>4.2681552135269953</c:v>
                </c:pt>
                <c:pt idx="10">
                  <c:v>8.4491654021244358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EB-47A5-AD1A-2A94D77F1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183071"/>
        <c:axId val="678182111"/>
      </c:scatterChart>
      <c:valAx>
        <c:axId val="678183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182111"/>
        <c:crosses val="autoZero"/>
        <c:crossBetween val="midCat"/>
      </c:valAx>
      <c:valAx>
        <c:axId val="678182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1830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Sheet6!$C$26:$C$36</c:f>
              <c:numCache>
                <c:formatCode>General</c:formatCode>
                <c:ptCount val="11"/>
                <c:pt idx="0">
                  <c:v>1.6796011272490929</c:v>
                </c:pt>
                <c:pt idx="1">
                  <c:v>5.2701062215478203</c:v>
                </c:pt>
                <c:pt idx="2">
                  <c:v>-10.821374376761327</c:v>
                </c:pt>
                <c:pt idx="3">
                  <c:v>6.0416215044439809</c:v>
                </c:pt>
                <c:pt idx="4">
                  <c:v>-6.6403641881638862</c:v>
                </c:pt>
                <c:pt idx="5">
                  <c:v>-8.0058530240624179</c:v>
                </c:pt>
                <c:pt idx="6">
                  <c:v>-7.7318447864730047</c:v>
                </c:pt>
                <c:pt idx="7">
                  <c:v>-4.049859093865166</c:v>
                </c:pt>
                <c:pt idx="8">
                  <c:v>11.540646000433554</c:v>
                </c:pt>
                <c:pt idx="9">
                  <c:v>4.2681552135269953</c:v>
                </c:pt>
                <c:pt idx="10">
                  <c:v>8.4491654021244358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61-4C2C-B9D6-C70950007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30239"/>
        <c:axId val="1457930719"/>
      </c:scatterChart>
      <c:valAx>
        <c:axId val="1457930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7930719"/>
        <c:crosses val="autoZero"/>
        <c:crossBetween val="midCat"/>
      </c:valAx>
      <c:valAx>
        <c:axId val="1457930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79302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07-4DB3-AD84-D5786FB1D002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Sheet6!$B$26:$B$36</c:f>
              <c:numCache>
                <c:formatCode>General</c:formatCode>
                <c:ptCount val="11"/>
                <c:pt idx="0">
                  <c:v>63.320398872750907</c:v>
                </c:pt>
                <c:pt idx="1">
                  <c:v>67.72989377845218</c:v>
                </c:pt>
                <c:pt idx="2">
                  <c:v>95.821374376761327</c:v>
                </c:pt>
                <c:pt idx="3">
                  <c:v>80.958378495556019</c:v>
                </c:pt>
                <c:pt idx="4">
                  <c:v>104.64036418816389</c:v>
                </c:pt>
                <c:pt idx="5">
                  <c:v>103.00585302406242</c:v>
                </c:pt>
                <c:pt idx="6">
                  <c:v>132.731844786473</c:v>
                </c:pt>
                <c:pt idx="7">
                  <c:v>109.04985909386517</c:v>
                </c:pt>
                <c:pt idx="8">
                  <c:v>113.45935399956645</c:v>
                </c:pt>
                <c:pt idx="9">
                  <c:v>132.731844786473</c:v>
                </c:pt>
                <c:pt idx="10">
                  <c:v>141.55083459787556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07-4DB3-AD84-D5786FB1D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87"/>
        <c:axId val="524652047"/>
      </c:scatterChart>
      <c:valAx>
        <c:axId val="524653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2047"/>
        <c:crosses val="autoZero"/>
        <c:crossBetween val="midCat"/>
      </c:valAx>
      <c:valAx>
        <c:axId val="524652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34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E3-4BC5-9635-F9EEEF94F8E1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Sheet6!$B$26:$B$36</c:f>
              <c:numCache>
                <c:formatCode>General</c:formatCode>
                <c:ptCount val="11"/>
                <c:pt idx="0">
                  <c:v>63.320398872750907</c:v>
                </c:pt>
                <c:pt idx="1">
                  <c:v>67.72989377845218</c:v>
                </c:pt>
                <c:pt idx="2">
                  <c:v>95.821374376761327</c:v>
                </c:pt>
                <c:pt idx="3">
                  <c:v>80.958378495556019</c:v>
                </c:pt>
                <c:pt idx="4">
                  <c:v>104.64036418816389</c:v>
                </c:pt>
                <c:pt idx="5">
                  <c:v>103.00585302406242</c:v>
                </c:pt>
                <c:pt idx="6">
                  <c:v>132.731844786473</c:v>
                </c:pt>
                <c:pt idx="7">
                  <c:v>109.04985909386517</c:v>
                </c:pt>
                <c:pt idx="8">
                  <c:v>113.45935399956645</c:v>
                </c:pt>
                <c:pt idx="9">
                  <c:v>132.731844786473</c:v>
                </c:pt>
                <c:pt idx="10">
                  <c:v>141.55083459787556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E3-4BC5-9635-F9EEEF94F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786815"/>
        <c:axId val="1762787775"/>
      </c:scatterChart>
      <c:valAx>
        <c:axId val="1762786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787775"/>
        <c:crosses val="autoZero"/>
        <c:crossBetween val="midCat"/>
      </c:valAx>
      <c:valAx>
        <c:axId val="1762787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7868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Sheet6!$F$26:$F$36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Sheet6!$G$26:$G$36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A-4F95-A355-86E460A4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80463"/>
        <c:axId val="677377103"/>
      </c:scatterChart>
      <c:valAx>
        <c:axId val="677380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377103"/>
        <c:crosses val="autoZero"/>
        <c:crossBetween val="midCat"/>
      </c:valAx>
      <c:valAx>
        <c:axId val="6773771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73804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'x1,x2,x3'!$C$27:$C$37</c:f>
              <c:numCache>
                <c:formatCode>General</c:formatCode>
                <c:ptCount val="11"/>
                <c:pt idx="0">
                  <c:v>-1.3956951570516765</c:v>
                </c:pt>
                <c:pt idx="1">
                  <c:v>3.5239644600175239</c:v>
                </c:pt>
                <c:pt idx="2">
                  <c:v>1.416343386309606</c:v>
                </c:pt>
                <c:pt idx="3">
                  <c:v>3.7069828557126812</c:v>
                </c:pt>
                <c:pt idx="4">
                  <c:v>-7.1014891753222429</c:v>
                </c:pt>
                <c:pt idx="5">
                  <c:v>-3.6947190589413026</c:v>
                </c:pt>
                <c:pt idx="6">
                  <c:v>-9.5662620448003963</c:v>
                </c:pt>
                <c:pt idx="7">
                  <c:v>-7.7577900137654865</c:v>
                </c:pt>
                <c:pt idx="8">
                  <c:v>9.1618696033037281</c:v>
                </c:pt>
                <c:pt idx="9">
                  <c:v>2.4337379551996037</c:v>
                </c:pt>
                <c:pt idx="10">
                  <c:v>9.2730571893380045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FF-474A-B017-42BB192AD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53487"/>
        <c:axId val="524653007"/>
      </c:scatterChart>
      <c:valAx>
        <c:axId val="524653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3007"/>
        <c:crosses val="autoZero"/>
        <c:crossBetween val="midCat"/>
      </c:valAx>
      <c:valAx>
        <c:axId val="524653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534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'x1,x2,x3'!$C$27:$C$37</c:f>
              <c:numCache>
                <c:formatCode>General</c:formatCode>
                <c:ptCount val="11"/>
                <c:pt idx="0">
                  <c:v>-1.3956951570516765</c:v>
                </c:pt>
                <c:pt idx="1">
                  <c:v>3.5239644600175239</c:v>
                </c:pt>
                <c:pt idx="2">
                  <c:v>1.416343386309606</c:v>
                </c:pt>
                <c:pt idx="3">
                  <c:v>3.7069828557126812</c:v>
                </c:pt>
                <c:pt idx="4">
                  <c:v>-7.1014891753222429</c:v>
                </c:pt>
                <c:pt idx="5">
                  <c:v>-3.6947190589413026</c:v>
                </c:pt>
                <c:pt idx="6">
                  <c:v>-9.5662620448003963</c:v>
                </c:pt>
                <c:pt idx="7">
                  <c:v>-7.7577900137654865</c:v>
                </c:pt>
                <c:pt idx="8">
                  <c:v>9.1618696033037281</c:v>
                </c:pt>
                <c:pt idx="9">
                  <c:v>2.4337379551996037</c:v>
                </c:pt>
                <c:pt idx="10">
                  <c:v>9.2730571893380045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7F-4AF8-A90F-E5DC30E82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977727"/>
        <c:axId val="1458975327"/>
      </c:scatterChart>
      <c:valAx>
        <c:axId val="1458977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8975327"/>
        <c:crosses val="autoZero"/>
        <c:crossBetween val="midCat"/>
      </c:valAx>
      <c:valAx>
        <c:axId val="1458975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8977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'x1,x2,x3'!$C$27:$C$37</c:f>
              <c:numCache>
                <c:formatCode>General</c:formatCode>
                <c:ptCount val="11"/>
                <c:pt idx="0">
                  <c:v>-1.3956951570516765</c:v>
                </c:pt>
                <c:pt idx="1">
                  <c:v>3.5239644600175239</c:v>
                </c:pt>
                <c:pt idx="2">
                  <c:v>1.416343386309606</c:v>
                </c:pt>
                <c:pt idx="3">
                  <c:v>3.7069828557126812</c:v>
                </c:pt>
                <c:pt idx="4">
                  <c:v>-7.1014891753222429</c:v>
                </c:pt>
                <c:pt idx="5">
                  <c:v>-3.6947190589413026</c:v>
                </c:pt>
                <c:pt idx="6">
                  <c:v>-9.5662620448003963</c:v>
                </c:pt>
                <c:pt idx="7">
                  <c:v>-7.7577900137654865</c:v>
                </c:pt>
                <c:pt idx="8">
                  <c:v>9.1618696033037281</c:v>
                </c:pt>
                <c:pt idx="9">
                  <c:v>2.4337379551996037</c:v>
                </c:pt>
                <c:pt idx="10">
                  <c:v>9.2730571893380045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87-40F3-8D2F-B57428EA4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33119"/>
        <c:axId val="1457931199"/>
      </c:scatterChart>
      <c:valAx>
        <c:axId val="145793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7931199"/>
        <c:crosses val="autoZero"/>
        <c:crossBetween val="midCat"/>
      </c:valAx>
      <c:valAx>
        <c:axId val="1457931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79331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55-451E-880B-B7FB52B378AC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'x1,x2,x3'!$B$27:$B$37</c:f>
              <c:numCache>
                <c:formatCode>General</c:formatCode>
                <c:ptCount val="11"/>
                <c:pt idx="0">
                  <c:v>66.395695157051676</c:v>
                </c:pt>
                <c:pt idx="1">
                  <c:v>69.476035539982476</c:v>
                </c:pt>
                <c:pt idx="2">
                  <c:v>83.583656613690394</c:v>
                </c:pt>
                <c:pt idx="3">
                  <c:v>83.293017144287319</c:v>
                </c:pt>
                <c:pt idx="4">
                  <c:v>105.10148917532224</c:v>
                </c:pt>
                <c:pt idx="5">
                  <c:v>98.694719058941303</c:v>
                </c:pt>
                <c:pt idx="6">
                  <c:v>134.5662620448004</c:v>
                </c:pt>
                <c:pt idx="7">
                  <c:v>112.75779001376549</c:v>
                </c:pt>
                <c:pt idx="8">
                  <c:v>115.83813039669627</c:v>
                </c:pt>
                <c:pt idx="9">
                  <c:v>134.5662620448004</c:v>
                </c:pt>
                <c:pt idx="10">
                  <c:v>140.726942810662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55-451E-880B-B7FB52B37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269583"/>
        <c:axId val="1458977727"/>
      </c:scatterChart>
      <c:valAx>
        <c:axId val="1447269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8977727"/>
        <c:crosses val="autoZero"/>
        <c:crossBetween val="midCat"/>
      </c:valAx>
      <c:valAx>
        <c:axId val="1458977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72695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BB-4716-8DE0-249E5C94CEB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'x1,x2,x3'!$B$27:$B$37</c:f>
              <c:numCache>
                <c:formatCode>General</c:formatCode>
                <c:ptCount val="11"/>
                <c:pt idx="0">
                  <c:v>66.395695157051676</c:v>
                </c:pt>
                <c:pt idx="1">
                  <c:v>69.476035539982476</c:v>
                </c:pt>
                <c:pt idx="2">
                  <c:v>83.583656613690394</c:v>
                </c:pt>
                <c:pt idx="3">
                  <c:v>83.293017144287319</c:v>
                </c:pt>
                <c:pt idx="4">
                  <c:v>105.10148917532224</c:v>
                </c:pt>
                <c:pt idx="5">
                  <c:v>98.694719058941303</c:v>
                </c:pt>
                <c:pt idx="6">
                  <c:v>134.5662620448004</c:v>
                </c:pt>
                <c:pt idx="7">
                  <c:v>112.75779001376549</c:v>
                </c:pt>
                <c:pt idx="8">
                  <c:v>115.83813039669627</c:v>
                </c:pt>
                <c:pt idx="9">
                  <c:v>134.5662620448004</c:v>
                </c:pt>
                <c:pt idx="10">
                  <c:v>140.726942810662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BB-4716-8DE0-249E5C94C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08271"/>
        <c:axId val="1459305871"/>
      </c:scatterChart>
      <c:valAx>
        <c:axId val="1459308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9305871"/>
        <c:crosses val="autoZero"/>
        <c:crossBetween val="midCat"/>
      </c:valAx>
      <c:valAx>
        <c:axId val="14593058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93082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F8-4AC8-9C7F-A2958F3CFBA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'x1,x2,x3'!$B$27:$B$37</c:f>
              <c:numCache>
                <c:formatCode>General</c:formatCode>
                <c:ptCount val="11"/>
                <c:pt idx="0">
                  <c:v>66.395695157051676</c:v>
                </c:pt>
                <c:pt idx="1">
                  <c:v>69.476035539982476</c:v>
                </c:pt>
                <c:pt idx="2">
                  <c:v>83.583656613690394</c:v>
                </c:pt>
                <c:pt idx="3">
                  <c:v>83.293017144287319</c:v>
                </c:pt>
                <c:pt idx="4">
                  <c:v>105.10148917532224</c:v>
                </c:pt>
                <c:pt idx="5">
                  <c:v>98.694719058941303</c:v>
                </c:pt>
                <c:pt idx="6">
                  <c:v>134.5662620448004</c:v>
                </c:pt>
                <c:pt idx="7">
                  <c:v>112.75779001376549</c:v>
                </c:pt>
                <c:pt idx="8">
                  <c:v>115.83813039669627</c:v>
                </c:pt>
                <c:pt idx="9">
                  <c:v>134.5662620448004</c:v>
                </c:pt>
                <c:pt idx="10">
                  <c:v>140.726942810662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F8-4AC8-9C7F-A2958F3CF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269103"/>
        <c:axId val="1447271503"/>
      </c:scatterChart>
      <c:valAx>
        <c:axId val="1447269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7271503"/>
        <c:crosses val="autoZero"/>
        <c:crossBetween val="midCat"/>
      </c:valAx>
      <c:valAx>
        <c:axId val="1447271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7269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'x1,x2,x3'!$F$27:$F$37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'x1,x2,x3'!$G$27:$G$37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A9-4DC9-94AD-5499014C4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78191"/>
        <c:axId val="1762570991"/>
      </c:scatterChart>
      <c:valAx>
        <c:axId val="1762578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570991"/>
        <c:crosses val="autoZero"/>
        <c:crossBetween val="midCat"/>
      </c:valAx>
      <c:valAx>
        <c:axId val="176257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25781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'x1,x2'!$C$26:$C$36</c:f>
              <c:numCache>
                <c:formatCode>General</c:formatCode>
                <c:ptCount val="11"/>
                <c:pt idx="0">
                  <c:v>-1.2597805607890962</c:v>
                </c:pt>
                <c:pt idx="1">
                  <c:v>2.8825963279027746</c:v>
                </c:pt>
                <c:pt idx="2">
                  <c:v>7.8835568362336517E-2</c:v>
                </c:pt>
                <c:pt idx="3">
                  <c:v>5.3097269939783587</c:v>
                </c:pt>
                <c:pt idx="4">
                  <c:v>-8.1380915438324308</c:v>
                </c:pt>
                <c:pt idx="5">
                  <c:v>-5.9783885625623299</c:v>
                </c:pt>
                <c:pt idx="6">
                  <c:v>-9.4435331929513495</c:v>
                </c:pt>
                <c:pt idx="7">
                  <c:v>-4.9957146551405742</c:v>
                </c:pt>
                <c:pt idx="8">
                  <c:v>11.146662233551297</c:v>
                </c:pt>
                <c:pt idx="9">
                  <c:v>2.5564668070486505</c:v>
                </c:pt>
                <c:pt idx="10">
                  <c:v>7.8412205844323921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61-4D49-9648-B72899A1B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911551"/>
        <c:axId val="1603909151"/>
      </c:scatterChart>
      <c:valAx>
        <c:axId val="1603911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909151"/>
        <c:crosses val="autoZero"/>
        <c:crossBetween val="midCat"/>
      </c:valAx>
      <c:valAx>
        <c:axId val="1603909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911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'x1,x2'!$C$26:$C$36</c:f>
              <c:numCache>
                <c:formatCode>General</c:formatCode>
                <c:ptCount val="11"/>
                <c:pt idx="0">
                  <c:v>-1.2597805607890962</c:v>
                </c:pt>
                <c:pt idx="1">
                  <c:v>2.8825963279027746</c:v>
                </c:pt>
                <c:pt idx="2">
                  <c:v>7.8835568362336517E-2</c:v>
                </c:pt>
                <c:pt idx="3">
                  <c:v>5.3097269939783587</c:v>
                </c:pt>
                <c:pt idx="4">
                  <c:v>-8.1380915438324308</c:v>
                </c:pt>
                <c:pt idx="5">
                  <c:v>-5.9783885625623299</c:v>
                </c:pt>
                <c:pt idx="6">
                  <c:v>-9.4435331929513495</c:v>
                </c:pt>
                <c:pt idx="7">
                  <c:v>-4.9957146551405742</c:v>
                </c:pt>
                <c:pt idx="8">
                  <c:v>11.146662233551297</c:v>
                </c:pt>
                <c:pt idx="9">
                  <c:v>2.5564668070486505</c:v>
                </c:pt>
                <c:pt idx="10">
                  <c:v>7.8412205844323921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FD-44BF-8D44-A205B0AE2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458223"/>
        <c:axId val="1429455343"/>
      </c:scatterChart>
      <c:valAx>
        <c:axId val="142945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9455343"/>
        <c:crosses val="autoZero"/>
        <c:crossBetween val="midCat"/>
      </c:valAx>
      <c:valAx>
        <c:axId val="1429455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9458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66-4231-8F43-70D844B6EC80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'x1,x2'!$B$26:$B$36</c:f>
              <c:numCache>
                <c:formatCode>General</c:formatCode>
                <c:ptCount val="11"/>
                <c:pt idx="0">
                  <c:v>66.259780560789096</c:v>
                </c:pt>
                <c:pt idx="1">
                  <c:v>70.117403672097225</c:v>
                </c:pt>
                <c:pt idx="2">
                  <c:v>84.921164431637663</c:v>
                </c:pt>
                <c:pt idx="3">
                  <c:v>81.690273006021641</c:v>
                </c:pt>
                <c:pt idx="4">
                  <c:v>106.13809154383243</c:v>
                </c:pt>
                <c:pt idx="5">
                  <c:v>100.97838856256233</c:v>
                </c:pt>
                <c:pt idx="6">
                  <c:v>134.44353319295135</c:v>
                </c:pt>
                <c:pt idx="7">
                  <c:v>109.99571465514057</c:v>
                </c:pt>
                <c:pt idx="8">
                  <c:v>113.8533377664487</c:v>
                </c:pt>
                <c:pt idx="9">
                  <c:v>134.44353319295135</c:v>
                </c:pt>
                <c:pt idx="10">
                  <c:v>142.15877941556761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66-4231-8F43-70D844B6E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671631"/>
        <c:axId val="1429457743"/>
      </c:scatterChart>
      <c:valAx>
        <c:axId val="693671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9457743"/>
        <c:crosses val="autoZero"/>
        <c:crossBetween val="midCat"/>
      </c:valAx>
      <c:valAx>
        <c:axId val="1429457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671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4A-42CB-A84E-468FA0DC73A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'x1,x2'!$B$26:$B$36</c:f>
              <c:numCache>
                <c:formatCode>General</c:formatCode>
                <c:ptCount val="11"/>
                <c:pt idx="0">
                  <c:v>66.259780560789096</c:v>
                </c:pt>
                <c:pt idx="1">
                  <c:v>70.117403672097225</c:v>
                </c:pt>
                <c:pt idx="2">
                  <c:v>84.921164431637663</c:v>
                </c:pt>
                <c:pt idx="3">
                  <c:v>81.690273006021641</c:v>
                </c:pt>
                <c:pt idx="4">
                  <c:v>106.13809154383243</c:v>
                </c:pt>
                <c:pt idx="5">
                  <c:v>100.97838856256233</c:v>
                </c:pt>
                <c:pt idx="6">
                  <c:v>134.44353319295135</c:v>
                </c:pt>
                <c:pt idx="7">
                  <c:v>109.99571465514057</c:v>
                </c:pt>
                <c:pt idx="8">
                  <c:v>113.8533377664487</c:v>
                </c:pt>
                <c:pt idx="9">
                  <c:v>134.44353319295135</c:v>
                </c:pt>
                <c:pt idx="10">
                  <c:v>142.15877941556761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4A-42CB-A84E-468FA0DC7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888943"/>
        <c:axId val="1416889903"/>
      </c:scatterChart>
      <c:valAx>
        <c:axId val="1416888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6889903"/>
        <c:crosses val="autoZero"/>
        <c:crossBetween val="midCat"/>
      </c:valAx>
      <c:valAx>
        <c:axId val="14168899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68889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'x1,x2'!$F$26:$F$36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'x1,x2'!$G$26:$G$36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7-4ECA-A887-60ACB588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672111"/>
        <c:axId val="693672591"/>
      </c:scatterChart>
      <c:valAx>
        <c:axId val="69367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672591"/>
        <c:crosses val="autoZero"/>
        <c:crossBetween val="midCat"/>
      </c:valAx>
      <c:valAx>
        <c:axId val="693672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6721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'Multiple Regression'!$E$1</c:f>
              <c:strCache>
                <c:ptCount val="1"/>
                <c:pt idx="0">
                  <c:v> Prices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6-43F4-B671-07FB10A32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232079"/>
        <c:axId val="286229199"/>
      </c:scatterChart>
      <c:valAx>
        <c:axId val="28623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29199"/>
        <c:crosses val="autoZero"/>
        <c:crossBetween val="midCat"/>
      </c:valAx>
      <c:valAx>
        <c:axId val="2862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3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'Multiple Regression'!$E$1</c:f>
              <c:strCache>
                <c:ptCount val="1"/>
                <c:pt idx="0">
                  <c:v> Prices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'Multiple Regression'!$C$2:$C$12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7-40BC-928E-33F1F6231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89599"/>
        <c:axId val="699790559"/>
      </c:scatterChart>
      <c:valAx>
        <c:axId val="6997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90559"/>
        <c:crosses val="autoZero"/>
        <c:crossBetween val="midCat"/>
      </c:valAx>
      <c:valAx>
        <c:axId val="6997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8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'Multiple Regression'!$E$1</c:f>
              <c:strCache>
                <c:ptCount val="1"/>
                <c:pt idx="0">
                  <c:v> Prices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'Multiple Regression'!$D$2:$D$12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7-4870-886D-C33597270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007855"/>
        <c:axId val="678180671"/>
      </c:scatterChart>
      <c:valAx>
        <c:axId val="68900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80671"/>
        <c:crosses val="autoZero"/>
        <c:crossBetween val="midCat"/>
      </c:valAx>
      <c:valAx>
        <c:axId val="67818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00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Regression'!$M$48:$M$58</c:f>
              <c:numCache>
                <c:formatCode>General</c:formatCode>
                <c:ptCount val="11"/>
                <c:pt idx="0">
                  <c:v>4.0810810810810807</c:v>
                </c:pt>
                <c:pt idx="1">
                  <c:v>5.9927234927234849</c:v>
                </c:pt>
                <c:pt idx="2">
                  <c:v>-6.3607068607068555</c:v>
                </c:pt>
                <c:pt idx="3">
                  <c:v>1.7276507276507402</c:v>
                </c:pt>
                <c:pt idx="4">
                  <c:v>-5.5374220374220329</c:v>
                </c:pt>
                <c:pt idx="5">
                  <c:v>-20.714137214137196</c:v>
                </c:pt>
                <c:pt idx="6">
                  <c:v>-2.8908523908523875</c:v>
                </c:pt>
                <c:pt idx="7">
                  <c:v>-4.6257796257796144</c:v>
                </c:pt>
                <c:pt idx="8">
                  <c:v>9.285862785862804</c:v>
                </c:pt>
                <c:pt idx="9">
                  <c:v>9.1091476091476125</c:v>
                </c:pt>
                <c:pt idx="10">
                  <c:v>9.9324324324324493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B-4220-AA00-3ADE32038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997183"/>
        <c:axId val="699789599"/>
      </c:scatterChart>
      <c:valAx>
        <c:axId val="687997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789599"/>
        <c:crosses val="autoZero"/>
        <c:crossBetween val="midCat"/>
      </c:valAx>
      <c:valAx>
        <c:axId val="699789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79971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Regression'!$E$2:$E$12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95</c:v>
                </c:pt>
                <c:pt idx="6">
                  <c:v>125</c:v>
                </c:pt>
                <c:pt idx="7">
                  <c:v>105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D5-4503-9410-AD34D955EE2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'Multiple Regression'!$B$2:$B$12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1.1499999999999999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2.1</c:v>
                </c:pt>
                <c:pt idx="7">
                  <c:v>1.8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</c:numCache>
            </c:numRef>
          </c:xVal>
          <c:yVal>
            <c:numRef>
              <c:f>'Multiple Regression'!$L$48:$L$58</c:f>
              <c:numCache>
                <c:formatCode>General</c:formatCode>
                <c:ptCount val="11"/>
                <c:pt idx="0">
                  <c:v>60.918918918918919</c:v>
                </c:pt>
                <c:pt idx="1">
                  <c:v>67.007276507276515</c:v>
                </c:pt>
                <c:pt idx="2">
                  <c:v>91.360706860706856</c:v>
                </c:pt>
                <c:pt idx="3">
                  <c:v>85.27234927234926</c:v>
                </c:pt>
                <c:pt idx="4">
                  <c:v>103.53742203742203</c:v>
                </c:pt>
                <c:pt idx="5">
                  <c:v>115.7141372141372</c:v>
                </c:pt>
                <c:pt idx="6">
                  <c:v>127.89085239085239</c:v>
                </c:pt>
                <c:pt idx="7">
                  <c:v>109.62577962577961</c:v>
                </c:pt>
                <c:pt idx="8">
                  <c:v>115.7141372141372</c:v>
                </c:pt>
                <c:pt idx="9">
                  <c:v>127.89085239085239</c:v>
                </c:pt>
                <c:pt idx="10">
                  <c:v>140.06756756756755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D5-4503-9410-AD34D955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86095"/>
        <c:axId val="1416286575"/>
      </c:scatterChart>
      <c:valAx>
        <c:axId val="141628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6286575"/>
        <c:crosses val="autoZero"/>
        <c:crossBetween val="midCat"/>
      </c:valAx>
      <c:valAx>
        <c:axId val="1416286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6286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Regression'!$P$48:$P$58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'Multiple Regression'!$Q$48:$Q$58</c:f>
              <c:numCache>
                <c:formatCode>General</c:formatCode>
                <c:ptCount val="11"/>
                <c:pt idx="0">
                  <c:v>65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95</c:v>
                </c:pt>
                <c:pt idx="5">
                  <c:v>98</c:v>
                </c:pt>
                <c:pt idx="6">
                  <c:v>105</c:v>
                </c:pt>
                <c:pt idx="7">
                  <c:v>125</c:v>
                </c:pt>
                <c:pt idx="8">
                  <c:v>125</c:v>
                </c:pt>
                <c:pt idx="9">
                  <c:v>137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0-4058-BE42-5D33F56DA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007855"/>
        <c:axId val="689006415"/>
      </c:scatterChart>
      <c:valAx>
        <c:axId val="689007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9006415"/>
        <c:crosses val="autoZero"/>
        <c:crossBetween val="midCat"/>
      </c:valAx>
      <c:valAx>
        <c:axId val="689006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90078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611986001749781E-3"/>
                  <c:y val="-5.43554972295129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FOR SALES'!$B$5:$B$14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'DATA FOR SALES'!$C$5:$C$14</c:f>
              <c:numCache>
                <c:formatCode>General</c:formatCode>
                <c:ptCount val="10"/>
                <c:pt idx="0">
                  <c:v>184.4</c:v>
                </c:pt>
                <c:pt idx="1">
                  <c:v>279.10000000000002</c:v>
                </c:pt>
                <c:pt idx="2">
                  <c:v>244</c:v>
                </c:pt>
                <c:pt idx="3">
                  <c:v>314.2</c:v>
                </c:pt>
                <c:pt idx="4">
                  <c:v>382.2</c:v>
                </c:pt>
                <c:pt idx="5">
                  <c:v>450.2</c:v>
                </c:pt>
                <c:pt idx="6">
                  <c:v>423.6</c:v>
                </c:pt>
                <c:pt idx="7">
                  <c:v>410.2</c:v>
                </c:pt>
                <c:pt idx="8">
                  <c:v>500.4</c:v>
                </c:pt>
                <c:pt idx="9">
                  <c:v>505.3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6-485C-B47D-801CD0F44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513071"/>
        <c:axId val="1607516431"/>
      </c:scatterChart>
      <c:valAx>
        <c:axId val="160751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16431"/>
        <c:crosses val="autoZero"/>
        <c:crossBetween val="midCat"/>
      </c:valAx>
      <c:valAx>
        <c:axId val="160751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1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3</xdr:row>
      <xdr:rowOff>76200</xdr:rowOff>
    </xdr:from>
    <xdr:to>
      <xdr:col>16</xdr:col>
      <xdr:colOff>274320</xdr:colOff>
      <xdr:row>22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C55CF3-548B-B889-7584-B0AAD0235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A30CD-A75B-EBCA-CCCB-D688D94F5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091EB0-F794-8FDD-0241-6428C9C8B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A77334-A3A6-CD7C-28CB-B9C185BA9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D9689-5A70-FC94-E2F9-51E270661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ECC79-DEF3-CD73-B8F6-942B97DA3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E633D6-EA7C-D6D4-0904-7D185458F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EBB19-0ECE-1D57-E0CF-B663865A5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F824E2-BB8F-C5C3-FC7C-199AFA984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688628-F662-73B9-1232-E0A16BEFC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A665C9-9026-9806-FC5C-15FC1C2F2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01EE84-6143-6E7D-B2AF-463380111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21634-3683-02EF-1077-46E9E0363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A1DD9-E275-4749-CFF7-4BB0F74D3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3907E0-2A4F-580D-BF3D-32B76A05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F6C331-7FCA-7753-4918-5A29B851B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7A0A34-EF66-2C6C-399F-7DDA02203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D348D-7714-BBC6-C67F-1F7B16F2B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6474F5F-99B9-7853-78EB-AA06F0703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6729F-D3D1-320F-B54A-4AB574FB9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D7486A-591F-E12F-2E32-CA3A48A69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4256A1-AAB6-05B4-826D-EED15BBF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9021D7-21CB-1C07-3475-4AEA7742A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58B46-E0E6-3D08-710B-CCCEB0A3E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1</xdr:row>
      <xdr:rowOff>53340</xdr:rowOff>
    </xdr:from>
    <xdr:to>
      <xdr:col>13</xdr:col>
      <xdr:colOff>99060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7E517-EBCD-E012-4742-610DC1584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518160</xdr:colOff>
      <xdr:row>1</xdr:row>
      <xdr:rowOff>167640</xdr:rowOff>
    </xdr:from>
    <xdr:to>
      <xdr:col>21</xdr:col>
      <xdr:colOff>213360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D61CC2-5E1E-3619-1B5D-56083E33E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312420</xdr:colOff>
      <xdr:row>13</xdr:row>
      <xdr:rowOff>60960</xdr:rowOff>
    </xdr:from>
    <xdr:to>
      <xdr:col>6</xdr:col>
      <xdr:colOff>601980</xdr:colOff>
      <xdr:row>28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FA23DE-8CD9-3345-885F-1FB2E4748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251460</xdr:colOff>
      <xdr:row>23</xdr:row>
      <xdr:rowOff>175260</xdr:rowOff>
    </xdr:from>
    <xdr:to>
      <xdr:col>25</xdr:col>
      <xdr:colOff>251460</xdr:colOff>
      <xdr:row>33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750997-5FB3-FE7D-A151-9B92E9DB0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251460</xdr:colOff>
      <xdr:row>25</xdr:row>
      <xdr:rowOff>175260</xdr:rowOff>
    </xdr:from>
    <xdr:to>
      <xdr:col>26</xdr:col>
      <xdr:colOff>251460</xdr:colOff>
      <xdr:row>35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AEA8DE-1BBF-CCAE-B3BB-B129383EA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251460</xdr:colOff>
      <xdr:row>27</xdr:row>
      <xdr:rowOff>175260</xdr:rowOff>
    </xdr:from>
    <xdr:to>
      <xdr:col>27</xdr:col>
      <xdr:colOff>251460</xdr:colOff>
      <xdr:row>37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657D81-6325-9B8A-08DA-19E96523C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7</xdr:row>
      <xdr:rowOff>60960</xdr:rowOff>
    </xdr:from>
    <xdr:to>
      <xdr:col>16</xdr:col>
      <xdr:colOff>563880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863B6-518B-F0EE-F79F-82CA07A61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50D-F5EA-4C00-907F-F8ABAFFE34A6}">
  <dimension ref="A1:F16"/>
  <sheetViews>
    <sheetView workbookViewId="0">
      <selection activeCell="H20" sqref="H20"/>
    </sheetView>
  </sheetViews>
  <sheetFormatPr defaultRowHeight="14.4" x14ac:dyDescent="0.3"/>
  <cols>
    <col min="2" max="2" width="10.77734375" bestFit="1" customWidth="1"/>
    <col min="4" max="4" width="13.6640625" bestFit="1" customWidth="1"/>
    <col min="6" max="6" width="12" bestFit="1" customWidth="1"/>
  </cols>
  <sheetData>
    <row r="1" spans="1:6" x14ac:dyDescent="0.3">
      <c r="A1" s="5" t="s">
        <v>9</v>
      </c>
      <c r="B1" s="5"/>
    </row>
    <row r="2" spans="1:6" x14ac:dyDescent="0.3">
      <c r="A2" s="1" t="s">
        <v>8</v>
      </c>
      <c r="B2" s="1" t="s">
        <v>3</v>
      </c>
      <c r="C2" s="1" t="s">
        <v>4</v>
      </c>
      <c r="D2" s="1" t="s">
        <v>2</v>
      </c>
      <c r="E2" s="1" t="s">
        <v>5</v>
      </c>
      <c r="F2" s="1" t="s">
        <v>6</v>
      </c>
    </row>
    <row r="3" spans="1:6" x14ac:dyDescent="0.3">
      <c r="A3">
        <v>1</v>
      </c>
      <c r="B3">
        <v>30</v>
      </c>
      <c r="C3">
        <v>184.4</v>
      </c>
      <c r="D3">
        <f>$C$16*B3+$C$15</f>
        <v>202.85117644781977</v>
      </c>
      <c r="E3">
        <f t="shared" ref="E3:E12" si="0">C3-D3</f>
        <v>-18.451176447819762</v>
      </c>
      <c r="F3">
        <f>E3*E3</f>
        <v>340.44591230857867</v>
      </c>
    </row>
    <row r="4" spans="1:6" x14ac:dyDescent="0.3">
      <c r="A4">
        <v>2</v>
      </c>
      <c r="B4">
        <v>40</v>
      </c>
      <c r="C4">
        <v>279.10000000000002</v>
      </c>
      <c r="D4">
        <f t="shared" ref="D4:D12" si="1">$C$16*B4+$C$15</f>
        <v>258.35411763057937</v>
      </c>
      <c r="E4">
        <f t="shared" si="0"/>
        <v>20.745882369420656</v>
      </c>
      <c r="F4">
        <f t="shared" ref="F4:F12" si="2">E4*E4</f>
        <v>430.39163528583879</v>
      </c>
    </row>
    <row r="5" spans="1:6" x14ac:dyDescent="0.3">
      <c r="A5">
        <v>3</v>
      </c>
      <c r="B5">
        <v>40</v>
      </c>
      <c r="C5">
        <v>244</v>
      </c>
      <c r="D5">
        <f t="shared" si="1"/>
        <v>258.35411763057937</v>
      </c>
      <c r="E5">
        <f t="shared" si="0"/>
        <v>-14.354117630579367</v>
      </c>
      <c r="F5">
        <f t="shared" si="2"/>
        <v>206.04069295250943</v>
      </c>
    </row>
    <row r="6" spans="1:6" x14ac:dyDescent="0.3">
      <c r="A6">
        <v>4</v>
      </c>
      <c r="B6">
        <v>50</v>
      </c>
      <c r="C6">
        <v>314.2</v>
      </c>
      <c r="D6">
        <f t="shared" si="1"/>
        <v>313.85705881333899</v>
      </c>
      <c r="E6">
        <f t="shared" si="0"/>
        <v>0.34294118666099394</v>
      </c>
      <c r="F6">
        <f t="shared" si="2"/>
        <v>0.11760865750845069</v>
      </c>
    </row>
    <row r="7" spans="1:6" x14ac:dyDescent="0.3">
      <c r="A7">
        <v>5</v>
      </c>
      <c r="B7">
        <v>60</v>
      </c>
      <c r="C7">
        <v>382.2</v>
      </c>
      <c r="D7">
        <f t="shared" si="1"/>
        <v>369.35999999609857</v>
      </c>
      <c r="E7">
        <f t="shared" si="0"/>
        <v>12.840000003901423</v>
      </c>
      <c r="F7">
        <f t="shared" si="2"/>
        <v>164.86560010018854</v>
      </c>
    </row>
    <row r="8" spans="1:6" x14ac:dyDescent="0.3">
      <c r="A8">
        <v>6</v>
      </c>
      <c r="B8">
        <v>70</v>
      </c>
      <c r="C8">
        <v>450.2</v>
      </c>
      <c r="D8">
        <f t="shared" si="1"/>
        <v>424.86294117885814</v>
      </c>
      <c r="E8">
        <f t="shared" si="0"/>
        <v>25.337058821141852</v>
      </c>
      <c r="F8">
        <f t="shared" si="2"/>
        <v>641.96654970600218</v>
      </c>
    </row>
    <row r="9" spans="1:6" x14ac:dyDescent="0.3">
      <c r="A9">
        <v>7</v>
      </c>
      <c r="B9">
        <v>70</v>
      </c>
      <c r="C9">
        <v>423.6</v>
      </c>
      <c r="D9">
        <f t="shared" si="1"/>
        <v>424.86294117885814</v>
      </c>
      <c r="E9">
        <f t="shared" si="0"/>
        <v>-1.2629411788581137</v>
      </c>
      <c r="F9">
        <f t="shared" si="2"/>
        <v>1.5950204212555221</v>
      </c>
    </row>
    <row r="10" spans="1:6" x14ac:dyDescent="0.3">
      <c r="A10">
        <v>8</v>
      </c>
      <c r="B10">
        <v>70</v>
      </c>
      <c r="C10">
        <v>410.2</v>
      </c>
      <c r="D10">
        <f t="shared" si="1"/>
        <v>424.86294117885814</v>
      </c>
      <c r="E10">
        <f t="shared" si="0"/>
        <v>-14.662941178858148</v>
      </c>
      <c r="F10">
        <f t="shared" si="2"/>
        <v>215.00184401465398</v>
      </c>
    </row>
    <row r="11" spans="1:6" x14ac:dyDescent="0.3">
      <c r="A11">
        <v>9</v>
      </c>
      <c r="B11">
        <v>80</v>
      </c>
      <c r="C11">
        <v>500.4</v>
      </c>
      <c r="D11">
        <f t="shared" si="1"/>
        <v>480.36588236161771</v>
      </c>
      <c r="E11">
        <f t="shared" si="0"/>
        <v>20.03411763838227</v>
      </c>
      <c r="F11">
        <f t="shared" si="2"/>
        <v>401.36586954853959</v>
      </c>
    </row>
    <row r="12" spans="1:6" x14ac:dyDescent="0.3">
      <c r="A12">
        <v>10</v>
      </c>
      <c r="B12">
        <v>90</v>
      </c>
      <c r="C12">
        <v>505.3</v>
      </c>
      <c r="D12">
        <f t="shared" si="1"/>
        <v>535.86882354437728</v>
      </c>
      <c r="E12">
        <f t="shared" si="0"/>
        <v>-30.568823544377267</v>
      </c>
      <c r="F12">
        <f t="shared" si="2"/>
        <v>934.45297288727397</v>
      </c>
    </row>
    <row r="13" spans="1:6" x14ac:dyDescent="0.3">
      <c r="E13" t="s">
        <v>7</v>
      </c>
      <c r="F13">
        <f>SUM(F3:F12)</f>
        <v>3336.2437058823489</v>
      </c>
    </row>
    <row r="15" spans="1:6" x14ac:dyDescent="0.3">
      <c r="B15" t="s">
        <v>1</v>
      </c>
      <c r="C15">
        <v>36.342352899541005</v>
      </c>
    </row>
    <row r="16" spans="1:6" x14ac:dyDescent="0.3">
      <c r="B16" t="s">
        <v>0</v>
      </c>
      <c r="C16">
        <v>5.5502941182759589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B087-6B67-4BF0-8943-F0CEFF07213C}">
  <dimension ref="A1:I35"/>
  <sheetViews>
    <sheetView topLeftCell="A2" workbookViewId="0">
      <selection activeCell="B22" sqref="B22"/>
    </sheetView>
  </sheetViews>
  <sheetFormatPr defaultRowHeight="14.4" x14ac:dyDescent="0.3"/>
  <sheetData>
    <row r="1" spans="1:9" x14ac:dyDescent="0.3">
      <c r="A1" t="s">
        <v>11</v>
      </c>
    </row>
    <row r="2" spans="1:9" ht="15" thickBot="1" x14ac:dyDescent="0.35"/>
    <row r="3" spans="1:9" x14ac:dyDescent="0.3">
      <c r="A3" s="9" t="s">
        <v>12</v>
      </c>
      <c r="B3" s="9"/>
    </row>
    <row r="4" spans="1:9" x14ac:dyDescent="0.3">
      <c r="A4" s="6" t="s">
        <v>13</v>
      </c>
      <c r="B4" s="6">
        <v>0.87094441273113099</v>
      </c>
    </row>
    <row r="5" spans="1:9" x14ac:dyDescent="0.3">
      <c r="A5" s="6" t="s">
        <v>14</v>
      </c>
      <c r="B5" s="6">
        <v>0.75854417006757469</v>
      </c>
    </row>
    <row r="6" spans="1:9" x14ac:dyDescent="0.3">
      <c r="A6" s="6" t="s">
        <v>15</v>
      </c>
      <c r="B6" s="6">
        <v>0.73171574451952748</v>
      </c>
    </row>
    <row r="7" spans="1:9" x14ac:dyDescent="0.3">
      <c r="A7" s="6" t="s">
        <v>16</v>
      </c>
      <c r="B7" s="6">
        <v>14.029886645951407</v>
      </c>
    </row>
    <row r="8" spans="1:9" ht="15" thickBot="1" x14ac:dyDescent="0.35">
      <c r="A8" s="7" t="s">
        <v>17</v>
      </c>
      <c r="B8" s="7">
        <v>11</v>
      </c>
    </row>
    <row r="10" spans="1:9" ht="15" thickBot="1" x14ac:dyDescent="0.35">
      <c r="A10" t="s">
        <v>18</v>
      </c>
    </row>
    <row r="11" spans="1:9" x14ac:dyDescent="0.3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3">
      <c r="A12" s="6" t="s">
        <v>19</v>
      </c>
      <c r="B12" s="6">
        <v>1</v>
      </c>
      <c r="C12" s="6">
        <v>5565.3696172248801</v>
      </c>
      <c r="D12" s="6">
        <v>5565.3696172248801</v>
      </c>
      <c r="E12" s="6">
        <v>28.273898097713243</v>
      </c>
      <c r="F12" s="6">
        <v>4.8268776569223226E-4</v>
      </c>
    </row>
    <row r="13" spans="1:9" x14ac:dyDescent="0.3">
      <c r="A13" s="6" t="s">
        <v>20</v>
      </c>
      <c r="B13" s="6">
        <v>9</v>
      </c>
      <c r="C13" s="6">
        <v>1771.5394736842106</v>
      </c>
      <c r="D13" s="6">
        <v>196.83771929824562</v>
      </c>
      <c r="E13" s="6"/>
      <c r="F13" s="6"/>
    </row>
    <row r="14" spans="1:9" ht="15" thickBot="1" x14ac:dyDescent="0.35">
      <c r="A14" s="7" t="s">
        <v>21</v>
      </c>
      <c r="B14" s="7">
        <v>10</v>
      </c>
      <c r="C14" s="7">
        <v>7336.909090909091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9" x14ac:dyDescent="0.3">
      <c r="A17" s="6" t="s">
        <v>22</v>
      </c>
      <c r="B17" s="6">
        <v>78.28947368421052</v>
      </c>
      <c r="C17" s="6">
        <v>6.4373534820034726</v>
      </c>
      <c r="D17" s="6">
        <v>12.161748442598308</v>
      </c>
      <c r="E17" s="6">
        <v>6.8693758672734329E-7</v>
      </c>
      <c r="F17" s="6">
        <v>63.7271683954324</v>
      </c>
      <c r="G17" s="6">
        <v>92.85177897298864</v>
      </c>
      <c r="H17" s="6">
        <v>63.7271683954324</v>
      </c>
      <c r="I17" s="6">
        <v>92.85177897298864</v>
      </c>
    </row>
    <row r="18" spans="1:9" ht="15" thickBot="1" x14ac:dyDescent="0.35">
      <c r="A18" s="7" t="s">
        <v>35</v>
      </c>
      <c r="B18" s="7">
        <v>28.381578947368425</v>
      </c>
      <c r="C18" s="7">
        <v>5.3375715356733426</v>
      </c>
      <c r="D18" s="7">
        <v>5.3173205750371357</v>
      </c>
      <c r="E18" s="7">
        <v>4.8268776569223177E-4</v>
      </c>
      <c r="F18" s="7">
        <v>16.307153265997158</v>
      </c>
      <c r="G18" s="7">
        <v>40.456004628739691</v>
      </c>
      <c r="H18" s="7">
        <v>16.307153265997158</v>
      </c>
      <c r="I18" s="7">
        <v>40.456004628739691</v>
      </c>
    </row>
    <row r="22" spans="1:9" x14ac:dyDescent="0.3">
      <c r="A22" t="s">
        <v>42</v>
      </c>
      <c r="F22" t="s">
        <v>47</v>
      </c>
    </row>
    <row r="23" spans="1:9" ht="15" thickBot="1" x14ac:dyDescent="0.35"/>
    <row r="24" spans="1:9" x14ac:dyDescent="0.3">
      <c r="A24" s="8" t="s">
        <v>43</v>
      </c>
      <c r="B24" s="8" t="s">
        <v>44</v>
      </c>
      <c r="C24" s="8" t="s">
        <v>45</v>
      </c>
      <c r="D24" s="8" t="s">
        <v>46</v>
      </c>
      <c r="F24" s="8" t="s">
        <v>48</v>
      </c>
      <c r="G24" s="8" t="s">
        <v>49</v>
      </c>
    </row>
    <row r="25" spans="1:9" x14ac:dyDescent="0.3">
      <c r="A25" s="6">
        <v>1</v>
      </c>
      <c r="B25" s="6">
        <v>78.28947368421052</v>
      </c>
      <c r="C25" s="6">
        <v>-13.28947368421052</v>
      </c>
      <c r="D25" s="6">
        <v>-0.99846389372175526</v>
      </c>
      <c r="F25" s="6">
        <v>4.5454545454545459</v>
      </c>
      <c r="G25" s="6">
        <v>65</v>
      </c>
    </row>
    <row r="26" spans="1:9" x14ac:dyDescent="0.3">
      <c r="A26" s="6">
        <v>2</v>
      </c>
      <c r="B26" s="6">
        <v>78.28947368421052</v>
      </c>
      <c r="C26" s="6">
        <v>-5.2894736842105203</v>
      </c>
      <c r="D26" s="6">
        <v>-0.39740840126351024</v>
      </c>
      <c r="F26" s="6">
        <v>13.636363636363637</v>
      </c>
      <c r="G26" s="6">
        <v>73</v>
      </c>
    </row>
    <row r="27" spans="1:9" x14ac:dyDescent="0.3">
      <c r="A27" s="6">
        <v>3</v>
      </c>
      <c r="B27" s="6">
        <v>106.67105263157895</v>
      </c>
      <c r="C27" s="6">
        <v>-21.671052631578945</v>
      </c>
      <c r="D27" s="6">
        <v>-1.6281881514452787</v>
      </c>
      <c r="F27" s="6">
        <v>22.72727272727273</v>
      </c>
      <c r="G27" s="6">
        <v>85</v>
      </c>
    </row>
    <row r="28" spans="1:9" x14ac:dyDescent="0.3">
      <c r="A28" s="6">
        <v>4</v>
      </c>
      <c r="B28" s="6">
        <v>78.28947368421052</v>
      </c>
      <c r="C28" s="6">
        <v>8.7105263157894797</v>
      </c>
      <c r="D28" s="6">
        <v>0.65443871053841851</v>
      </c>
      <c r="F28" s="6">
        <v>31.81818181818182</v>
      </c>
      <c r="G28" s="6">
        <v>87</v>
      </c>
    </row>
    <row r="29" spans="1:9" x14ac:dyDescent="0.3">
      <c r="A29" s="6">
        <v>5</v>
      </c>
      <c r="B29" s="6">
        <v>106.67105263157895</v>
      </c>
      <c r="C29" s="6">
        <v>-8.6710526315789451</v>
      </c>
      <c r="D29" s="6">
        <v>-0.65147297620063049</v>
      </c>
      <c r="F29" s="6">
        <v>40.909090909090914</v>
      </c>
      <c r="G29" s="6">
        <v>95</v>
      </c>
    </row>
    <row r="30" spans="1:9" x14ac:dyDescent="0.3">
      <c r="A30" s="6">
        <v>6</v>
      </c>
      <c r="B30" s="6">
        <v>78.28947368421052</v>
      </c>
      <c r="C30" s="6">
        <v>16.71052631578948</v>
      </c>
      <c r="D30" s="6">
        <v>1.2554942029966636</v>
      </c>
      <c r="F30" s="6">
        <v>50.000000000000007</v>
      </c>
      <c r="G30" s="6">
        <v>98</v>
      </c>
    </row>
    <row r="31" spans="1:9" x14ac:dyDescent="0.3">
      <c r="A31" s="6">
        <v>7</v>
      </c>
      <c r="B31" s="6">
        <v>135.05263157894737</v>
      </c>
      <c r="C31" s="6">
        <v>-10.05263157894737</v>
      </c>
      <c r="D31" s="6">
        <v>-0.75527367802318957</v>
      </c>
      <c r="F31" s="6">
        <v>59.090909090909093</v>
      </c>
      <c r="G31" s="6">
        <v>105</v>
      </c>
    </row>
    <row r="32" spans="1:9" x14ac:dyDescent="0.3">
      <c r="A32" s="6">
        <v>8</v>
      </c>
      <c r="B32" s="6">
        <v>106.67105263157895</v>
      </c>
      <c r="C32" s="6">
        <v>-1.6710526315789451</v>
      </c>
      <c r="D32" s="6">
        <v>-0.12554942029966615</v>
      </c>
      <c r="F32" s="6">
        <v>68.181818181818187</v>
      </c>
      <c r="G32" s="6">
        <v>125</v>
      </c>
    </row>
    <row r="33" spans="1:7" x14ac:dyDescent="0.3">
      <c r="A33" s="6">
        <v>9</v>
      </c>
      <c r="B33" s="6">
        <v>106.67105263157895</v>
      </c>
      <c r="C33" s="6">
        <v>18.328947368421055</v>
      </c>
      <c r="D33" s="6">
        <v>1.3770893108459463</v>
      </c>
      <c r="F33" s="6">
        <v>77.27272727272728</v>
      </c>
      <c r="G33" s="6">
        <v>125</v>
      </c>
    </row>
    <row r="34" spans="1:7" x14ac:dyDescent="0.3">
      <c r="A34" s="6">
        <v>10</v>
      </c>
      <c r="B34" s="6">
        <v>135.05263157894737</v>
      </c>
      <c r="C34" s="6">
        <v>1.9473684210526301</v>
      </c>
      <c r="D34" s="6">
        <v>0.14630956066417794</v>
      </c>
      <c r="F34" s="6">
        <v>86.363636363636374</v>
      </c>
      <c r="G34" s="6">
        <v>137</v>
      </c>
    </row>
    <row r="35" spans="1:7" ht="15" thickBot="1" x14ac:dyDescent="0.35">
      <c r="A35" s="7">
        <v>11</v>
      </c>
      <c r="B35" s="7">
        <v>135.05263157894737</v>
      </c>
      <c r="C35" s="7">
        <v>14.94736842105263</v>
      </c>
      <c r="D35" s="7">
        <v>1.1230247359088261</v>
      </c>
      <c r="F35" s="7">
        <v>95.454545454545467</v>
      </c>
      <c r="G35" s="7">
        <v>150</v>
      </c>
    </row>
  </sheetData>
  <sortState xmlns:xlrd2="http://schemas.microsoft.com/office/spreadsheetml/2017/richdata2" ref="G25:G35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328A-2CA1-4FB1-806F-6B6F9FF06568}">
  <dimension ref="A1:I35"/>
  <sheetViews>
    <sheetView topLeftCell="A20" workbookViewId="0">
      <selection activeCell="B4" sqref="B4"/>
    </sheetView>
  </sheetViews>
  <sheetFormatPr defaultRowHeight="14.4" x14ac:dyDescent="0.3"/>
  <sheetData>
    <row r="1" spans="1:9" x14ac:dyDescent="0.3">
      <c r="A1" t="s">
        <v>11</v>
      </c>
    </row>
    <row r="2" spans="1:9" ht="15" thickBot="1" x14ac:dyDescent="0.35"/>
    <row r="3" spans="1:9" x14ac:dyDescent="0.3">
      <c r="A3" s="9" t="s">
        <v>12</v>
      </c>
      <c r="B3" s="9"/>
    </row>
    <row r="4" spans="1:9" x14ac:dyDescent="0.3">
      <c r="A4" s="6" t="s">
        <v>13</v>
      </c>
      <c r="B4" s="6">
        <v>0.89065230064918011</v>
      </c>
    </row>
    <row r="5" spans="1:9" x14ac:dyDescent="0.3">
      <c r="A5" s="6" t="s">
        <v>14</v>
      </c>
      <c r="B5" s="6">
        <v>0.79326152065167754</v>
      </c>
    </row>
    <row r="6" spans="1:9" x14ac:dyDescent="0.3">
      <c r="A6" s="6" t="s">
        <v>15</v>
      </c>
      <c r="B6" s="6">
        <v>0.77029057850186389</v>
      </c>
    </row>
    <row r="7" spans="1:9" x14ac:dyDescent="0.3">
      <c r="A7" s="6" t="s">
        <v>16</v>
      </c>
      <c r="B7" s="6">
        <v>12.982130575745812</v>
      </c>
    </row>
    <row r="8" spans="1:9" ht="15" thickBot="1" x14ac:dyDescent="0.35">
      <c r="A8" s="7" t="s">
        <v>17</v>
      </c>
      <c r="B8" s="7">
        <v>11</v>
      </c>
    </row>
    <row r="10" spans="1:9" ht="15" thickBot="1" x14ac:dyDescent="0.35">
      <c r="A10" t="s">
        <v>18</v>
      </c>
    </row>
    <row r="11" spans="1:9" x14ac:dyDescent="0.3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3">
      <c r="A12" s="6" t="s">
        <v>19</v>
      </c>
      <c r="B12" s="6">
        <v>1</v>
      </c>
      <c r="C12" s="6">
        <v>5820.0876623376626</v>
      </c>
      <c r="D12" s="6">
        <v>5820.0876623376626</v>
      </c>
      <c r="E12" s="6">
        <v>34.533260128301457</v>
      </c>
      <c r="F12" s="6">
        <v>2.3585089825842935E-4</v>
      </c>
    </row>
    <row r="13" spans="1:9" x14ac:dyDescent="0.3">
      <c r="A13" s="6" t="s">
        <v>20</v>
      </c>
      <c r="B13" s="6">
        <v>9</v>
      </c>
      <c r="C13" s="6">
        <v>1516.8214285714284</v>
      </c>
      <c r="D13" s="6">
        <v>168.53571428571428</v>
      </c>
      <c r="E13" s="6"/>
      <c r="F13" s="6"/>
    </row>
    <row r="14" spans="1:9" ht="15" thickBot="1" x14ac:dyDescent="0.35">
      <c r="A14" s="7" t="s">
        <v>21</v>
      </c>
      <c r="B14" s="7">
        <v>10</v>
      </c>
      <c r="C14" s="7">
        <v>7336.909090909091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9" x14ac:dyDescent="0.3">
      <c r="A17" s="6" t="s">
        <v>22</v>
      </c>
      <c r="B17" s="6">
        <v>16.250000000000014</v>
      </c>
      <c r="C17" s="6">
        <v>15.45182605944775</v>
      </c>
      <c r="D17" s="6">
        <v>1.0516556384650884</v>
      </c>
      <c r="E17" s="6">
        <v>0.32037363705981686</v>
      </c>
      <c r="F17" s="6">
        <v>-18.704458998691685</v>
      </c>
      <c r="G17" s="6">
        <v>51.204458998691713</v>
      </c>
      <c r="H17" s="6">
        <v>-18.704458998691685</v>
      </c>
      <c r="I17" s="6">
        <v>51.204458998691713</v>
      </c>
    </row>
    <row r="18" spans="1:9" ht="15" thickBot="1" x14ac:dyDescent="0.35">
      <c r="A18" s="7" t="s">
        <v>35</v>
      </c>
      <c r="B18" s="7">
        <v>27.607142857142854</v>
      </c>
      <c r="C18" s="7">
        <v>4.6978881490755491</v>
      </c>
      <c r="D18" s="7">
        <v>5.8765006703225557</v>
      </c>
      <c r="E18" s="7">
        <v>2.3585089825842957E-4</v>
      </c>
      <c r="F18" s="7">
        <v>16.9797815306868</v>
      </c>
      <c r="G18" s="7">
        <v>38.234504183598908</v>
      </c>
      <c r="H18" s="7">
        <v>16.9797815306868</v>
      </c>
      <c r="I18" s="7">
        <v>38.234504183598908</v>
      </c>
    </row>
    <row r="22" spans="1:9" x14ac:dyDescent="0.3">
      <c r="A22" t="s">
        <v>42</v>
      </c>
      <c r="F22" t="s">
        <v>47</v>
      </c>
    </row>
    <row r="23" spans="1:9" ht="15" thickBot="1" x14ac:dyDescent="0.35"/>
    <row r="24" spans="1:9" x14ac:dyDescent="0.3">
      <c r="A24" s="8" t="s">
        <v>43</v>
      </c>
      <c r="B24" s="8" t="s">
        <v>44</v>
      </c>
      <c r="C24" s="8" t="s">
        <v>45</v>
      </c>
      <c r="D24" s="8" t="s">
        <v>46</v>
      </c>
      <c r="F24" s="8" t="s">
        <v>48</v>
      </c>
      <c r="G24" s="8" t="s">
        <v>49</v>
      </c>
    </row>
    <row r="25" spans="1:9" x14ac:dyDescent="0.3">
      <c r="A25" s="6">
        <v>1</v>
      </c>
      <c r="B25" s="6">
        <v>71.464285714285722</v>
      </c>
      <c r="C25" s="6">
        <v>-6.4642857142857224</v>
      </c>
      <c r="D25" s="6">
        <v>-0.52487189176334326</v>
      </c>
      <c r="F25" s="6">
        <v>4.5454545454545459</v>
      </c>
      <c r="G25" s="6">
        <v>65</v>
      </c>
    </row>
    <row r="26" spans="1:9" x14ac:dyDescent="0.3">
      <c r="A26" s="6">
        <v>2</v>
      </c>
      <c r="B26" s="6">
        <v>71.464285714285722</v>
      </c>
      <c r="C26" s="6">
        <v>1.5357142857142776</v>
      </c>
      <c r="D26" s="6">
        <v>0.12469332235261665</v>
      </c>
      <c r="F26" s="6">
        <v>13.636363636363637</v>
      </c>
      <c r="G26" s="6">
        <v>73</v>
      </c>
    </row>
    <row r="27" spans="1:9" x14ac:dyDescent="0.3">
      <c r="A27" s="6">
        <v>3</v>
      </c>
      <c r="B27" s="6">
        <v>71.464285714285722</v>
      </c>
      <c r="C27" s="6">
        <v>13.535714285714278</v>
      </c>
      <c r="D27" s="6">
        <v>1.0990411435265566</v>
      </c>
      <c r="F27" s="6">
        <v>22.72727272727273</v>
      </c>
      <c r="G27" s="6">
        <v>85</v>
      </c>
    </row>
    <row r="28" spans="1:9" x14ac:dyDescent="0.3">
      <c r="A28" s="6">
        <v>4</v>
      </c>
      <c r="B28" s="6">
        <v>99.071428571428569</v>
      </c>
      <c r="C28" s="6">
        <v>-12.071428571428569</v>
      </c>
      <c r="D28" s="6">
        <v>-0.98014751058568939</v>
      </c>
      <c r="F28" s="6">
        <v>31.81818181818182</v>
      </c>
      <c r="G28" s="6">
        <v>87</v>
      </c>
    </row>
    <row r="29" spans="1:9" x14ac:dyDescent="0.3">
      <c r="A29" s="6">
        <v>5</v>
      </c>
      <c r="B29" s="6">
        <v>99.071428571428569</v>
      </c>
      <c r="C29" s="6">
        <v>-1.0714285714285694</v>
      </c>
      <c r="D29" s="6">
        <v>-8.6995341176244467E-2</v>
      </c>
      <c r="F29" s="6">
        <v>40.909090909090914</v>
      </c>
      <c r="G29" s="6">
        <v>95</v>
      </c>
    </row>
    <row r="30" spans="1:9" x14ac:dyDescent="0.3">
      <c r="A30" s="6">
        <v>6</v>
      </c>
      <c r="B30" s="6">
        <v>99.071428571428569</v>
      </c>
      <c r="C30" s="6">
        <v>-4.0714285714285694</v>
      </c>
      <c r="D30" s="6">
        <v>-0.33058229646972942</v>
      </c>
      <c r="F30" s="6">
        <v>50.000000000000007</v>
      </c>
      <c r="G30" s="6">
        <v>98</v>
      </c>
    </row>
    <row r="31" spans="1:9" x14ac:dyDescent="0.3">
      <c r="A31" s="6">
        <v>7</v>
      </c>
      <c r="B31" s="6">
        <v>126.67857142857143</v>
      </c>
      <c r="C31" s="6">
        <v>-1.6785714285714306</v>
      </c>
      <c r="D31" s="6">
        <v>-0.13629270117611675</v>
      </c>
      <c r="F31" s="6">
        <v>59.090909090909093</v>
      </c>
      <c r="G31" s="6">
        <v>105</v>
      </c>
    </row>
    <row r="32" spans="1:9" x14ac:dyDescent="0.3">
      <c r="A32" s="6">
        <v>8</v>
      </c>
      <c r="B32" s="6">
        <v>126.67857142857143</v>
      </c>
      <c r="C32" s="6">
        <v>-21.678571428571431</v>
      </c>
      <c r="D32" s="6">
        <v>-1.7602057364660166</v>
      </c>
      <c r="F32" s="6">
        <v>68.181818181818187</v>
      </c>
      <c r="G32" s="6">
        <v>125</v>
      </c>
    </row>
    <row r="33" spans="1:7" x14ac:dyDescent="0.3">
      <c r="A33" s="6">
        <v>9</v>
      </c>
      <c r="B33" s="6">
        <v>126.67857142857143</v>
      </c>
      <c r="C33" s="6">
        <v>-1.6785714285714306</v>
      </c>
      <c r="D33" s="6">
        <v>-0.13629270117611675</v>
      </c>
      <c r="F33" s="6">
        <v>77.27272727272728</v>
      </c>
      <c r="G33" s="6">
        <v>125</v>
      </c>
    </row>
    <row r="34" spans="1:7" x14ac:dyDescent="0.3">
      <c r="A34" s="6">
        <v>10</v>
      </c>
      <c r="B34" s="6">
        <v>126.67857142857143</v>
      </c>
      <c r="C34" s="6">
        <v>10.321428571428569</v>
      </c>
      <c r="D34" s="6">
        <v>0.83805511999782312</v>
      </c>
      <c r="F34" s="6">
        <v>86.363636363636374</v>
      </c>
      <c r="G34" s="6">
        <v>137</v>
      </c>
    </row>
    <row r="35" spans="1:7" ht="15" thickBot="1" x14ac:dyDescent="0.35">
      <c r="A35" s="7">
        <v>11</v>
      </c>
      <c r="B35" s="7">
        <v>126.67857142857143</v>
      </c>
      <c r="C35" s="7">
        <v>23.321428571428569</v>
      </c>
      <c r="D35" s="7">
        <v>1.893598592936258</v>
      </c>
      <c r="F35" s="7">
        <v>95.454545454545467</v>
      </c>
      <c r="G35" s="7">
        <v>150</v>
      </c>
    </row>
  </sheetData>
  <sortState xmlns:xlrd2="http://schemas.microsoft.com/office/spreadsheetml/2017/richdata2" ref="G25:G35">
    <sortCondition ref="G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A850-243A-46AD-8AC4-FDB65AF3327C}">
  <dimension ref="A1:I36"/>
  <sheetViews>
    <sheetView workbookViewId="0">
      <selection sqref="A1:I36"/>
    </sheetView>
  </sheetViews>
  <sheetFormatPr defaultRowHeight="14.4" x14ac:dyDescent="0.3"/>
  <cols>
    <col min="1" max="1" width="17.44140625" bestFit="1" customWidth="1"/>
  </cols>
  <sheetData>
    <row r="1" spans="1:9" x14ac:dyDescent="0.3">
      <c r="A1" t="s">
        <v>11</v>
      </c>
    </row>
    <row r="2" spans="1:9" ht="15" thickBot="1" x14ac:dyDescent="0.35"/>
    <row r="3" spans="1:9" x14ac:dyDescent="0.3">
      <c r="A3" s="9" t="s">
        <v>12</v>
      </c>
      <c r="B3" s="9"/>
    </row>
    <row r="4" spans="1:9" x14ac:dyDescent="0.3">
      <c r="A4" s="6" t="s">
        <v>13</v>
      </c>
      <c r="B4" s="6">
        <v>0.95885302024577923</v>
      </c>
    </row>
    <row r="5" spans="1:9" x14ac:dyDescent="0.3">
      <c r="A5" s="6" t="s">
        <v>14</v>
      </c>
      <c r="B5" s="6">
        <v>0.91939911443445266</v>
      </c>
    </row>
    <row r="6" spans="1:9" x14ac:dyDescent="0.3">
      <c r="A6" s="6" t="s">
        <v>15</v>
      </c>
      <c r="B6" s="6">
        <v>0.89924889304306577</v>
      </c>
    </row>
    <row r="7" spans="1:9" x14ac:dyDescent="0.3">
      <c r="A7" s="6" t="s">
        <v>16</v>
      </c>
      <c r="B7" s="6">
        <v>8.5976840634643263</v>
      </c>
    </row>
    <row r="8" spans="1:9" ht="15" thickBot="1" x14ac:dyDescent="0.35">
      <c r="A8" s="7" t="s">
        <v>17</v>
      </c>
      <c r="B8" s="7">
        <v>11</v>
      </c>
    </row>
    <row r="10" spans="1:9" ht="15" thickBot="1" x14ac:dyDescent="0.35">
      <c r="A10" t="s">
        <v>18</v>
      </c>
    </row>
    <row r="11" spans="1:9" x14ac:dyDescent="0.3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3">
      <c r="A12" s="6" t="s">
        <v>19</v>
      </c>
      <c r="B12" s="6">
        <v>2</v>
      </c>
      <c r="C12" s="6">
        <v>6745.5477208679031</v>
      </c>
      <c r="D12" s="6">
        <v>3372.7738604339515</v>
      </c>
      <c r="E12" s="6">
        <v>45.627246300502065</v>
      </c>
      <c r="F12" s="6">
        <v>4.2204548032085883E-5</v>
      </c>
    </row>
    <row r="13" spans="1:9" x14ac:dyDescent="0.3">
      <c r="A13" s="6" t="s">
        <v>20</v>
      </c>
      <c r="B13" s="6">
        <v>8</v>
      </c>
      <c r="C13" s="6">
        <v>591.36137004118768</v>
      </c>
      <c r="D13" s="6">
        <v>73.92017125514846</v>
      </c>
      <c r="E13" s="6"/>
      <c r="F13" s="6"/>
    </row>
    <row r="14" spans="1:9" ht="15" thickBot="1" x14ac:dyDescent="0.35">
      <c r="A14" s="7" t="s">
        <v>21</v>
      </c>
      <c r="B14" s="7">
        <v>10</v>
      </c>
      <c r="C14" s="7">
        <v>7336.909090909091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9" x14ac:dyDescent="0.3">
      <c r="A17" s="6" t="s">
        <v>22</v>
      </c>
      <c r="B17" s="6">
        <v>19.225449815738116</v>
      </c>
      <c r="C17" s="6">
        <v>15.299254514878299</v>
      </c>
      <c r="D17" s="6">
        <v>1.2566265759577795</v>
      </c>
      <c r="E17" s="6">
        <v>0.24433852806496709</v>
      </c>
      <c r="F17" s="6">
        <v>-16.054694361112269</v>
      </c>
      <c r="G17" s="6">
        <v>54.505593992588501</v>
      </c>
      <c r="H17" s="6">
        <v>-16.054694361112269</v>
      </c>
      <c r="I17" s="6">
        <v>54.505593992588501</v>
      </c>
    </row>
    <row r="18" spans="1:9" x14ac:dyDescent="0.3">
      <c r="A18" s="6" t="s">
        <v>35</v>
      </c>
      <c r="B18" s="6">
        <v>44.094949057012791</v>
      </c>
      <c r="C18" s="6">
        <v>11.035615259193971</v>
      </c>
      <c r="D18" s="6">
        <v>3.9956946687024533</v>
      </c>
      <c r="E18" s="6">
        <v>3.9735832344607513E-3</v>
      </c>
      <c r="F18" s="6">
        <v>18.646774634789285</v>
      </c>
      <c r="G18" s="6">
        <v>69.5431234792363</v>
      </c>
      <c r="H18" s="6">
        <v>18.646774634789285</v>
      </c>
      <c r="I18" s="6">
        <v>69.5431234792363</v>
      </c>
    </row>
    <row r="19" spans="1:9" ht="15" thickBot="1" x14ac:dyDescent="0.35">
      <c r="A19" s="7" t="s">
        <v>50</v>
      </c>
      <c r="B19" s="7">
        <v>10.453500975504021</v>
      </c>
      <c r="C19" s="7">
        <v>5.5525475801012298</v>
      </c>
      <c r="D19" s="7">
        <v>1.8826495090229267</v>
      </c>
      <c r="E19" s="7">
        <v>9.651138229039935E-2</v>
      </c>
      <c r="F19" s="7">
        <v>-2.3506967051273069</v>
      </c>
      <c r="G19" s="7">
        <v>23.257698656135346</v>
      </c>
      <c r="H19" s="7">
        <v>-2.3506967051273069</v>
      </c>
      <c r="I19" s="7">
        <v>23.257698656135346</v>
      </c>
    </row>
    <row r="23" spans="1:9" x14ac:dyDescent="0.3">
      <c r="A23" t="s">
        <v>42</v>
      </c>
      <c r="F23" t="s">
        <v>47</v>
      </c>
    </row>
    <row r="24" spans="1:9" ht="15" thickBot="1" x14ac:dyDescent="0.35"/>
    <row r="25" spans="1:9" x14ac:dyDescent="0.3">
      <c r="A25" s="8" t="s">
        <v>43</v>
      </c>
      <c r="B25" s="8" t="s">
        <v>44</v>
      </c>
      <c r="C25" s="8" t="s">
        <v>45</v>
      </c>
      <c r="D25" s="8" t="s">
        <v>46</v>
      </c>
      <c r="F25" s="8" t="s">
        <v>48</v>
      </c>
      <c r="G25" s="8" t="s">
        <v>49</v>
      </c>
    </row>
    <row r="26" spans="1:9" x14ac:dyDescent="0.3">
      <c r="A26" s="6">
        <v>1</v>
      </c>
      <c r="B26" s="6">
        <v>63.320398872750907</v>
      </c>
      <c r="C26" s="6">
        <v>1.6796011272490929</v>
      </c>
      <c r="D26" s="6">
        <v>0.21841360230797618</v>
      </c>
      <c r="F26" s="6">
        <v>4.5454545454545459</v>
      </c>
      <c r="G26" s="6">
        <v>65</v>
      </c>
    </row>
    <row r="27" spans="1:9" x14ac:dyDescent="0.3">
      <c r="A27" s="6">
        <v>2</v>
      </c>
      <c r="B27" s="6">
        <v>67.72989377845218</v>
      </c>
      <c r="C27" s="6">
        <v>5.2701062215478203</v>
      </c>
      <c r="D27" s="6">
        <v>0.68531919020510901</v>
      </c>
      <c r="F27" s="6">
        <v>13.636363636363637</v>
      </c>
      <c r="G27" s="6">
        <v>73</v>
      </c>
    </row>
    <row r="28" spans="1:9" x14ac:dyDescent="0.3">
      <c r="A28" s="6">
        <v>3</v>
      </c>
      <c r="B28" s="6">
        <v>95.821374376761327</v>
      </c>
      <c r="C28" s="6">
        <v>-10.821374376761327</v>
      </c>
      <c r="D28" s="6">
        <v>-1.4072003889535067</v>
      </c>
      <c r="F28" s="6">
        <v>22.72727272727273</v>
      </c>
      <c r="G28" s="6">
        <v>85</v>
      </c>
    </row>
    <row r="29" spans="1:9" x14ac:dyDescent="0.3">
      <c r="A29" s="6">
        <v>4</v>
      </c>
      <c r="B29" s="6">
        <v>80.958378495556019</v>
      </c>
      <c r="C29" s="6">
        <v>6.0416215044439809</v>
      </c>
      <c r="D29" s="6">
        <v>0.78564624371750935</v>
      </c>
      <c r="F29" s="6">
        <v>31.81818181818182</v>
      </c>
      <c r="G29" s="6">
        <v>87</v>
      </c>
    </row>
    <row r="30" spans="1:9" x14ac:dyDescent="0.3">
      <c r="A30" s="6">
        <v>5</v>
      </c>
      <c r="B30" s="6">
        <v>104.64036418816389</v>
      </c>
      <c r="C30" s="6">
        <v>-6.6403641881638862</v>
      </c>
      <c r="D30" s="6">
        <v>-0.86350612621294154</v>
      </c>
      <c r="F30" s="6">
        <v>40.909090909090914</v>
      </c>
      <c r="G30" s="6">
        <v>95</v>
      </c>
    </row>
    <row r="31" spans="1:9" x14ac:dyDescent="0.3">
      <c r="A31" s="6">
        <v>6</v>
      </c>
      <c r="B31" s="6">
        <v>103.00585302406242</v>
      </c>
      <c r="C31" s="6">
        <v>-8.0058530240624179</v>
      </c>
      <c r="D31" s="6">
        <v>-1.0410728893696162</v>
      </c>
      <c r="F31" s="6">
        <v>50.000000000000007</v>
      </c>
      <c r="G31" s="6">
        <v>98</v>
      </c>
    </row>
    <row r="32" spans="1:9" x14ac:dyDescent="0.3">
      <c r="A32" s="6">
        <v>7</v>
      </c>
      <c r="B32" s="6">
        <v>132.731844786473</v>
      </c>
      <c r="C32" s="6">
        <v>-7.7318447864730047</v>
      </c>
      <c r="D32" s="6">
        <v>-1.0054411401030607</v>
      </c>
      <c r="F32" s="6">
        <v>59.090909090909093</v>
      </c>
      <c r="G32" s="6">
        <v>105</v>
      </c>
    </row>
    <row r="33" spans="1:7" x14ac:dyDescent="0.3">
      <c r="A33" s="6">
        <v>8</v>
      </c>
      <c r="B33" s="6">
        <v>109.04985909386517</v>
      </c>
      <c r="C33" s="6">
        <v>-4.049859093865166</v>
      </c>
      <c r="D33" s="6">
        <v>-0.52663950933370918</v>
      </c>
      <c r="F33" s="6">
        <v>68.181818181818187</v>
      </c>
      <c r="G33" s="6">
        <v>125</v>
      </c>
    </row>
    <row r="34" spans="1:7" x14ac:dyDescent="0.3">
      <c r="A34" s="6">
        <v>9</v>
      </c>
      <c r="B34" s="6">
        <v>113.45935399956645</v>
      </c>
      <c r="C34" s="6">
        <v>11.540646000433554</v>
      </c>
      <c r="D34" s="6">
        <v>1.5007337307782171</v>
      </c>
      <c r="F34" s="6">
        <v>77.27272727272728</v>
      </c>
      <c r="G34" s="6">
        <v>125</v>
      </c>
    </row>
    <row r="35" spans="1:7" x14ac:dyDescent="0.3">
      <c r="A35" s="6">
        <v>10</v>
      </c>
      <c r="B35" s="6">
        <v>132.731844786473</v>
      </c>
      <c r="C35" s="6">
        <v>4.2681552135269953</v>
      </c>
      <c r="D35" s="6">
        <v>0.55502651211173371</v>
      </c>
      <c r="F35" s="6">
        <v>86.363636363636374</v>
      </c>
      <c r="G35" s="6">
        <v>137</v>
      </c>
    </row>
    <row r="36" spans="1:7" ht="15" thickBot="1" x14ac:dyDescent="0.35">
      <c r="A36" s="7">
        <v>11</v>
      </c>
      <c r="B36" s="7">
        <v>141.55083459787556</v>
      </c>
      <c r="C36" s="7">
        <v>8.4491654021244358</v>
      </c>
      <c r="D36" s="7">
        <v>1.0987207748522989</v>
      </c>
      <c r="F36" s="7">
        <v>95.454545454545467</v>
      </c>
      <c r="G36" s="7">
        <v>150</v>
      </c>
    </row>
  </sheetData>
  <sortState xmlns:xlrd2="http://schemas.microsoft.com/office/spreadsheetml/2017/richdata2" ref="G26:G36">
    <sortCondition ref="G2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7055-3CCB-4A79-A7A3-CC45E9296820}">
  <dimension ref="A1:K37"/>
  <sheetViews>
    <sheetView workbookViewId="0">
      <selection activeCell="K28" sqref="K28"/>
    </sheetView>
  </sheetViews>
  <sheetFormatPr defaultRowHeight="14.4" x14ac:dyDescent="0.3"/>
  <sheetData>
    <row r="1" spans="1:9" x14ac:dyDescent="0.3">
      <c r="A1" t="s">
        <v>11</v>
      </c>
    </row>
    <row r="2" spans="1:9" ht="15" thickBot="1" x14ac:dyDescent="0.35"/>
    <row r="3" spans="1:9" x14ac:dyDescent="0.3">
      <c r="A3" s="9" t="s">
        <v>12</v>
      </c>
      <c r="B3" s="9"/>
    </row>
    <row r="4" spans="1:9" x14ac:dyDescent="0.3">
      <c r="A4" s="6" t="s">
        <v>13</v>
      </c>
      <c r="B4" s="6">
        <v>0.97083330225950781</v>
      </c>
    </row>
    <row r="5" spans="1:9" x14ac:dyDescent="0.3">
      <c r="A5" s="6" t="s">
        <v>14</v>
      </c>
      <c r="B5" s="6">
        <v>0.94251730077610085</v>
      </c>
    </row>
    <row r="6" spans="1:9" x14ac:dyDescent="0.3">
      <c r="A6" s="6" t="s">
        <v>15</v>
      </c>
      <c r="B6" s="6">
        <v>0.91788185825157265</v>
      </c>
    </row>
    <row r="7" spans="1:9" x14ac:dyDescent="0.3">
      <c r="A7" s="6" t="s">
        <v>16</v>
      </c>
      <c r="B7" s="6">
        <v>7.7620444518348322</v>
      </c>
    </row>
    <row r="8" spans="1:9" ht="15" thickBot="1" x14ac:dyDescent="0.35">
      <c r="A8" s="7" t="s">
        <v>17</v>
      </c>
      <c r="B8" s="7">
        <v>11</v>
      </c>
    </row>
    <row r="10" spans="1:9" ht="15" thickBot="1" x14ac:dyDescent="0.35">
      <c r="A10" t="s">
        <v>18</v>
      </c>
    </row>
    <row r="11" spans="1:9" x14ac:dyDescent="0.3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3">
      <c r="A12" s="6" t="s">
        <v>19</v>
      </c>
      <c r="B12" s="6">
        <v>3</v>
      </c>
      <c r="C12" s="6">
        <v>6915.1637524032722</v>
      </c>
      <c r="D12" s="6">
        <v>2305.0545841344242</v>
      </c>
      <c r="E12" s="6">
        <v>38.258590233874827</v>
      </c>
      <c r="F12" s="6">
        <v>1.0362483084699003E-4</v>
      </c>
    </row>
    <row r="13" spans="1:9" x14ac:dyDescent="0.3">
      <c r="A13" s="6" t="s">
        <v>20</v>
      </c>
      <c r="B13" s="6">
        <v>7</v>
      </c>
      <c r="C13" s="6">
        <v>421.74533850581929</v>
      </c>
      <c r="D13" s="6">
        <v>60.249334072259899</v>
      </c>
      <c r="E13" s="6"/>
      <c r="F13" s="6"/>
    </row>
    <row r="14" spans="1:9" ht="15" thickBot="1" x14ac:dyDescent="0.35">
      <c r="A14" s="7" t="s">
        <v>21</v>
      </c>
      <c r="B14" s="7">
        <v>10</v>
      </c>
      <c r="C14" s="7">
        <v>7336.9090909090919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11" x14ac:dyDescent="0.3">
      <c r="A17" s="6" t="s">
        <v>22</v>
      </c>
      <c r="B17" s="6">
        <v>26.4403704167188</v>
      </c>
      <c r="C17" s="6">
        <v>11.527959527901857</v>
      </c>
      <c r="D17" s="6">
        <v>2.2935863326656798</v>
      </c>
      <c r="E17" s="6">
        <v>5.5513321379179484E-2</v>
      </c>
      <c r="F17" s="6">
        <v>-0.818922254338041</v>
      </c>
      <c r="G17" s="6">
        <v>53.69966308777564</v>
      </c>
      <c r="H17" s="6">
        <v>-0.818922254338041</v>
      </c>
      <c r="I17" s="6">
        <v>53.69966308777564</v>
      </c>
    </row>
    <row r="18" spans="1:11" x14ac:dyDescent="0.3">
      <c r="A18" s="6" t="s">
        <v>35</v>
      </c>
      <c r="B18" s="6">
        <v>30.803403829307975</v>
      </c>
      <c r="C18" s="6">
        <v>14.658785509861591</v>
      </c>
      <c r="D18" s="6">
        <v>2.101361249101108</v>
      </c>
      <c r="E18" s="6">
        <v>7.3722864813422551E-2</v>
      </c>
      <c r="F18" s="6">
        <v>-3.8591158862076469</v>
      </c>
      <c r="G18" s="6">
        <v>65.465923544823596</v>
      </c>
      <c r="H18" s="6">
        <v>-3.8591158862076469</v>
      </c>
      <c r="I18" s="6">
        <v>65.465923544823596</v>
      </c>
    </row>
    <row r="19" spans="1:11" x14ac:dyDescent="0.3">
      <c r="A19" s="6" t="s">
        <v>50</v>
      </c>
      <c r="B19" s="6">
        <v>12.567450882242523</v>
      </c>
      <c r="C19" s="6">
        <v>4.4591410570417986</v>
      </c>
      <c r="D19" s="6">
        <v>2.8183568811747324</v>
      </c>
      <c r="E19" s="6">
        <v>2.5834115489141291E-2</v>
      </c>
      <c r="F19" s="6">
        <v>2.0232577974883998</v>
      </c>
      <c r="G19" s="6">
        <v>23.111643966996645</v>
      </c>
      <c r="H19" s="6">
        <v>2.0232577974883998</v>
      </c>
      <c r="I19" s="6">
        <v>23.111643966996645</v>
      </c>
    </row>
    <row r="20" spans="1:11" ht="15" thickBot="1" x14ac:dyDescent="0.35">
      <c r="A20" s="7" t="s">
        <v>51</v>
      </c>
      <c r="B20" s="7">
        <v>4.5759604555124529</v>
      </c>
      <c r="C20" s="7">
        <v>7.1430167838900118</v>
      </c>
      <c r="D20" s="7">
        <v>0.64062014607509199</v>
      </c>
      <c r="E20" s="7">
        <v>0.54216428047038434</v>
      </c>
      <c r="F20" s="7">
        <v>-12.314590261208169</v>
      </c>
      <c r="G20" s="7">
        <v>21.466511172233076</v>
      </c>
      <c r="H20" s="7">
        <v>-12.314590261208169</v>
      </c>
      <c r="I20" s="7">
        <v>21.466511172233076</v>
      </c>
    </row>
    <row r="24" spans="1:11" x14ac:dyDescent="0.3">
      <c r="A24" t="s">
        <v>42</v>
      </c>
      <c r="F24" t="s">
        <v>47</v>
      </c>
    </row>
    <row r="25" spans="1:11" ht="15" thickBot="1" x14ac:dyDescent="0.35"/>
    <row r="26" spans="1:11" x14ac:dyDescent="0.3">
      <c r="A26" s="8" t="s">
        <v>43</v>
      </c>
      <c r="B26" s="8" t="s">
        <v>44</v>
      </c>
      <c r="C26" s="8" t="s">
        <v>45</v>
      </c>
      <c r="D26" s="8" t="s">
        <v>46</v>
      </c>
      <c r="F26" s="8" t="s">
        <v>48</v>
      </c>
      <c r="G26" s="8" t="s">
        <v>49</v>
      </c>
    </row>
    <row r="27" spans="1:11" x14ac:dyDescent="0.3">
      <c r="A27" s="6">
        <v>1</v>
      </c>
      <c r="B27" s="6">
        <v>66.395695157051676</v>
      </c>
      <c r="C27" s="6">
        <v>-1.3956951570516765</v>
      </c>
      <c r="D27" s="6">
        <v>-0.21491435561455613</v>
      </c>
      <c r="F27" s="6">
        <v>4.5454545454545459</v>
      </c>
      <c r="G27" s="6">
        <v>65</v>
      </c>
      <c r="K27">
        <f>B17+B18*2.1+B19*2</f>
        <v>116.26242022275059</v>
      </c>
    </row>
    <row r="28" spans="1:11" x14ac:dyDescent="0.3">
      <c r="A28" s="6">
        <v>2</v>
      </c>
      <c r="B28" s="6">
        <v>69.476035539982476</v>
      </c>
      <c r="C28" s="6">
        <v>3.5239644600175239</v>
      </c>
      <c r="D28" s="6">
        <v>0.54263321564654687</v>
      </c>
      <c r="F28" s="6">
        <v>13.636363636363637</v>
      </c>
      <c r="G28" s="6">
        <v>73</v>
      </c>
    </row>
    <row r="29" spans="1:11" x14ac:dyDescent="0.3">
      <c r="A29" s="6">
        <v>3</v>
      </c>
      <c r="B29" s="6">
        <v>83.583656613690394</v>
      </c>
      <c r="C29" s="6">
        <v>1.416343386309606</v>
      </c>
      <c r="D29" s="6">
        <v>0.2180938471124873</v>
      </c>
      <c r="F29" s="6">
        <v>22.72727272727273</v>
      </c>
      <c r="G29" s="6">
        <v>85</v>
      </c>
    </row>
    <row r="30" spans="1:11" x14ac:dyDescent="0.3">
      <c r="A30" s="6">
        <v>4</v>
      </c>
      <c r="B30" s="6">
        <v>83.293017144287319</v>
      </c>
      <c r="C30" s="6">
        <v>3.7069828557126812</v>
      </c>
      <c r="D30" s="6">
        <v>0.57081507210546278</v>
      </c>
      <c r="F30" s="6">
        <v>31.81818181818182</v>
      </c>
      <c r="G30" s="6">
        <v>87</v>
      </c>
    </row>
    <row r="31" spans="1:11" x14ac:dyDescent="0.3">
      <c r="A31" s="6">
        <v>5</v>
      </c>
      <c r="B31" s="6">
        <v>105.10148917532224</v>
      </c>
      <c r="C31" s="6">
        <v>-7.1014891753222429</v>
      </c>
      <c r="D31" s="6">
        <v>-1.0935138395422666</v>
      </c>
      <c r="F31" s="6">
        <v>40.909090909090914</v>
      </c>
      <c r="G31" s="6">
        <v>95</v>
      </c>
    </row>
    <row r="32" spans="1:11" x14ac:dyDescent="0.3">
      <c r="A32" s="6">
        <v>6</v>
      </c>
      <c r="B32" s="6">
        <v>98.694719058941303</v>
      </c>
      <c r="C32" s="6">
        <v>-3.6947190589413026</v>
      </c>
      <c r="D32" s="6">
        <v>-0.56892664685214578</v>
      </c>
      <c r="F32" s="6">
        <v>50.000000000000007</v>
      </c>
      <c r="G32" s="6">
        <v>98</v>
      </c>
    </row>
    <row r="33" spans="1:7" x14ac:dyDescent="0.3">
      <c r="A33" s="6">
        <v>7</v>
      </c>
      <c r="B33" s="6">
        <v>134.5662620448004</v>
      </c>
      <c r="C33" s="6">
        <v>-9.5662620448003963</v>
      </c>
      <c r="D33" s="6">
        <v>-1.4730487761677755</v>
      </c>
      <c r="F33" s="6">
        <v>59.090909090909093</v>
      </c>
      <c r="G33" s="6">
        <v>105</v>
      </c>
    </row>
    <row r="34" spans="1:7" x14ac:dyDescent="0.3">
      <c r="A34" s="6">
        <v>8</v>
      </c>
      <c r="B34" s="6">
        <v>112.75779001376549</v>
      </c>
      <c r="C34" s="6">
        <v>-7.7577900137654865</v>
      </c>
      <c r="D34" s="6">
        <v>-1.1945734950628024</v>
      </c>
      <c r="F34" s="6">
        <v>68.181818181818187</v>
      </c>
      <c r="G34" s="6">
        <v>125</v>
      </c>
    </row>
    <row r="35" spans="1:7" x14ac:dyDescent="0.3">
      <c r="A35" s="6">
        <v>9</v>
      </c>
      <c r="B35" s="6">
        <v>115.83813039669627</v>
      </c>
      <c r="C35" s="6">
        <v>9.1618696033037281</v>
      </c>
      <c r="D35" s="6">
        <v>1.4107789169219749</v>
      </c>
      <c r="F35" s="6">
        <v>77.27272727272728</v>
      </c>
      <c r="G35" s="6">
        <v>125</v>
      </c>
    </row>
    <row r="36" spans="1:7" x14ac:dyDescent="0.3">
      <c r="A36" s="6">
        <v>10</v>
      </c>
      <c r="B36" s="6">
        <v>134.5662620448004</v>
      </c>
      <c r="C36" s="6">
        <v>2.4337379551996037</v>
      </c>
      <c r="D36" s="6">
        <v>0.37475606455589661</v>
      </c>
      <c r="F36" s="6">
        <v>86.363636363636374</v>
      </c>
      <c r="G36" s="6">
        <v>137</v>
      </c>
    </row>
    <row r="37" spans="1:7" ht="15" thickBot="1" x14ac:dyDescent="0.35">
      <c r="A37" s="7">
        <v>11</v>
      </c>
      <c r="B37" s="7">
        <v>140.726942810662</v>
      </c>
      <c r="C37" s="7">
        <v>9.2730571893380045</v>
      </c>
      <c r="D37" s="7">
        <v>1.4278999968971844</v>
      </c>
      <c r="F37" s="7">
        <v>95.454545454545467</v>
      </c>
      <c r="G37" s="7">
        <v>150</v>
      </c>
    </row>
  </sheetData>
  <sortState xmlns:xlrd2="http://schemas.microsoft.com/office/spreadsheetml/2017/richdata2" ref="G27:G37">
    <sortCondition ref="G2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2EF-2A57-44C0-A4B4-034C38DCB5E9}">
  <dimension ref="A1:K36"/>
  <sheetViews>
    <sheetView tabSelected="1" workbookViewId="0">
      <selection activeCell="K25" sqref="K25"/>
    </sheetView>
  </sheetViews>
  <sheetFormatPr defaultRowHeight="14.4" x14ac:dyDescent="0.3"/>
  <sheetData>
    <row r="1" spans="1:9" x14ac:dyDescent="0.3">
      <c r="A1" t="s">
        <v>11</v>
      </c>
    </row>
    <row r="2" spans="1:9" ht="15" thickBot="1" x14ac:dyDescent="0.35"/>
    <row r="3" spans="1:9" x14ac:dyDescent="0.3">
      <c r="A3" s="9" t="s">
        <v>12</v>
      </c>
      <c r="B3" s="9"/>
    </row>
    <row r="4" spans="1:9" x14ac:dyDescent="0.3">
      <c r="A4" s="6" t="s">
        <v>13</v>
      </c>
      <c r="B4" s="6">
        <v>0.96909608403957237</v>
      </c>
    </row>
    <row r="5" spans="1:9" x14ac:dyDescent="0.3">
      <c r="A5" s="6" t="s">
        <v>14</v>
      </c>
      <c r="B5" s="6">
        <v>0.93914722010083396</v>
      </c>
    </row>
    <row r="6" spans="1:9" x14ac:dyDescent="0.3">
      <c r="A6" s="6" t="s">
        <v>15</v>
      </c>
      <c r="B6" s="6">
        <v>0.92393402512604239</v>
      </c>
    </row>
    <row r="7" spans="1:9" x14ac:dyDescent="0.3">
      <c r="A7" s="6" t="s">
        <v>16</v>
      </c>
      <c r="B7" s="6">
        <v>7.4705364102024294</v>
      </c>
    </row>
    <row r="8" spans="1:9" ht="15" thickBot="1" x14ac:dyDescent="0.35">
      <c r="A8" s="7" t="s">
        <v>17</v>
      </c>
      <c r="B8" s="7">
        <v>11</v>
      </c>
    </row>
    <row r="10" spans="1:9" ht="15" thickBot="1" x14ac:dyDescent="0.35">
      <c r="A10" t="s">
        <v>18</v>
      </c>
    </row>
    <row r="11" spans="1:9" x14ac:dyDescent="0.3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3">
      <c r="A12" s="6" t="s">
        <v>19</v>
      </c>
      <c r="B12" s="6">
        <v>2</v>
      </c>
      <c r="C12" s="6">
        <v>6890.4377768598097</v>
      </c>
      <c r="D12" s="6">
        <v>3445.2188884299048</v>
      </c>
      <c r="E12" s="6">
        <v>61.732412005302905</v>
      </c>
      <c r="F12" s="6">
        <v>1.3712659447404984E-5</v>
      </c>
    </row>
    <row r="13" spans="1:9" x14ac:dyDescent="0.3">
      <c r="A13" s="6" t="s">
        <v>20</v>
      </c>
      <c r="B13" s="6">
        <v>8</v>
      </c>
      <c r="C13" s="6">
        <v>446.47131404928166</v>
      </c>
      <c r="D13" s="6">
        <v>55.808914256160207</v>
      </c>
      <c r="E13" s="6"/>
      <c r="F13" s="6"/>
    </row>
    <row r="14" spans="1:9" ht="15" thickBot="1" x14ac:dyDescent="0.35">
      <c r="A14" s="7" t="s">
        <v>21</v>
      </c>
      <c r="B14" s="7">
        <v>10</v>
      </c>
      <c r="C14" s="7">
        <v>7336.909090909091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11" x14ac:dyDescent="0.3">
      <c r="A17" s="6" t="s">
        <v>22</v>
      </c>
      <c r="B17" s="6">
        <v>27.683549447707705</v>
      </c>
      <c r="C17" s="6">
        <v>10.936688156318361</v>
      </c>
      <c r="D17" s="6">
        <v>2.5312552622901952</v>
      </c>
      <c r="E17" s="6">
        <v>3.5186594583567078E-2</v>
      </c>
      <c r="F17" s="6">
        <v>2.4635013337991261</v>
      </c>
      <c r="G17" s="6">
        <v>52.90359756161628</v>
      </c>
      <c r="H17" s="6">
        <v>2.4635013337991261</v>
      </c>
      <c r="I17" s="6">
        <v>52.90359756161628</v>
      </c>
    </row>
    <row r="18" spans="1:11" x14ac:dyDescent="0.3">
      <c r="A18" s="6" t="s">
        <v>35</v>
      </c>
      <c r="B18" s="6">
        <v>38.576231113081384</v>
      </c>
      <c r="C18" s="6">
        <v>7.9168510219706292</v>
      </c>
      <c r="D18" s="6">
        <v>4.8726736180869992</v>
      </c>
      <c r="E18" s="6">
        <v>1.2357763844328606E-3</v>
      </c>
      <c r="F18" s="6">
        <v>20.319939918621778</v>
      </c>
      <c r="G18" s="6">
        <v>56.832522307540991</v>
      </c>
      <c r="H18" s="6">
        <v>20.319939918621778</v>
      </c>
      <c r="I18" s="6">
        <v>56.832522307540991</v>
      </c>
    </row>
    <row r="19" spans="1:11" ht="15" thickBot="1" x14ac:dyDescent="0.35">
      <c r="A19" s="7" t="s">
        <v>50</v>
      </c>
      <c r="B19" s="7">
        <v>12.874949203886372</v>
      </c>
      <c r="C19" s="7">
        <v>4.2667385579242767</v>
      </c>
      <c r="D19" s="7">
        <v>3.017515375994797</v>
      </c>
      <c r="E19" s="7">
        <v>1.6622231305654579E-2</v>
      </c>
      <c r="F19" s="7">
        <v>3.0358324454779257</v>
      </c>
      <c r="G19" s="7">
        <v>22.714065962294818</v>
      </c>
      <c r="H19" s="7">
        <v>3.0358324454779257</v>
      </c>
      <c r="I19" s="7">
        <v>22.714065962294818</v>
      </c>
    </row>
    <row r="23" spans="1:11" x14ac:dyDescent="0.3">
      <c r="A23" t="s">
        <v>42</v>
      </c>
      <c r="F23" t="s">
        <v>47</v>
      </c>
    </row>
    <row r="24" spans="1:11" ht="15" thickBot="1" x14ac:dyDescent="0.35">
      <c r="K24">
        <f>B17+B18*2.1+B19*2</f>
        <v>134.44353319295135</v>
      </c>
    </row>
    <row r="25" spans="1:11" x14ac:dyDescent="0.3">
      <c r="A25" s="8" t="s">
        <v>43</v>
      </c>
      <c r="B25" s="8" t="s">
        <v>44</v>
      </c>
      <c r="C25" s="8" t="s">
        <v>45</v>
      </c>
      <c r="D25" s="8" t="s">
        <v>46</v>
      </c>
      <c r="F25" s="8" t="s">
        <v>48</v>
      </c>
      <c r="G25" s="8" t="s">
        <v>49</v>
      </c>
    </row>
    <row r="26" spans="1:11" x14ac:dyDescent="0.3">
      <c r="A26" s="6">
        <v>1</v>
      </c>
      <c r="B26" s="6">
        <v>66.259780560789096</v>
      </c>
      <c r="C26" s="6">
        <v>-1.2597805607890962</v>
      </c>
      <c r="D26" s="6">
        <v>-0.18853766423051896</v>
      </c>
      <c r="F26" s="6">
        <v>4.5454545454545459</v>
      </c>
      <c r="G26" s="6">
        <v>65</v>
      </c>
    </row>
    <row r="27" spans="1:11" x14ac:dyDescent="0.3">
      <c r="A27" s="6">
        <v>2</v>
      </c>
      <c r="B27" s="6">
        <v>70.117403672097225</v>
      </c>
      <c r="C27" s="6">
        <v>2.8825963279027746</v>
      </c>
      <c r="D27" s="6">
        <v>0.43140686203463779</v>
      </c>
      <c r="F27" s="6">
        <v>13.636363636363637</v>
      </c>
      <c r="G27" s="6">
        <v>73</v>
      </c>
    </row>
    <row r="28" spans="1:11" x14ac:dyDescent="0.3">
      <c r="A28" s="6">
        <v>3</v>
      </c>
      <c r="B28" s="6">
        <v>84.921164431637663</v>
      </c>
      <c r="C28" s="6">
        <v>7.8835568362336517E-2</v>
      </c>
      <c r="D28" s="6">
        <v>1.1798462668776381E-2</v>
      </c>
      <c r="F28" s="6">
        <v>22.72727272727273</v>
      </c>
      <c r="G28" s="6">
        <v>85</v>
      </c>
    </row>
    <row r="29" spans="1:11" x14ac:dyDescent="0.3">
      <c r="A29" s="6">
        <v>4</v>
      </c>
      <c r="B29" s="6">
        <v>81.690273006021641</v>
      </c>
      <c r="C29" s="6">
        <v>5.3097269939783587</v>
      </c>
      <c r="D29" s="6">
        <v>0.7946491288287223</v>
      </c>
      <c r="F29" s="6">
        <v>31.81818181818182</v>
      </c>
      <c r="G29" s="6">
        <v>87</v>
      </c>
    </row>
    <row r="30" spans="1:11" x14ac:dyDescent="0.3">
      <c r="A30" s="6">
        <v>5</v>
      </c>
      <c r="B30" s="6">
        <v>106.13809154383243</v>
      </c>
      <c r="C30" s="6">
        <v>-8.1380915438324308</v>
      </c>
      <c r="D30" s="6">
        <v>-1.2179397100771525</v>
      </c>
      <c r="F30" s="6">
        <v>40.909090909090914</v>
      </c>
      <c r="G30" s="6">
        <v>95</v>
      </c>
    </row>
    <row r="31" spans="1:11" x14ac:dyDescent="0.3">
      <c r="A31" s="6">
        <v>6</v>
      </c>
      <c r="B31" s="6">
        <v>100.97838856256233</v>
      </c>
      <c r="C31" s="6">
        <v>-5.9783885625623299</v>
      </c>
      <c r="D31" s="6">
        <v>-0.89472043824992098</v>
      </c>
      <c r="F31" s="6">
        <v>50.000000000000007</v>
      </c>
      <c r="G31" s="6">
        <v>98</v>
      </c>
    </row>
    <row r="32" spans="1:11" x14ac:dyDescent="0.3">
      <c r="A32" s="6">
        <v>7</v>
      </c>
      <c r="B32" s="6">
        <v>134.44353319295135</v>
      </c>
      <c r="C32" s="6">
        <v>-9.4435331929513495</v>
      </c>
      <c r="D32" s="6">
        <v>-1.4133109731167655</v>
      </c>
      <c r="F32" s="6">
        <v>59.090909090909093</v>
      </c>
      <c r="G32" s="6">
        <v>105</v>
      </c>
    </row>
    <row r="33" spans="1:7" x14ac:dyDescent="0.3">
      <c r="A33" s="6">
        <v>8</v>
      </c>
      <c r="B33" s="6">
        <v>109.99571465514057</v>
      </c>
      <c r="C33" s="6">
        <v>-4.9957146551405742</v>
      </c>
      <c r="D33" s="6">
        <v>-0.74765431501213608</v>
      </c>
      <c r="F33" s="6">
        <v>68.181818181818187</v>
      </c>
      <c r="G33" s="6">
        <v>125</v>
      </c>
    </row>
    <row r="34" spans="1:7" x14ac:dyDescent="0.3">
      <c r="A34" s="6">
        <v>9</v>
      </c>
      <c r="B34" s="6">
        <v>113.8533377664487</v>
      </c>
      <c r="C34" s="6">
        <v>11.146662233551297</v>
      </c>
      <c r="D34" s="6">
        <v>1.6681997856546784</v>
      </c>
      <c r="F34" s="6">
        <v>77.27272727272728</v>
      </c>
      <c r="G34" s="6">
        <v>125</v>
      </c>
    </row>
    <row r="35" spans="1:7" x14ac:dyDescent="0.3">
      <c r="A35" s="6">
        <v>10</v>
      </c>
      <c r="B35" s="6">
        <v>134.44353319295135</v>
      </c>
      <c r="C35" s="6">
        <v>2.5564668070486505</v>
      </c>
      <c r="D35" s="6">
        <v>0.3825986012848922</v>
      </c>
      <c r="F35" s="6">
        <v>86.363636363636374</v>
      </c>
      <c r="G35" s="6">
        <v>137</v>
      </c>
    </row>
    <row r="36" spans="1:7" ht="15" thickBot="1" x14ac:dyDescent="0.35">
      <c r="A36" s="7">
        <v>11</v>
      </c>
      <c r="B36" s="7">
        <v>142.15877941556761</v>
      </c>
      <c r="C36" s="7">
        <v>7.8412205844323921</v>
      </c>
      <c r="D36" s="7">
        <v>1.1735102602147913</v>
      </c>
      <c r="F36" s="7">
        <v>95.454545454545467</v>
      </c>
      <c r="G36" s="7">
        <v>150</v>
      </c>
    </row>
  </sheetData>
  <sortState xmlns:xlrd2="http://schemas.microsoft.com/office/spreadsheetml/2017/richdata2" ref="G26:G36">
    <sortCondition ref="G2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C2CE-E35B-46EB-8A8B-CB59562F4476}">
  <dimension ref="A1:S58"/>
  <sheetViews>
    <sheetView workbookViewId="0">
      <selection activeCell="C2" sqref="C2:C12"/>
    </sheetView>
  </sheetViews>
  <sheetFormatPr defaultRowHeight="14.4" x14ac:dyDescent="0.3"/>
  <cols>
    <col min="3" max="3" width="12.88671875" bestFit="1" customWidth="1"/>
    <col min="4" max="4" width="9.6640625" bestFit="1" customWidth="1"/>
    <col min="5" max="5" width="13.2187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>
        <v>1</v>
      </c>
      <c r="C2">
        <v>0</v>
      </c>
      <c r="D2">
        <v>2</v>
      </c>
      <c r="E2">
        <v>65</v>
      </c>
    </row>
    <row r="3" spans="1:5" x14ac:dyDescent="0.3">
      <c r="A3">
        <v>2</v>
      </c>
      <c r="B3">
        <v>1.1000000000000001</v>
      </c>
      <c r="C3">
        <v>0</v>
      </c>
      <c r="D3">
        <v>2</v>
      </c>
      <c r="E3">
        <v>73</v>
      </c>
    </row>
    <row r="4" spans="1:5" x14ac:dyDescent="0.3">
      <c r="A4">
        <v>3</v>
      </c>
      <c r="B4">
        <v>1.1499999999999999</v>
      </c>
      <c r="C4">
        <v>1</v>
      </c>
      <c r="D4">
        <v>2</v>
      </c>
      <c r="E4">
        <v>85</v>
      </c>
    </row>
    <row r="5" spans="1:5" x14ac:dyDescent="0.3">
      <c r="A5">
        <v>4</v>
      </c>
      <c r="B5">
        <v>1.4</v>
      </c>
      <c r="C5">
        <v>0</v>
      </c>
      <c r="D5">
        <v>3</v>
      </c>
      <c r="E5">
        <v>87</v>
      </c>
    </row>
    <row r="6" spans="1:5" x14ac:dyDescent="0.3">
      <c r="A6">
        <v>5</v>
      </c>
      <c r="B6">
        <v>1.7</v>
      </c>
      <c r="C6">
        <v>1</v>
      </c>
      <c r="D6">
        <v>3</v>
      </c>
      <c r="E6">
        <v>98</v>
      </c>
    </row>
    <row r="7" spans="1:5" x14ac:dyDescent="0.3">
      <c r="A7">
        <v>6</v>
      </c>
      <c r="B7">
        <v>1.9</v>
      </c>
      <c r="C7">
        <v>0</v>
      </c>
      <c r="D7">
        <v>3</v>
      </c>
      <c r="E7">
        <v>95</v>
      </c>
    </row>
    <row r="8" spans="1:5" x14ac:dyDescent="0.3">
      <c r="A8">
        <v>7</v>
      </c>
      <c r="B8">
        <v>2.1</v>
      </c>
      <c r="C8">
        <v>2</v>
      </c>
      <c r="D8">
        <v>4</v>
      </c>
      <c r="E8">
        <v>125</v>
      </c>
    </row>
    <row r="9" spans="1:5" x14ac:dyDescent="0.3">
      <c r="A9">
        <v>8</v>
      </c>
      <c r="B9">
        <v>1.8</v>
      </c>
      <c r="C9">
        <v>1</v>
      </c>
      <c r="D9">
        <v>4</v>
      </c>
      <c r="E9">
        <v>105</v>
      </c>
    </row>
    <row r="10" spans="1:5" x14ac:dyDescent="0.3">
      <c r="A10">
        <v>9</v>
      </c>
      <c r="B10">
        <v>1.9</v>
      </c>
      <c r="C10">
        <v>1</v>
      </c>
      <c r="D10">
        <v>4</v>
      </c>
      <c r="E10">
        <v>125</v>
      </c>
    </row>
    <row r="11" spans="1:5" x14ac:dyDescent="0.3">
      <c r="A11">
        <v>10</v>
      </c>
      <c r="B11">
        <v>2.1</v>
      </c>
      <c r="C11">
        <v>2</v>
      </c>
      <c r="D11">
        <v>4</v>
      </c>
      <c r="E11">
        <v>137</v>
      </c>
    </row>
    <row r="12" spans="1:5" x14ac:dyDescent="0.3">
      <c r="A12">
        <v>11</v>
      </c>
      <c r="B12">
        <v>2.2999999999999998</v>
      </c>
      <c r="C12">
        <v>2</v>
      </c>
      <c r="D12">
        <v>4</v>
      </c>
      <c r="E12">
        <v>150</v>
      </c>
    </row>
    <row r="24" spans="11:12" x14ac:dyDescent="0.3">
      <c r="K24" t="s">
        <v>11</v>
      </c>
    </row>
    <row r="25" spans="11:12" ht="15" thickBot="1" x14ac:dyDescent="0.35"/>
    <row r="26" spans="11:12" x14ac:dyDescent="0.3">
      <c r="K26" s="9" t="s">
        <v>12</v>
      </c>
      <c r="L26" s="9"/>
    </row>
    <row r="27" spans="11:12" x14ac:dyDescent="0.3">
      <c r="K27" s="6" t="s">
        <v>13</v>
      </c>
      <c r="L27" s="6">
        <v>0.94004744702688803</v>
      </c>
    </row>
    <row r="28" spans="11:12" x14ac:dyDescent="0.3">
      <c r="K28" s="6" t="s">
        <v>14</v>
      </c>
      <c r="L28" s="6">
        <v>0.88368920266176976</v>
      </c>
    </row>
    <row r="29" spans="11:12" x14ac:dyDescent="0.3">
      <c r="K29" s="6" t="s">
        <v>15</v>
      </c>
      <c r="L29" s="6">
        <v>0.87076578073529964</v>
      </c>
    </row>
    <row r="30" spans="11:12" x14ac:dyDescent="0.3">
      <c r="K30" s="6" t="s">
        <v>16</v>
      </c>
      <c r="L30" s="6">
        <v>9.7374520187763629</v>
      </c>
    </row>
    <row r="31" spans="11:12" ht="15" thickBot="1" x14ac:dyDescent="0.35">
      <c r="K31" s="7" t="s">
        <v>17</v>
      </c>
      <c r="L31" s="7">
        <v>11</v>
      </c>
    </row>
    <row r="33" spans="11:19" ht="15" thickBot="1" x14ac:dyDescent="0.35">
      <c r="K33" t="s">
        <v>18</v>
      </c>
    </row>
    <row r="34" spans="11:19" x14ac:dyDescent="0.3">
      <c r="K34" s="8"/>
      <c r="L34" s="8" t="s">
        <v>23</v>
      </c>
      <c r="M34" s="8" t="s">
        <v>24</v>
      </c>
      <c r="N34" s="8" t="s">
        <v>25</v>
      </c>
      <c r="O34" s="8" t="s">
        <v>26</v>
      </c>
      <c r="P34" s="8" t="s">
        <v>27</v>
      </c>
    </row>
    <row r="35" spans="11:19" x14ac:dyDescent="0.3">
      <c r="K35" s="6" t="s">
        <v>19</v>
      </c>
      <c r="L35" s="6">
        <v>1</v>
      </c>
      <c r="M35" s="6">
        <v>6483.5473445473444</v>
      </c>
      <c r="N35" s="6">
        <v>6483.5473445473444</v>
      </c>
      <c r="O35" s="6">
        <v>68.378886620716017</v>
      </c>
      <c r="P35" s="6">
        <v>1.6976381652550219E-5</v>
      </c>
    </row>
    <row r="36" spans="11:19" x14ac:dyDescent="0.3">
      <c r="K36" s="6" t="s">
        <v>20</v>
      </c>
      <c r="L36" s="6">
        <v>9</v>
      </c>
      <c r="M36" s="6">
        <v>853.36174636174678</v>
      </c>
      <c r="N36" s="6">
        <v>94.817971817971866</v>
      </c>
      <c r="O36" s="6"/>
      <c r="P36" s="6"/>
    </row>
    <row r="37" spans="11:19" ht="15" thickBot="1" x14ac:dyDescent="0.35">
      <c r="K37" s="7" t="s">
        <v>21</v>
      </c>
      <c r="L37" s="7">
        <v>10</v>
      </c>
      <c r="M37" s="7">
        <v>7336.909090909091</v>
      </c>
      <c r="N37" s="7"/>
      <c r="O37" s="7"/>
      <c r="P37" s="7"/>
    </row>
    <row r="38" spans="11:19" ht="15" thickBot="1" x14ac:dyDescent="0.35"/>
    <row r="39" spans="11:19" x14ac:dyDescent="0.3">
      <c r="K39" s="8"/>
      <c r="L39" s="8" t="s">
        <v>28</v>
      </c>
      <c r="M39" s="8" t="s">
        <v>16</v>
      </c>
      <c r="N39" s="8" t="s">
        <v>29</v>
      </c>
      <c r="O39" s="8" t="s">
        <v>30</v>
      </c>
      <c r="P39" s="8" t="s">
        <v>31</v>
      </c>
      <c r="Q39" s="8" t="s">
        <v>32</v>
      </c>
      <c r="R39" s="8" t="s">
        <v>33</v>
      </c>
      <c r="S39" s="8" t="s">
        <v>34</v>
      </c>
    </row>
    <row r="40" spans="11:19" x14ac:dyDescent="0.3">
      <c r="K40" s="6" t="s">
        <v>22</v>
      </c>
      <c r="L40" s="6">
        <v>3.5343035343046836E-2</v>
      </c>
      <c r="M40" s="6">
        <v>12.921546586003799</v>
      </c>
      <c r="N40" s="6">
        <v>2.7352016345573733E-3</v>
      </c>
      <c r="O40" s="6">
        <v>0.99787729550683824</v>
      </c>
      <c r="P40" s="6">
        <v>-29.195226128616145</v>
      </c>
      <c r="Q40" s="6">
        <v>29.265912199302239</v>
      </c>
      <c r="R40" s="6">
        <v>-29.195226128616145</v>
      </c>
      <c r="S40" s="6">
        <v>29.265912199302239</v>
      </c>
    </row>
    <row r="41" spans="11:19" ht="15" thickBot="1" x14ac:dyDescent="0.35">
      <c r="K41" s="7" t="s">
        <v>35</v>
      </c>
      <c r="L41" s="7">
        <v>60.883575883575872</v>
      </c>
      <c r="M41" s="7">
        <v>7.362734488455299</v>
      </c>
      <c r="N41" s="7">
        <v>8.2691527148019208</v>
      </c>
      <c r="O41" s="7">
        <v>1.6976381652550253E-5</v>
      </c>
      <c r="P41" s="7">
        <v>44.227913322735333</v>
      </c>
      <c r="Q41" s="7">
        <v>77.539238444416412</v>
      </c>
      <c r="R41" s="7">
        <v>44.227913322735333</v>
      </c>
      <c r="S41" s="7">
        <v>77.539238444416412</v>
      </c>
    </row>
    <row r="45" spans="11:19" x14ac:dyDescent="0.3">
      <c r="K45" t="s">
        <v>42</v>
      </c>
      <c r="P45" t="s">
        <v>47</v>
      </c>
    </row>
    <row r="46" spans="11:19" ht="15" thickBot="1" x14ac:dyDescent="0.35"/>
    <row r="47" spans="11:19" x14ac:dyDescent="0.3">
      <c r="K47" s="8" t="s">
        <v>43</v>
      </c>
      <c r="L47" s="8" t="s">
        <v>44</v>
      </c>
      <c r="M47" s="8" t="s">
        <v>45</v>
      </c>
      <c r="N47" s="8" t="s">
        <v>46</v>
      </c>
      <c r="P47" s="8" t="s">
        <v>48</v>
      </c>
      <c r="Q47" s="8" t="s">
        <v>49</v>
      </c>
    </row>
    <row r="48" spans="11:19" x14ac:dyDescent="0.3">
      <c r="K48" s="6">
        <v>1</v>
      </c>
      <c r="L48" s="6">
        <v>60.918918918918919</v>
      </c>
      <c r="M48" s="6">
        <v>4.0810810810810807</v>
      </c>
      <c r="N48" s="6">
        <v>0.44178263153965786</v>
      </c>
      <c r="P48" s="6">
        <v>4.5454545454545459</v>
      </c>
      <c r="Q48" s="6">
        <v>65</v>
      </c>
    </row>
    <row r="49" spans="11:17" x14ac:dyDescent="0.3">
      <c r="K49" s="6">
        <v>2</v>
      </c>
      <c r="L49" s="6">
        <v>67.007276507276515</v>
      </c>
      <c r="M49" s="6">
        <v>5.9927234927234849</v>
      </c>
      <c r="N49" s="6">
        <v>0.64872054784160071</v>
      </c>
      <c r="P49" s="6">
        <v>13.636363636363637</v>
      </c>
      <c r="Q49" s="6">
        <v>73</v>
      </c>
    </row>
    <row r="50" spans="11:17" x14ac:dyDescent="0.3">
      <c r="K50" s="6">
        <v>3</v>
      </c>
      <c r="L50" s="6">
        <v>91.360706860706856</v>
      </c>
      <c r="M50" s="6">
        <v>-6.3607068607068555</v>
      </c>
      <c r="N50" s="6">
        <v>-0.68855525277411211</v>
      </c>
      <c r="P50" s="6">
        <v>22.72727272727273</v>
      </c>
      <c r="Q50" s="6">
        <v>85</v>
      </c>
    </row>
    <row r="51" spans="11:17" x14ac:dyDescent="0.3">
      <c r="K51" s="6">
        <v>4</v>
      </c>
      <c r="L51" s="6">
        <v>85.27234927234926</v>
      </c>
      <c r="M51" s="6">
        <v>1.7276507276507402</v>
      </c>
      <c r="N51" s="6">
        <v>0.18702056383568944</v>
      </c>
      <c r="P51" s="6">
        <v>31.81818181818182</v>
      </c>
      <c r="Q51" s="6">
        <v>87</v>
      </c>
    </row>
    <row r="52" spans="11:17" x14ac:dyDescent="0.3">
      <c r="K52" s="6">
        <v>5</v>
      </c>
      <c r="L52" s="6">
        <v>103.53742203742203</v>
      </c>
      <c r="M52" s="6">
        <v>-5.5374220374220329</v>
      </c>
      <c r="N52" s="6">
        <v>-0.59943354004374827</v>
      </c>
      <c r="P52" s="6">
        <v>40.909090909090914</v>
      </c>
      <c r="Q52" s="6">
        <v>95</v>
      </c>
    </row>
    <row r="53" spans="11:17" x14ac:dyDescent="0.3">
      <c r="K53" s="6">
        <v>6</v>
      </c>
      <c r="L53" s="6">
        <v>115.7141372141372</v>
      </c>
      <c r="M53" s="6">
        <v>-20.714137214137196</v>
      </c>
      <c r="N53" s="6">
        <v>-2.2423337999721737</v>
      </c>
      <c r="P53" s="6">
        <v>50.000000000000007</v>
      </c>
      <c r="Q53" s="6">
        <v>98</v>
      </c>
    </row>
    <row r="54" spans="11:17" x14ac:dyDescent="0.3">
      <c r="K54" s="6">
        <v>7</v>
      </c>
      <c r="L54" s="6">
        <v>127.89085239085239</v>
      </c>
      <c r="M54" s="6">
        <v>-2.8908523908523875</v>
      </c>
      <c r="N54" s="6">
        <v>-0.31293874129184596</v>
      </c>
      <c r="P54" s="6">
        <v>59.090909090909093</v>
      </c>
      <c r="Q54" s="6">
        <v>105</v>
      </c>
    </row>
    <row r="55" spans="11:17" x14ac:dyDescent="0.3">
      <c r="K55" s="6">
        <v>8</v>
      </c>
      <c r="L55" s="6">
        <v>109.62577962577961</v>
      </c>
      <c r="M55" s="6">
        <v>-4.6257796257796144</v>
      </c>
      <c r="N55" s="6">
        <v>-0.50074699703297831</v>
      </c>
      <c r="P55" s="6">
        <v>68.181818181818187</v>
      </c>
      <c r="Q55" s="6">
        <v>125</v>
      </c>
    </row>
    <row r="56" spans="11:17" x14ac:dyDescent="0.3">
      <c r="K56" s="6">
        <v>9</v>
      </c>
      <c r="L56" s="6">
        <v>115.7141372141372</v>
      </c>
      <c r="M56" s="6">
        <v>9.285862785862804</v>
      </c>
      <c r="N56" s="6">
        <v>1.0052073987630594</v>
      </c>
      <c r="P56" s="6">
        <v>77.27272727272728</v>
      </c>
      <c r="Q56" s="6">
        <v>125</v>
      </c>
    </row>
    <row r="57" spans="11:17" x14ac:dyDescent="0.3">
      <c r="K57" s="6">
        <v>10</v>
      </c>
      <c r="L57" s="6">
        <v>127.89085239085239</v>
      </c>
      <c r="M57" s="6">
        <v>9.1091476091476125</v>
      </c>
      <c r="N57" s="6">
        <v>0.98607773820224742</v>
      </c>
      <c r="P57" s="6">
        <v>86.363636363636374</v>
      </c>
      <c r="Q57" s="6">
        <v>137</v>
      </c>
    </row>
    <row r="58" spans="11:17" ht="15" thickBot="1" x14ac:dyDescent="0.35">
      <c r="K58" s="7">
        <v>11</v>
      </c>
      <c r="L58" s="7">
        <v>140.06756756756755</v>
      </c>
      <c r="M58" s="7">
        <v>9.9324324324324493</v>
      </c>
      <c r="N58" s="7">
        <v>1.0751994509326128</v>
      </c>
      <c r="P58" s="7">
        <v>95.454545454545467</v>
      </c>
      <c r="Q58" s="7">
        <v>150</v>
      </c>
    </row>
  </sheetData>
  <sortState xmlns:xlrd2="http://schemas.microsoft.com/office/spreadsheetml/2017/richdata2" ref="Q48:Q58">
    <sortCondition ref="Q48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334-CE6C-48F7-A894-2632E4F6D123}">
  <dimension ref="A3:F16"/>
  <sheetViews>
    <sheetView workbookViewId="0">
      <selection activeCell="A3" sqref="A3:F16"/>
    </sheetView>
  </sheetViews>
  <sheetFormatPr defaultRowHeight="14.4" x14ac:dyDescent="0.3"/>
  <cols>
    <col min="2" max="2" width="11.109375" bestFit="1" customWidth="1"/>
    <col min="4" max="4" width="13.6640625" bestFit="1" customWidth="1"/>
  </cols>
  <sheetData>
    <row r="3" spans="1:6" x14ac:dyDescent="0.3">
      <c r="A3" t="s">
        <v>10</v>
      </c>
    </row>
    <row r="4" spans="1:6" x14ac:dyDescent="0.3">
      <c r="A4" s="1" t="s">
        <v>8</v>
      </c>
      <c r="B4" s="1" t="s">
        <v>3</v>
      </c>
      <c r="C4" s="1" t="s">
        <v>4</v>
      </c>
      <c r="D4" s="1" t="s">
        <v>2</v>
      </c>
    </row>
    <row r="5" spans="1:6" x14ac:dyDescent="0.3">
      <c r="A5">
        <v>1</v>
      </c>
      <c r="B5">
        <v>30</v>
      </c>
      <c r="C5">
        <v>184.4</v>
      </c>
      <c r="D5" cm="1">
        <f t="array" ref="D5">TREND($C$5:$C$14,$B$5:$B$14,B5)</f>
        <v>202.85117647058826</v>
      </c>
    </row>
    <row r="6" spans="1:6" x14ac:dyDescent="0.3">
      <c r="A6">
        <v>2</v>
      </c>
      <c r="B6">
        <v>40</v>
      </c>
      <c r="C6">
        <v>279.10000000000002</v>
      </c>
      <c r="D6" cm="1">
        <f t="array" ref="D6">TREND($C$5:$C$14,$B$5:$B$14,B6)</f>
        <v>258.35411764705884</v>
      </c>
    </row>
    <row r="7" spans="1:6" x14ac:dyDescent="0.3">
      <c r="A7">
        <v>3</v>
      </c>
      <c r="B7">
        <v>40</v>
      </c>
      <c r="C7">
        <v>244</v>
      </c>
      <c r="D7" cm="1">
        <f t="array" ref="D7">TREND($C$5:$C$14,$B$5:$B$14,B7)</f>
        <v>258.35411764705884</v>
      </c>
    </row>
    <row r="8" spans="1:6" x14ac:dyDescent="0.3">
      <c r="A8">
        <v>4</v>
      </c>
      <c r="B8">
        <v>50</v>
      </c>
      <c r="C8">
        <v>314.2</v>
      </c>
      <c r="D8" cm="1">
        <f t="array" ref="D8">TREND($C$5:$C$14,$B$5:$B$14,B8)</f>
        <v>313.85705882352943</v>
      </c>
    </row>
    <row r="9" spans="1:6" x14ac:dyDescent="0.3">
      <c r="A9">
        <v>5</v>
      </c>
      <c r="B9">
        <v>60</v>
      </c>
      <c r="C9">
        <v>382.2</v>
      </c>
      <c r="D9" cm="1">
        <f t="array" ref="D9">TREND($C$5:$C$14,$B$5:$B$14,B9)</f>
        <v>369.36</v>
      </c>
    </row>
    <row r="10" spans="1:6" x14ac:dyDescent="0.3">
      <c r="A10">
        <v>6</v>
      </c>
      <c r="B10">
        <v>70</v>
      </c>
      <c r="C10">
        <v>450.2</v>
      </c>
      <c r="D10" cm="1">
        <f t="array" ref="D10">TREND($C$5:$C$14,$B$5:$B$14,B10)</f>
        <v>424.8629411764706</v>
      </c>
    </row>
    <row r="11" spans="1:6" x14ac:dyDescent="0.3">
      <c r="A11">
        <v>7</v>
      </c>
      <c r="B11">
        <v>70</v>
      </c>
      <c r="C11">
        <v>423.6</v>
      </c>
      <c r="D11" cm="1">
        <f t="array" ref="D11">TREND($C$5:$C$14,$B$5:$B$14,B11)</f>
        <v>424.8629411764706</v>
      </c>
    </row>
    <row r="12" spans="1:6" x14ac:dyDescent="0.3">
      <c r="A12">
        <v>8</v>
      </c>
      <c r="B12">
        <v>70</v>
      </c>
      <c r="C12">
        <v>410.2</v>
      </c>
      <c r="D12" cm="1">
        <f t="array" ref="D12">TREND($C$5:$C$14,$B$5:$B$14,B12)</f>
        <v>424.8629411764706</v>
      </c>
    </row>
    <row r="13" spans="1:6" x14ac:dyDescent="0.3">
      <c r="A13">
        <v>9</v>
      </c>
      <c r="B13">
        <v>80</v>
      </c>
      <c r="C13">
        <v>500.4</v>
      </c>
      <c r="D13" cm="1">
        <f t="array" ref="D13">TREND($C$5:$C$14,$B$5:$B$14,B13)</f>
        <v>480.36588235294118</v>
      </c>
    </row>
    <row r="14" spans="1:6" x14ac:dyDescent="0.3">
      <c r="A14">
        <v>10</v>
      </c>
      <c r="B14">
        <v>90</v>
      </c>
      <c r="C14">
        <v>505.3</v>
      </c>
      <c r="D14" cm="1">
        <f t="array" ref="D14">TREND($C$5:$C$14,$B$5:$B$14,B14)</f>
        <v>535.86882352941177</v>
      </c>
    </row>
    <row r="15" spans="1:6" x14ac:dyDescent="0.3">
      <c r="B15">
        <v>65</v>
      </c>
      <c r="D15" cm="1">
        <f t="array" ref="D15">TREND($C$5:$C$14,$B$5:$B$14,B15)</f>
        <v>397.11147058823531</v>
      </c>
      <c r="E15">
        <f>D15-SALES!B7*2</f>
        <v>356.26882311110455</v>
      </c>
      <c r="F15">
        <f>D15+SALES!B7*2</f>
        <v>437.95411806536606</v>
      </c>
    </row>
    <row r="16" spans="1:6" x14ac:dyDescent="0.3">
      <c r="B16">
        <v>70</v>
      </c>
      <c r="D16" cm="1">
        <f t="array" ref="D16">TREND($C$5:$C$14,$B$5:$B$14,B16)</f>
        <v>424.8629411764706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CEBE-6727-49AB-8D82-2AB717021FA5}">
  <dimension ref="A1:Q25"/>
  <sheetViews>
    <sheetView workbookViewId="0">
      <selection activeCell="D26" sqref="D26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4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15" x14ac:dyDescent="0.3">
      <c r="A1" t="s">
        <v>11</v>
      </c>
    </row>
    <row r="2" spans="1:15" ht="15" thickBot="1" x14ac:dyDescent="0.35"/>
    <row r="3" spans="1:15" x14ac:dyDescent="0.3">
      <c r="A3" s="4" t="s">
        <v>12</v>
      </c>
      <c r="B3" s="4"/>
    </row>
    <row r="4" spans="1:15" x14ac:dyDescent="0.3">
      <c r="A4" t="s">
        <v>13</v>
      </c>
      <c r="B4">
        <v>0.98444427620065511</v>
      </c>
    </row>
    <row r="5" spans="1:15" x14ac:dyDescent="0.3">
      <c r="A5" t="s">
        <v>14</v>
      </c>
      <c r="B5">
        <v>0.96913053294423168</v>
      </c>
    </row>
    <row r="6" spans="1:15" x14ac:dyDescent="0.3">
      <c r="A6" t="s">
        <v>15</v>
      </c>
      <c r="B6">
        <v>0.96527184956226053</v>
      </c>
    </row>
    <row r="7" spans="1:15" x14ac:dyDescent="0.3">
      <c r="A7" t="s">
        <v>16</v>
      </c>
      <c r="B7">
        <v>20.421323738565377</v>
      </c>
      <c r="L7" t="s">
        <v>10</v>
      </c>
    </row>
    <row r="8" spans="1:15" ht="15" thickBot="1" x14ac:dyDescent="0.35">
      <c r="A8" s="2" t="s">
        <v>17</v>
      </c>
      <c r="B8" s="2">
        <v>10</v>
      </c>
      <c r="L8" t="s">
        <v>8</v>
      </c>
      <c r="M8" t="s">
        <v>3</v>
      </c>
      <c r="N8" t="s">
        <v>4</v>
      </c>
      <c r="O8" t="s">
        <v>2</v>
      </c>
    </row>
    <row r="9" spans="1:15" x14ac:dyDescent="0.3">
      <c r="L9">
        <v>1</v>
      </c>
      <c r="M9">
        <v>30</v>
      </c>
      <c r="N9">
        <v>184.4</v>
      </c>
      <c r="O9">
        <v>202.85117647058826</v>
      </c>
    </row>
    <row r="10" spans="1:15" ht="15" thickBot="1" x14ac:dyDescent="0.35">
      <c r="A10" t="s">
        <v>18</v>
      </c>
      <c r="L10">
        <v>2</v>
      </c>
      <c r="M10">
        <v>40</v>
      </c>
      <c r="N10">
        <v>279.10000000000002</v>
      </c>
      <c r="O10">
        <v>258.35411764705884</v>
      </c>
    </row>
    <row r="11" spans="1:15" x14ac:dyDescent="0.3">
      <c r="A11" s="3"/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L11">
        <v>3</v>
      </c>
      <c r="M11">
        <v>40</v>
      </c>
      <c r="N11">
        <v>244</v>
      </c>
      <c r="O11">
        <v>258.35411764705884</v>
      </c>
    </row>
    <row r="12" spans="1:15" x14ac:dyDescent="0.3">
      <c r="A12" t="s">
        <v>19</v>
      </c>
      <c r="B12">
        <v>1</v>
      </c>
      <c r="C12">
        <v>104739.60029411764</v>
      </c>
      <c r="D12">
        <v>104739.60029411764</v>
      </c>
      <c r="E12">
        <v>251.15575366258614</v>
      </c>
      <c r="F12">
        <v>2.5142521791041858E-7</v>
      </c>
      <c r="L12">
        <v>4</v>
      </c>
      <c r="M12">
        <v>50</v>
      </c>
      <c r="N12">
        <v>314.2</v>
      </c>
      <c r="O12">
        <v>313.85705882352943</v>
      </c>
    </row>
    <row r="13" spans="1:15" x14ac:dyDescent="0.3">
      <c r="A13" t="s">
        <v>20</v>
      </c>
      <c r="B13">
        <v>8</v>
      </c>
      <c r="C13">
        <v>3336.2437058823507</v>
      </c>
      <c r="D13">
        <v>417.03046323529384</v>
      </c>
      <c r="L13">
        <v>5</v>
      </c>
      <c r="M13">
        <v>60</v>
      </c>
      <c r="N13">
        <v>382.2</v>
      </c>
      <c r="O13">
        <v>369.36</v>
      </c>
    </row>
    <row r="14" spans="1:15" ht="15" thickBot="1" x14ac:dyDescent="0.35">
      <c r="A14" s="2" t="s">
        <v>21</v>
      </c>
      <c r="B14" s="2">
        <v>9</v>
      </c>
      <c r="C14" s="2">
        <v>108075.844</v>
      </c>
      <c r="D14" s="2"/>
      <c r="E14" s="2"/>
      <c r="F14" s="2"/>
      <c r="L14">
        <v>6</v>
      </c>
      <c r="M14">
        <v>70</v>
      </c>
      <c r="N14">
        <v>450.2</v>
      </c>
      <c r="O14">
        <v>424.8629411764706</v>
      </c>
    </row>
    <row r="15" spans="1:15" ht="15" thickBot="1" x14ac:dyDescent="0.35">
      <c r="L15">
        <v>7</v>
      </c>
      <c r="M15">
        <v>70</v>
      </c>
      <c r="N15">
        <v>423.6</v>
      </c>
      <c r="O15">
        <v>424.8629411764706</v>
      </c>
    </row>
    <row r="16" spans="1:15" x14ac:dyDescent="0.3">
      <c r="A16" s="3"/>
      <c r="B16" s="3" t="s">
        <v>28</v>
      </c>
      <c r="C16" s="3" t="s">
        <v>16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L16">
        <v>8</v>
      </c>
      <c r="M16">
        <v>70</v>
      </c>
      <c r="N16">
        <v>410.2</v>
      </c>
      <c r="O16">
        <v>424.8629411764706</v>
      </c>
    </row>
    <row r="17" spans="1:17" x14ac:dyDescent="0.3">
      <c r="A17" t="s">
        <v>22</v>
      </c>
      <c r="B17">
        <v>36.3423529411765</v>
      </c>
      <c r="C17">
        <v>21.983282586514381</v>
      </c>
      <c r="D17">
        <v>1.6531813571586744</v>
      </c>
      <c r="E17">
        <v>0.13689400667948065</v>
      </c>
      <c r="F17">
        <v>-14.351187608687418</v>
      </c>
      <c r="G17">
        <v>87.035893491040412</v>
      </c>
      <c r="H17">
        <v>-14.351187608687418</v>
      </c>
      <c r="I17">
        <v>87.035893491040412</v>
      </c>
      <c r="L17">
        <v>9</v>
      </c>
      <c r="M17">
        <v>80</v>
      </c>
      <c r="N17">
        <v>500.4</v>
      </c>
      <c r="O17">
        <v>480.36588235294118</v>
      </c>
    </row>
    <row r="18" spans="1:17" ht="15" thickBot="1" x14ac:dyDescent="0.35">
      <c r="A18" s="2" t="s">
        <v>35</v>
      </c>
      <c r="B18" s="2">
        <v>5.5502941176470584</v>
      </c>
      <c r="C18" s="2">
        <v>0.35022281279010919</v>
      </c>
      <c r="D18" s="2">
        <v>15.847894297432262</v>
      </c>
      <c r="E18" s="2">
        <v>2.5142521791041911E-7</v>
      </c>
      <c r="F18" s="2">
        <v>4.7426788631102319</v>
      </c>
      <c r="G18" s="2">
        <v>6.3579093721838849</v>
      </c>
      <c r="H18" s="2">
        <v>4.7426788631102319</v>
      </c>
      <c r="I18" s="2">
        <v>6.3579093721838849</v>
      </c>
      <c r="L18">
        <v>10</v>
      </c>
      <c r="M18">
        <v>90</v>
      </c>
      <c r="N18">
        <v>505.3</v>
      </c>
      <c r="O18">
        <v>535.86882352941177</v>
      </c>
    </row>
    <row r="19" spans="1:17" x14ac:dyDescent="0.3">
      <c r="M19">
        <v>65</v>
      </c>
      <c r="O19">
        <v>397.11147058823531</v>
      </c>
      <c r="P19">
        <v>356.26882311110455</v>
      </c>
      <c r="Q19">
        <v>437.95411806536606</v>
      </c>
    </row>
    <row r="20" spans="1:17" x14ac:dyDescent="0.3">
      <c r="M20">
        <v>70</v>
      </c>
      <c r="O20">
        <v>424.8629411764706</v>
      </c>
    </row>
    <row r="25" spans="1:17" x14ac:dyDescent="0.3">
      <c r="D25" t="s">
        <v>36</v>
      </c>
      <c r="E25">
        <f>B7*SQRT(1+(1/10)+(M19-AVERAGE(M9:M18))^2/(10*_xlfn.VAR.P(M9:M18)))</f>
        <v>21.489530242045511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Sheet4</vt:lpstr>
      <vt:lpstr>Sheet5</vt:lpstr>
      <vt:lpstr>Sheet6</vt:lpstr>
      <vt:lpstr>x1,x2,x3</vt:lpstr>
      <vt:lpstr>x1,x2</vt:lpstr>
      <vt:lpstr>Multiple Regression</vt:lpstr>
      <vt:lpstr>DATA FOR SALES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2023-06-07T06:40:18Z</dcterms:created>
  <dcterms:modified xsi:type="dcterms:W3CDTF">2023-06-09T10:12:36Z</dcterms:modified>
</cp:coreProperties>
</file>