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tunepal-my.sharepoint.com/personal/nirmal_762422_puc_tu_edu_np/Documents/Documents/7th sem/Operations Research/Anita Mam/drive-download-20230603T112645Z-001/"/>
    </mc:Choice>
  </mc:AlternateContent>
  <xr:revisionPtr revIDLastSave="30" documentId="13_ncr:4000b_{1E976198-27A9-4138-BD89-A46BCF772D16}" xr6:coauthVersionLast="47" xr6:coauthVersionMax="47" xr10:uidLastSave="{7729ACB1-E438-4706-9862-774C6362F0B9}"/>
  <bookViews>
    <workbookView xWindow="-108" yWindow="-108" windowWidth="23256" windowHeight="13176" xr2:uid="{00000000-000D-0000-FFFF-FFFF00000000}"/>
  </bookViews>
  <sheets>
    <sheet name="Sheet5" sheetId="5" r:id="rId1"/>
    <sheet name="Sheet1" sheetId="1" r:id="rId2"/>
    <sheet name="Sheet2" sheetId="2" r:id="rId3"/>
    <sheet name="Sheet3" sheetId="3" r:id="rId4"/>
  </sheets>
  <calcPr calcId="191029" iterate="1" concurrentCalc="0" concurrentManualCount="4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H2" i="1"/>
  <c r="I2" i="1"/>
  <c r="F3" i="1"/>
  <c r="H3" i="1"/>
  <c r="I3" i="1"/>
  <c r="F4" i="1"/>
  <c r="H4" i="1"/>
  <c r="I4" i="1"/>
  <c r="F5" i="1"/>
  <c r="H5" i="1"/>
  <c r="I5" i="1"/>
  <c r="F6" i="1"/>
  <c r="H6" i="1"/>
  <c r="I6" i="1"/>
  <c r="F7" i="1"/>
  <c r="H7" i="1"/>
  <c r="I7" i="1"/>
  <c r="F8" i="1"/>
  <c r="H8" i="1"/>
  <c r="I8" i="1"/>
  <c r="F9" i="1"/>
  <c r="H9" i="1"/>
  <c r="I9" i="1"/>
  <c r="F10" i="1"/>
  <c r="H10" i="1"/>
  <c r="I10" i="1"/>
  <c r="F11" i="1"/>
  <c r="H11" i="1"/>
  <c r="I11" i="1"/>
  <c r="F12" i="1"/>
  <c r="H12" i="1"/>
  <c r="I12" i="1"/>
  <c r="F13" i="1"/>
  <c r="H13" i="1"/>
  <c r="I13" i="1"/>
  <c r="F14" i="1"/>
  <c r="H14" i="1"/>
  <c r="I14" i="1"/>
  <c r="F15" i="1"/>
  <c r="H15" i="1"/>
  <c r="I15" i="1"/>
  <c r="F16" i="1"/>
  <c r="H16" i="1"/>
  <c r="I16" i="1"/>
  <c r="F17" i="1"/>
  <c r="H17" i="1"/>
  <c r="I17" i="1"/>
  <c r="F18" i="1"/>
  <c r="H18" i="1"/>
  <c r="I18" i="1"/>
  <c r="F19" i="1"/>
  <c r="H19" i="1"/>
  <c r="I19" i="1"/>
  <c r="F20" i="1"/>
  <c r="H20" i="1"/>
  <c r="I20" i="1"/>
  <c r="F21" i="1"/>
  <c r="H21" i="1"/>
  <c r="I21" i="1"/>
  <c r="F22" i="1"/>
  <c r="H22" i="1"/>
  <c r="I22" i="1"/>
  <c r="F23" i="1"/>
  <c r="H23" i="1"/>
  <c r="I23" i="1"/>
  <c r="F24" i="1"/>
  <c r="H24" i="1"/>
  <c r="I24" i="1"/>
  <c r="F25" i="1"/>
  <c r="H25" i="1"/>
  <c r="I25" i="1"/>
  <c r="F26" i="1"/>
  <c r="H26" i="1"/>
  <c r="I26" i="1"/>
  <c r="F27" i="1"/>
  <c r="H27" i="1"/>
  <c r="I27" i="1"/>
  <c r="F28" i="1"/>
  <c r="H28" i="1"/>
  <c r="I28" i="1"/>
  <c r="F29" i="1"/>
  <c r="H29" i="1"/>
  <c r="I29" i="1"/>
  <c r="F30" i="1"/>
  <c r="H30" i="1"/>
  <c r="I30" i="1"/>
  <c r="F31" i="1"/>
  <c r="H31" i="1"/>
  <c r="I31" i="1"/>
  <c r="F32" i="1"/>
  <c r="H32" i="1"/>
  <c r="I32" i="1"/>
  <c r="F33" i="1"/>
  <c r="H33" i="1"/>
  <c r="I33" i="1"/>
  <c r="F34" i="1"/>
  <c r="H34" i="1"/>
  <c r="I34" i="1"/>
  <c r="F35" i="1"/>
  <c r="H35" i="1"/>
  <c r="I35" i="1"/>
  <c r="F36" i="1"/>
  <c r="H36" i="1"/>
  <c r="I36" i="1"/>
  <c r="F37" i="1"/>
  <c r="H37" i="1"/>
  <c r="I37" i="1"/>
  <c r="F38" i="1"/>
  <c r="H38" i="1"/>
  <c r="I38" i="1"/>
  <c r="F39" i="1"/>
  <c r="H39" i="1"/>
  <c r="I39" i="1"/>
  <c r="F40" i="1"/>
  <c r="H40" i="1"/>
  <c r="I40" i="1"/>
  <c r="F41" i="1"/>
  <c r="H41" i="1"/>
  <c r="I41" i="1"/>
  <c r="F42" i="1"/>
  <c r="H42" i="1"/>
  <c r="I42" i="1"/>
  <c r="F43" i="1"/>
  <c r="H43" i="1"/>
  <c r="I43" i="1"/>
  <c r="F44" i="1"/>
  <c r="H44" i="1"/>
  <c r="I44" i="1"/>
  <c r="F45" i="1"/>
  <c r="H45" i="1"/>
  <c r="I45" i="1"/>
  <c r="F46" i="1"/>
  <c r="H46" i="1"/>
  <c r="I46" i="1"/>
  <c r="F47" i="1"/>
  <c r="H47" i="1"/>
  <c r="I47" i="1"/>
  <c r="F48" i="1"/>
  <c r="H48" i="1"/>
  <c r="I48" i="1"/>
  <c r="F49" i="1"/>
  <c r="H49" i="1"/>
  <c r="I49" i="1"/>
  <c r="F50" i="1"/>
  <c r="H50" i="1"/>
  <c r="I50" i="1"/>
  <c r="F51" i="1"/>
  <c r="H51" i="1"/>
  <c r="I51" i="1"/>
  <c r="F52" i="1"/>
  <c r="H52" i="1"/>
  <c r="I52" i="1"/>
  <c r="F53" i="1"/>
  <c r="H53" i="1"/>
  <c r="I53" i="1"/>
  <c r="F54" i="1"/>
  <c r="H54" i="1"/>
  <c r="I54" i="1"/>
  <c r="F55" i="1"/>
  <c r="H55" i="1"/>
  <c r="I55" i="1"/>
  <c r="F56" i="1"/>
  <c r="H56" i="1"/>
  <c r="I56" i="1"/>
  <c r="F57" i="1"/>
  <c r="H57" i="1"/>
  <c r="I57" i="1"/>
  <c r="F58" i="1"/>
  <c r="H58" i="1"/>
  <c r="I58" i="1"/>
  <c r="F59" i="1"/>
  <c r="H59" i="1"/>
  <c r="I59" i="1"/>
  <c r="F60" i="1"/>
  <c r="H60" i="1"/>
  <c r="I60" i="1"/>
  <c r="F61" i="1"/>
  <c r="H61" i="1"/>
  <c r="I61" i="1"/>
  <c r="F62" i="1"/>
  <c r="H62" i="1"/>
  <c r="I62" i="1"/>
  <c r="F63" i="1"/>
  <c r="H63" i="1"/>
  <c r="I63" i="1"/>
  <c r="F64" i="1"/>
  <c r="H64" i="1"/>
  <c r="I64" i="1"/>
  <c r="F65" i="1"/>
  <c r="H65" i="1"/>
  <c r="I65" i="1"/>
  <c r="F66" i="1"/>
  <c r="H66" i="1"/>
  <c r="I66" i="1"/>
  <c r="F67" i="1"/>
  <c r="H67" i="1"/>
  <c r="I67" i="1"/>
  <c r="F68" i="1"/>
  <c r="H68" i="1"/>
  <c r="I68" i="1"/>
  <c r="F69" i="1"/>
  <c r="H69" i="1"/>
  <c r="I69" i="1"/>
  <c r="F70" i="1"/>
  <c r="H70" i="1"/>
  <c r="I70" i="1"/>
  <c r="F71" i="1"/>
  <c r="H71" i="1"/>
  <c r="I71" i="1"/>
</calcChain>
</file>

<file path=xl/sharedStrings.xml><?xml version="1.0" encoding="utf-8"?>
<sst xmlns="http://schemas.openxmlformats.org/spreadsheetml/2006/main" count="233" uniqueCount="161">
  <si>
    <t>Code</t>
  </si>
  <si>
    <t>Description</t>
  </si>
  <si>
    <t>Pkg.</t>
  </si>
  <si>
    <t>Lube type</t>
  </si>
  <si>
    <t>Contribution/lit</t>
  </si>
  <si>
    <t>ATF4</t>
  </si>
  <si>
    <t>SuperDuty 40 18 lit</t>
  </si>
  <si>
    <t>auto</t>
  </si>
  <si>
    <t>ATF205</t>
  </si>
  <si>
    <t>XHD 40 4 lit</t>
  </si>
  <si>
    <t>ATF1</t>
  </si>
  <si>
    <t>XHD 40 1 lit</t>
  </si>
  <si>
    <t>MPG1800</t>
  </si>
  <si>
    <t>XHD 40 18 lit</t>
  </si>
  <si>
    <t>MG20W501</t>
  </si>
  <si>
    <t>Multi Purpose Grease 1 Kg</t>
  </si>
  <si>
    <t>Grease</t>
  </si>
  <si>
    <t>MG20W504</t>
  </si>
  <si>
    <t>SuperDuty 40 4 lit</t>
  </si>
  <si>
    <t>4T1</t>
  </si>
  <si>
    <t>Harmony 68 205 lit</t>
  </si>
  <si>
    <t>indus</t>
  </si>
  <si>
    <t>MPGO904</t>
  </si>
  <si>
    <t>MultiG20W50 4 lit</t>
  </si>
  <si>
    <t>MPG05</t>
  </si>
  <si>
    <t>Jupitor Oil 40 200 lit</t>
  </si>
  <si>
    <t>MPGO901</t>
  </si>
  <si>
    <t>SuperDuty 40 1 lit</t>
  </si>
  <si>
    <t>MPGO1404</t>
  </si>
  <si>
    <t>XHD 40 205 lit</t>
  </si>
  <si>
    <t>MPGO90205</t>
  </si>
  <si>
    <t>Multi Purpose Grease 3 Kg</t>
  </si>
  <si>
    <t>MPGO9020</t>
  </si>
  <si>
    <t>Multi Purpose Grease 0.5 Kg</t>
  </si>
  <si>
    <t>MPGO1401</t>
  </si>
  <si>
    <t>2 Stroke oil 1 lit</t>
  </si>
  <si>
    <t>MPGO140205</t>
  </si>
  <si>
    <t>Multi Purpose Gear Oil 80W90 20 lit</t>
  </si>
  <si>
    <t>Goil</t>
  </si>
  <si>
    <t>SF15W404</t>
  </si>
  <si>
    <t>Multi Purpose Gear Oil 85W140 4 lit</t>
  </si>
  <si>
    <t>MPGO14020</t>
  </si>
  <si>
    <t>Multi Purpose Gear Oil 80W90 4 lit</t>
  </si>
  <si>
    <t>STGO9020</t>
  </si>
  <si>
    <t>Multi Purpose Gear Oil 85W140 1lit</t>
  </si>
  <si>
    <t>SD301</t>
  </si>
  <si>
    <t>ST Gear Oil 90 1 lit</t>
  </si>
  <si>
    <t>SF15W401</t>
  </si>
  <si>
    <t>ST Gear Oil 90 4 lit</t>
  </si>
  <si>
    <t>MPG10</t>
  </si>
  <si>
    <t>Superfleet 15W40 18 lit</t>
  </si>
  <si>
    <t>STGO90205</t>
  </si>
  <si>
    <t>ST Gear Oil 140 4 lit</t>
  </si>
  <si>
    <t>SD304</t>
  </si>
  <si>
    <t>MultiG20W50 18 lit</t>
  </si>
  <si>
    <t>SF15W4018</t>
  </si>
  <si>
    <t>ST Gear Oil 140 1 lit</t>
  </si>
  <si>
    <t>MG20W5018</t>
  </si>
  <si>
    <t>4 Stroke oil 1 lit</t>
  </si>
  <si>
    <t>SD401</t>
  </si>
  <si>
    <t>Multi Purpose Gear Oil 80W90 1lit</t>
  </si>
  <si>
    <t>STGO14020</t>
  </si>
  <si>
    <t>SuperDuty 30 18 lit</t>
  </si>
  <si>
    <t>STGO904</t>
  </si>
  <si>
    <t>Multi Purpose Gear Oil 85W140 20 lit</t>
  </si>
  <si>
    <t>SD404</t>
  </si>
  <si>
    <t>GMO 3.5 lit</t>
  </si>
  <si>
    <t>SF15W40205</t>
  </si>
  <si>
    <t>MultiG20W50 1 lit</t>
  </si>
  <si>
    <t>STGO140205</t>
  </si>
  <si>
    <t>SuperDuty 40 205 lit</t>
  </si>
  <si>
    <t>SD3018</t>
  </si>
  <si>
    <t>Superfleet 15W40 4 lit</t>
  </si>
  <si>
    <t>SD30205</t>
  </si>
  <si>
    <t>Automatic Transm Fluid 4 lit</t>
  </si>
  <si>
    <t>MPG30</t>
  </si>
  <si>
    <t>XHD 30 18 lit</t>
  </si>
  <si>
    <t>STGO1404</t>
  </si>
  <si>
    <t>Multi Purpose Grease180 Kg</t>
  </si>
  <si>
    <t>STGO901</t>
  </si>
  <si>
    <t>EPHD 320 205 lit</t>
  </si>
  <si>
    <t>SD4018</t>
  </si>
  <si>
    <t>ST Gear Oil 90 20 lit</t>
  </si>
  <si>
    <t>XHD301</t>
  </si>
  <si>
    <t>Automatic Transm Fluid 1 lit</t>
  </si>
  <si>
    <t>SD40205</t>
  </si>
  <si>
    <t>SuperDuty 30 4 lit</t>
  </si>
  <si>
    <t>XHD3018</t>
  </si>
  <si>
    <t>Harmony 46 205 lit</t>
  </si>
  <si>
    <t>XHD401</t>
  </si>
  <si>
    <t>SuperDuty 30 205 lit</t>
  </si>
  <si>
    <t>STGO1401</t>
  </si>
  <si>
    <t>ST Gear Oil 140 205 lit</t>
  </si>
  <si>
    <t>EPHD68205</t>
  </si>
  <si>
    <t>EPHD 220 205 lit</t>
  </si>
  <si>
    <t>XHD4018</t>
  </si>
  <si>
    <t>XHD 30 4 lit</t>
  </si>
  <si>
    <t>EPHD100205</t>
  </si>
  <si>
    <t>Multi Purpose Gear Oil 85W140 205 lit</t>
  </si>
  <si>
    <t>XHD304</t>
  </si>
  <si>
    <t>SuperDuty 30 1 lit</t>
  </si>
  <si>
    <t>2T1</t>
  </si>
  <si>
    <t>Superfleet 15W40 205 lit</t>
  </si>
  <si>
    <t>EO32205</t>
  </si>
  <si>
    <t>ST Gear Oil 140 20 lit</t>
  </si>
  <si>
    <t>EPHD150205</t>
  </si>
  <si>
    <t>Superfleet 15W40 1lit</t>
  </si>
  <si>
    <t>XHD404</t>
  </si>
  <si>
    <t>XHD 30 1 lit</t>
  </si>
  <si>
    <t>XHD30205</t>
  </si>
  <si>
    <t>Harmony 150 205 lit</t>
  </si>
  <si>
    <t>GMO3.5</t>
  </si>
  <si>
    <t>Endurance Oil 220 205 lit</t>
  </si>
  <si>
    <t>EPHD220205</t>
  </si>
  <si>
    <t>EPHD 68 205 lit</t>
  </si>
  <si>
    <t>XHD40205</t>
  </si>
  <si>
    <t>Harmony 100 205 lit</t>
  </si>
  <si>
    <t>HAR32205</t>
  </si>
  <si>
    <t>Harmony 460 205 lit</t>
  </si>
  <si>
    <t>EPHD320205</t>
  </si>
  <si>
    <t>EPHD 150 205 lit</t>
  </si>
  <si>
    <t>EPHD460205</t>
  </si>
  <si>
    <t>ST Gear Oil 90 205 lit</t>
  </si>
  <si>
    <t>HAR46205</t>
  </si>
  <si>
    <t>Harmony 220 205 lit</t>
  </si>
  <si>
    <t>HAR68205</t>
  </si>
  <si>
    <t>Harmony 32 205 lit</t>
  </si>
  <si>
    <t>EO150205</t>
  </si>
  <si>
    <t>Multi Purpose Gear Oil 80W90 205 lit</t>
  </si>
  <si>
    <t>HAR100205</t>
  </si>
  <si>
    <t>XHD 30 205 lit</t>
  </si>
  <si>
    <t>HAR150205</t>
  </si>
  <si>
    <t>Harmony 320 205 lit</t>
  </si>
  <si>
    <t>EO320207</t>
  </si>
  <si>
    <t>Automatic Transm Fluid 205 lit</t>
  </si>
  <si>
    <t>EO460205</t>
  </si>
  <si>
    <t>EPHD 100 205 lit</t>
  </si>
  <si>
    <t>HAR220205</t>
  </si>
  <si>
    <t>Endurance Oil 32 205 lit</t>
  </si>
  <si>
    <t>EPHD680205</t>
  </si>
  <si>
    <t>EPHD 460 205 lit</t>
  </si>
  <si>
    <t>HAR320205</t>
  </si>
  <si>
    <t>Endurance Oil 150 205 lit</t>
  </si>
  <si>
    <t>SO460205</t>
  </si>
  <si>
    <t>Endurance Oil 460 205 lit</t>
  </si>
  <si>
    <t>EPHD1000205</t>
  </si>
  <si>
    <t>EPHD680 205 lit</t>
  </si>
  <si>
    <t>JO40200</t>
  </si>
  <si>
    <t>EPHD 1000 205 lit</t>
  </si>
  <si>
    <t>1st Qrtr Sales QTY in lit</t>
  </si>
  <si>
    <t>New unit Price</t>
  </si>
  <si>
    <t>Price/lit</t>
  </si>
  <si>
    <t>Unit Var cost</t>
  </si>
  <si>
    <t>Var cost/lit</t>
  </si>
  <si>
    <t>Grand Total</t>
  </si>
  <si>
    <t>Data</t>
  </si>
  <si>
    <t>(All)</t>
  </si>
  <si>
    <t>Average of 1st Qrtr Sales QTY in lit</t>
  </si>
  <si>
    <t>Average of Unit Var cost</t>
  </si>
  <si>
    <t>Count of Pkg.</t>
  </si>
  <si>
    <t>Average of New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</si>
</sst>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3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horizontal="center" wrapText="1"/>
    </xf>
    <xf numFmtId="1" fontId="2" fillId="0" borderId="1" xfId="0" applyNumberFormat="1" applyFont="1" applyBorder="1"/>
    <xf numFmtId="0" fontId="0" fillId="0" borderId="1" xfId="0" applyBorder="1" applyAlignment="1">
      <alignment wrapText="1"/>
    </xf>
    <xf numFmtId="1" fontId="2" fillId="0" borderId="0" xfId="0" applyNumberFormat="1" applyFont="1"/>
    <xf numFmtId="164" fontId="0" fillId="0" borderId="0" xfId="1" applyNumberFormat="1" applyFont="1"/>
    <xf numFmtId="165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pivotButton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NumberFormat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/>
    <xf numFmtId="0" fontId="0" fillId="0" borderId="4" xfId="0" applyNumberFormat="1" applyBorder="1"/>
    <xf numFmtId="0" fontId="0" fillId="0" borderId="9" xfId="0" applyNumberFormat="1" applyBorder="1"/>
    <xf numFmtId="0" fontId="0" fillId="0" borderId="5" xfId="0" pivotButton="1" applyBorder="1"/>
    <xf numFmtId="0" fontId="0" fillId="0" borderId="10" xfId="0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rmal Prasad Panta" refreshedDate="45080.785092939812" createdVersion="1" refreshedVersion="8" recordCount="70" upgradeOnRefresh="1" xr:uid="{00000000-000A-0000-FFFF-FFFF1D000000}">
  <cacheSource type="worksheet">
    <worksheetSource ref="A1:J71" sheet="Sheet1"/>
  </cacheSource>
  <cacheFields count="10">
    <cacheField name="Code" numFmtId="0">
      <sharedItems count="70">
        <s v="ATF4"/>
        <s v="ATF205"/>
        <s v="ATF1"/>
        <s v="MPG1800"/>
        <s v="MG20W501"/>
        <s v="MG20W504"/>
        <s v="4T1"/>
        <s v="MPGO904"/>
        <s v="MPG05"/>
        <s v="MPGO901"/>
        <s v="MPGO1404"/>
        <s v="MPGO90205"/>
        <s v="MPGO9020"/>
        <s v="MPGO1401"/>
        <s v="MPGO140205"/>
        <s v="SF15W404"/>
        <s v="MPGO14020"/>
        <s v="STGO9020"/>
        <s v="SD301"/>
        <s v="SF15W401"/>
        <s v="MPG10"/>
        <s v="STGO90205"/>
        <s v="SD304"/>
        <s v="SF15W4018"/>
        <s v="MG20W5018"/>
        <s v="SD401"/>
        <s v="STGO14020"/>
        <s v="STGO904"/>
        <s v="SD404"/>
        <s v="SF15W40205"/>
        <s v="STGO140205"/>
        <s v="SD3018"/>
        <s v="SD30205"/>
        <s v="MPG30"/>
        <s v="STGO1404"/>
        <s v="STGO901"/>
        <s v="SD4018"/>
        <s v="XHD301"/>
        <s v="SD40205"/>
        <s v="XHD3018"/>
        <s v="XHD401"/>
        <s v="STGO1401"/>
        <s v="EPHD68205"/>
        <s v="XHD4018"/>
        <s v="EPHD100205"/>
        <s v="XHD304"/>
        <s v="2T1"/>
        <s v="EO32205"/>
        <s v="EPHD150205"/>
        <s v="XHD404"/>
        <s v="XHD30205"/>
        <s v="GMO3.5"/>
        <s v="EPHD220205"/>
        <s v="XHD40205"/>
        <s v="HAR32205"/>
        <s v="EPHD320205"/>
        <s v="EPHD460205"/>
        <s v="HAR46205"/>
        <s v="HAR68205"/>
        <s v="EO150205"/>
        <s v="HAR100205"/>
        <s v="HAR150205"/>
        <s v="EO320207"/>
        <s v="EO460205"/>
        <s v="HAR220205"/>
        <s v="EPHD680205"/>
        <s v="HAR320205"/>
        <s v="SO460205"/>
        <s v="EPHD1000205"/>
        <s v="JO40200"/>
      </sharedItems>
    </cacheField>
    <cacheField name="Description" numFmtId="0">
      <sharedItems count="70">
        <s v="SuperDuty 40 18 lit"/>
        <s v="XHD 40 4 lit"/>
        <s v="XHD 40 1 lit"/>
        <s v="XHD 40 18 lit"/>
        <s v="Multi Purpose Grease 1 Kg"/>
        <s v="SuperDuty 40 4 lit"/>
        <s v="Harmony 68 205 lit"/>
        <s v="MultiG20W50 4 lit"/>
        <s v="Jupitor Oil 40 200 lit"/>
        <s v="SuperDuty 40 1 lit"/>
        <s v="XHD 40 205 lit"/>
        <s v="Multi Purpose Grease 3 Kg"/>
        <s v="Multi Purpose Grease 0.5 Kg"/>
        <s v="2 Stroke oil 1 lit"/>
        <s v="Multi Purpose Gear Oil 80W90 20 lit"/>
        <s v="Multi Purpose Gear Oil 85W140 4 lit"/>
        <s v="Multi Purpose Gear Oil 80W90 4 lit"/>
        <s v="Multi Purpose Gear Oil 85W140 1lit"/>
        <s v="ST Gear Oil 90 1 lit"/>
        <s v="ST Gear Oil 90 4 lit"/>
        <s v="Superfleet 15W40 18 lit"/>
        <s v="ST Gear Oil 140 4 lit"/>
        <s v="MultiG20W50 18 lit"/>
        <s v="ST Gear Oil 140 1 lit"/>
        <s v="4 Stroke oil 1 lit"/>
        <s v="Multi Purpose Gear Oil 80W90 1lit"/>
        <s v="SuperDuty 30 18 lit"/>
        <s v="Multi Purpose Gear Oil 85W140 20 lit"/>
        <s v="GMO 3.5 lit"/>
        <s v="MultiG20W50 1 lit"/>
        <s v="SuperDuty 40 205 lit"/>
        <s v="Superfleet 15W40 4 lit"/>
        <s v="Automatic Transm Fluid 4 lit"/>
        <s v="XHD 30 18 lit"/>
        <s v="Multi Purpose Grease180 Kg"/>
        <s v="EPHD 320 205 lit"/>
        <s v="ST Gear Oil 90 20 lit"/>
        <s v="Automatic Transm Fluid 1 lit"/>
        <s v="SuperDuty 30 4 lit"/>
        <s v="Harmony 46 205 lit"/>
        <s v="SuperDuty 30 205 lit"/>
        <s v="ST Gear Oil 140 205 lit"/>
        <s v="EPHD 220 205 lit"/>
        <s v="XHD 30 4 lit"/>
        <s v="Multi Purpose Gear Oil 85W140 205 lit"/>
        <s v="SuperDuty 30 1 lit"/>
        <s v="Superfleet 15W40 205 lit"/>
        <s v="ST Gear Oil 140 20 lit"/>
        <s v="Superfleet 15W40 1lit"/>
        <s v="XHD 30 1 lit"/>
        <s v="Harmony 150 205 lit"/>
        <s v="Endurance Oil 220 205 lit"/>
        <s v="EPHD 68 205 lit"/>
        <s v="Harmony 100 205 lit"/>
        <s v="Harmony 460 205 lit"/>
        <s v="EPHD 150 205 lit"/>
        <s v="ST Gear Oil 90 205 lit"/>
        <s v="Harmony 220 205 lit"/>
        <s v="Harmony 32 205 lit"/>
        <s v="Multi Purpose Gear Oil 80W90 205 lit"/>
        <s v="XHD 30 205 lit"/>
        <s v="Harmony 320 205 lit"/>
        <s v="Automatic Transm Fluid 205 lit"/>
        <s v="EPHD 100 205 lit"/>
        <s v="Endurance Oil 32 205 lit"/>
        <s v="EPHD 460 205 lit"/>
        <s v="Endurance Oil 150 205 lit"/>
        <s v="Endurance Oil 460 205 lit"/>
        <s v="EPHD680 205 lit"/>
        <s v="EPHD 1000 205 lit"/>
      </sharedItems>
    </cacheField>
    <cacheField name="Pkg." numFmtId="0">
      <sharedItems containsSemiMixedTypes="0" containsString="0" containsNumber="1" minValue="0.5" maxValue="205" count="10">
        <n v="18"/>
        <n v="4"/>
        <n v="1"/>
        <n v="205"/>
        <n v="200"/>
        <n v="3"/>
        <n v="0.5"/>
        <n v="20"/>
        <n v="3.5"/>
        <n v="180"/>
      </sharedItems>
    </cacheField>
    <cacheField name="Lube type" numFmtId="1">
      <sharedItems count="4">
        <s v="auto"/>
        <s v="Grease"/>
        <s v="indus"/>
        <s v="Goil"/>
      </sharedItems>
    </cacheField>
    <cacheField name="New unit Price" numFmtId="164">
      <sharedItems containsSemiMixedTypes="0" containsString="0" containsNumber="1" minValue="93.27" maxValue="30709.25" count="38">
        <n v="2040.95"/>
        <n v="419.38"/>
        <n v="115.38"/>
        <n v="1928.33"/>
        <n v="167.89"/>
        <n v="468.44"/>
        <n v="17084.7"/>
        <n v="530.62"/>
        <n v="10980"/>
        <n v="124.36"/>
        <n v="19171.599999999999"/>
        <n v="482.25"/>
        <n v="93.27"/>
        <n v="123.67"/>
        <n v="2606.11"/>
        <n v="542.36"/>
        <n v="140.25"/>
        <n v="112.62"/>
        <n v="434.62"/>
        <n v="2366.67"/>
        <n v="2181.1999999999998"/>
        <n v="139.56"/>
        <n v="344.07"/>
        <n v="139.58000000000001"/>
        <n v="21395.85"/>
        <n v="543.75"/>
        <n v="658.44"/>
        <n v="28515.200000000001"/>
        <n v="19452.05"/>
        <n v="2181.8200000000002"/>
        <n v="166.51"/>
        <n v="20461.05"/>
        <n v="25385.15"/>
        <n v="24702.5"/>
        <n v="140.96"/>
        <n v="16933"/>
        <n v="30709.25"/>
        <n v="21529.1"/>
      </sharedItems>
    </cacheField>
    <cacheField name="Price/lit" numFmtId="164">
      <sharedItems containsSemiMixedTypes="0" containsString="0" containsNumber="1" minValue="54.9" maxValue="186.54"/>
    </cacheField>
    <cacheField name="Unit Var cost" numFmtId="164">
      <sharedItems containsSemiMixedTypes="0" containsString="0" containsNumber="1" minValue="65.2" maxValue="18128.150000000001" count="68">
        <n v="1226.78"/>
        <n v="261.79000000000002"/>
        <n v="71.95"/>
        <n v="1162.4100000000001"/>
        <n v="117.5"/>
        <n v="276.26"/>
        <n v="9874.85"/>
        <n v="293.61"/>
        <n v="9442"/>
        <n v="75.319999999999993"/>
        <n v="11488.2"/>
        <n v="343.53"/>
        <n v="65.2"/>
        <n v="83.46"/>
        <n v="1520.24"/>
        <n v="320.01"/>
        <n v="311.61"/>
        <n v="86.28"/>
        <n v="66.959999999999994"/>
        <n v="240.92"/>
        <n v="1475.5"/>
        <n v="251.81"/>
        <n v="1295.07"/>
        <n v="69.66"/>
        <n v="81.63"/>
        <n v="84.17"/>
        <n v="1198.78"/>
        <n v="1562.26"/>
        <n v="207.78"/>
        <n v="80.09"/>
        <n v="12197.5"/>
        <n v="332.81"/>
        <n v="360.95"/>
        <n v="1135.8699999999999"/>
        <n v="16749"/>
        <n v="11818.25"/>
        <n v="1150.69"/>
        <n v="96.93"/>
        <n v="270.04000000000002"/>
        <n v="9673.65"/>
        <n v="11877.7"/>
        <n v="10828.1"/>
        <n v="11576.35"/>
        <n v="255.89"/>
        <n v="14444.3"/>
        <n v="73.760000000000005"/>
        <n v="14944.5"/>
        <n v="1205.44"/>
        <n v="90.56"/>
        <n v="70.38"/>
        <n v="10325.85"/>
        <n v="10329.950000000001"/>
        <n v="10661.5"/>
        <n v="10067.549999999999"/>
        <n v="10830.05"/>
        <n v="11346.75"/>
        <n v="10268.450000000001"/>
        <n v="10621.05"/>
        <n v="9446.4"/>
        <n v="14013.8"/>
        <n v="11184.8"/>
        <n v="16418.45"/>
        <n v="11031.05"/>
        <n v="8733"/>
        <n v="12015.05"/>
        <n v="9858.4500000000007"/>
        <n v="15211"/>
        <n v="18128.150000000001"/>
      </sharedItems>
    </cacheField>
    <cacheField name="Var cost/lit" numFmtId="164">
      <sharedItems containsSemiMixedTypes="0" containsString="0" containsNumber="1" minValue="42.6" maxValue="130.4"/>
    </cacheField>
    <cacheField name="Contribution/lit" numFmtId="164">
      <sharedItems containsSemiMixedTypes="0" containsString="0" containsNumber="1" minValue="7.6899999999999977" maxValue="74.372500000000016" count="68">
        <n v="45.231666666666683"/>
        <n v="39.397499999999994"/>
        <n v="43.429999999999993"/>
        <n v="42.551111111111112"/>
        <n v="50.389999999999986"/>
        <n v="48.045000000000002"/>
        <n v="35.17"/>
        <n v="59.252499999999998"/>
        <n v="7.6899999999999977"/>
        <n v="49.040000000000006"/>
        <n v="37.47999999999999"/>
        <n v="46.240000000000009"/>
        <n v="56.139999999999986"/>
        <n v="40.210000000000008"/>
        <n v="54.293499999999995"/>
        <n v="55.587500000000006"/>
        <n v="57.6875"/>
        <n v="53.97"/>
        <n v="45.660000000000011"/>
        <n v="48.425000000000004"/>
        <n v="49.509444444444455"/>
        <n v="45.702500000000001"/>
        <n v="49.229444444444439"/>
        <n v="42.960000000000008"/>
        <n v="57.930000000000007"/>
        <n v="56.08"/>
        <n v="46.787222222222226"/>
        <n v="52.192499999999995"/>
        <n v="38.940000000000005"/>
        <n v="59.490000000000009"/>
        <n v="44.86999999999999"/>
        <n v="52.734999999999999"/>
        <n v="74.372500000000016"/>
        <n v="44.025555555555563"/>
        <n v="65.367777777777789"/>
        <n v="37.238048780487809"/>
        <n v="51.556500000000007"/>
        <n v="69.579999999999984"/>
        <n v="49.599999999999994"/>
        <n v="36.151463414634151"/>
        <n v="46.429999999999986"/>
        <n v="46.99"/>
        <n v="38.418048780487808"/>
        <n v="40.872500000000002"/>
        <n v="53.370000000000019"/>
        <n v="50.599999999999994"/>
        <n v="47.599999999999994"/>
        <n v="48.819000000000003"/>
        <n v="50.400000000000006"/>
        <n v="45"/>
        <n v="32.97"/>
        <n v="32.209999999999994"/>
        <n v="42.880731707317075"/>
        <n v="34.230000000000004"/>
        <n v="30.510487804878053"/>
        <n v="39.538048780487806"/>
        <n v="49.72"/>
        <n v="31.530000000000008"/>
        <n v="37.260000000000005"/>
        <n v="55.470000000000013"/>
        <n v="38.96"/>
        <n v="69.711219512195129"/>
        <n v="41.078048780487812"/>
        <n v="39.999999999999993"/>
        <n v="36.278048780487808"/>
        <n v="34.509999999999991"/>
        <n v="30.819999999999993"/>
        <n v="16.589999999999989"/>
      </sharedItems>
    </cacheField>
    <cacheField name="1st Qrtr Sales QTY in lit" numFmtId="164">
      <sharedItems containsSemiMixedTypes="0" containsString="0" containsNumber="1" minValue="0" maxValue="45385.683080327333" count="56">
        <n v="43224.257866266089"/>
        <n v="45385.683080327333"/>
        <n v="30153.084887059413"/>
        <n v="29771.615276588225"/>
        <n v="15149.793101570092"/>
        <n v="16037.293827972451"/>
        <n v="21617.790819744863"/>
        <n v="11193.549831562766"/>
        <n v="0"/>
        <n v="13085.327695736216"/>
        <n v="15814.357042632149"/>
        <n v="11508.492274345102"/>
        <n v="9476.5827165291757"/>
        <n v="9736.3217648462942"/>
        <n v="7855.8676738964796"/>
        <n v="6134.6541439040257"/>
        <n v="5392.946997755962"/>
        <n v="5596.7749157813832"/>
        <n v="6604.5907326848601"/>
        <n v="6179.9492367985631"/>
        <n v="5579.7892559459315"/>
        <n v="5786.4481172772621"/>
        <n v="5346.236433208468"/>
        <n v="5802.726041286237"/>
        <n v="4213.151375018535"/>
        <n v="4172.1026970828598"/>
        <n v="4654.0707949138059"/>
        <n v="4472.8904233356525"/>
        <n v="5923.748867613831"/>
        <n v="3395.7164954374148"/>
        <n v="4787.8328661179894"/>
        <n v="2383.6542635750757"/>
        <n v="1647.6090040388292"/>
        <n v="2679.4878390425288"/>
        <n v="1936.3652212415104"/>
        <n v="3191.8885774119931"/>
        <n v="1995.8150306655921"/>
        <n v="1227.2139231113958"/>
        <n v="1494.7380655197624"/>
        <n v="2176.2876664172677"/>
        <n v="1450.8584442781787"/>
        <n v="1305.7725998503606"/>
        <n v="1595.9442887059965"/>
        <n v="1239.9531679879849"/>
        <n v="1015.6009109947249"/>
        <n v="964.6439314883695"/>
        <n v="948.36600747939485"/>
        <n v="789.83318234851083"/>
        <n v="819.55808706055154"/>
        <n v="870.51506656690708"/>
        <n v="580.3433777112715"/>
        <n v="725.42922213908935"/>
        <n v="435.25753328345354"/>
        <n v="290.17168885563575"/>
        <n v="145.08584442781788"/>
        <n v="33.97131967090369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x v="0"/>
    <x v="0"/>
    <x v="0"/>
    <x v="0"/>
    <n v="113.38611111111112"/>
    <x v="0"/>
    <n v="68.154444444444437"/>
    <x v="0"/>
    <x v="0"/>
  </r>
  <r>
    <x v="1"/>
    <x v="1"/>
    <x v="1"/>
    <x v="0"/>
    <x v="1"/>
    <n v="104.845"/>
    <x v="1"/>
    <n v="65.447500000000005"/>
    <x v="1"/>
    <x v="1"/>
  </r>
  <r>
    <x v="2"/>
    <x v="2"/>
    <x v="2"/>
    <x v="0"/>
    <x v="2"/>
    <n v="115.38"/>
    <x v="2"/>
    <n v="71.95"/>
    <x v="2"/>
    <x v="2"/>
  </r>
  <r>
    <x v="3"/>
    <x v="3"/>
    <x v="0"/>
    <x v="0"/>
    <x v="3"/>
    <n v="107.12944444444445"/>
    <x v="3"/>
    <n v="64.578333333333333"/>
    <x v="3"/>
    <x v="3"/>
  </r>
  <r>
    <x v="4"/>
    <x v="4"/>
    <x v="2"/>
    <x v="1"/>
    <x v="4"/>
    <n v="167.89"/>
    <x v="4"/>
    <n v="117.5"/>
    <x v="4"/>
    <x v="4"/>
  </r>
  <r>
    <x v="5"/>
    <x v="5"/>
    <x v="1"/>
    <x v="0"/>
    <x v="5"/>
    <n v="117.11"/>
    <x v="5"/>
    <n v="69.064999999999998"/>
    <x v="5"/>
    <x v="5"/>
  </r>
  <r>
    <x v="6"/>
    <x v="6"/>
    <x v="3"/>
    <x v="2"/>
    <x v="6"/>
    <n v="83.34"/>
    <x v="6"/>
    <n v="48.17"/>
    <x v="6"/>
    <x v="6"/>
  </r>
  <r>
    <x v="7"/>
    <x v="7"/>
    <x v="1"/>
    <x v="0"/>
    <x v="7"/>
    <n v="132.655"/>
    <x v="7"/>
    <n v="73.402500000000003"/>
    <x v="7"/>
    <x v="7"/>
  </r>
  <r>
    <x v="8"/>
    <x v="8"/>
    <x v="4"/>
    <x v="0"/>
    <x v="8"/>
    <n v="54.9"/>
    <x v="8"/>
    <n v="47.21"/>
    <x v="8"/>
    <x v="8"/>
  </r>
  <r>
    <x v="9"/>
    <x v="9"/>
    <x v="2"/>
    <x v="0"/>
    <x v="9"/>
    <n v="124.36"/>
    <x v="9"/>
    <n v="75.319999999999993"/>
    <x v="9"/>
    <x v="9"/>
  </r>
  <r>
    <x v="10"/>
    <x v="10"/>
    <x v="3"/>
    <x v="0"/>
    <x v="10"/>
    <n v="93.52"/>
    <x v="10"/>
    <n v="56.040000000000006"/>
    <x v="10"/>
    <x v="10"/>
  </r>
  <r>
    <x v="11"/>
    <x v="11"/>
    <x v="5"/>
    <x v="1"/>
    <x v="11"/>
    <n v="160.75"/>
    <x v="11"/>
    <n v="114.50999999999999"/>
    <x v="11"/>
    <x v="11"/>
  </r>
  <r>
    <x v="12"/>
    <x v="12"/>
    <x v="6"/>
    <x v="1"/>
    <x v="12"/>
    <n v="186.54"/>
    <x v="12"/>
    <n v="130.4"/>
    <x v="12"/>
    <x v="12"/>
  </r>
  <r>
    <x v="13"/>
    <x v="13"/>
    <x v="2"/>
    <x v="0"/>
    <x v="13"/>
    <n v="123.67"/>
    <x v="13"/>
    <n v="83.46"/>
    <x v="13"/>
    <x v="13"/>
  </r>
  <r>
    <x v="14"/>
    <x v="14"/>
    <x v="7"/>
    <x v="3"/>
    <x v="14"/>
    <n v="130.30549999999999"/>
    <x v="14"/>
    <n v="76.012"/>
    <x v="14"/>
    <x v="14"/>
  </r>
  <r>
    <x v="15"/>
    <x v="15"/>
    <x v="1"/>
    <x v="3"/>
    <x v="15"/>
    <n v="135.59"/>
    <x v="15"/>
    <n v="80.002499999999998"/>
    <x v="15"/>
    <x v="15"/>
  </r>
  <r>
    <x v="16"/>
    <x v="16"/>
    <x v="1"/>
    <x v="3"/>
    <x v="15"/>
    <n v="135.59"/>
    <x v="16"/>
    <n v="77.902500000000003"/>
    <x v="16"/>
    <x v="16"/>
  </r>
  <r>
    <x v="17"/>
    <x v="17"/>
    <x v="2"/>
    <x v="3"/>
    <x v="16"/>
    <n v="140.25"/>
    <x v="17"/>
    <n v="86.28"/>
    <x v="17"/>
    <x v="17"/>
  </r>
  <r>
    <x v="18"/>
    <x v="18"/>
    <x v="2"/>
    <x v="3"/>
    <x v="17"/>
    <n v="112.62"/>
    <x v="18"/>
    <n v="66.959999999999994"/>
    <x v="18"/>
    <x v="18"/>
  </r>
  <r>
    <x v="19"/>
    <x v="19"/>
    <x v="1"/>
    <x v="3"/>
    <x v="18"/>
    <n v="108.655"/>
    <x v="19"/>
    <n v="60.23"/>
    <x v="19"/>
    <x v="19"/>
  </r>
  <r>
    <x v="20"/>
    <x v="20"/>
    <x v="0"/>
    <x v="0"/>
    <x v="19"/>
    <n v="131.48166666666668"/>
    <x v="20"/>
    <n v="81.972222222222229"/>
    <x v="20"/>
    <x v="20"/>
  </r>
  <r>
    <x v="21"/>
    <x v="21"/>
    <x v="1"/>
    <x v="3"/>
    <x v="18"/>
    <n v="108.655"/>
    <x v="21"/>
    <n v="62.952500000000001"/>
    <x v="21"/>
    <x v="21"/>
  </r>
  <r>
    <x v="22"/>
    <x v="22"/>
    <x v="0"/>
    <x v="0"/>
    <x v="20"/>
    <n v="121.17777777777776"/>
    <x v="22"/>
    <n v="71.948333333333323"/>
    <x v="22"/>
    <x v="22"/>
  </r>
  <r>
    <x v="23"/>
    <x v="23"/>
    <x v="2"/>
    <x v="3"/>
    <x v="17"/>
    <n v="112.62"/>
    <x v="23"/>
    <n v="69.66"/>
    <x v="23"/>
    <x v="23"/>
  </r>
  <r>
    <x v="24"/>
    <x v="24"/>
    <x v="2"/>
    <x v="0"/>
    <x v="21"/>
    <n v="139.56"/>
    <x v="24"/>
    <n v="81.63"/>
    <x v="24"/>
    <x v="24"/>
  </r>
  <r>
    <x v="25"/>
    <x v="25"/>
    <x v="2"/>
    <x v="3"/>
    <x v="16"/>
    <n v="140.25"/>
    <x v="25"/>
    <n v="84.17"/>
    <x v="25"/>
    <x v="25"/>
  </r>
  <r>
    <x v="26"/>
    <x v="26"/>
    <x v="0"/>
    <x v="0"/>
    <x v="0"/>
    <n v="113.38611111111112"/>
    <x v="26"/>
    <n v="66.598888888888894"/>
    <x v="26"/>
    <x v="26"/>
  </r>
  <r>
    <x v="27"/>
    <x v="27"/>
    <x v="7"/>
    <x v="3"/>
    <x v="14"/>
    <n v="130.30549999999999"/>
    <x v="27"/>
    <n v="78.113"/>
    <x v="27"/>
    <x v="27"/>
  </r>
  <r>
    <x v="28"/>
    <x v="28"/>
    <x v="8"/>
    <x v="0"/>
    <x v="22"/>
    <n v="98.305714285714288"/>
    <x v="28"/>
    <n v="59.365714285714283"/>
    <x v="28"/>
    <x v="28"/>
  </r>
  <r>
    <x v="29"/>
    <x v="29"/>
    <x v="2"/>
    <x v="0"/>
    <x v="23"/>
    <n v="139.58000000000001"/>
    <x v="29"/>
    <n v="80.09"/>
    <x v="29"/>
    <x v="29"/>
  </r>
  <r>
    <x v="30"/>
    <x v="30"/>
    <x v="3"/>
    <x v="0"/>
    <x v="24"/>
    <n v="104.36999999999999"/>
    <x v="30"/>
    <n v="59.5"/>
    <x v="30"/>
    <x v="30"/>
  </r>
  <r>
    <x v="31"/>
    <x v="31"/>
    <x v="1"/>
    <x v="0"/>
    <x v="25"/>
    <n v="135.9375"/>
    <x v="31"/>
    <n v="83.202500000000001"/>
    <x v="31"/>
    <x v="31"/>
  </r>
  <r>
    <x v="32"/>
    <x v="32"/>
    <x v="1"/>
    <x v="3"/>
    <x v="26"/>
    <n v="164.61"/>
    <x v="32"/>
    <n v="90.237499999999997"/>
    <x v="32"/>
    <x v="32"/>
  </r>
  <r>
    <x v="33"/>
    <x v="33"/>
    <x v="0"/>
    <x v="0"/>
    <x v="3"/>
    <n v="107.12944444444445"/>
    <x v="33"/>
    <n v="63.103888888888882"/>
    <x v="33"/>
    <x v="33"/>
  </r>
  <r>
    <x v="34"/>
    <x v="34"/>
    <x v="9"/>
    <x v="1"/>
    <x v="27"/>
    <n v="158.41777777777779"/>
    <x v="34"/>
    <n v="93.05"/>
    <x v="34"/>
    <x v="34"/>
  </r>
  <r>
    <x v="35"/>
    <x v="35"/>
    <x v="3"/>
    <x v="2"/>
    <x v="28"/>
    <n v="94.888048780487807"/>
    <x v="35"/>
    <n v="57.65"/>
    <x v="35"/>
    <x v="35"/>
  </r>
  <r>
    <x v="36"/>
    <x v="36"/>
    <x v="7"/>
    <x v="3"/>
    <x v="29"/>
    <n v="109.09100000000001"/>
    <x v="36"/>
    <n v="57.534500000000001"/>
    <x v="36"/>
    <x v="36"/>
  </r>
  <r>
    <x v="37"/>
    <x v="37"/>
    <x v="2"/>
    <x v="3"/>
    <x v="30"/>
    <n v="166.51"/>
    <x v="37"/>
    <n v="96.93"/>
    <x v="37"/>
    <x v="37"/>
  </r>
  <r>
    <x v="38"/>
    <x v="38"/>
    <x v="1"/>
    <x v="0"/>
    <x v="5"/>
    <n v="117.11"/>
    <x v="38"/>
    <n v="67.510000000000005"/>
    <x v="38"/>
    <x v="38"/>
  </r>
  <r>
    <x v="39"/>
    <x v="39"/>
    <x v="3"/>
    <x v="2"/>
    <x v="6"/>
    <n v="83.34"/>
    <x v="39"/>
    <n v="47.188536585365853"/>
    <x v="39"/>
    <x v="39"/>
  </r>
  <r>
    <x v="40"/>
    <x v="40"/>
    <x v="3"/>
    <x v="0"/>
    <x v="24"/>
    <n v="104.36999999999999"/>
    <x v="40"/>
    <n v="57.940000000000005"/>
    <x v="40"/>
    <x v="40"/>
  </r>
  <r>
    <x v="41"/>
    <x v="41"/>
    <x v="3"/>
    <x v="3"/>
    <x v="31"/>
    <n v="99.81"/>
    <x v="41"/>
    <n v="52.82"/>
    <x v="41"/>
    <x v="41"/>
  </r>
  <r>
    <x v="42"/>
    <x v="42"/>
    <x v="3"/>
    <x v="2"/>
    <x v="28"/>
    <n v="94.888048780487807"/>
    <x v="42"/>
    <n v="56.47"/>
    <x v="42"/>
    <x v="42"/>
  </r>
  <r>
    <x v="43"/>
    <x v="43"/>
    <x v="1"/>
    <x v="0"/>
    <x v="1"/>
    <n v="104.845"/>
    <x v="43"/>
    <n v="63.972499999999997"/>
    <x v="43"/>
    <x v="43"/>
  </r>
  <r>
    <x v="44"/>
    <x v="44"/>
    <x v="3"/>
    <x v="3"/>
    <x v="32"/>
    <n v="123.83000000000001"/>
    <x v="44"/>
    <n v="70.459999999999994"/>
    <x v="44"/>
    <x v="44"/>
  </r>
  <r>
    <x v="45"/>
    <x v="45"/>
    <x v="2"/>
    <x v="0"/>
    <x v="9"/>
    <n v="124.36"/>
    <x v="45"/>
    <n v="73.760000000000005"/>
    <x v="45"/>
    <x v="45"/>
  </r>
  <r>
    <x v="46"/>
    <x v="46"/>
    <x v="3"/>
    <x v="0"/>
    <x v="33"/>
    <n v="120.5"/>
    <x v="46"/>
    <n v="72.900000000000006"/>
    <x v="46"/>
    <x v="44"/>
  </r>
  <r>
    <x v="47"/>
    <x v="47"/>
    <x v="7"/>
    <x v="3"/>
    <x v="29"/>
    <n v="109.09100000000001"/>
    <x v="47"/>
    <n v="60.272000000000006"/>
    <x v="47"/>
    <x v="46"/>
  </r>
  <r>
    <x v="48"/>
    <x v="48"/>
    <x v="2"/>
    <x v="0"/>
    <x v="34"/>
    <n v="140.96"/>
    <x v="48"/>
    <n v="90.56"/>
    <x v="48"/>
    <x v="47"/>
  </r>
  <r>
    <x v="49"/>
    <x v="49"/>
    <x v="2"/>
    <x v="0"/>
    <x v="2"/>
    <n v="115.38"/>
    <x v="49"/>
    <n v="70.38"/>
    <x v="49"/>
    <x v="48"/>
  </r>
  <r>
    <x v="50"/>
    <x v="50"/>
    <x v="3"/>
    <x v="2"/>
    <x v="6"/>
    <n v="83.34"/>
    <x v="50"/>
    <n v="50.370000000000005"/>
    <x v="50"/>
    <x v="44"/>
  </r>
  <r>
    <x v="51"/>
    <x v="51"/>
    <x v="3"/>
    <x v="2"/>
    <x v="35"/>
    <n v="82.6"/>
    <x v="51"/>
    <n v="50.39"/>
    <x v="51"/>
    <x v="49"/>
  </r>
  <r>
    <x v="52"/>
    <x v="52"/>
    <x v="3"/>
    <x v="2"/>
    <x v="28"/>
    <n v="94.888048780487807"/>
    <x v="52"/>
    <n v="52.007317073170732"/>
    <x v="52"/>
    <x v="50"/>
  </r>
  <r>
    <x v="53"/>
    <x v="53"/>
    <x v="3"/>
    <x v="2"/>
    <x v="6"/>
    <n v="83.34"/>
    <x v="53"/>
    <n v="49.11"/>
    <x v="53"/>
    <x v="51"/>
  </r>
  <r>
    <x v="54"/>
    <x v="54"/>
    <x v="3"/>
    <x v="2"/>
    <x v="6"/>
    <n v="83.34"/>
    <x v="54"/>
    <n v="52.82951219512195"/>
    <x v="54"/>
    <x v="50"/>
  </r>
  <r>
    <x v="55"/>
    <x v="55"/>
    <x v="3"/>
    <x v="2"/>
    <x v="28"/>
    <n v="94.888048780487807"/>
    <x v="55"/>
    <n v="55.35"/>
    <x v="55"/>
    <x v="52"/>
  </r>
  <r>
    <x v="56"/>
    <x v="56"/>
    <x v="3"/>
    <x v="3"/>
    <x v="31"/>
    <n v="99.81"/>
    <x v="56"/>
    <n v="50.09"/>
    <x v="56"/>
    <x v="53"/>
  </r>
  <r>
    <x v="57"/>
    <x v="57"/>
    <x v="3"/>
    <x v="2"/>
    <x v="6"/>
    <n v="83.34"/>
    <x v="57"/>
    <n v="51.809999999999995"/>
    <x v="57"/>
    <x v="52"/>
  </r>
  <r>
    <x v="58"/>
    <x v="58"/>
    <x v="3"/>
    <x v="2"/>
    <x v="6"/>
    <n v="83.34"/>
    <x v="58"/>
    <n v="46.08"/>
    <x v="58"/>
    <x v="53"/>
  </r>
  <r>
    <x v="59"/>
    <x v="59"/>
    <x v="3"/>
    <x v="3"/>
    <x v="32"/>
    <n v="123.83000000000001"/>
    <x v="59"/>
    <n v="68.36"/>
    <x v="59"/>
    <x v="54"/>
  </r>
  <r>
    <x v="60"/>
    <x v="60"/>
    <x v="3"/>
    <x v="0"/>
    <x v="10"/>
    <n v="93.52"/>
    <x v="60"/>
    <n v="54.559999999999995"/>
    <x v="60"/>
    <x v="54"/>
  </r>
  <r>
    <x v="61"/>
    <x v="61"/>
    <x v="3"/>
    <x v="2"/>
    <x v="6"/>
    <n v="83.34"/>
    <x v="54"/>
    <n v="52.82951219512195"/>
    <x v="54"/>
    <x v="54"/>
  </r>
  <r>
    <x v="62"/>
    <x v="62"/>
    <x v="3"/>
    <x v="3"/>
    <x v="36"/>
    <n v="149.80121951219513"/>
    <x v="61"/>
    <n v="80.09"/>
    <x v="61"/>
    <x v="55"/>
  </r>
  <r>
    <x v="63"/>
    <x v="63"/>
    <x v="3"/>
    <x v="2"/>
    <x v="28"/>
    <n v="94.888048780487807"/>
    <x v="62"/>
    <n v="53.809999999999995"/>
    <x v="62"/>
    <x v="8"/>
  </r>
  <r>
    <x v="64"/>
    <x v="64"/>
    <x v="3"/>
    <x v="2"/>
    <x v="35"/>
    <n v="82.6"/>
    <x v="63"/>
    <n v="42.6"/>
    <x v="63"/>
    <x v="8"/>
  </r>
  <r>
    <x v="65"/>
    <x v="65"/>
    <x v="3"/>
    <x v="2"/>
    <x v="28"/>
    <n v="94.888048780487807"/>
    <x v="64"/>
    <n v="58.61"/>
    <x v="64"/>
    <x v="8"/>
  </r>
  <r>
    <x v="66"/>
    <x v="66"/>
    <x v="3"/>
    <x v="2"/>
    <x v="35"/>
    <n v="82.6"/>
    <x v="65"/>
    <n v="48.09"/>
    <x v="65"/>
    <x v="8"/>
  </r>
  <r>
    <x v="67"/>
    <x v="67"/>
    <x v="3"/>
    <x v="2"/>
    <x v="35"/>
    <n v="82.6"/>
    <x v="51"/>
    <n v="50.39"/>
    <x v="51"/>
    <x v="8"/>
  </r>
  <r>
    <x v="68"/>
    <x v="68"/>
    <x v="3"/>
    <x v="2"/>
    <x v="37"/>
    <n v="105.02"/>
    <x v="66"/>
    <n v="74.2"/>
    <x v="66"/>
    <x v="8"/>
  </r>
  <r>
    <x v="69"/>
    <x v="69"/>
    <x v="3"/>
    <x v="2"/>
    <x v="37"/>
    <n v="105.02"/>
    <x v="67"/>
    <n v="88.43"/>
    <x v="67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6" cacheId="2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3:E9" firstHeaderRow="1" firstDataRow="2" firstDataCol="1" rowPageCount="1" colPageCount="1"/>
  <pivotFields count="10">
    <pivotField axis="axisPage" compact="0" outline="0" showAll="0" includeNewItemsInFilter="1">
      <items count="71">
        <item x="46"/>
        <item x="6"/>
        <item x="2"/>
        <item x="1"/>
        <item x="0"/>
        <item x="59"/>
        <item x="62"/>
        <item x="47"/>
        <item x="63"/>
        <item x="68"/>
        <item x="44"/>
        <item x="48"/>
        <item x="52"/>
        <item x="55"/>
        <item x="56"/>
        <item x="65"/>
        <item x="42"/>
        <item x="51"/>
        <item x="60"/>
        <item x="61"/>
        <item x="64"/>
        <item x="66"/>
        <item x="54"/>
        <item x="57"/>
        <item x="58"/>
        <item x="69"/>
        <item x="4"/>
        <item x="24"/>
        <item x="5"/>
        <item x="8"/>
        <item x="20"/>
        <item x="3"/>
        <item x="33"/>
        <item x="13"/>
        <item x="16"/>
        <item x="14"/>
        <item x="10"/>
        <item x="9"/>
        <item x="12"/>
        <item x="11"/>
        <item x="7"/>
        <item x="18"/>
        <item x="31"/>
        <item x="32"/>
        <item x="22"/>
        <item x="25"/>
        <item x="36"/>
        <item x="38"/>
        <item x="28"/>
        <item x="19"/>
        <item x="23"/>
        <item x="29"/>
        <item x="15"/>
        <item x="67"/>
        <item x="41"/>
        <item x="26"/>
        <item x="30"/>
        <item x="34"/>
        <item x="35"/>
        <item x="17"/>
        <item x="21"/>
        <item x="27"/>
        <item x="37"/>
        <item x="39"/>
        <item x="50"/>
        <item x="45"/>
        <item x="40"/>
        <item x="43"/>
        <item x="53"/>
        <item x="49"/>
        <item t="default"/>
      </items>
    </pivotField>
    <pivotField compact="0" outline="0" showAll="0" includeNewItemsInFilter="1">
      <items count="71">
        <item x="13"/>
        <item x="24"/>
        <item x="37"/>
        <item x="62"/>
        <item x="32"/>
        <item x="66"/>
        <item x="51"/>
        <item x="64"/>
        <item x="67"/>
        <item x="63"/>
        <item x="69"/>
        <item x="55"/>
        <item x="42"/>
        <item x="35"/>
        <item x="65"/>
        <item x="52"/>
        <item x="68"/>
        <item x="28"/>
        <item x="53"/>
        <item x="50"/>
        <item x="57"/>
        <item x="58"/>
        <item x="61"/>
        <item x="39"/>
        <item x="54"/>
        <item x="6"/>
        <item x="8"/>
        <item x="25"/>
        <item x="14"/>
        <item x="59"/>
        <item x="16"/>
        <item x="17"/>
        <item x="27"/>
        <item x="44"/>
        <item x="15"/>
        <item x="12"/>
        <item x="4"/>
        <item x="11"/>
        <item x="34"/>
        <item x="29"/>
        <item x="22"/>
        <item x="7"/>
        <item x="23"/>
        <item x="47"/>
        <item x="41"/>
        <item x="21"/>
        <item x="18"/>
        <item x="36"/>
        <item x="56"/>
        <item x="19"/>
        <item x="45"/>
        <item x="26"/>
        <item x="40"/>
        <item x="38"/>
        <item x="9"/>
        <item x="0"/>
        <item x="30"/>
        <item x="5"/>
        <item x="20"/>
        <item x="48"/>
        <item x="46"/>
        <item x="31"/>
        <item x="49"/>
        <item x="33"/>
        <item x="60"/>
        <item x="43"/>
        <item x="2"/>
        <item x="3"/>
        <item x="10"/>
        <item x="1"/>
        <item t="default"/>
      </items>
    </pivotField>
    <pivotField dataField="1" compact="0" outline="0" showAll="0" includeNewItemsInFilter="1">
      <items count="11">
        <item x="6"/>
        <item x="2"/>
        <item x="5"/>
        <item x="8"/>
        <item x="1"/>
        <item x="0"/>
        <item x="7"/>
        <item x="9"/>
        <item x="4"/>
        <item x="3"/>
        <item t="default"/>
      </items>
    </pivotField>
    <pivotField axis="axisRow" compact="0" outline="0" showAll="0" includeNewItemsInFilter="1">
      <items count="5">
        <item x="0"/>
        <item x="3"/>
        <item x="1"/>
        <item x="2"/>
        <item t="default"/>
      </items>
    </pivotField>
    <pivotField dataField="1" compact="0" numFmtId="164" outline="0" showAll="0" includeNewItemsInFilter="1">
      <items count="39">
        <item x="12"/>
        <item x="17"/>
        <item x="2"/>
        <item x="13"/>
        <item x="9"/>
        <item x="21"/>
        <item x="23"/>
        <item x="16"/>
        <item x="34"/>
        <item x="30"/>
        <item x="4"/>
        <item x="22"/>
        <item x="1"/>
        <item x="18"/>
        <item x="5"/>
        <item x="11"/>
        <item x="7"/>
        <item x="15"/>
        <item x="25"/>
        <item x="26"/>
        <item x="3"/>
        <item x="0"/>
        <item x="20"/>
        <item x="29"/>
        <item x="19"/>
        <item x="14"/>
        <item x="8"/>
        <item x="35"/>
        <item x="6"/>
        <item x="10"/>
        <item x="28"/>
        <item x="31"/>
        <item x="24"/>
        <item x="37"/>
        <item x="33"/>
        <item x="32"/>
        <item x="27"/>
        <item x="36"/>
        <item t="default"/>
      </items>
    </pivotField>
    <pivotField compact="0" numFmtId="164" outline="0" showAll="0" includeNewItemsInFilter="1"/>
    <pivotField dataField="1" compact="0" numFmtId="164" outline="0" showAll="0" includeNewItemsInFilter="1">
      <items count="69">
        <item x="12"/>
        <item x="18"/>
        <item x="23"/>
        <item x="49"/>
        <item x="2"/>
        <item x="45"/>
        <item x="9"/>
        <item x="29"/>
        <item x="24"/>
        <item x="13"/>
        <item x="25"/>
        <item x="17"/>
        <item x="48"/>
        <item x="37"/>
        <item x="4"/>
        <item x="28"/>
        <item x="19"/>
        <item x="21"/>
        <item x="43"/>
        <item x="1"/>
        <item x="38"/>
        <item x="5"/>
        <item x="7"/>
        <item x="16"/>
        <item x="15"/>
        <item x="31"/>
        <item x="11"/>
        <item x="32"/>
        <item x="33"/>
        <item x="36"/>
        <item x="3"/>
        <item x="26"/>
        <item x="47"/>
        <item x="0"/>
        <item x="22"/>
        <item x="20"/>
        <item x="14"/>
        <item x="27"/>
        <item x="63"/>
        <item x="8"/>
        <item x="58"/>
        <item x="39"/>
        <item x="65"/>
        <item x="6"/>
        <item x="53"/>
        <item x="56"/>
        <item x="50"/>
        <item x="51"/>
        <item x="57"/>
        <item x="52"/>
        <item x="41"/>
        <item x="54"/>
        <item x="62"/>
        <item x="60"/>
        <item x="55"/>
        <item x="10"/>
        <item x="42"/>
        <item x="35"/>
        <item x="40"/>
        <item x="64"/>
        <item x="30"/>
        <item x="59"/>
        <item x="44"/>
        <item x="46"/>
        <item x="66"/>
        <item x="61"/>
        <item x="34"/>
        <item x="67"/>
        <item t="default"/>
      </items>
    </pivotField>
    <pivotField compact="0" numFmtId="164" outline="0" showAll="0" includeNewItemsInFilter="1"/>
    <pivotField compact="0" numFmtId="164" outline="0" showAll="0" includeNewItemsInFilter="1">
      <items count="69">
        <item x="8"/>
        <item x="67"/>
        <item x="54"/>
        <item x="66"/>
        <item x="57"/>
        <item x="51"/>
        <item x="50"/>
        <item x="53"/>
        <item x="65"/>
        <item x="6"/>
        <item x="39"/>
        <item x="64"/>
        <item x="35"/>
        <item x="58"/>
        <item x="10"/>
        <item x="42"/>
        <item x="28"/>
        <item x="60"/>
        <item x="1"/>
        <item x="55"/>
        <item x="63"/>
        <item x="13"/>
        <item x="43"/>
        <item x="62"/>
        <item x="3"/>
        <item x="52"/>
        <item x="23"/>
        <item x="2"/>
        <item x="33"/>
        <item x="30"/>
        <item x="49"/>
        <item x="0"/>
        <item x="18"/>
        <item x="21"/>
        <item x="11"/>
        <item x="40"/>
        <item x="26"/>
        <item x="41"/>
        <item x="46"/>
        <item x="5"/>
        <item x="19"/>
        <item x="47"/>
        <item x="9"/>
        <item x="22"/>
        <item x="20"/>
        <item x="38"/>
        <item x="56"/>
        <item x="4"/>
        <item x="48"/>
        <item x="45"/>
        <item x="36"/>
        <item x="27"/>
        <item x="31"/>
        <item x="44"/>
        <item x="17"/>
        <item x="14"/>
        <item x="59"/>
        <item x="15"/>
        <item x="25"/>
        <item x="12"/>
        <item x="16"/>
        <item x="24"/>
        <item x="7"/>
        <item x="29"/>
        <item x="34"/>
        <item x="37"/>
        <item x="61"/>
        <item x="32"/>
        <item t="default"/>
      </items>
    </pivotField>
    <pivotField dataField="1" compact="0" numFmtId="164" outline="0" showAll="0" includeNewItemsInFilter="1">
      <items count="57">
        <item x="8"/>
        <item x="55"/>
        <item x="54"/>
        <item x="53"/>
        <item x="52"/>
        <item x="50"/>
        <item x="51"/>
        <item x="47"/>
        <item x="48"/>
        <item x="49"/>
        <item x="46"/>
        <item x="45"/>
        <item x="44"/>
        <item x="37"/>
        <item x="43"/>
        <item x="41"/>
        <item x="40"/>
        <item x="38"/>
        <item x="42"/>
        <item x="32"/>
        <item x="34"/>
        <item x="36"/>
        <item x="39"/>
        <item x="31"/>
        <item x="33"/>
        <item x="35"/>
        <item x="29"/>
        <item x="25"/>
        <item x="24"/>
        <item x="27"/>
        <item x="26"/>
        <item x="30"/>
        <item x="22"/>
        <item x="16"/>
        <item x="20"/>
        <item x="17"/>
        <item x="21"/>
        <item x="23"/>
        <item x="28"/>
        <item x="15"/>
        <item x="19"/>
        <item x="18"/>
        <item x="14"/>
        <item x="12"/>
        <item x="13"/>
        <item x="7"/>
        <item x="11"/>
        <item x="9"/>
        <item x="4"/>
        <item x="10"/>
        <item x="5"/>
        <item x="6"/>
        <item x="3"/>
        <item x="2"/>
        <item x="0"/>
        <item x="1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Average of 1st Qrtr Sales QTY in lit" fld="9" subtotal="average" baseField="0" baseItem="64"/>
    <dataField name="Average of Unit Var cost" fld="6" subtotal="average" baseField="3" baseItem="0"/>
    <dataField name="Count of Pkg." fld="2" subtotal="count" baseField="3" baseItem="0"/>
    <dataField name="Average of New unit Price" fld="4" subtotal="average" baseField="3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E8" sqref="E8"/>
    </sheetView>
  </sheetViews>
  <sheetFormatPr defaultRowHeight="13.2" x14ac:dyDescent="0.25"/>
  <cols>
    <col min="1" max="1" width="11.21875" bestFit="1" customWidth="1"/>
    <col min="2" max="2" width="29.77734375" bestFit="1" customWidth="1"/>
    <col min="3" max="3" width="21" bestFit="1" customWidth="1"/>
    <col min="4" max="4" width="12.109375" bestFit="1" customWidth="1"/>
    <col min="5" max="5" width="22.44140625" bestFit="1" customWidth="1"/>
    <col min="6" max="21" width="29.77734375" bestFit="1" customWidth="1"/>
    <col min="22" max="22" width="34.21875" bestFit="1" customWidth="1"/>
    <col min="23" max="23" width="25.5546875" bestFit="1" customWidth="1"/>
    <col min="24" max="57" width="22.33203125" bestFit="1" customWidth="1"/>
    <col min="58" max="58" width="12" bestFit="1" customWidth="1"/>
    <col min="59" max="69" width="14.77734375" bestFit="1" customWidth="1"/>
    <col min="70" max="70" width="12" bestFit="1" customWidth="1"/>
    <col min="71" max="74" width="21.77734375" bestFit="1" customWidth="1"/>
    <col min="75" max="76" width="12" bestFit="1" customWidth="1"/>
  </cols>
  <sheetData>
    <row r="1" spans="1:5" x14ac:dyDescent="0.25">
      <c r="A1" s="23" t="s">
        <v>0</v>
      </c>
      <c r="B1" s="13" t="s">
        <v>156</v>
      </c>
    </row>
    <row r="3" spans="1:5" x14ac:dyDescent="0.25">
      <c r="A3" s="9"/>
      <c r="B3" s="12" t="s">
        <v>155</v>
      </c>
      <c r="C3" s="14"/>
      <c r="D3" s="14"/>
      <c r="E3" s="15"/>
    </row>
    <row r="4" spans="1:5" x14ac:dyDescent="0.25">
      <c r="A4" s="12" t="s">
        <v>3</v>
      </c>
      <c r="B4" s="9" t="s">
        <v>157</v>
      </c>
      <c r="C4" s="16" t="s">
        <v>158</v>
      </c>
      <c r="D4" s="16" t="s">
        <v>159</v>
      </c>
      <c r="E4" s="24" t="s">
        <v>160</v>
      </c>
    </row>
    <row r="5" spans="1:5" x14ac:dyDescent="0.25">
      <c r="A5" s="9" t="s">
        <v>7</v>
      </c>
      <c r="B5" s="17">
        <v>9677.2389295544581</v>
      </c>
      <c r="C5" s="18">
        <v>3005.7200000000007</v>
      </c>
      <c r="D5" s="18">
        <v>27</v>
      </c>
      <c r="E5" s="25">
        <v>4945.2281481481486</v>
      </c>
    </row>
    <row r="6" spans="1:5" x14ac:dyDescent="0.25">
      <c r="A6" s="10" t="s">
        <v>38</v>
      </c>
      <c r="B6" s="19">
        <v>3505.713542573576</v>
      </c>
      <c r="C6" s="20">
        <v>3857.9489473684212</v>
      </c>
      <c r="D6" s="20">
        <v>19</v>
      </c>
      <c r="E6" s="26">
        <v>7119.0610526315795</v>
      </c>
    </row>
    <row r="7" spans="1:5" x14ac:dyDescent="0.25">
      <c r="A7" s="10" t="s">
        <v>16</v>
      </c>
      <c r="B7" s="19">
        <v>9517.8083284214699</v>
      </c>
      <c r="C7" s="20">
        <v>4318.8074999999999</v>
      </c>
      <c r="D7" s="20">
        <v>4</v>
      </c>
      <c r="E7" s="26">
        <v>7314.6525000000001</v>
      </c>
    </row>
    <row r="8" spans="1:5" x14ac:dyDescent="0.25">
      <c r="A8" s="10" t="s">
        <v>21</v>
      </c>
      <c r="B8" s="19">
        <v>1682.9957953626877</v>
      </c>
      <c r="C8" s="20">
        <v>11135.445</v>
      </c>
      <c r="D8" s="20">
        <v>20</v>
      </c>
      <c r="E8" s="26">
        <v>18209.004999999997</v>
      </c>
    </row>
    <row r="9" spans="1:5" x14ac:dyDescent="0.25">
      <c r="A9" s="11" t="s">
        <v>154</v>
      </c>
      <c r="B9" s="21">
        <v>5708.930823254399</v>
      </c>
      <c r="C9" s="22">
        <v>5634.85142857143</v>
      </c>
      <c r="D9" s="22">
        <v>70</v>
      </c>
      <c r="E9" s="27">
        <v>9460.3147142857142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2"/>
  <sheetViews>
    <sheetView zoomScale="66" workbookViewId="0">
      <selection activeCell="E1" sqref="E1"/>
    </sheetView>
  </sheetViews>
  <sheetFormatPr defaultRowHeight="13.2" x14ac:dyDescent="0.25"/>
  <cols>
    <col min="1" max="1" width="12.44140625" customWidth="1"/>
    <col min="2" max="2" width="30.109375" customWidth="1"/>
    <col min="4" max="4" width="11.109375" customWidth="1"/>
    <col min="6" max="6" width="10.33203125" customWidth="1"/>
    <col min="9" max="9" width="10.88671875" customWidth="1"/>
    <col min="15" max="15" width="12.5546875" bestFit="1" customWidth="1"/>
    <col min="16" max="16" width="29.109375" bestFit="1" customWidth="1"/>
    <col min="17" max="17" width="12.109375" bestFit="1" customWidth="1"/>
    <col min="18" max="18" width="22.44140625" customWidth="1"/>
    <col min="19" max="151" width="26.6640625" bestFit="1" customWidth="1"/>
    <col min="152" max="152" width="19.33203125" bestFit="1" customWidth="1"/>
    <col min="153" max="153" width="32.44140625" bestFit="1" customWidth="1"/>
  </cols>
  <sheetData>
    <row r="1" spans="1:10" ht="39.6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150</v>
      </c>
      <c r="F1" s="3" t="s">
        <v>151</v>
      </c>
      <c r="G1" s="3" t="s">
        <v>152</v>
      </c>
      <c r="H1" s="3" t="s">
        <v>153</v>
      </c>
      <c r="I1" s="3" t="s">
        <v>4</v>
      </c>
      <c r="J1" s="3" t="s">
        <v>149</v>
      </c>
    </row>
    <row r="2" spans="1:10" ht="15" x14ac:dyDescent="0.25">
      <c r="A2" t="s">
        <v>5</v>
      </c>
      <c r="B2" t="s">
        <v>6</v>
      </c>
      <c r="C2" s="2">
        <v>18</v>
      </c>
      <c r="D2" s="4" t="s">
        <v>7</v>
      </c>
      <c r="E2" s="5">
        <v>2040.95</v>
      </c>
      <c r="F2" s="5">
        <f>E2/C2</f>
        <v>113.38611111111112</v>
      </c>
      <c r="G2" s="5">
        <v>1226.78</v>
      </c>
      <c r="H2" s="5">
        <f t="shared" ref="H2:H65" si="0">G2/$C2</f>
        <v>68.154444444444437</v>
      </c>
      <c r="I2" s="5">
        <f t="shared" ref="I2:I65" si="1">F2-H2</f>
        <v>45.231666666666683</v>
      </c>
      <c r="J2" s="5">
        <v>43224.257866266089</v>
      </c>
    </row>
    <row r="3" spans="1:10" ht="15" x14ac:dyDescent="0.25">
      <c r="A3" t="s">
        <v>8</v>
      </c>
      <c r="B3" t="s">
        <v>9</v>
      </c>
      <c r="C3" s="2">
        <v>4</v>
      </c>
      <c r="D3" s="4" t="s">
        <v>7</v>
      </c>
      <c r="E3" s="5">
        <v>419.38</v>
      </c>
      <c r="F3" s="5">
        <f t="shared" ref="F3:F66" si="2">E3/C3</f>
        <v>104.845</v>
      </c>
      <c r="G3" s="5">
        <v>261.79000000000002</v>
      </c>
      <c r="H3" s="5">
        <f t="shared" si="0"/>
        <v>65.447500000000005</v>
      </c>
      <c r="I3" s="5">
        <f t="shared" si="1"/>
        <v>39.397499999999994</v>
      </c>
      <c r="J3" s="5">
        <v>45385.683080327333</v>
      </c>
    </row>
    <row r="4" spans="1:10" ht="15" x14ac:dyDescent="0.25">
      <c r="A4" t="s">
        <v>10</v>
      </c>
      <c r="B4" t="s">
        <v>11</v>
      </c>
      <c r="C4" s="2">
        <v>1</v>
      </c>
      <c r="D4" s="4" t="s">
        <v>7</v>
      </c>
      <c r="E4" s="5">
        <v>115.38</v>
      </c>
      <c r="F4" s="5">
        <f t="shared" si="2"/>
        <v>115.38</v>
      </c>
      <c r="G4" s="5">
        <v>71.95</v>
      </c>
      <c r="H4" s="5">
        <f t="shared" si="0"/>
        <v>71.95</v>
      </c>
      <c r="I4" s="5">
        <f t="shared" si="1"/>
        <v>43.429999999999993</v>
      </c>
      <c r="J4" s="5">
        <v>30153.084887059413</v>
      </c>
    </row>
    <row r="5" spans="1:10" ht="15" x14ac:dyDescent="0.25">
      <c r="A5" t="s">
        <v>12</v>
      </c>
      <c r="B5" t="s">
        <v>13</v>
      </c>
      <c r="C5" s="2">
        <v>18</v>
      </c>
      <c r="D5" s="4" t="s">
        <v>7</v>
      </c>
      <c r="E5" s="5">
        <v>1928.33</v>
      </c>
      <c r="F5" s="5">
        <f t="shared" si="2"/>
        <v>107.12944444444445</v>
      </c>
      <c r="G5" s="5">
        <v>1162.4100000000001</v>
      </c>
      <c r="H5" s="5">
        <f t="shared" si="0"/>
        <v>64.578333333333333</v>
      </c>
      <c r="I5" s="5">
        <f t="shared" si="1"/>
        <v>42.551111111111112</v>
      </c>
      <c r="J5" s="5">
        <v>29771.615276588225</v>
      </c>
    </row>
    <row r="6" spans="1:10" ht="15" x14ac:dyDescent="0.25">
      <c r="A6" t="s">
        <v>14</v>
      </c>
      <c r="B6" t="s">
        <v>15</v>
      </c>
      <c r="C6" s="2">
        <v>1</v>
      </c>
      <c r="D6" s="4" t="s">
        <v>16</v>
      </c>
      <c r="E6" s="5">
        <v>167.89</v>
      </c>
      <c r="F6" s="5">
        <f t="shared" si="2"/>
        <v>167.89</v>
      </c>
      <c r="G6" s="5">
        <v>117.5</v>
      </c>
      <c r="H6" s="5">
        <f t="shared" si="0"/>
        <v>117.5</v>
      </c>
      <c r="I6" s="5">
        <f t="shared" si="1"/>
        <v>50.389999999999986</v>
      </c>
      <c r="J6" s="5">
        <v>15149.793101570092</v>
      </c>
    </row>
    <row r="7" spans="1:10" ht="15" x14ac:dyDescent="0.25">
      <c r="A7" t="s">
        <v>17</v>
      </c>
      <c r="B7" t="s">
        <v>18</v>
      </c>
      <c r="C7" s="2">
        <v>4</v>
      </c>
      <c r="D7" s="4" t="s">
        <v>7</v>
      </c>
      <c r="E7" s="5">
        <v>468.44</v>
      </c>
      <c r="F7" s="5">
        <f t="shared" si="2"/>
        <v>117.11</v>
      </c>
      <c r="G7" s="5">
        <v>276.26</v>
      </c>
      <c r="H7" s="5">
        <f t="shared" si="0"/>
        <v>69.064999999999998</v>
      </c>
      <c r="I7" s="5">
        <f t="shared" si="1"/>
        <v>48.045000000000002</v>
      </c>
      <c r="J7" s="5">
        <v>16037.293827972451</v>
      </c>
    </row>
    <row r="8" spans="1:10" ht="15" x14ac:dyDescent="0.25">
      <c r="A8" t="s">
        <v>19</v>
      </c>
      <c r="B8" t="s">
        <v>20</v>
      </c>
      <c r="C8" s="2">
        <v>205</v>
      </c>
      <c r="D8" s="4" t="s">
        <v>21</v>
      </c>
      <c r="E8" s="5">
        <v>17084.7</v>
      </c>
      <c r="F8" s="5">
        <f t="shared" si="2"/>
        <v>83.34</v>
      </c>
      <c r="G8" s="5">
        <v>9874.85</v>
      </c>
      <c r="H8" s="5">
        <f t="shared" si="0"/>
        <v>48.17</v>
      </c>
      <c r="I8" s="5">
        <f t="shared" si="1"/>
        <v>35.17</v>
      </c>
      <c r="J8" s="5">
        <v>21617.790819744863</v>
      </c>
    </row>
    <row r="9" spans="1:10" ht="15" x14ac:dyDescent="0.25">
      <c r="A9" t="s">
        <v>22</v>
      </c>
      <c r="B9" t="s">
        <v>23</v>
      </c>
      <c r="C9" s="2">
        <v>4</v>
      </c>
      <c r="D9" s="4" t="s">
        <v>7</v>
      </c>
      <c r="E9" s="5">
        <v>530.62</v>
      </c>
      <c r="F9" s="5">
        <f t="shared" si="2"/>
        <v>132.655</v>
      </c>
      <c r="G9" s="5">
        <v>293.61</v>
      </c>
      <c r="H9" s="5">
        <f t="shared" si="0"/>
        <v>73.402500000000003</v>
      </c>
      <c r="I9" s="5">
        <f>F9-H9</f>
        <v>59.252499999999998</v>
      </c>
      <c r="J9" s="5">
        <v>11193.549831562766</v>
      </c>
    </row>
    <row r="10" spans="1:10" ht="15" x14ac:dyDescent="0.25">
      <c r="A10" t="s">
        <v>24</v>
      </c>
      <c r="B10" t="s">
        <v>25</v>
      </c>
      <c r="C10" s="2">
        <v>200</v>
      </c>
      <c r="D10" s="4" t="s">
        <v>7</v>
      </c>
      <c r="E10" s="5">
        <v>10980</v>
      </c>
      <c r="F10" s="5">
        <f t="shared" si="2"/>
        <v>54.9</v>
      </c>
      <c r="G10" s="5">
        <v>9442</v>
      </c>
      <c r="H10" s="5">
        <f t="shared" si="0"/>
        <v>47.21</v>
      </c>
      <c r="I10" s="5">
        <f t="shared" si="1"/>
        <v>7.6899999999999977</v>
      </c>
      <c r="J10" s="5">
        <v>0</v>
      </c>
    </row>
    <row r="11" spans="1:10" ht="15" x14ac:dyDescent="0.25">
      <c r="A11" t="s">
        <v>26</v>
      </c>
      <c r="B11" t="s">
        <v>27</v>
      </c>
      <c r="C11" s="2">
        <v>1</v>
      </c>
      <c r="D11" s="4" t="s">
        <v>7</v>
      </c>
      <c r="E11" s="5">
        <v>124.36</v>
      </c>
      <c r="F11" s="5">
        <f t="shared" si="2"/>
        <v>124.36</v>
      </c>
      <c r="G11" s="5">
        <v>75.319999999999993</v>
      </c>
      <c r="H11" s="5">
        <f t="shared" si="0"/>
        <v>75.319999999999993</v>
      </c>
      <c r="I11" s="5">
        <f t="shared" si="1"/>
        <v>49.040000000000006</v>
      </c>
      <c r="J11" s="5">
        <v>13085.327695736216</v>
      </c>
    </row>
    <row r="12" spans="1:10" ht="15" x14ac:dyDescent="0.25">
      <c r="A12" t="s">
        <v>28</v>
      </c>
      <c r="B12" t="s">
        <v>29</v>
      </c>
      <c r="C12" s="2">
        <v>205</v>
      </c>
      <c r="D12" s="4" t="s">
        <v>7</v>
      </c>
      <c r="E12" s="5">
        <v>19171.599999999999</v>
      </c>
      <c r="F12" s="5">
        <f t="shared" si="2"/>
        <v>93.52</v>
      </c>
      <c r="G12" s="5">
        <v>11488.2</v>
      </c>
      <c r="H12" s="5">
        <f t="shared" si="0"/>
        <v>56.040000000000006</v>
      </c>
      <c r="I12" s="5">
        <f t="shared" si="1"/>
        <v>37.47999999999999</v>
      </c>
      <c r="J12" s="5">
        <v>15814.357042632149</v>
      </c>
    </row>
    <row r="13" spans="1:10" ht="15" x14ac:dyDescent="0.25">
      <c r="A13" t="s">
        <v>30</v>
      </c>
      <c r="B13" t="s">
        <v>31</v>
      </c>
      <c r="C13" s="2">
        <v>3</v>
      </c>
      <c r="D13" s="4" t="s">
        <v>16</v>
      </c>
      <c r="E13" s="5">
        <v>482.25</v>
      </c>
      <c r="F13" s="5">
        <f t="shared" si="2"/>
        <v>160.75</v>
      </c>
      <c r="G13" s="5">
        <v>343.53</v>
      </c>
      <c r="H13" s="5">
        <f t="shared" si="0"/>
        <v>114.50999999999999</v>
      </c>
      <c r="I13" s="5">
        <f t="shared" si="1"/>
        <v>46.240000000000009</v>
      </c>
      <c r="J13" s="5">
        <v>11508.492274345102</v>
      </c>
    </row>
    <row r="14" spans="1:10" ht="15" x14ac:dyDescent="0.25">
      <c r="A14" t="s">
        <v>32</v>
      </c>
      <c r="B14" t="s">
        <v>33</v>
      </c>
      <c r="C14" s="6">
        <v>0.5</v>
      </c>
      <c r="D14" s="4" t="s">
        <v>16</v>
      </c>
      <c r="E14" s="5">
        <v>93.27</v>
      </c>
      <c r="F14" s="5">
        <f t="shared" si="2"/>
        <v>186.54</v>
      </c>
      <c r="G14" s="5">
        <v>65.2</v>
      </c>
      <c r="H14" s="5">
        <f t="shared" si="0"/>
        <v>130.4</v>
      </c>
      <c r="I14" s="5">
        <f t="shared" si="1"/>
        <v>56.139999999999986</v>
      </c>
      <c r="J14" s="5">
        <v>9476.5827165291757</v>
      </c>
    </row>
    <row r="15" spans="1:10" ht="15" x14ac:dyDescent="0.25">
      <c r="A15" t="s">
        <v>34</v>
      </c>
      <c r="B15" t="s">
        <v>35</v>
      </c>
      <c r="C15" s="2">
        <v>1</v>
      </c>
      <c r="D15" s="4" t="s">
        <v>7</v>
      </c>
      <c r="E15" s="5">
        <v>123.67</v>
      </c>
      <c r="F15" s="5">
        <f t="shared" si="2"/>
        <v>123.67</v>
      </c>
      <c r="G15" s="5">
        <v>83.46</v>
      </c>
      <c r="H15" s="5">
        <f t="shared" si="0"/>
        <v>83.46</v>
      </c>
      <c r="I15" s="5">
        <f>F15-H15</f>
        <v>40.210000000000008</v>
      </c>
      <c r="J15" s="5">
        <v>9736.3217648462942</v>
      </c>
    </row>
    <row r="16" spans="1:10" ht="15" x14ac:dyDescent="0.25">
      <c r="A16" t="s">
        <v>36</v>
      </c>
      <c r="B16" t="s">
        <v>37</v>
      </c>
      <c r="C16" s="2">
        <v>20</v>
      </c>
      <c r="D16" s="4" t="s">
        <v>38</v>
      </c>
      <c r="E16" s="5">
        <v>2606.11</v>
      </c>
      <c r="F16" s="5">
        <f t="shared" si="2"/>
        <v>130.30549999999999</v>
      </c>
      <c r="G16" s="5">
        <v>1520.24</v>
      </c>
      <c r="H16" s="5">
        <f t="shared" si="0"/>
        <v>76.012</v>
      </c>
      <c r="I16" s="5">
        <f t="shared" si="1"/>
        <v>54.293499999999995</v>
      </c>
      <c r="J16" s="5">
        <v>7855.8676738964796</v>
      </c>
    </row>
    <row r="17" spans="1:10" ht="15" x14ac:dyDescent="0.25">
      <c r="A17" t="s">
        <v>39</v>
      </c>
      <c r="B17" t="s">
        <v>40</v>
      </c>
      <c r="C17" s="2">
        <v>4</v>
      </c>
      <c r="D17" s="4" t="s">
        <v>38</v>
      </c>
      <c r="E17" s="5">
        <v>542.36</v>
      </c>
      <c r="F17" s="5">
        <f t="shared" si="2"/>
        <v>135.59</v>
      </c>
      <c r="G17" s="5">
        <v>320.01</v>
      </c>
      <c r="H17" s="5">
        <f t="shared" si="0"/>
        <v>80.002499999999998</v>
      </c>
      <c r="I17" s="5">
        <f t="shared" si="1"/>
        <v>55.587500000000006</v>
      </c>
      <c r="J17" s="5">
        <v>6134.6541439040257</v>
      </c>
    </row>
    <row r="18" spans="1:10" ht="15" x14ac:dyDescent="0.25">
      <c r="A18" t="s">
        <v>41</v>
      </c>
      <c r="B18" t="s">
        <v>42</v>
      </c>
      <c r="C18" s="2">
        <v>4</v>
      </c>
      <c r="D18" s="4" t="s">
        <v>38</v>
      </c>
      <c r="E18" s="5">
        <v>542.36</v>
      </c>
      <c r="F18" s="5">
        <f t="shared" si="2"/>
        <v>135.59</v>
      </c>
      <c r="G18" s="5">
        <v>311.61</v>
      </c>
      <c r="H18" s="5">
        <f t="shared" si="0"/>
        <v>77.902500000000003</v>
      </c>
      <c r="I18" s="5">
        <f>F18-H18</f>
        <v>57.6875</v>
      </c>
      <c r="J18" s="5">
        <v>5392.946997755962</v>
      </c>
    </row>
    <row r="19" spans="1:10" ht="15" x14ac:dyDescent="0.25">
      <c r="A19" t="s">
        <v>43</v>
      </c>
      <c r="B19" t="s">
        <v>44</v>
      </c>
      <c r="C19" s="2">
        <v>1</v>
      </c>
      <c r="D19" s="4" t="s">
        <v>38</v>
      </c>
      <c r="E19" s="5">
        <v>140.25</v>
      </c>
      <c r="F19" s="5">
        <f t="shared" si="2"/>
        <v>140.25</v>
      </c>
      <c r="G19" s="5">
        <v>86.28</v>
      </c>
      <c r="H19" s="5">
        <f t="shared" si="0"/>
        <v>86.28</v>
      </c>
      <c r="I19" s="5">
        <f t="shared" si="1"/>
        <v>53.97</v>
      </c>
      <c r="J19" s="5">
        <v>5596.7749157813832</v>
      </c>
    </row>
    <row r="20" spans="1:10" ht="15" x14ac:dyDescent="0.25">
      <c r="A20" t="s">
        <v>45</v>
      </c>
      <c r="B20" t="s">
        <v>46</v>
      </c>
      <c r="C20" s="2">
        <v>1</v>
      </c>
      <c r="D20" s="4" t="s">
        <v>38</v>
      </c>
      <c r="E20" s="5">
        <v>112.62</v>
      </c>
      <c r="F20" s="5">
        <f t="shared" si="2"/>
        <v>112.62</v>
      </c>
      <c r="G20" s="5">
        <v>66.959999999999994</v>
      </c>
      <c r="H20" s="5">
        <f t="shared" si="0"/>
        <v>66.959999999999994</v>
      </c>
      <c r="I20" s="5">
        <f t="shared" si="1"/>
        <v>45.660000000000011</v>
      </c>
      <c r="J20" s="5">
        <v>6604.5907326848601</v>
      </c>
    </row>
    <row r="21" spans="1:10" ht="15" x14ac:dyDescent="0.25">
      <c r="A21" t="s">
        <v>47</v>
      </c>
      <c r="B21" t="s">
        <v>48</v>
      </c>
      <c r="C21" s="2">
        <v>4</v>
      </c>
      <c r="D21" s="4" t="s">
        <v>38</v>
      </c>
      <c r="E21" s="5">
        <v>434.62</v>
      </c>
      <c r="F21" s="5">
        <f t="shared" si="2"/>
        <v>108.655</v>
      </c>
      <c r="G21" s="5">
        <v>240.92</v>
      </c>
      <c r="H21" s="5">
        <f t="shared" si="0"/>
        <v>60.23</v>
      </c>
      <c r="I21" s="5">
        <f t="shared" si="1"/>
        <v>48.425000000000004</v>
      </c>
      <c r="J21" s="5">
        <v>6179.9492367985631</v>
      </c>
    </row>
    <row r="22" spans="1:10" ht="15" x14ac:dyDescent="0.25">
      <c r="A22" t="s">
        <v>49</v>
      </c>
      <c r="B22" t="s">
        <v>50</v>
      </c>
      <c r="C22" s="2">
        <v>18</v>
      </c>
      <c r="D22" s="4" t="s">
        <v>7</v>
      </c>
      <c r="E22" s="5">
        <v>2366.67</v>
      </c>
      <c r="F22" s="5">
        <f t="shared" si="2"/>
        <v>131.48166666666668</v>
      </c>
      <c r="G22" s="5">
        <v>1475.5</v>
      </c>
      <c r="H22" s="5">
        <f t="shared" si="0"/>
        <v>81.972222222222229</v>
      </c>
      <c r="I22" s="5">
        <f t="shared" si="1"/>
        <v>49.509444444444455</v>
      </c>
      <c r="J22" s="5">
        <v>5579.7892559459315</v>
      </c>
    </row>
    <row r="23" spans="1:10" ht="15" x14ac:dyDescent="0.25">
      <c r="A23" t="s">
        <v>51</v>
      </c>
      <c r="B23" t="s">
        <v>52</v>
      </c>
      <c r="C23" s="2">
        <v>4</v>
      </c>
      <c r="D23" s="4" t="s">
        <v>38</v>
      </c>
      <c r="E23" s="5">
        <v>434.62</v>
      </c>
      <c r="F23" s="5">
        <f t="shared" si="2"/>
        <v>108.655</v>
      </c>
      <c r="G23" s="5">
        <v>251.81</v>
      </c>
      <c r="H23" s="5">
        <f t="shared" si="0"/>
        <v>62.952500000000001</v>
      </c>
      <c r="I23" s="5">
        <f t="shared" si="1"/>
        <v>45.702500000000001</v>
      </c>
      <c r="J23" s="5">
        <v>5786.4481172772621</v>
      </c>
    </row>
    <row r="24" spans="1:10" ht="15" x14ac:dyDescent="0.25">
      <c r="A24" t="s">
        <v>53</v>
      </c>
      <c r="B24" t="s">
        <v>54</v>
      </c>
      <c r="C24" s="2">
        <v>18</v>
      </c>
      <c r="D24" s="4" t="s">
        <v>7</v>
      </c>
      <c r="E24" s="5">
        <v>2181.1999999999998</v>
      </c>
      <c r="F24" s="5">
        <f t="shared" si="2"/>
        <v>121.17777777777776</v>
      </c>
      <c r="G24" s="5">
        <v>1295.07</v>
      </c>
      <c r="H24" s="5">
        <f t="shared" si="0"/>
        <v>71.948333333333323</v>
      </c>
      <c r="I24" s="5">
        <f t="shared" si="1"/>
        <v>49.229444444444439</v>
      </c>
      <c r="J24" s="5">
        <v>5346.236433208468</v>
      </c>
    </row>
    <row r="25" spans="1:10" ht="15" x14ac:dyDescent="0.25">
      <c r="A25" t="s">
        <v>55</v>
      </c>
      <c r="B25" t="s">
        <v>56</v>
      </c>
      <c r="C25" s="2">
        <v>1</v>
      </c>
      <c r="D25" s="4" t="s">
        <v>38</v>
      </c>
      <c r="E25" s="5">
        <v>112.62</v>
      </c>
      <c r="F25" s="5">
        <f t="shared" si="2"/>
        <v>112.62</v>
      </c>
      <c r="G25" s="5">
        <v>69.66</v>
      </c>
      <c r="H25" s="5">
        <f t="shared" si="0"/>
        <v>69.66</v>
      </c>
      <c r="I25" s="5">
        <f t="shared" si="1"/>
        <v>42.960000000000008</v>
      </c>
      <c r="J25" s="5">
        <v>5802.726041286237</v>
      </c>
    </row>
    <row r="26" spans="1:10" ht="15" x14ac:dyDescent="0.25">
      <c r="A26" t="s">
        <v>57</v>
      </c>
      <c r="B26" t="s">
        <v>58</v>
      </c>
      <c r="C26" s="2">
        <v>1</v>
      </c>
      <c r="D26" s="4" t="s">
        <v>7</v>
      </c>
      <c r="E26" s="5">
        <v>139.56</v>
      </c>
      <c r="F26" s="5">
        <f t="shared" si="2"/>
        <v>139.56</v>
      </c>
      <c r="G26" s="5">
        <v>81.63</v>
      </c>
      <c r="H26" s="5">
        <f t="shared" si="0"/>
        <v>81.63</v>
      </c>
      <c r="I26" s="5">
        <f t="shared" si="1"/>
        <v>57.930000000000007</v>
      </c>
      <c r="J26" s="5">
        <v>4213.151375018535</v>
      </c>
    </row>
    <row r="27" spans="1:10" ht="15" x14ac:dyDescent="0.25">
      <c r="A27" t="s">
        <v>59</v>
      </c>
      <c r="B27" t="s">
        <v>60</v>
      </c>
      <c r="C27" s="2">
        <v>1</v>
      </c>
      <c r="D27" s="4" t="s">
        <v>38</v>
      </c>
      <c r="E27" s="5">
        <v>140.25</v>
      </c>
      <c r="F27" s="5">
        <f t="shared" si="2"/>
        <v>140.25</v>
      </c>
      <c r="G27" s="5">
        <v>84.17</v>
      </c>
      <c r="H27" s="5">
        <f t="shared" si="0"/>
        <v>84.17</v>
      </c>
      <c r="I27" s="5">
        <f t="shared" si="1"/>
        <v>56.08</v>
      </c>
      <c r="J27" s="5">
        <v>4172.1026970828598</v>
      </c>
    </row>
    <row r="28" spans="1:10" ht="15" x14ac:dyDescent="0.25">
      <c r="A28" t="s">
        <v>61</v>
      </c>
      <c r="B28" t="s">
        <v>62</v>
      </c>
      <c r="C28" s="2">
        <v>18</v>
      </c>
      <c r="D28" s="4" t="s">
        <v>7</v>
      </c>
      <c r="E28" s="5">
        <v>2040.95</v>
      </c>
      <c r="F28" s="5">
        <f t="shared" si="2"/>
        <v>113.38611111111112</v>
      </c>
      <c r="G28" s="5">
        <v>1198.78</v>
      </c>
      <c r="H28" s="5">
        <f t="shared" si="0"/>
        <v>66.598888888888894</v>
      </c>
      <c r="I28" s="5">
        <f t="shared" si="1"/>
        <v>46.787222222222226</v>
      </c>
      <c r="J28" s="5">
        <v>4654.0707949138059</v>
      </c>
    </row>
    <row r="29" spans="1:10" ht="15" x14ac:dyDescent="0.25">
      <c r="A29" t="s">
        <v>63</v>
      </c>
      <c r="B29" t="s">
        <v>64</v>
      </c>
      <c r="C29" s="2">
        <v>20</v>
      </c>
      <c r="D29" s="4" t="s">
        <v>38</v>
      </c>
      <c r="E29" s="5">
        <v>2606.11</v>
      </c>
      <c r="F29" s="5">
        <f t="shared" si="2"/>
        <v>130.30549999999999</v>
      </c>
      <c r="G29" s="5">
        <v>1562.26</v>
      </c>
      <c r="H29" s="5">
        <f t="shared" si="0"/>
        <v>78.113</v>
      </c>
      <c r="I29" s="5">
        <f t="shared" si="1"/>
        <v>52.192499999999995</v>
      </c>
      <c r="J29" s="5">
        <v>4472.8904233356525</v>
      </c>
    </row>
    <row r="30" spans="1:10" ht="15" x14ac:dyDescent="0.25">
      <c r="A30" t="s">
        <v>65</v>
      </c>
      <c r="B30" t="s">
        <v>66</v>
      </c>
      <c r="C30" s="7">
        <v>3.5</v>
      </c>
      <c r="D30" s="4" t="s">
        <v>7</v>
      </c>
      <c r="E30" s="5">
        <v>344.07</v>
      </c>
      <c r="F30" s="5">
        <f t="shared" si="2"/>
        <v>98.305714285714288</v>
      </c>
      <c r="G30" s="5">
        <v>207.78</v>
      </c>
      <c r="H30" s="5">
        <f t="shared" si="0"/>
        <v>59.365714285714283</v>
      </c>
      <c r="I30" s="5">
        <f t="shared" si="1"/>
        <v>38.940000000000005</v>
      </c>
      <c r="J30" s="5">
        <v>5923.748867613831</v>
      </c>
    </row>
    <row r="31" spans="1:10" ht="15" x14ac:dyDescent="0.25">
      <c r="A31" t="s">
        <v>67</v>
      </c>
      <c r="B31" t="s">
        <v>68</v>
      </c>
      <c r="C31" s="2">
        <v>1</v>
      </c>
      <c r="D31" s="4" t="s">
        <v>7</v>
      </c>
      <c r="E31" s="5">
        <v>139.58000000000001</v>
      </c>
      <c r="F31" s="5">
        <f t="shared" si="2"/>
        <v>139.58000000000001</v>
      </c>
      <c r="G31" s="5">
        <v>80.09</v>
      </c>
      <c r="H31" s="5">
        <f t="shared" si="0"/>
        <v>80.09</v>
      </c>
      <c r="I31" s="5">
        <f>F31-H31</f>
        <v>59.490000000000009</v>
      </c>
      <c r="J31" s="5">
        <v>3395.7164954374148</v>
      </c>
    </row>
    <row r="32" spans="1:10" ht="15" x14ac:dyDescent="0.25">
      <c r="A32" t="s">
        <v>69</v>
      </c>
      <c r="B32" t="s">
        <v>70</v>
      </c>
      <c r="C32" s="2">
        <v>205</v>
      </c>
      <c r="D32" s="4" t="s">
        <v>7</v>
      </c>
      <c r="E32" s="5">
        <v>21395.85</v>
      </c>
      <c r="F32" s="5">
        <f t="shared" si="2"/>
        <v>104.36999999999999</v>
      </c>
      <c r="G32" s="5">
        <v>12197.5</v>
      </c>
      <c r="H32" s="5">
        <f t="shared" si="0"/>
        <v>59.5</v>
      </c>
      <c r="I32" s="5">
        <f t="shared" si="1"/>
        <v>44.86999999999999</v>
      </c>
      <c r="J32" s="5">
        <v>4787.8328661179894</v>
      </c>
    </row>
    <row r="33" spans="1:16" ht="15" x14ac:dyDescent="0.25">
      <c r="A33" t="s">
        <v>71</v>
      </c>
      <c r="B33" t="s">
        <v>72</v>
      </c>
      <c r="C33" s="2">
        <v>4</v>
      </c>
      <c r="D33" s="4" t="s">
        <v>7</v>
      </c>
      <c r="E33" s="5">
        <v>543.75</v>
      </c>
      <c r="F33" s="5">
        <f t="shared" si="2"/>
        <v>135.9375</v>
      </c>
      <c r="G33" s="5">
        <v>332.81</v>
      </c>
      <c r="H33" s="5">
        <f t="shared" si="0"/>
        <v>83.202500000000001</v>
      </c>
      <c r="I33" s="5">
        <f t="shared" si="1"/>
        <v>52.734999999999999</v>
      </c>
      <c r="J33" s="5">
        <v>2383.6542635750757</v>
      </c>
    </row>
    <row r="34" spans="1:16" ht="15" x14ac:dyDescent="0.25">
      <c r="A34" t="s">
        <v>73</v>
      </c>
      <c r="B34" t="s">
        <v>74</v>
      </c>
      <c r="C34" s="2">
        <v>4</v>
      </c>
      <c r="D34" s="4" t="s">
        <v>38</v>
      </c>
      <c r="E34" s="5">
        <v>658.44</v>
      </c>
      <c r="F34" s="5">
        <f t="shared" si="2"/>
        <v>164.61</v>
      </c>
      <c r="G34" s="5">
        <v>360.95</v>
      </c>
      <c r="H34" s="5">
        <f t="shared" si="0"/>
        <v>90.237499999999997</v>
      </c>
      <c r="I34" s="5">
        <f t="shared" si="1"/>
        <v>74.372500000000016</v>
      </c>
      <c r="J34" s="5">
        <v>1647.6090040388292</v>
      </c>
    </row>
    <row r="35" spans="1:16" ht="15" x14ac:dyDescent="0.25">
      <c r="A35" t="s">
        <v>75</v>
      </c>
      <c r="B35" t="s">
        <v>76</v>
      </c>
      <c r="C35" s="2">
        <v>18</v>
      </c>
      <c r="D35" s="4" t="s">
        <v>7</v>
      </c>
      <c r="E35" s="5">
        <v>1928.33</v>
      </c>
      <c r="F35" s="5">
        <f t="shared" si="2"/>
        <v>107.12944444444445</v>
      </c>
      <c r="G35" s="5">
        <v>1135.8699999999999</v>
      </c>
      <c r="H35" s="5">
        <f t="shared" si="0"/>
        <v>63.103888888888882</v>
      </c>
      <c r="I35" s="5">
        <f t="shared" si="1"/>
        <v>44.025555555555563</v>
      </c>
      <c r="J35" s="5">
        <v>2679.4878390425288</v>
      </c>
    </row>
    <row r="36" spans="1:16" ht="15" x14ac:dyDescent="0.25">
      <c r="A36" t="s">
        <v>77</v>
      </c>
      <c r="B36" t="s">
        <v>78</v>
      </c>
      <c r="C36" s="2">
        <v>180</v>
      </c>
      <c r="D36" s="4" t="s">
        <v>16</v>
      </c>
      <c r="E36" s="5">
        <v>28515.200000000001</v>
      </c>
      <c r="F36" s="5">
        <f t="shared" si="2"/>
        <v>158.41777777777779</v>
      </c>
      <c r="G36" s="5">
        <v>16749</v>
      </c>
      <c r="H36" s="5">
        <f t="shared" si="0"/>
        <v>93.05</v>
      </c>
      <c r="I36" s="5">
        <f>F36-H36</f>
        <v>65.367777777777789</v>
      </c>
      <c r="J36" s="5">
        <v>1936.3652212415104</v>
      </c>
      <c r="O36" s="13"/>
      <c r="P36" s="13"/>
    </row>
    <row r="37" spans="1:16" ht="15" x14ac:dyDescent="0.25">
      <c r="A37" t="s">
        <v>79</v>
      </c>
      <c r="B37" t="s">
        <v>80</v>
      </c>
      <c r="C37" s="2">
        <v>205</v>
      </c>
      <c r="D37" s="4" t="s">
        <v>21</v>
      </c>
      <c r="E37" s="5">
        <v>19452.05</v>
      </c>
      <c r="F37" s="5">
        <f t="shared" si="2"/>
        <v>94.888048780487807</v>
      </c>
      <c r="G37" s="5">
        <v>11818.25</v>
      </c>
      <c r="H37" s="5">
        <f t="shared" si="0"/>
        <v>57.65</v>
      </c>
      <c r="I37" s="5">
        <f t="shared" si="1"/>
        <v>37.238048780487809</v>
      </c>
      <c r="J37" s="5">
        <v>3191.8885774119931</v>
      </c>
    </row>
    <row r="38" spans="1:16" ht="15" x14ac:dyDescent="0.25">
      <c r="A38" t="s">
        <v>81</v>
      </c>
      <c r="B38" t="s">
        <v>82</v>
      </c>
      <c r="C38" s="2">
        <v>20</v>
      </c>
      <c r="D38" s="4" t="s">
        <v>38</v>
      </c>
      <c r="E38" s="5">
        <v>2181.8200000000002</v>
      </c>
      <c r="F38" s="5">
        <f t="shared" si="2"/>
        <v>109.09100000000001</v>
      </c>
      <c r="G38" s="5">
        <v>1150.69</v>
      </c>
      <c r="H38" s="5">
        <f t="shared" si="0"/>
        <v>57.534500000000001</v>
      </c>
      <c r="I38" s="5">
        <f t="shared" si="1"/>
        <v>51.556500000000007</v>
      </c>
      <c r="J38" s="5">
        <v>1995.8150306655921</v>
      </c>
    </row>
    <row r="39" spans="1:16" ht="15" x14ac:dyDescent="0.25">
      <c r="A39" t="s">
        <v>83</v>
      </c>
      <c r="B39" t="s">
        <v>84</v>
      </c>
      <c r="C39" s="2">
        <v>1</v>
      </c>
      <c r="D39" s="4" t="s">
        <v>38</v>
      </c>
      <c r="E39" s="5">
        <v>166.51</v>
      </c>
      <c r="F39" s="5">
        <f t="shared" si="2"/>
        <v>166.51</v>
      </c>
      <c r="G39" s="5">
        <v>96.93</v>
      </c>
      <c r="H39" s="5">
        <f t="shared" si="0"/>
        <v>96.93</v>
      </c>
      <c r="I39" s="5">
        <f>F39-H39</f>
        <v>69.579999999999984</v>
      </c>
      <c r="J39" s="5">
        <v>1227.2139231113958</v>
      </c>
    </row>
    <row r="40" spans="1:16" ht="15" x14ac:dyDescent="0.25">
      <c r="A40" t="s">
        <v>85</v>
      </c>
      <c r="B40" t="s">
        <v>86</v>
      </c>
      <c r="C40" s="2">
        <v>4</v>
      </c>
      <c r="D40" s="4" t="s">
        <v>7</v>
      </c>
      <c r="E40" s="5">
        <v>468.44</v>
      </c>
      <c r="F40" s="5">
        <f t="shared" si="2"/>
        <v>117.11</v>
      </c>
      <c r="G40" s="5">
        <v>270.04000000000002</v>
      </c>
      <c r="H40" s="5">
        <f t="shared" si="0"/>
        <v>67.510000000000005</v>
      </c>
      <c r="I40" s="5">
        <f t="shared" si="1"/>
        <v>49.599999999999994</v>
      </c>
      <c r="J40" s="5">
        <v>1494.7380655197624</v>
      </c>
    </row>
    <row r="41" spans="1:16" ht="15" x14ac:dyDescent="0.25">
      <c r="A41" t="s">
        <v>87</v>
      </c>
      <c r="B41" t="s">
        <v>88</v>
      </c>
      <c r="C41" s="2">
        <v>205</v>
      </c>
      <c r="D41" s="4" t="s">
        <v>21</v>
      </c>
      <c r="E41" s="5">
        <v>17084.7</v>
      </c>
      <c r="F41" s="5">
        <f t="shared" si="2"/>
        <v>83.34</v>
      </c>
      <c r="G41" s="5">
        <v>9673.65</v>
      </c>
      <c r="H41" s="5">
        <f t="shared" si="0"/>
        <v>47.188536585365853</v>
      </c>
      <c r="I41" s="5">
        <f t="shared" si="1"/>
        <v>36.151463414634151</v>
      </c>
      <c r="J41" s="5">
        <v>2176.2876664172677</v>
      </c>
    </row>
    <row r="42" spans="1:16" ht="15" x14ac:dyDescent="0.25">
      <c r="A42" t="s">
        <v>89</v>
      </c>
      <c r="B42" t="s">
        <v>90</v>
      </c>
      <c r="C42" s="2">
        <v>205</v>
      </c>
      <c r="D42" s="4" t="s">
        <v>7</v>
      </c>
      <c r="E42" s="5">
        <v>21395.85</v>
      </c>
      <c r="F42" s="5">
        <f t="shared" si="2"/>
        <v>104.36999999999999</v>
      </c>
      <c r="G42" s="5">
        <v>11877.7</v>
      </c>
      <c r="H42" s="5">
        <f t="shared" si="0"/>
        <v>57.940000000000005</v>
      </c>
      <c r="I42" s="5">
        <f t="shared" si="1"/>
        <v>46.429999999999986</v>
      </c>
      <c r="J42" s="5">
        <v>1450.8584442781787</v>
      </c>
    </row>
    <row r="43" spans="1:16" ht="15" x14ac:dyDescent="0.25">
      <c r="A43" t="s">
        <v>91</v>
      </c>
      <c r="B43" t="s">
        <v>92</v>
      </c>
      <c r="C43" s="2">
        <v>205</v>
      </c>
      <c r="D43" s="4" t="s">
        <v>38</v>
      </c>
      <c r="E43" s="5">
        <v>20461.05</v>
      </c>
      <c r="F43" s="5">
        <f t="shared" si="2"/>
        <v>99.81</v>
      </c>
      <c r="G43" s="5">
        <v>10828.1</v>
      </c>
      <c r="H43" s="5">
        <f t="shared" si="0"/>
        <v>52.82</v>
      </c>
      <c r="I43" s="5">
        <f t="shared" si="1"/>
        <v>46.99</v>
      </c>
      <c r="J43" s="5">
        <v>1305.7725998503606</v>
      </c>
    </row>
    <row r="44" spans="1:16" ht="15" x14ac:dyDescent="0.25">
      <c r="A44" t="s">
        <v>93</v>
      </c>
      <c r="B44" t="s">
        <v>94</v>
      </c>
      <c r="C44" s="2">
        <v>205</v>
      </c>
      <c r="D44" s="4" t="s">
        <v>21</v>
      </c>
      <c r="E44" s="5">
        <v>19452.05</v>
      </c>
      <c r="F44" s="5">
        <f t="shared" si="2"/>
        <v>94.888048780487807</v>
      </c>
      <c r="G44" s="5">
        <v>11576.35</v>
      </c>
      <c r="H44" s="5">
        <f t="shared" si="0"/>
        <v>56.47</v>
      </c>
      <c r="I44" s="5">
        <f t="shared" si="1"/>
        <v>38.418048780487808</v>
      </c>
      <c r="J44" s="5">
        <v>1595.9442887059965</v>
      </c>
    </row>
    <row r="45" spans="1:16" ht="15" x14ac:dyDescent="0.25">
      <c r="A45" t="s">
        <v>95</v>
      </c>
      <c r="B45" t="s">
        <v>96</v>
      </c>
      <c r="C45" s="2">
        <v>4</v>
      </c>
      <c r="D45" s="4" t="s">
        <v>7</v>
      </c>
      <c r="E45" s="5">
        <v>419.38</v>
      </c>
      <c r="F45" s="5">
        <f t="shared" si="2"/>
        <v>104.845</v>
      </c>
      <c r="G45" s="5">
        <v>255.89</v>
      </c>
      <c r="H45" s="5">
        <f t="shared" si="0"/>
        <v>63.972499999999997</v>
      </c>
      <c r="I45" s="5">
        <f t="shared" si="1"/>
        <v>40.872500000000002</v>
      </c>
      <c r="J45" s="5">
        <v>1239.9531679879849</v>
      </c>
    </row>
    <row r="46" spans="1:16" ht="15" x14ac:dyDescent="0.25">
      <c r="A46" t="s">
        <v>97</v>
      </c>
      <c r="B46" t="s">
        <v>98</v>
      </c>
      <c r="C46" s="2">
        <v>205</v>
      </c>
      <c r="D46" s="4" t="s">
        <v>38</v>
      </c>
      <c r="E46" s="5">
        <v>25385.15</v>
      </c>
      <c r="F46" s="5">
        <f t="shared" si="2"/>
        <v>123.83000000000001</v>
      </c>
      <c r="G46" s="5">
        <v>14444.3</v>
      </c>
      <c r="H46" s="5">
        <f t="shared" si="0"/>
        <v>70.459999999999994</v>
      </c>
      <c r="I46" s="5">
        <f t="shared" si="1"/>
        <v>53.370000000000019</v>
      </c>
      <c r="J46" s="5">
        <v>1015.6009109947249</v>
      </c>
    </row>
    <row r="47" spans="1:16" ht="15" x14ac:dyDescent="0.25">
      <c r="A47" t="s">
        <v>99</v>
      </c>
      <c r="B47" t="s">
        <v>100</v>
      </c>
      <c r="C47" s="2">
        <v>1</v>
      </c>
      <c r="D47" s="4" t="s">
        <v>7</v>
      </c>
      <c r="E47" s="5">
        <v>124.36</v>
      </c>
      <c r="F47" s="5">
        <f t="shared" si="2"/>
        <v>124.36</v>
      </c>
      <c r="G47" s="5">
        <v>73.760000000000005</v>
      </c>
      <c r="H47" s="5">
        <f t="shared" si="0"/>
        <v>73.760000000000005</v>
      </c>
      <c r="I47" s="5">
        <f t="shared" si="1"/>
        <v>50.599999999999994</v>
      </c>
      <c r="J47" s="5">
        <v>964.6439314883695</v>
      </c>
    </row>
    <row r="48" spans="1:16" ht="15" x14ac:dyDescent="0.25">
      <c r="A48" t="s">
        <v>101</v>
      </c>
      <c r="B48" t="s">
        <v>102</v>
      </c>
      <c r="C48" s="2">
        <v>205</v>
      </c>
      <c r="D48" s="4" t="s">
        <v>7</v>
      </c>
      <c r="E48" s="5">
        <v>24702.5</v>
      </c>
      <c r="F48" s="5">
        <f t="shared" si="2"/>
        <v>120.5</v>
      </c>
      <c r="G48" s="5">
        <v>14944.5</v>
      </c>
      <c r="H48" s="5">
        <f t="shared" si="0"/>
        <v>72.900000000000006</v>
      </c>
      <c r="I48" s="5">
        <f t="shared" si="1"/>
        <v>47.599999999999994</v>
      </c>
      <c r="J48" s="5">
        <v>1015.6009109947249</v>
      </c>
    </row>
    <row r="49" spans="1:10" ht="15" x14ac:dyDescent="0.25">
      <c r="A49" t="s">
        <v>103</v>
      </c>
      <c r="B49" t="s">
        <v>104</v>
      </c>
      <c r="C49" s="2">
        <v>20</v>
      </c>
      <c r="D49" s="4" t="s">
        <v>38</v>
      </c>
      <c r="E49" s="5">
        <v>2181.8200000000002</v>
      </c>
      <c r="F49" s="5">
        <f t="shared" si="2"/>
        <v>109.09100000000001</v>
      </c>
      <c r="G49" s="5">
        <v>1205.44</v>
      </c>
      <c r="H49" s="5">
        <f t="shared" si="0"/>
        <v>60.272000000000006</v>
      </c>
      <c r="I49" s="5">
        <f t="shared" si="1"/>
        <v>48.819000000000003</v>
      </c>
      <c r="J49" s="5">
        <v>948.36600747939485</v>
      </c>
    </row>
    <row r="50" spans="1:10" ht="15" x14ac:dyDescent="0.25">
      <c r="A50" t="s">
        <v>105</v>
      </c>
      <c r="B50" t="s">
        <v>106</v>
      </c>
      <c r="C50" s="2">
        <v>1</v>
      </c>
      <c r="D50" s="4" t="s">
        <v>7</v>
      </c>
      <c r="E50" s="5">
        <v>140.96</v>
      </c>
      <c r="F50" s="5">
        <f t="shared" si="2"/>
        <v>140.96</v>
      </c>
      <c r="G50" s="5">
        <v>90.56</v>
      </c>
      <c r="H50" s="5">
        <f t="shared" si="0"/>
        <v>90.56</v>
      </c>
      <c r="I50" s="5">
        <f>F50-H50</f>
        <v>50.400000000000006</v>
      </c>
      <c r="J50" s="5">
        <v>789.83318234851083</v>
      </c>
    </row>
    <row r="51" spans="1:10" ht="15" x14ac:dyDescent="0.25">
      <c r="A51" t="s">
        <v>107</v>
      </c>
      <c r="B51" t="s">
        <v>108</v>
      </c>
      <c r="C51" s="2">
        <v>1</v>
      </c>
      <c r="D51" s="4" t="s">
        <v>7</v>
      </c>
      <c r="E51" s="5">
        <v>115.38</v>
      </c>
      <c r="F51" s="5">
        <f t="shared" si="2"/>
        <v>115.38</v>
      </c>
      <c r="G51" s="5">
        <v>70.38</v>
      </c>
      <c r="H51" s="5">
        <f t="shared" si="0"/>
        <v>70.38</v>
      </c>
      <c r="I51" s="5">
        <f t="shared" si="1"/>
        <v>45</v>
      </c>
      <c r="J51" s="5">
        <v>819.55808706055154</v>
      </c>
    </row>
    <row r="52" spans="1:10" ht="15" x14ac:dyDescent="0.25">
      <c r="A52" t="s">
        <v>109</v>
      </c>
      <c r="B52" t="s">
        <v>110</v>
      </c>
      <c r="C52" s="2">
        <v>205</v>
      </c>
      <c r="D52" s="4" t="s">
        <v>21</v>
      </c>
      <c r="E52" s="5">
        <v>17084.7</v>
      </c>
      <c r="F52" s="5">
        <f t="shared" si="2"/>
        <v>83.34</v>
      </c>
      <c r="G52" s="5">
        <v>10325.85</v>
      </c>
      <c r="H52" s="5">
        <f t="shared" si="0"/>
        <v>50.370000000000005</v>
      </c>
      <c r="I52" s="5">
        <f t="shared" si="1"/>
        <v>32.97</v>
      </c>
      <c r="J52" s="5">
        <v>1015.6009109947249</v>
      </c>
    </row>
    <row r="53" spans="1:10" ht="15" x14ac:dyDescent="0.25">
      <c r="A53" t="s">
        <v>111</v>
      </c>
      <c r="B53" t="s">
        <v>112</v>
      </c>
      <c r="C53" s="2">
        <v>205</v>
      </c>
      <c r="D53" s="4" t="s">
        <v>21</v>
      </c>
      <c r="E53" s="5">
        <v>16933</v>
      </c>
      <c r="F53" s="5">
        <f t="shared" si="2"/>
        <v>82.6</v>
      </c>
      <c r="G53" s="5">
        <v>10329.950000000001</v>
      </c>
      <c r="H53" s="5">
        <f t="shared" si="0"/>
        <v>50.39</v>
      </c>
      <c r="I53" s="5">
        <f t="shared" si="1"/>
        <v>32.209999999999994</v>
      </c>
      <c r="J53" s="5">
        <v>870.51506656690708</v>
      </c>
    </row>
    <row r="54" spans="1:10" ht="15" x14ac:dyDescent="0.25">
      <c r="A54" t="s">
        <v>113</v>
      </c>
      <c r="B54" t="s">
        <v>114</v>
      </c>
      <c r="C54" s="2">
        <v>205</v>
      </c>
      <c r="D54" s="4" t="s">
        <v>21</v>
      </c>
      <c r="E54" s="5">
        <v>19452.05</v>
      </c>
      <c r="F54" s="5">
        <f t="shared" si="2"/>
        <v>94.888048780487807</v>
      </c>
      <c r="G54" s="5">
        <v>10661.5</v>
      </c>
      <c r="H54" s="5">
        <f t="shared" si="0"/>
        <v>52.007317073170732</v>
      </c>
      <c r="I54" s="5">
        <f t="shared" si="1"/>
        <v>42.880731707317075</v>
      </c>
      <c r="J54" s="5">
        <v>580.3433777112715</v>
      </c>
    </row>
    <row r="55" spans="1:10" ht="15" x14ac:dyDescent="0.25">
      <c r="A55" t="s">
        <v>115</v>
      </c>
      <c r="B55" t="s">
        <v>116</v>
      </c>
      <c r="C55" s="2">
        <v>205</v>
      </c>
      <c r="D55" s="4" t="s">
        <v>21</v>
      </c>
      <c r="E55" s="5">
        <v>17084.7</v>
      </c>
      <c r="F55" s="5">
        <f t="shared" si="2"/>
        <v>83.34</v>
      </c>
      <c r="G55" s="5">
        <v>10067.549999999999</v>
      </c>
      <c r="H55" s="5">
        <f t="shared" si="0"/>
        <v>49.11</v>
      </c>
      <c r="I55" s="5">
        <f t="shared" si="1"/>
        <v>34.230000000000004</v>
      </c>
      <c r="J55" s="5">
        <v>725.42922213908935</v>
      </c>
    </row>
    <row r="56" spans="1:10" ht="15" x14ac:dyDescent="0.25">
      <c r="A56" t="s">
        <v>117</v>
      </c>
      <c r="B56" t="s">
        <v>118</v>
      </c>
      <c r="C56" s="2">
        <v>205</v>
      </c>
      <c r="D56" s="4" t="s">
        <v>21</v>
      </c>
      <c r="E56" s="5">
        <v>17084.7</v>
      </c>
      <c r="F56" s="5">
        <f t="shared" si="2"/>
        <v>83.34</v>
      </c>
      <c r="G56" s="5">
        <v>10830.05</v>
      </c>
      <c r="H56" s="5">
        <f t="shared" si="0"/>
        <v>52.82951219512195</v>
      </c>
      <c r="I56" s="5">
        <f t="shared" si="1"/>
        <v>30.510487804878053</v>
      </c>
      <c r="J56" s="5">
        <v>580.3433777112715</v>
      </c>
    </row>
    <row r="57" spans="1:10" ht="15" x14ac:dyDescent="0.25">
      <c r="A57" t="s">
        <v>119</v>
      </c>
      <c r="B57" t="s">
        <v>120</v>
      </c>
      <c r="C57" s="2">
        <v>205</v>
      </c>
      <c r="D57" s="4" t="s">
        <v>21</v>
      </c>
      <c r="E57" s="5">
        <v>19452.05</v>
      </c>
      <c r="F57" s="5">
        <f t="shared" si="2"/>
        <v>94.888048780487807</v>
      </c>
      <c r="G57" s="5">
        <v>11346.75</v>
      </c>
      <c r="H57" s="5">
        <f t="shared" si="0"/>
        <v>55.35</v>
      </c>
      <c r="I57" s="5">
        <f t="shared" si="1"/>
        <v>39.538048780487806</v>
      </c>
      <c r="J57" s="5">
        <v>435.25753328345354</v>
      </c>
    </row>
    <row r="58" spans="1:10" ht="15" x14ac:dyDescent="0.25">
      <c r="A58" t="s">
        <v>121</v>
      </c>
      <c r="B58" t="s">
        <v>122</v>
      </c>
      <c r="C58" s="2">
        <v>205</v>
      </c>
      <c r="D58" s="4" t="s">
        <v>38</v>
      </c>
      <c r="E58" s="5">
        <v>20461.05</v>
      </c>
      <c r="F58" s="5">
        <f t="shared" si="2"/>
        <v>99.81</v>
      </c>
      <c r="G58" s="5">
        <v>10268.450000000001</v>
      </c>
      <c r="H58" s="5">
        <f t="shared" si="0"/>
        <v>50.09</v>
      </c>
      <c r="I58" s="5">
        <f t="shared" si="1"/>
        <v>49.72</v>
      </c>
      <c r="J58" s="5">
        <v>290.17168885563575</v>
      </c>
    </row>
    <row r="59" spans="1:10" ht="15" x14ac:dyDescent="0.25">
      <c r="A59" t="s">
        <v>123</v>
      </c>
      <c r="B59" t="s">
        <v>124</v>
      </c>
      <c r="C59" s="2">
        <v>205</v>
      </c>
      <c r="D59" s="4" t="s">
        <v>21</v>
      </c>
      <c r="E59" s="5">
        <v>17084.7</v>
      </c>
      <c r="F59" s="5">
        <f t="shared" si="2"/>
        <v>83.34</v>
      </c>
      <c r="G59" s="5">
        <v>10621.05</v>
      </c>
      <c r="H59" s="5">
        <f t="shared" si="0"/>
        <v>51.809999999999995</v>
      </c>
      <c r="I59" s="5">
        <f t="shared" si="1"/>
        <v>31.530000000000008</v>
      </c>
      <c r="J59" s="5">
        <v>435.25753328345354</v>
      </c>
    </row>
    <row r="60" spans="1:10" ht="15" x14ac:dyDescent="0.25">
      <c r="A60" t="s">
        <v>125</v>
      </c>
      <c r="B60" t="s">
        <v>126</v>
      </c>
      <c r="C60" s="2">
        <v>205</v>
      </c>
      <c r="D60" s="4" t="s">
        <v>21</v>
      </c>
      <c r="E60" s="5">
        <v>17084.7</v>
      </c>
      <c r="F60" s="5">
        <f t="shared" si="2"/>
        <v>83.34</v>
      </c>
      <c r="G60" s="5">
        <v>9446.4</v>
      </c>
      <c r="H60" s="5">
        <f t="shared" si="0"/>
        <v>46.08</v>
      </c>
      <c r="I60" s="5">
        <f t="shared" si="1"/>
        <v>37.260000000000005</v>
      </c>
      <c r="J60" s="5">
        <v>290.17168885563575</v>
      </c>
    </row>
    <row r="61" spans="1:10" ht="15" x14ac:dyDescent="0.25">
      <c r="A61" t="s">
        <v>127</v>
      </c>
      <c r="B61" t="s">
        <v>128</v>
      </c>
      <c r="C61" s="2">
        <v>205</v>
      </c>
      <c r="D61" s="4" t="s">
        <v>38</v>
      </c>
      <c r="E61" s="5">
        <v>25385.15</v>
      </c>
      <c r="F61" s="5">
        <f t="shared" si="2"/>
        <v>123.83000000000001</v>
      </c>
      <c r="G61" s="5">
        <v>14013.8</v>
      </c>
      <c r="H61" s="5">
        <f t="shared" si="0"/>
        <v>68.36</v>
      </c>
      <c r="I61" s="5">
        <f t="shared" si="1"/>
        <v>55.470000000000013</v>
      </c>
      <c r="J61" s="5">
        <v>145.08584442781788</v>
      </c>
    </row>
    <row r="62" spans="1:10" ht="15" x14ac:dyDescent="0.25">
      <c r="A62" t="s">
        <v>129</v>
      </c>
      <c r="B62" t="s">
        <v>130</v>
      </c>
      <c r="C62" s="2">
        <v>205</v>
      </c>
      <c r="D62" s="4" t="s">
        <v>7</v>
      </c>
      <c r="E62" s="5">
        <v>19171.599999999999</v>
      </c>
      <c r="F62" s="5">
        <f t="shared" si="2"/>
        <v>93.52</v>
      </c>
      <c r="G62" s="5">
        <v>11184.8</v>
      </c>
      <c r="H62" s="5">
        <f t="shared" si="0"/>
        <v>54.559999999999995</v>
      </c>
      <c r="I62" s="5">
        <f t="shared" si="1"/>
        <v>38.96</v>
      </c>
      <c r="J62" s="5">
        <v>145.08584442781788</v>
      </c>
    </row>
    <row r="63" spans="1:10" ht="15" x14ac:dyDescent="0.25">
      <c r="A63" t="s">
        <v>131</v>
      </c>
      <c r="B63" t="s">
        <v>132</v>
      </c>
      <c r="C63" s="2">
        <v>205</v>
      </c>
      <c r="D63" s="4" t="s">
        <v>21</v>
      </c>
      <c r="E63" s="5">
        <v>17084.7</v>
      </c>
      <c r="F63" s="5">
        <f t="shared" si="2"/>
        <v>83.34</v>
      </c>
      <c r="G63" s="5">
        <v>10830.05</v>
      </c>
      <c r="H63" s="5">
        <f t="shared" si="0"/>
        <v>52.82951219512195</v>
      </c>
      <c r="I63" s="5">
        <f t="shared" si="1"/>
        <v>30.510487804878053</v>
      </c>
      <c r="J63" s="5">
        <v>145.08584442781788</v>
      </c>
    </row>
    <row r="64" spans="1:10" ht="15" x14ac:dyDescent="0.25">
      <c r="A64" t="s">
        <v>133</v>
      </c>
      <c r="B64" t="s">
        <v>134</v>
      </c>
      <c r="C64" s="2">
        <v>205</v>
      </c>
      <c r="D64" s="4" t="s">
        <v>38</v>
      </c>
      <c r="E64" s="5">
        <v>30709.25</v>
      </c>
      <c r="F64" s="5">
        <f t="shared" si="2"/>
        <v>149.80121951219513</v>
      </c>
      <c r="G64" s="5">
        <v>16418.45</v>
      </c>
      <c r="H64" s="5">
        <f t="shared" si="0"/>
        <v>80.09</v>
      </c>
      <c r="I64" s="5">
        <f>F64-H64</f>
        <v>69.711219512195129</v>
      </c>
      <c r="J64" s="5">
        <v>33.971319670903696</v>
      </c>
    </row>
    <row r="65" spans="1:10" ht="15" x14ac:dyDescent="0.25">
      <c r="A65" t="s">
        <v>135</v>
      </c>
      <c r="B65" t="s">
        <v>136</v>
      </c>
      <c r="C65" s="2">
        <v>205</v>
      </c>
      <c r="D65" s="4" t="s">
        <v>21</v>
      </c>
      <c r="E65" s="5">
        <v>19452.05</v>
      </c>
      <c r="F65" s="5">
        <f t="shared" si="2"/>
        <v>94.888048780487807</v>
      </c>
      <c r="G65" s="5">
        <v>11031.05</v>
      </c>
      <c r="H65" s="5">
        <f t="shared" si="0"/>
        <v>53.809999999999995</v>
      </c>
      <c r="I65" s="5">
        <f t="shared" si="1"/>
        <v>41.078048780487812</v>
      </c>
      <c r="J65" s="5">
        <v>0</v>
      </c>
    </row>
    <row r="66" spans="1:10" ht="15" x14ac:dyDescent="0.25">
      <c r="A66" t="s">
        <v>137</v>
      </c>
      <c r="B66" t="s">
        <v>138</v>
      </c>
      <c r="C66" s="2">
        <v>205</v>
      </c>
      <c r="D66" s="4" t="s">
        <v>21</v>
      </c>
      <c r="E66" s="5">
        <v>16933</v>
      </c>
      <c r="F66" s="5">
        <f t="shared" si="2"/>
        <v>82.6</v>
      </c>
      <c r="G66" s="5">
        <v>8733</v>
      </c>
      <c r="H66" s="5">
        <f t="shared" ref="H66:H71" si="3">G66/$C66</f>
        <v>42.6</v>
      </c>
      <c r="I66" s="5">
        <f t="shared" ref="I66:I71" si="4">F66-H66</f>
        <v>39.999999999999993</v>
      </c>
      <c r="J66" s="5">
        <v>0</v>
      </c>
    </row>
    <row r="67" spans="1:10" ht="15" x14ac:dyDescent="0.25">
      <c r="A67" t="s">
        <v>139</v>
      </c>
      <c r="B67" t="s">
        <v>140</v>
      </c>
      <c r="C67" s="2">
        <v>205</v>
      </c>
      <c r="D67" s="4" t="s">
        <v>21</v>
      </c>
      <c r="E67" s="5">
        <v>19452.05</v>
      </c>
      <c r="F67" s="5">
        <f>E67/C67</f>
        <v>94.888048780487807</v>
      </c>
      <c r="G67" s="5">
        <v>12015.05</v>
      </c>
      <c r="H67" s="5">
        <f t="shared" si="3"/>
        <v>58.61</v>
      </c>
      <c r="I67" s="5">
        <f t="shared" si="4"/>
        <v>36.278048780487808</v>
      </c>
      <c r="J67" s="5">
        <v>0</v>
      </c>
    </row>
    <row r="68" spans="1:10" ht="15" x14ac:dyDescent="0.25">
      <c r="A68" t="s">
        <v>141</v>
      </c>
      <c r="B68" t="s">
        <v>142</v>
      </c>
      <c r="C68" s="2">
        <v>205</v>
      </c>
      <c r="D68" s="4" t="s">
        <v>21</v>
      </c>
      <c r="E68" s="5">
        <v>16933</v>
      </c>
      <c r="F68" s="5">
        <f>E68/C68</f>
        <v>82.6</v>
      </c>
      <c r="G68" s="5">
        <v>9858.4500000000007</v>
      </c>
      <c r="H68" s="5">
        <f t="shared" si="3"/>
        <v>48.09</v>
      </c>
      <c r="I68" s="5">
        <f t="shared" si="4"/>
        <v>34.509999999999991</v>
      </c>
      <c r="J68" s="5">
        <v>0</v>
      </c>
    </row>
    <row r="69" spans="1:10" ht="15" x14ac:dyDescent="0.25">
      <c r="A69" t="s">
        <v>143</v>
      </c>
      <c r="B69" t="s">
        <v>144</v>
      </c>
      <c r="C69" s="2">
        <v>205</v>
      </c>
      <c r="D69" s="4" t="s">
        <v>21</v>
      </c>
      <c r="E69" s="5">
        <v>16933</v>
      </c>
      <c r="F69" s="5">
        <f>E69/C69</f>
        <v>82.6</v>
      </c>
      <c r="G69" s="5">
        <v>10329.950000000001</v>
      </c>
      <c r="H69" s="5">
        <f t="shared" si="3"/>
        <v>50.39</v>
      </c>
      <c r="I69" s="5">
        <f t="shared" si="4"/>
        <v>32.209999999999994</v>
      </c>
      <c r="J69" s="5">
        <v>0</v>
      </c>
    </row>
    <row r="70" spans="1:10" ht="15" x14ac:dyDescent="0.25">
      <c r="A70" t="s">
        <v>145</v>
      </c>
      <c r="B70" t="s">
        <v>146</v>
      </c>
      <c r="C70" s="2">
        <v>205</v>
      </c>
      <c r="D70" s="4" t="s">
        <v>21</v>
      </c>
      <c r="E70" s="5">
        <v>21529.1</v>
      </c>
      <c r="F70" s="5">
        <f>E70/C70</f>
        <v>105.02</v>
      </c>
      <c r="G70" s="5">
        <v>15211</v>
      </c>
      <c r="H70" s="5">
        <f t="shared" si="3"/>
        <v>74.2</v>
      </c>
      <c r="I70" s="5">
        <f t="shared" si="4"/>
        <v>30.819999999999993</v>
      </c>
      <c r="J70" s="5">
        <v>0</v>
      </c>
    </row>
    <row r="71" spans="1:10" ht="15" x14ac:dyDescent="0.25">
      <c r="A71" t="s">
        <v>147</v>
      </c>
      <c r="B71" t="s">
        <v>148</v>
      </c>
      <c r="C71" s="2">
        <v>205</v>
      </c>
      <c r="D71" s="4" t="s">
        <v>21</v>
      </c>
      <c r="E71" s="5">
        <v>21529.1</v>
      </c>
      <c r="F71" s="5">
        <f>E71/C71</f>
        <v>105.02</v>
      </c>
      <c r="G71" s="5">
        <v>18128.150000000001</v>
      </c>
      <c r="H71" s="5">
        <f t="shared" si="3"/>
        <v>88.43</v>
      </c>
      <c r="I71" s="5">
        <f t="shared" si="4"/>
        <v>16.589999999999989</v>
      </c>
      <c r="J71" s="5">
        <v>0</v>
      </c>
    </row>
    <row r="72" spans="1:10" x14ac:dyDescent="0.25">
      <c r="J72" s="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111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Sheet1</vt:lpstr>
      <vt:lpstr>Sheet2</vt:lpstr>
      <vt:lpstr>Sheet3</vt:lpstr>
    </vt:vector>
  </TitlesOfParts>
  <Company>Nepal Lube Oil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</dc:creator>
  <cp:lastModifiedBy>Nirmal Prasad Panta</cp:lastModifiedBy>
  <dcterms:created xsi:type="dcterms:W3CDTF">2001-12-27T15:18:45Z</dcterms:created>
  <dcterms:modified xsi:type="dcterms:W3CDTF">2023-06-07T06:35:48Z</dcterms:modified>
</cp:coreProperties>
</file>