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nacchan\Pictures\sp projects\alpaca\dev\"/>
    </mc:Choice>
  </mc:AlternateContent>
  <xr:revisionPtr revIDLastSave="0" documentId="13_ncr:1_{A77F6A11-98E2-468F-9F5B-3078CFC36E4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7" i="1" l="1"/>
  <c r="H66" i="1"/>
  <c r="H65" i="1"/>
  <c r="H64" i="1"/>
  <c r="H63" i="1"/>
  <c r="H62" i="1"/>
  <c r="H61" i="1"/>
  <c r="H60" i="1"/>
  <c r="H59" i="1"/>
  <c r="H58" i="1"/>
  <c r="H57" i="1"/>
  <c r="H56" i="1"/>
  <c r="H53" i="1"/>
  <c r="H51" i="1"/>
  <c r="H55" i="1"/>
  <c r="H54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K9" i="1"/>
  <c r="L9" i="1"/>
  <c r="M9" i="1"/>
  <c r="J9" i="1"/>
  <c r="H12" i="1"/>
  <c r="F10" i="1"/>
  <c r="G10" i="1"/>
  <c r="H10" i="1"/>
  <c r="I10" i="1"/>
  <c r="F11" i="1"/>
  <c r="G11" i="1"/>
  <c r="H11" i="1"/>
  <c r="I11" i="1"/>
  <c r="F12" i="1"/>
  <c r="G12" i="1"/>
  <c r="I12" i="1"/>
  <c r="F13" i="1"/>
  <c r="G13" i="1"/>
  <c r="H13" i="1"/>
  <c r="I13" i="1"/>
  <c r="G9" i="1"/>
  <c r="H9" i="1"/>
  <c r="I9" i="1"/>
  <c r="F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C9" i="1"/>
  <c r="D9" i="1"/>
  <c r="E9" i="1"/>
  <c r="B9" i="1"/>
  <c r="C24" i="1"/>
  <c r="H69" i="1" l="1"/>
</calcChain>
</file>

<file path=xl/sharedStrings.xml><?xml version="1.0" encoding="utf-8"?>
<sst xmlns="http://schemas.openxmlformats.org/spreadsheetml/2006/main" count="81" uniqueCount="52">
  <si>
    <t>x0</t>
  </si>
  <si>
    <t>x1</t>
  </si>
  <si>
    <t>x2</t>
  </si>
  <si>
    <t>x3</t>
  </si>
  <si>
    <t>x4</t>
  </si>
  <si>
    <t>deg</t>
  </si>
  <si>
    <t>y0</t>
  </si>
  <si>
    <t>y1</t>
  </si>
  <si>
    <t>y2</t>
  </si>
  <si>
    <t>y3</t>
  </si>
  <si>
    <t>y4</t>
  </si>
  <si>
    <t>XA</t>
  </si>
  <si>
    <t>XB</t>
  </si>
  <si>
    <t>XC</t>
  </si>
  <si>
    <t>XD</t>
  </si>
  <si>
    <t>YA</t>
  </si>
  <si>
    <t>YB</t>
  </si>
  <si>
    <t>YC</t>
  </si>
  <si>
    <t>YD</t>
  </si>
  <si>
    <t>A</t>
  </si>
  <si>
    <t>B</t>
  </si>
  <si>
    <t>=</t>
  </si>
  <si>
    <t>Subtraction Tool</t>
  </si>
  <si>
    <t>Gate UP</t>
  </si>
  <si>
    <t>Gate LEVEL</t>
  </si>
  <si>
    <t>RA</t>
  </si>
  <si>
    <t>RB</t>
  </si>
  <si>
    <t>RC</t>
  </si>
  <si>
    <t>RD</t>
  </si>
  <si>
    <t>Segment Length = 0.064</t>
  </si>
  <si>
    <t>Scalar</t>
  </si>
  <si>
    <t>em</t>
  </si>
  <si>
    <t>Variable</t>
  </si>
  <si>
    <t>tgr</t>
  </si>
  <si>
    <t>Check correct rotator variables for each side!</t>
  </si>
  <si>
    <t>Check line-height multiplier signs!</t>
  </si>
  <si>
    <t>&lt;alpha=#{tgr&gt;91 | abs(BedLeftAngle)&gt;1 | !BedRearSupported ? "00" : "FF"}&gt;&lt;br&gt;</t>
  </si>
  <si>
    <t>For each keyframe, find the start and end coordinates of the chain on the aircraft</t>
  </si>
  <si>
    <t>Decide keyframes under deg column, and number of chain points</t>
  </si>
  <si>
    <t>Set up the label and find the scalar value to match label units with actual scale:</t>
  </si>
  <si>
    <t>Simulate the condition where the chain is under tension to find segment length</t>
  </si>
  <si>
    <t>Run simulation for each keyframe and fill in the xy coordinates of points</t>
  </si>
  <si>
    <t>--&gt; Use the smallest value that provides a straight chain</t>
  </si>
  <si>
    <t>--&gt; Label looks like &lt;line-height={??? * SCALAR}em&gt; and &lt;indent={??? * SCALAR}em&gt;</t>
  </si>
  <si>
    <t>--&gt; Use P key in chain simulator</t>
  </si>
  <si>
    <t>--&gt; Segment X,Y,R data is filled automatically</t>
  </si>
  <si>
    <t>--&gt; At least 3 keyframes and 5 chain points recommended</t>
  </si>
  <si>
    <t>Generate charts using segment X,Y,R data</t>
  </si>
  <si>
    <t>--&gt; Use at least 3 significant figures for each multiplier</t>
  </si>
  <si>
    <t>Choose animator variable which outputs the same values as your keyframes</t>
  </si>
  <si>
    <t>Copy output data to label</t>
  </si>
  <si>
    <t>Use Trendline and get suitable equation (cubic polynomials used here)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</si>
</sst>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 applyAlignment="1">
      <alignment horizontal="right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164" fontId="0" fillId="2" borderId="1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1" fontId="0" fillId="0" borderId="1" xfId="0" applyNumberFormat="1" applyBorder="1"/>
    <xf numFmtId="0" fontId="0" fillId="0" borderId="19" xfId="0" applyBorder="1"/>
    <xf numFmtId="0" fontId="0" fillId="0" borderId="20" xfId="0" applyBorder="1"/>
    <xf numFmtId="0" fontId="1" fillId="0" borderId="0" xfId="0" applyFont="1"/>
    <xf numFmtId="11" fontId="0" fillId="0" borderId="15" xfId="0" applyNumberFormat="1" applyBorder="1"/>
    <xf numFmtId="11" fontId="0" fillId="0" borderId="17" xfId="0" applyNumberFormat="1" applyBorder="1"/>
    <xf numFmtId="11" fontId="0" fillId="0" borderId="18" xfId="0" applyNumberForma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XA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Sheet1!$A$9:$A$13</c:f>
              <c:numCache>
                <c:formatCode>0.0</c:formatCode>
                <c:ptCount val="5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</c:numCache>
            </c:numRef>
          </c:xVal>
          <c:yVal>
            <c:numRef>
              <c:f>Sheet1!$B$9:$B$13</c:f>
              <c:numCache>
                <c:formatCode>General</c:formatCode>
                <c:ptCount val="5"/>
                <c:pt idx="0">
                  <c:v>2.3753447500000002E-3</c:v>
                </c:pt>
                <c:pt idx="1">
                  <c:v>7.0198515000000003E-3</c:v>
                </c:pt>
                <c:pt idx="2">
                  <c:v>1.2613694999999999E-2</c:v>
                </c:pt>
                <c:pt idx="3">
                  <c:v>1.9137379E-2</c:v>
                </c:pt>
                <c:pt idx="4">
                  <c:v>2.8558534999999999E-2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E3-43A5-9C8D-2AE7B7AC6F67}"/>
            </c:ext>
          </c:extLst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XB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Sheet1!$A$9:$A$13</c:f>
              <c:numCache>
                <c:formatCode>0.0</c:formatCode>
                <c:ptCount val="5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</c:numCache>
            </c:numRef>
          </c:xVal>
          <c:yVal>
            <c:numRef>
              <c:f>Sheet1!$C$9:$C$13</c:f>
              <c:numCache>
                <c:formatCode>General</c:formatCode>
                <c:ptCount val="5"/>
                <c:pt idx="0">
                  <c:v>1.1235143249999999E-2</c:v>
                </c:pt>
                <c:pt idx="1">
                  <c:v>3.08934545E-2</c:v>
                </c:pt>
                <c:pt idx="2">
                  <c:v>4.7239482499999999E-2</c:v>
                </c:pt>
                <c:pt idx="3">
                  <c:v>6.33218215E-2</c:v>
                </c:pt>
                <c:pt idx="4">
                  <c:v>8.610951E-2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DE3-43A5-9C8D-2AE7B7AC6F67}"/>
            </c:ext>
          </c:extLst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XC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Sheet1!$A$9:$A$13</c:f>
              <c:numCache>
                <c:formatCode>0.0</c:formatCode>
                <c:ptCount val="5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</c:numCache>
            </c:numRef>
          </c:xVal>
          <c:yVal>
            <c:numRef>
              <c:f>Sheet1!$D$9:$D$13</c:f>
              <c:numCache>
                <c:formatCode>General</c:formatCode>
                <c:ptCount val="5"/>
                <c:pt idx="0">
                  <c:v>2.4268988499999998E-2</c:v>
                </c:pt>
                <c:pt idx="1">
                  <c:v>6.8361060500000001E-2</c:v>
                </c:pt>
                <c:pt idx="2">
                  <c:v>0.1005362175</c:v>
                </c:pt>
                <c:pt idx="3">
                  <c:v>0.11944857749999999</c:v>
                </c:pt>
                <c:pt idx="4">
                  <c:v>0.14454622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DE3-43A5-9C8D-2AE7B7AC6F67}"/>
            </c:ext>
          </c:extLst>
        </c:ser>
        <c:ser>
          <c:idx val="3"/>
          <c:order val="3"/>
          <c:tx>
            <c:strRef>
              <c:f>Sheet1!$E$8</c:f>
              <c:strCache>
                <c:ptCount val="1"/>
                <c:pt idx="0">
                  <c:v>XD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Sheet1!$A$9:$A$13</c:f>
              <c:numCache>
                <c:formatCode>0.0</c:formatCode>
                <c:ptCount val="5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</c:numCache>
            </c:numRef>
          </c:xVal>
          <c:yVal>
            <c:numRef>
              <c:f>Sheet1!$E$9:$E$13</c:f>
              <c:numCache>
                <c:formatCode>General</c:formatCode>
                <c:ptCount val="5"/>
                <c:pt idx="0">
                  <c:v>3.2909190000000005E-2</c:v>
                </c:pt>
                <c:pt idx="1">
                  <c:v>9.6947457500000001E-2</c:v>
                </c:pt>
                <c:pt idx="2">
                  <c:v>0.14953543000000002</c:v>
                </c:pt>
                <c:pt idx="3">
                  <c:v>0.18150913499999999</c:v>
                </c:pt>
                <c:pt idx="4">
                  <c:v>0.20387024500000001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DE3-43A5-9C8D-2AE7B7AC6F67}"/>
            </c:ext>
          </c:extLst>
        </c:ser>
        <c:ser>
          <c:idx val="4"/>
          <c:order val="4"/>
          <c:tx>
            <c:strRef>
              <c:f>Sheet1!$F$8</c:f>
              <c:strCache>
                <c:ptCount val="1"/>
                <c:pt idx="0">
                  <c:v>YA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8121008380940944E-4"/>
                  <c:y val="2.4409796619220787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Sheet1!$A$9:$A$13</c:f>
              <c:numCache>
                <c:formatCode>0.0</c:formatCode>
                <c:ptCount val="5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</c:numCache>
            </c:numRef>
          </c:xVal>
          <c:yVal>
            <c:numRef>
              <c:f>Sheet1!$F$9:$F$13</c:f>
              <c:numCache>
                <c:formatCode>General</c:formatCode>
                <c:ptCount val="5"/>
                <c:pt idx="0">
                  <c:v>-3.2058622500000002E-2</c:v>
                </c:pt>
                <c:pt idx="1">
                  <c:v>-3.1383769999999998E-2</c:v>
                </c:pt>
                <c:pt idx="2">
                  <c:v>-2.9623247500000002E-2</c:v>
                </c:pt>
                <c:pt idx="3">
                  <c:v>-2.6029815000000001E-2</c:v>
                </c:pt>
                <c:pt idx="4">
                  <c:v>-2.0945350000000001E-2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DE3-43A5-9C8D-2AE7B7AC6F67}"/>
            </c:ext>
          </c:extLst>
        </c:ser>
        <c:ser>
          <c:idx val="5"/>
          <c:order val="5"/>
          <c:tx>
            <c:strRef>
              <c:f>Sheet1!$G$8</c:f>
              <c:strCache>
                <c:ptCount val="1"/>
                <c:pt idx="0">
                  <c:v>YB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Sheet1!$A$9:$A$13</c:f>
              <c:numCache>
                <c:formatCode>0.0</c:formatCode>
                <c:ptCount val="5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</c:numCache>
            </c:numRef>
          </c:xVal>
          <c:yVal>
            <c:numRef>
              <c:f>Sheet1!$G$9:$G$13</c:f>
              <c:numCache>
                <c:formatCode>General</c:formatCode>
                <c:ptCount val="5"/>
                <c:pt idx="0">
                  <c:v>-9.5507082500000007E-2</c:v>
                </c:pt>
                <c:pt idx="1">
                  <c:v>-9.0048192499999999E-2</c:v>
                </c:pt>
                <c:pt idx="2">
                  <c:v>-8.2619977499999997E-2</c:v>
                </c:pt>
                <c:pt idx="3">
                  <c:v>-7.2353040000000007E-2</c:v>
                </c:pt>
                <c:pt idx="4">
                  <c:v>-6.2134205000000005E-2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DE3-43A5-9C8D-2AE7B7AC6F67}"/>
            </c:ext>
          </c:extLst>
        </c:ser>
        <c:ser>
          <c:idx val="6"/>
          <c:order val="6"/>
          <c:tx>
            <c:strRef>
              <c:f>Sheet1!$H$8</c:f>
              <c:strCache>
                <c:ptCount val="1"/>
                <c:pt idx="0">
                  <c:v>YC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2.5252878968273822E-4"/>
                  <c:y val="-1.4969215767520062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Sheet1!$A$9:$A$13</c:f>
              <c:numCache>
                <c:formatCode>0.0</c:formatCode>
                <c:ptCount val="5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</c:numCache>
            </c:numRef>
          </c:xVal>
          <c:yVal>
            <c:numRef>
              <c:f>Sheet1!$H$9:$H$13</c:f>
              <c:numCache>
                <c:formatCode>General</c:formatCode>
                <c:ptCount val="5"/>
                <c:pt idx="0">
                  <c:v>-9.5525217499999995E-2</c:v>
                </c:pt>
                <c:pt idx="1">
                  <c:v>-9.2783117499999998E-2</c:v>
                </c:pt>
                <c:pt idx="2">
                  <c:v>-9.8916129999999991E-2</c:v>
                </c:pt>
                <c:pt idx="3">
                  <c:v>-0.10100680000000001</c:v>
                </c:pt>
                <c:pt idx="4">
                  <c:v>-0.10185400999999999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DE3-43A5-9C8D-2AE7B7AC6F67}"/>
            </c:ext>
          </c:extLst>
        </c:ser>
        <c:ser>
          <c:idx val="7"/>
          <c:order val="7"/>
          <c:tx>
            <c:strRef>
              <c:f>Sheet1!$I$8</c:f>
              <c:strCache>
                <c:ptCount val="1"/>
                <c:pt idx="0">
                  <c:v>YD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Sheet1!$A$9:$A$13</c:f>
              <c:numCache>
                <c:formatCode>0.0</c:formatCode>
                <c:ptCount val="5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</c:numCache>
            </c:numRef>
          </c:xVal>
          <c:yVal>
            <c:numRef>
              <c:f>Sheet1!$I$9:$I$13</c:f>
              <c:numCache>
                <c:formatCode>General</c:formatCode>
                <c:ptCount val="5"/>
                <c:pt idx="0">
                  <c:v>-3.2076757499999997E-2</c:v>
                </c:pt>
                <c:pt idx="1">
                  <c:v>-3.7093694999999996E-2</c:v>
                </c:pt>
                <c:pt idx="2">
                  <c:v>-6.5024399999999996E-2</c:v>
                </c:pt>
                <c:pt idx="3">
                  <c:v>-0.10061857499999999</c:v>
                </c:pt>
                <c:pt idx="4">
                  <c:v>-0.140040155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DE3-43A5-9C8D-2AE7B7AC6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803968"/>
        <c:axId val="689798208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Sheet1!$J$8</c15:sqref>
                        </c15:formulaRef>
                      </c:ext>
                    </c:extLst>
                    <c:strCache>
                      <c:ptCount val="1"/>
                      <c:pt idx="0">
                        <c:v>RA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Sheet1!$A$9:$A$13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22.5</c:v>
                      </c:pt>
                      <c:pt idx="2">
                        <c:v>45</c:v>
                      </c:pt>
                      <c:pt idx="3">
                        <c:v>67.5</c:v>
                      </c:pt>
                      <c:pt idx="4">
                        <c:v>90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Sheet1!$J$9:$J$13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-85.762481893366513</c:v>
                      </c:pt>
                      <c:pt idx="1">
                        <c:v>-77.391744964869062</c:v>
                      </c:pt>
                      <c:pt idx="2">
                        <c:v>-66.935504864669966</c:v>
                      </c:pt>
                      <c:pt idx="3">
                        <c:v>-53.676304277075758</c:v>
                      </c:pt>
                      <c:pt idx="4">
                        <c:v>-36.257000509392242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1DE3-43A5-9C8D-2AE7B7AC6F67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Sheet1!$K$8</c15:sqref>
                        </c15:formulaRef>
                      </c:ext>
                    </c:extLst>
                    <c:strCache>
                      <c:ptCount val="1"/>
                      <c:pt idx="0">
                        <c:v>RB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Sheet1!$A$9:$A$13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22.5</c:v>
                      </c:pt>
                      <c:pt idx="2">
                        <c:v>45</c:v>
                      </c:pt>
                      <c:pt idx="3">
                        <c:v>67.5</c:v>
                      </c:pt>
                      <c:pt idx="4">
                        <c:v>90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Sheet1!$K$9:$K$13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-78.328127560861091</c:v>
                      </c:pt>
                      <c:pt idx="1">
                        <c:v>-58.292585837425968</c:v>
                      </c:pt>
                      <c:pt idx="2">
                        <c:v>-46.718134438415035</c:v>
                      </c:pt>
                      <c:pt idx="3">
                        <c:v>-39.01477674536703</c:v>
                      </c:pt>
                      <c:pt idx="4">
                        <c:v>-34.924051761218919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DE3-43A5-9C8D-2AE7B7AC6F67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Sheet1!$L$8</c15:sqref>
                        </c15:formulaRef>
                      </c:ext>
                    </c:extLst>
                    <c:strCache>
                      <c:ptCount val="1"/>
                      <c:pt idx="0">
                        <c:v>RC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Sheet1!$A$9:$A$13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22.5</c:v>
                      </c:pt>
                      <c:pt idx="2">
                        <c:v>45</c:v>
                      </c:pt>
                      <c:pt idx="3">
                        <c:v>67.5</c:v>
                      </c:pt>
                      <c:pt idx="4">
                        <c:v>90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Sheet1!$L$9:$L$13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78.207872693230399</c:v>
                      </c:pt>
                      <c:pt idx="1">
                        <c:v>49.975977360531445</c:v>
                      </c:pt>
                      <c:pt idx="2">
                        <c:v>12.747104610182232</c:v>
                      </c:pt>
                      <c:pt idx="3">
                        <c:v>-15.056008925508829</c:v>
                      </c:pt>
                      <c:pt idx="4">
                        <c:v>-33.483167790772612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DE3-43A5-9C8D-2AE7B7AC6F67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Sheet1!$M$8</c15:sqref>
                        </c15:formulaRef>
                      </c:ext>
                    </c:extLst>
                    <c:strCache>
                      <c:ptCount val="1"/>
                      <c:pt idx="0">
                        <c:v>RD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Sheet1!$A$9:$A$13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22.5</c:v>
                      </c:pt>
                      <c:pt idx="2">
                        <c:v>45</c:v>
                      </c:pt>
                      <c:pt idx="3">
                        <c:v>67.5</c:v>
                      </c:pt>
                      <c:pt idx="4">
                        <c:v>90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Sheet1!$M$9:$M$13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86.27065279554671</c:v>
                      </c:pt>
                      <c:pt idx="1">
                        <c:v>75.641083738385277</c:v>
                      </c:pt>
                      <c:pt idx="2">
                        <c:v>56.549795130755967</c:v>
                      </c:pt>
                      <c:pt idx="3">
                        <c:v>15.768958136955659</c:v>
                      </c:pt>
                      <c:pt idx="4">
                        <c:v>-32.053617030377808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1DE3-43A5-9C8D-2AE7B7AC6F67}"/>
                  </c:ext>
                </c:extLst>
              </c15:ser>
            </c15:filteredScatterSeries>
          </c:ext>
        </c:extLst>
      </c:scatterChart>
      <c:valAx>
        <c:axId val="68980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798208"/>
        <c:crosses val="autoZero"/>
        <c:crossBetween val="midCat"/>
      </c:valAx>
      <c:valAx>
        <c:axId val="6897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80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8"/>
          <c:order val="8"/>
          <c:tx>
            <c:strRef>
              <c:f>Sheet1!$J$8</c:f>
              <c:strCache>
                <c:ptCount val="1"/>
                <c:pt idx="0">
                  <c:v>RA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45603377722638544"/>
                  <c:y val="0.2287868242801133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Sheet1!$A$9:$A$13</c:f>
              <c:numCache>
                <c:formatCode>0.0</c:formatCode>
                <c:ptCount val="5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</c:numCache>
              <c:extLst xmlns:c15="http://schemas.microsoft.com/office/drawing/2012/chart"/>
            </c:numRef>
          </c:xVal>
          <c:yVal>
            <c:numRef>
              <c:f>Sheet1!$J$9:$J$13</c:f>
              <c:numCache>
                <c:formatCode>General</c:formatCode>
                <c:ptCount val="5"/>
                <c:pt idx="0">
                  <c:v>-85.762481893366513</c:v>
                </c:pt>
                <c:pt idx="1">
                  <c:v>-77.391744964869062</c:v>
                </c:pt>
                <c:pt idx="2">
                  <c:v>-66.935504864669966</c:v>
                </c:pt>
                <c:pt idx="3">
                  <c:v>-53.676304277075758</c:v>
                </c:pt>
                <c:pt idx="4">
                  <c:v>-36.257000509392242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8-4D78-4E12-AAEF-D2BCC9958B1C}"/>
            </c:ext>
          </c:extLst>
        </c:ser>
        <c:ser>
          <c:idx val="9"/>
          <c:order val="9"/>
          <c:tx>
            <c:strRef>
              <c:f>Sheet1!$K$8</c:f>
              <c:strCache>
                <c:ptCount val="1"/>
                <c:pt idx="0">
                  <c:v>RB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49975247376161841"/>
                  <c:y val="5.232697837690145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Sheet1!$A$9:$A$13</c:f>
              <c:numCache>
                <c:formatCode>0.0</c:formatCode>
                <c:ptCount val="5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</c:numCache>
              <c:extLst xmlns:c15="http://schemas.microsoft.com/office/drawing/2012/chart"/>
            </c:numRef>
          </c:xVal>
          <c:yVal>
            <c:numRef>
              <c:f>Sheet1!$K$9:$K$13</c:f>
              <c:numCache>
                <c:formatCode>General</c:formatCode>
                <c:ptCount val="5"/>
                <c:pt idx="0">
                  <c:v>-78.328127560861091</c:v>
                </c:pt>
                <c:pt idx="1">
                  <c:v>-58.292585837425968</c:v>
                </c:pt>
                <c:pt idx="2">
                  <c:v>-46.718134438415035</c:v>
                </c:pt>
                <c:pt idx="3">
                  <c:v>-39.01477674536703</c:v>
                </c:pt>
                <c:pt idx="4">
                  <c:v>-34.924051761218919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9-4D78-4E12-AAEF-D2BCC9958B1C}"/>
            </c:ext>
          </c:extLst>
        </c:ser>
        <c:ser>
          <c:idx val="10"/>
          <c:order val="10"/>
          <c:tx>
            <c:strRef>
              <c:f>Sheet1!$L$8</c:f>
              <c:strCache>
                <c:ptCount val="1"/>
                <c:pt idx="0">
                  <c:v>RC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43909180348644478"/>
                  <c:y val="-0.2305833353279025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Sheet1!$A$9:$A$13</c:f>
              <c:numCache>
                <c:formatCode>0.0</c:formatCode>
                <c:ptCount val="5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</c:numCache>
              <c:extLst xmlns:c15="http://schemas.microsoft.com/office/drawing/2012/chart"/>
            </c:numRef>
          </c:xVal>
          <c:yVal>
            <c:numRef>
              <c:f>Sheet1!$L$9:$L$13</c:f>
              <c:numCache>
                <c:formatCode>General</c:formatCode>
                <c:ptCount val="5"/>
                <c:pt idx="0">
                  <c:v>78.207872693230399</c:v>
                </c:pt>
                <c:pt idx="1">
                  <c:v>49.975977360531445</c:v>
                </c:pt>
                <c:pt idx="2">
                  <c:v>12.747104610182232</c:v>
                </c:pt>
                <c:pt idx="3">
                  <c:v>-15.056008925508829</c:v>
                </c:pt>
                <c:pt idx="4">
                  <c:v>-33.483167790772612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A-4D78-4E12-AAEF-D2BCC9958B1C}"/>
            </c:ext>
          </c:extLst>
        </c:ser>
        <c:ser>
          <c:idx val="11"/>
          <c:order val="11"/>
          <c:tx>
            <c:strRef>
              <c:f>Sheet1!$M$8</c:f>
              <c:strCache>
                <c:ptCount val="1"/>
                <c:pt idx="0">
                  <c:v>RD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50049792060617582"/>
                  <c:y val="-0.5549142713445064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Sheet1!$A$9:$A$13</c:f>
              <c:numCache>
                <c:formatCode>0.0</c:formatCode>
                <c:ptCount val="5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</c:numCache>
              <c:extLst xmlns:c15="http://schemas.microsoft.com/office/drawing/2012/chart"/>
            </c:numRef>
          </c:xVal>
          <c:yVal>
            <c:numRef>
              <c:f>Sheet1!$M$9:$M$13</c:f>
              <c:numCache>
                <c:formatCode>General</c:formatCode>
                <c:ptCount val="5"/>
                <c:pt idx="0">
                  <c:v>86.27065279554671</c:v>
                </c:pt>
                <c:pt idx="1">
                  <c:v>75.641083738385277</c:v>
                </c:pt>
                <c:pt idx="2">
                  <c:v>56.549795130755967</c:v>
                </c:pt>
                <c:pt idx="3">
                  <c:v>15.768958136955659</c:v>
                </c:pt>
                <c:pt idx="4">
                  <c:v>-32.053617030377808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B-4D78-4E12-AAEF-D2BCC9958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803968"/>
        <c:axId val="6897982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Sheet1!$B$8</c15:sqref>
                        </c15:formulaRef>
                      </c:ext>
                    </c:extLst>
                    <c:strCache>
                      <c:ptCount val="1"/>
                      <c:pt idx="0">
                        <c:v>XA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Sheet1!$A$9:$A$13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22.5</c:v>
                      </c:pt>
                      <c:pt idx="2">
                        <c:v>45</c:v>
                      </c:pt>
                      <c:pt idx="3">
                        <c:v>67.5</c:v>
                      </c:pt>
                      <c:pt idx="4">
                        <c:v>90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Sheet1!$B$9:$B$13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2.3753447500000002E-3</c:v>
                      </c:pt>
                      <c:pt idx="1">
                        <c:v>7.0198515000000003E-3</c:v>
                      </c:pt>
                      <c:pt idx="2">
                        <c:v>1.2613694999999999E-2</c:v>
                      </c:pt>
                      <c:pt idx="3">
                        <c:v>1.9137379E-2</c:v>
                      </c:pt>
                      <c:pt idx="4">
                        <c:v>2.8558534999999999E-2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D78-4E12-AAEF-D2BCC9958B1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Sheet1!$C$8</c15:sqref>
                        </c15:formulaRef>
                      </c:ext>
                    </c:extLst>
                    <c:strCache>
                      <c:ptCount val="1"/>
                      <c:pt idx="0">
                        <c:v>XB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Sheet1!$A$9:$A$13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22.5</c:v>
                      </c:pt>
                      <c:pt idx="2">
                        <c:v>45</c:v>
                      </c:pt>
                      <c:pt idx="3">
                        <c:v>67.5</c:v>
                      </c:pt>
                      <c:pt idx="4">
                        <c:v>90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Sheet1!$C$9:$C$13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1.1235143249999999E-2</c:v>
                      </c:pt>
                      <c:pt idx="1">
                        <c:v>3.08934545E-2</c:v>
                      </c:pt>
                      <c:pt idx="2">
                        <c:v>4.7239482499999999E-2</c:v>
                      </c:pt>
                      <c:pt idx="3">
                        <c:v>6.33218215E-2</c:v>
                      </c:pt>
                      <c:pt idx="4">
                        <c:v>8.610951E-2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D78-4E12-AAEF-D2BCC9958B1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Sheet1!$D$8</c15:sqref>
                        </c15:formulaRef>
                      </c:ext>
                    </c:extLst>
                    <c:strCache>
                      <c:ptCount val="1"/>
                      <c:pt idx="0">
                        <c:v>XC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Sheet1!$A$9:$A$13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22.5</c:v>
                      </c:pt>
                      <c:pt idx="2">
                        <c:v>45</c:v>
                      </c:pt>
                      <c:pt idx="3">
                        <c:v>67.5</c:v>
                      </c:pt>
                      <c:pt idx="4">
                        <c:v>90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Sheet1!$D$9:$D$13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2.4268988499999998E-2</c:v>
                      </c:pt>
                      <c:pt idx="1">
                        <c:v>6.8361060500000001E-2</c:v>
                      </c:pt>
                      <c:pt idx="2">
                        <c:v>0.1005362175</c:v>
                      </c:pt>
                      <c:pt idx="3">
                        <c:v>0.11944857749999999</c:v>
                      </c:pt>
                      <c:pt idx="4">
                        <c:v>0.14454622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D78-4E12-AAEF-D2BCC9958B1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Sheet1!$E$8</c15:sqref>
                        </c15:formulaRef>
                      </c:ext>
                    </c:extLst>
                    <c:strCache>
                      <c:ptCount val="1"/>
                      <c:pt idx="0">
                        <c:v>XD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Sheet1!$A$9:$A$13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22.5</c:v>
                      </c:pt>
                      <c:pt idx="2">
                        <c:v>45</c:v>
                      </c:pt>
                      <c:pt idx="3">
                        <c:v>67.5</c:v>
                      </c:pt>
                      <c:pt idx="4">
                        <c:v>90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Sheet1!$E$9:$E$13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3.2909190000000005E-2</c:v>
                      </c:pt>
                      <c:pt idx="1">
                        <c:v>9.6947457500000001E-2</c:v>
                      </c:pt>
                      <c:pt idx="2">
                        <c:v>0.14953543000000002</c:v>
                      </c:pt>
                      <c:pt idx="3">
                        <c:v>0.18150913499999999</c:v>
                      </c:pt>
                      <c:pt idx="4">
                        <c:v>0.20387024500000001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D78-4E12-AAEF-D2BCC9958B1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Sheet1!$F$8</c15:sqref>
                        </c15:formulaRef>
                      </c:ext>
                    </c:extLst>
                    <c:strCache>
                      <c:ptCount val="1"/>
                      <c:pt idx="0">
                        <c:v>YA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Sheet1!$A$9:$A$13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22.5</c:v>
                      </c:pt>
                      <c:pt idx="2">
                        <c:v>45</c:v>
                      </c:pt>
                      <c:pt idx="3">
                        <c:v>67.5</c:v>
                      </c:pt>
                      <c:pt idx="4">
                        <c:v>90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Sheet1!$F$9:$F$13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-3.2058622500000002E-2</c:v>
                      </c:pt>
                      <c:pt idx="1">
                        <c:v>-3.1383769999999998E-2</c:v>
                      </c:pt>
                      <c:pt idx="2">
                        <c:v>-2.9623247500000002E-2</c:v>
                      </c:pt>
                      <c:pt idx="3">
                        <c:v>-2.6029815000000001E-2</c:v>
                      </c:pt>
                      <c:pt idx="4">
                        <c:v>-2.0945350000000001E-2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D78-4E12-AAEF-D2BCC9958B1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Sheet1!$G$8</c15:sqref>
                        </c15:formulaRef>
                      </c:ext>
                    </c:extLst>
                    <c:strCache>
                      <c:ptCount val="1"/>
                      <c:pt idx="0">
                        <c:v>YB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Sheet1!$A$9:$A$13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22.5</c:v>
                      </c:pt>
                      <c:pt idx="2">
                        <c:v>45</c:v>
                      </c:pt>
                      <c:pt idx="3">
                        <c:v>67.5</c:v>
                      </c:pt>
                      <c:pt idx="4">
                        <c:v>90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Sheet1!$G$9:$G$13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-9.5507082500000007E-2</c:v>
                      </c:pt>
                      <c:pt idx="1">
                        <c:v>-9.0048192499999999E-2</c:v>
                      </c:pt>
                      <c:pt idx="2">
                        <c:v>-8.2619977499999997E-2</c:v>
                      </c:pt>
                      <c:pt idx="3">
                        <c:v>-7.2353040000000007E-2</c:v>
                      </c:pt>
                      <c:pt idx="4">
                        <c:v>-6.2134205000000005E-2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D78-4E12-AAEF-D2BCC9958B1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Sheet1!$H$8</c15:sqref>
                        </c15:formulaRef>
                      </c:ext>
                    </c:extLst>
                    <c:strCache>
                      <c:ptCount val="1"/>
                      <c:pt idx="0">
                        <c:v>YC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Sheet1!$A$9:$A$13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22.5</c:v>
                      </c:pt>
                      <c:pt idx="2">
                        <c:v>45</c:v>
                      </c:pt>
                      <c:pt idx="3">
                        <c:v>67.5</c:v>
                      </c:pt>
                      <c:pt idx="4">
                        <c:v>90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Sheet1!$H$9:$H$13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-9.5525217499999995E-2</c:v>
                      </c:pt>
                      <c:pt idx="1">
                        <c:v>-9.2783117499999998E-2</c:v>
                      </c:pt>
                      <c:pt idx="2">
                        <c:v>-9.8916129999999991E-2</c:v>
                      </c:pt>
                      <c:pt idx="3">
                        <c:v>-0.10100680000000001</c:v>
                      </c:pt>
                      <c:pt idx="4">
                        <c:v>-0.10185400999999999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D78-4E12-AAEF-D2BCC9958B1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Sheet1!$I$8</c15:sqref>
                        </c15:formulaRef>
                      </c:ext>
                    </c:extLst>
                    <c:strCache>
                      <c:ptCount val="1"/>
                      <c:pt idx="0">
                        <c:v>YD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Sheet1!$A$9:$A$13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22.5</c:v>
                      </c:pt>
                      <c:pt idx="2">
                        <c:v>45</c:v>
                      </c:pt>
                      <c:pt idx="3">
                        <c:v>67.5</c:v>
                      </c:pt>
                      <c:pt idx="4">
                        <c:v>90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Sheet1!$I$9:$I$13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-3.2076757499999997E-2</c:v>
                      </c:pt>
                      <c:pt idx="1">
                        <c:v>-3.7093694999999996E-2</c:v>
                      </c:pt>
                      <c:pt idx="2">
                        <c:v>-6.5024399999999996E-2</c:v>
                      </c:pt>
                      <c:pt idx="3">
                        <c:v>-0.10061857499999999</c:v>
                      </c:pt>
                      <c:pt idx="4">
                        <c:v>-0.140040155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D78-4E12-AAEF-D2BCC9958B1C}"/>
                  </c:ext>
                </c:extLst>
              </c15:ser>
            </c15:filteredScatterSeries>
          </c:ext>
        </c:extLst>
      </c:scatterChart>
      <c:valAx>
        <c:axId val="68980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798208"/>
        <c:crosses val="autoZero"/>
        <c:crossBetween val="midCat"/>
      </c:valAx>
      <c:valAx>
        <c:axId val="6897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80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257174</xdr:colOff>
      <xdr:row>28</xdr:row>
      <xdr:rowOff>42862</xdr:rowOff>
    </xdr:from>
    <xdr:to>
      <xdr:col>15</xdr:col>
      <xdr:colOff>438150</xdr:colOff>
      <xdr:row>49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9EF7ED-F2D1-F703-C0E0-936118275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466725</xdr:colOff>
      <xdr:row>28</xdr:row>
      <xdr:rowOff>47625</xdr:rowOff>
    </xdr:from>
    <xdr:to>
      <xdr:col>28</xdr:col>
      <xdr:colOff>38100</xdr:colOff>
      <xdr:row>49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E936E0-D889-45F1-A11B-3F058DFDF4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0"/>
  <sheetViews>
    <sheetView tabSelected="1" workbookViewId="0">
      <selection activeCell="X21" sqref="X21"/>
    </sheetView>
  </sheetViews>
  <sheetFormatPr defaultRowHeight="15" x14ac:dyDescent="0.25"/>
  <sheetData>
    <row r="1" spans="1:18" s="1" customFormat="1" x14ac:dyDescent="0.25">
      <c r="A1" s="11" t="s">
        <v>5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M1" t="s">
        <v>29</v>
      </c>
      <c r="Q1" s="32">
        <v>1</v>
      </c>
      <c r="R1" s="33" t="s">
        <v>38</v>
      </c>
    </row>
    <row r="2" spans="1:18" s="2" customFormat="1" x14ac:dyDescent="0.25">
      <c r="A2" s="13">
        <v>0</v>
      </c>
      <c r="B2" s="12">
        <v>0</v>
      </c>
      <c r="C2" s="9">
        <v>4.7506895000000004E-3</v>
      </c>
      <c r="D2" s="9">
        <v>1.7719597E-2</v>
      </c>
      <c r="E2" s="9">
        <v>3.0818379999999999E-2</v>
      </c>
      <c r="F2" s="12">
        <v>3.5000000000000003E-2</v>
      </c>
      <c r="G2" s="12">
        <v>0</v>
      </c>
      <c r="H2" s="9">
        <v>-6.4117245000000003E-2</v>
      </c>
      <c r="I2" s="9">
        <v>-0.12689692</v>
      </c>
      <c r="J2" s="9">
        <v>-6.4153514999999994E-2</v>
      </c>
      <c r="K2" s="12">
        <v>0</v>
      </c>
      <c r="M2" t="s">
        <v>23</v>
      </c>
      <c r="R2" s="34" t="s">
        <v>46</v>
      </c>
    </row>
    <row r="3" spans="1:18" s="2" customFormat="1" x14ac:dyDescent="0.25">
      <c r="A3" s="13">
        <v>22.5</v>
      </c>
      <c r="B3" s="12">
        <v>0</v>
      </c>
      <c r="C3" s="9">
        <v>1.4039703000000001E-2</v>
      </c>
      <c r="D3" s="9">
        <v>4.7747206E-2</v>
      </c>
      <c r="E3" s="9">
        <v>8.8974915000000002E-2</v>
      </c>
      <c r="F3" s="12">
        <v>0.10492</v>
      </c>
      <c r="G3" s="12">
        <v>0</v>
      </c>
      <c r="H3" s="9">
        <v>-6.2767539999999997E-2</v>
      </c>
      <c r="I3" s="9">
        <v>-0.117328845</v>
      </c>
      <c r="J3" s="9">
        <v>-6.8237389999999995E-2</v>
      </c>
      <c r="K3" s="12">
        <v>-5.9500000000000004E-3</v>
      </c>
      <c r="M3"/>
      <c r="Q3" s="32">
        <v>2</v>
      </c>
      <c r="R3" s="33" t="s">
        <v>37</v>
      </c>
    </row>
    <row r="4" spans="1:18" s="2" customFormat="1" x14ac:dyDescent="0.25">
      <c r="A4" s="13">
        <v>45</v>
      </c>
      <c r="B4" s="12">
        <v>0</v>
      </c>
      <c r="C4" s="9">
        <v>2.5227389999999999E-2</v>
      </c>
      <c r="D4" s="9">
        <v>6.9251574999999996E-2</v>
      </c>
      <c r="E4" s="9">
        <v>0.13182086000000001</v>
      </c>
      <c r="F4" s="12">
        <v>0.16725000000000001</v>
      </c>
      <c r="G4" s="12">
        <v>0</v>
      </c>
      <c r="H4" s="9">
        <v>-5.9246495000000003E-2</v>
      </c>
      <c r="I4" s="9">
        <v>-0.10599346</v>
      </c>
      <c r="J4" s="9">
        <v>-9.1838799999999998E-2</v>
      </c>
      <c r="K4" s="12">
        <v>-3.8210000000000001E-2</v>
      </c>
      <c r="M4"/>
      <c r="Q4" s="32">
        <v>3</v>
      </c>
      <c r="R4" s="33" t="s">
        <v>40</v>
      </c>
    </row>
    <row r="5" spans="1:18" s="2" customFormat="1" x14ac:dyDescent="0.25">
      <c r="A5" s="13">
        <v>67.5</v>
      </c>
      <c r="B5" s="12">
        <v>0</v>
      </c>
      <c r="C5" s="9">
        <v>3.8274757999999999E-2</v>
      </c>
      <c r="D5" s="9">
        <v>8.8368884999999994E-2</v>
      </c>
      <c r="E5" s="9">
        <v>0.15052826999999999</v>
      </c>
      <c r="F5" s="12">
        <v>0.21249000000000001</v>
      </c>
      <c r="G5" s="12">
        <v>0</v>
      </c>
      <c r="H5" s="9">
        <v>-5.2059630000000003E-2</v>
      </c>
      <c r="I5" s="9">
        <v>-9.2646450000000005E-2</v>
      </c>
      <c r="J5" s="9">
        <v>-0.10936715</v>
      </c>
      <c r="K5" s="12">
        <v>-9.1869999999999993E-2</v>
      </c>
      <c r="M5"/>
      <c r="R5" s="34" t="s">
        <v>42</v>
      </c>
    </row>
    <row r="6" spans="1:18" s="2" customFormat="1" x14ac:dyDescent="0.25">
      <c r="A6" s="13">
        <v>90</v>
      </c>
      <c r="B6" s="12">
        <v>0</v>
      </c>
      <c r="C6" s="9">
        <v>5.7117069999999999E-2</v>
      </c>
      <c r="D6" s="9">
        <v>0.11510194999999999</v>
      </c>
      <c r="E6" s="9">
        <v>0.17399049</v>
      </c>
      <c r="F6" s="12">
        <v>0.23375000000000001</v>
      </c>
      <c r="G6" s="12">
        <v>0</v>
      </c>
      <c r="H6" s="9">
        <v>-4.1890700000000003E-2</v>
      </c>
      <c r="I6" s="9">
        <v>-8.2377710000000007E-2</v>
      </c>
      <c r="J6" s="9">
        <v>-0.12133031</v>
      </c>
      <c r="K6" s="12">
        <v>-0.15875</v>
      </c>
      <c r="M6" t="s">
        <v>24</v>
      </c>
      <c r="Q6" s="32">
        <v>4</v>
      </c>
      <c r="R6" s="33" t="s">
        <v>39</v>
      </c>
    </row>
    <row r="7" spans="1:18" s="2" customFormat="1" x14ac:dyDescent="0.25">
      <c r="Q7" s="32"/>
      <c r="R7" s="34" t="s">
        <v>43</v>
      </c>
    </row>
    <row r="8" spans="1:18" s="2" customFormat="1" x14ac:dyDescent="0.25">
      <c r="A8" s="11" t="s">
        <v>5</v>
      </c>
      <c r="B8" s="11" t="s">
        <v>11</v>
      </c>
      <c r="C8" s="11" t="s">
        <v>12</v>
      </c>
      <c r="D8" s="11" t="s">
        <v>13</v>
      </c>
      <c r="E8" s="11" t="s">
        <v>14</v>
      </c>
      <c r="F8" s="11" t="s">
        <v>15</v>
      </c>
      <c r="G8" s="11" t="s">
        <v>16</v>
      </c>
      <c r="H8" s="11" t="s">
        <v>17</v>
      </c>
      <c r="I8" s="11" t="s">
        <v>18</v>
      </c>
      <c r="J8" s="11" t="s">
        <v>25</v>
      </c>
      <c r="K8" s="11" t="s">
        <v>26</v>
      </c>
      <c r="L8" s="11" t="s">
        <v>27</v>
      </c>
      <c r="M8" s="11" t="s">
        <v>28</v>
      </c>
      <c r="P8" s="1"/>
      <c r="Q8" s="32">
        <v>5</v>
      </c>
      <c r="R8" s="33" t="s">
        <v>41</v>
      </c>
    </row>
    <row r="9" spans="1:18" s="2" customFormat="1" x14ac:dyDescent="0.25">
      <c r="A9" s="13">
        <v>0</v>
      </c>
      <c r="B9" s="12">
        <f>(B2+C2)/2</f>
        <v>2.3753447500000002E-3</v>
      </c>
      <c r="C9" s="12">
        <f t="shared" ref="C9:E9" si="0">(C2+D2)/2</f>
        <v>1.1235143249999999E-2</v>
      </c>
      <c r="D9" s="12">
        <f t="shared" si="0"/>
        <v>2.4268988499999998E-2</v>
      </c>
      <c r="E9" s="12">
        <f t="shared" si="0"/>
        <v>3.2909190000000005E-2</v>
      </c>
      <c r="F9" s="12">
        <f t="shared" ref="F9:I13" si="1">(G2+H2)/2</f>
        <v>-3.2058622500000002E-2</v>
      </c>
      <c r="G9" s="12">
        <f t="shared" si="1"/>
        <v>-9.5507082500000007E-2</v>
      </c>
      <c r="H9" s="12">
        <f t="shared" si="1"/>
        <v>-9.5525217499999995E-2</v>
      </c>
      <c r="I9" s="12">
        <f t="shared" si="1"/>
        <v>-3.2076757499999997E-2</v>
      </c>
      <c r="J9" s="12">
        <f t="shared" ref="J9:M13" si="2">DEGREES(ATAN2(C2-B2,H2-G2))</f>
        <v>-85.762481893366513</v>
      </c>
      <c r="K9" s="12">
        <f t="shared" si="2"/>
        <v>-78.328127560861091</v>
      </c>
      <c r="L9" s="12">
        <f t="shared" si="2"/>
        <v>78.207872693230399</v>
      </c>
      <c r="M9" s="12">
        <f t="shared" si="2"/>
        <v>86.27065279554671</v>
      </c>
      <c r="Q9" s="32"/>
      <c r="R9" s="34" t="s">
        <v>44</v>
      </c>
    </row>
    <row r="10" spans="1:18" s="2" customFormat="1" x14ac:dyDescent="0.25">
      <c r="A10" s="13">
        <v>22.5</v>
      </c>
      <c r="B10" s="12">
        <f t="shared" ref="B10:E10" si="3">(B3+C3)/2</f>
        <v>7.0198515000000003E-3</v>
      </c>
      <c r="C10" s="12">
        <f t="shared" si="3"/>
        <v>3.08934545E-2</v>
      </c>
      <c r="D10" s="12">
        <f t="shared" si="3"/>
        <v>6.8361060500000001E-2</v>
      </c>
      <c r="E10" s="12">
        <f t="shared" si="3"/>
        <v>9.6947457500000001E-2</v>
      </c>
      <c r="F10" s="12">
        <f t="shared" si="1"/>
        <v>-3.1383769999999998E-2</v>
      </c>
      <c r="G10" s="12">
        <f t="shared" si="1"/>
        <v>-9.0048192499999999E-2</v>
      </c>
      <c r="H10" s="12">
        <f t="shared" si="1"/>
        <v>-9.2783117499999998E-2</v>
      </c>
      <c r="I10" s="12">
        <f t="shared" si="1"/>
        <v>-3.7093694999999996E-2</v>
      </c>
      <c r="J10" s="12">
        <f t="shared" si="2"/>
        <v>-77.391744964869062</v>
      </c>
      <c r="K10" s="12">
        <f t="shared" si="2"/>
        <v>-58.292585837425968</v>
      </c>
      <c r="L10" s="12">
        <f t="shared" si="2"/>
        <v>49.975977360531445</v>
      </c>
      <c r="M10" s="12">
        <f t="shared" si="2"/>
        <v>75.641083738385277</v>
      </c>
      <c r="Q10" s="32"/>
      <c r="R10" s="34" t="s">
        <v>45</v>
      </c>
    </row>
    <row r="11" spans="1:18" x14ac:dyDescent="0.25">
      <c r="A11" s="13">
        <v>45</v>
      </c>
      <c r="B11" s="12">
        <f t="shared" ref="B11:E11" si="4">(B4+C4)/2</f>
        <v>1.2613694999999999E-2</v>
      </c>
      <c r="C11" s="12">
        <f t="shared" si="4"/>
        <v>4.7239482499999999E-2</v>
      </c>
      <c r="D11" s="12">
        <f t="shared" si="4"/>
        <v>0.1005362175</v>
      </c>
      <c r="E11" s="12">
        <f t="shared" si="4"/>
        <v>0.14953543000000002</v>
      </c>
      <c r="F11" s="12">
        <f t="shared" si="1"/>
        <v>-2.9623247500000002E-2</v>
      </c>
      <c r="G11" s="12">
        <f t="shared" si="1"/>
        <v>-8.2619977499999997E-2</v>
      </c>
      <c r="H11" s="12">
        <f t="shared" si="1"/>
        <v>-9.8916129999999991E-2</v>
      </c>
      <c r="I11" s="12">
        <f t="shared" si="1"/>
        <v>-6.5024399999999996E-2</v>
      </c>
      <c r="J11" s="12">
        <f t="shared" si="2"/>
        <v>-66.935504864669966</v>
      </c>
      <c r="K11" s="12">
        <f t="shared" si="2"/>
        <v>-46.718134438415035</v>
      </c>
      <c r="L11" s="12">
        <f t="shared" si="2"/>
        <v>12.747104610182232</v>
      </c>
      <c r="M11" s="12">
        <f t="shared" si="2"/>
        <v>56.549795130755967</v>
      </c>
      <c r="Q11" s="32">
        <v>6</v>
      </c>
      <c r="R11" s="33" t="s">
        <v>47</v>
      </c>
    </row>
    <row r="12" spans="1:18" x14ac:dyDescent="0.25">
      <c r="A12" s="13">
        <v>67.5</v>
      </c>
      <c r="B12" s="12">
        <f t="shared" ref="B12:E12" si="5">(B5+C5)/2</f>
        <v>1.9137379E-2</v>
      </c>
      <c r="C12" s="12">
        <f t="shared" si="5"/>
        <v>6.33218215E-2</v>
      </c>
      <c r="D12" s="12">
        <f t="shared" si="5"/>
        <v>0.11944857749999999</v>
      </c>
      <c r="E12" s="12">
        <f t="shared" si="5"/>
        <v>0.18150913499999999</v>
      </c>
      <c r="F12" s="12">
        <f t="shared" si="1"/>
        <v>-2.6029815000000001E-2</v>
      </c>
      <c r="G12" s="12">
        <f t="shared" si="1"/>
        <v>-7.2353040000000007E-2</v>
      </c>
      <c r="H12" s="12">
        <f t="shared" si="1"/>
        <v>-0.10100680000000001</v>
      </c>
      <c r="I12" s="12">
        <f t="shared" si="1"/>
        <v>-0.10061857499999999</v>
      </c>
      <c r="J12" s="12">
        <f t="shared" si="2"/>
        <v>-53.676304277075758</v>
      </c>
      <c r="K12" s="12">
        <f t="shared" si="2"/>
        <v>-39.01477674536703</v>
      </c>
      <c r="L12" s="12">
        <f t="shared" si="2"/>
        <v>-15.056008925508829</v>
      </c>
      <c r="M12" s="12">
        <f t="shared" si="2"/>
        <v>15.768958136955659</v>
      </c>
      <c r="Q12" s="32">
        <v>7</v>
      </c>
      <c r="R12" s="33" t="s">
        <v>51</v>
      </c>
    </row>
    <row r="13" spans="1:18" x14ac:dyDescent="0.25">
      <c r="A13" s="13">
        <v>90</v>
      </c>
      <c r="B13" s="12">
        <f t="shared" ref="B13:E13" si="6">(B6+C6)/2</f>
        <v>2.8558534999999999E-2</v>
      </c>
      <c r="C13" s="12">
        <f t="shared" si="6"/>
        <v>8.610951E-2</v>
      </c>
      <c r="D13" s="12">
        <f t="shared" si="6"/>
        <v>0.14454622</v>
      </c>
      <c r="E13" s="12">
        <f t="shared" si="6"/>
        <v>0.20387024500000001</v>
      </c>
      <c r="F13" s="12">
        <f t="shared" si="1"/>
        <v>-2.0945350000000001E-2</v>
      </c>
      <c r="G13" s="12">
        <f t="shared" si="1"/>
        <v>-6.2134205000000005E-2</v>
      </c>
      <c r="H13" s="12">
        <f t="shared" si="1"/>
        <v>-0.10185400999999999</v>
      </c>
      <c r="I13" s="12">
        <f t="shared" si="1"/>
        <v>-0.140040155</v>
      </c>
      <c r="J13" s="12">
        <f t="shared" si="2"/>
        <v>-36.257000509392242</v>
      </c>
      <c r="K13" s="12">
        <f t="shared" si="2"/>
        <v>-34.924051761218919</v>
      </c>
      <c r="L13" s="12">
        <f t="shared" si="2"/>
        <v>-33.483167790772612</v>
      </c>
      <c r="M13" s="12">
        <f t="shared" si="2"/>
        <v>-32.053617030377808</v>
      </c>
      <c r="Q13" s="32"/>
      <c r="R13" s="34" t="s">
        <v>48</v>
      </c>
    </row>
    <row r="14" spans="1:18" x14ac:dyDescent="0.25">
      <c r="Q14" s="32">
        <v>8</v>
      </c>
      <c r="R14" s="35" t="s">
        <v>49</v>
      </c>
    </row>
    <row r="15" spans="1:18" x14ac:dyDescent="0.25">
      <c r="Q15" s="32">
        <v>9</v>
      </c>
      <c r="R15" s="35" t="s">
        <v>50</v>
      </c>
    </row>
    <row r="16" spans="1:18" x14ac:dyDescent="0.25">
      <c r="Q16" s="32"/>
      <c r="R16" s="35"/>
    </row>
    <row r="17" spans="2:18" x14ac:dyDescent="0.25">
      <c r="Q17" s="32"/>
      <c r="R17" s="35"/>
    </row>
    <row r="18" spans="2:18" x14ac:dyDescent="0.25">
      <c r="Q18" s="32"/>
      <c r="R18" s="35"/>
    </row>
    <row r="19" spans="2:18" x14ac:dyDescent="0.25">
      <c r="Q19" s="32"/>
      <c r="R19" s="35"/>
    </row>
    <row r="20" spans="2:18" x14ac:dyDescent="0.25">
      <c r="Q20" s="32"/>
      <c r="R20" s="35"/>
    </row>
    <row r="21" spans="2:18" x14ac:dyDescent="0.25">
      <c r="B21" s="3" t="s">
        <v>22</v>
      </c>
      <c r="C21" s="4"/>
      <c r="Q21" s="32"/>
      <c r="R21" s="35"/>
    </row>
    <row r="22" spans="2:18" x14ac:dyDescent="0.25">
      <c r="B22" s="5" t="s">
        <v>19</v>
      </c>
      <c r="C22" s="6">
        <v>2.634903</v>
      </c>
      <c r="Q22" s="32"/>
      <c r="R22" s="35"/>
    </row>
    <row r="23" spans="2:18" x14ac:dyDescent="0.25">
      <c r="B23" s="5" t="s">
        <v>20</v>
      </c>
      <c r="C23" s="6">
        <v>2.640854</v>
      </c>
      <c r="Q23" s="32"/>
      <c r="R23" s="35"/>
    </row>
    <row r="24" spans="2:18" x14ac:dyDescent="0.25">
      <c r="B24" s="7" t="s">
        <v>21</v>
      </c>
      <c r="C24" s="8">
        <f>C22-C23</f>
        <v>-5.9510000000000396E-3</v>
      </c>
      <c r="Q24" s="32"/>
      <c r="R24" s="35"/>
    </row>
    <row r="25" spans="2:18" x14ac:dyDescent="0.25">
      <c r="Q25" s="32"/>
      <c r="R25" s="35"/>
    </row>
    <row r="26" spans="2:18" x14ac:dyDescent="0.25">
      <c r="Q26" s="32"/>
      <c r="R26" s="35"/>
    </row>
    <row r="27" spans="2:18" x14ac:dyDescent="0.25">
      <c r="Q27" s="32"/>
      <c r="R27" s="35"/>
    </row>
    <row r="50" spans="2:8" x14ac:dyDescent="0.25">
      <c r="B50" s="15" t="s">
        <v>30</v>
      </c>
      <c r="C50" s="16">
        <v>11.2</v>
      </c>
      <c r="D50" s="17" t="s">
        <v>31</v>
      </c>
    </row>
    <row r="51" spans="2:8" ht="15.75" thickBot="1" x14ac:dyDescent="0.3">
      <c r="B51" s="26" t="s">
        <v>32</v>
      </c>
      <c r="C51" s="27"/>
      <c r="D51" s="4" t="s">
        <v>33</v>
      </c>
      <c r="H51" s="14" t="str">
        <f>_xlfn.CONCAT("&lt;line-height={(", C54, "*pow(", $D$51, ",3)+", D54, "*pow(", $D$51, ",2)+", E54, "*", $D$51, "+", F54, ")*", -$C$50, "}em&gt;")</f>
        <v>&lt;line-height={(0*pow(tgr,3)+0.0000015*pow(tgr,2)+-0.0000127*tgr+-0.032)*-11.2}em&gt;</v>
      </c>
    </row>
    <row r="52" spans="2:8" x14ac:dyDescent="0.25">
      <c r="B52" s="18"/>
      <c r="C52" s="19" t="s">
        <v>3</v>
      </c>
      <c r="D52" s="19" t="s">
        <v>2</v>
      </c>
      <c r="E52" s="19" t="s">
        <v>1</v>
      </c>
      <c r="F52" s="20" t="s">
        <v>0</v>
      </c>
      <c r="H52" t="s">
        <v>36</v>
      </c>
    </row>
    <row r="53" spans="2:8" x14ac:dyDescent="0.25">
      <c r="B53" s="21" t="s">
        <v>11</v>
      </c>
      <c r="C53" s="10">
        <v>0</v>
      </c>
      <c r="D53" s="25">
        <v>1.48E-6</v>
      </c>
      <c r="E53" s="25">
        <v>1.5300000000000001E-4</v>
      </c>
      <c r="F53" s="29">
        <v>2.5400000000000002E-3</v>
      </c>
      <c r="H53" s="14" t="str">
        <f>_xlfn.CONCAT("&lt;line-height={(", C54, "*pow(", $D$51, ",3)+", D54, "*pow(", $D$51, ",2)+", E54, "*", $D$51, "+", F54, ")*", $C$50, "}em&gt;")</f>
        <v>&lt;line-height={(0*pow(tgr,3)+0.0000015*pow(tgr,2)+-0.0000127*tgr+-0.032)*11.2}em&gt;</v>
      </c>
    </row>
    <row r="54" spans="2:8" x14ac:dyDescent="0.25">
      <c r="B54" s="21" t="s">
        <v>15</v>
      </c>
      <c r="C54" s="10">
        <v>0</v>
      </c>
      <c r="D54" s="25">
        <v>1.5E-6</v>
      </c>
      <c r="E54" s="25">
        <v>-1.27E-5</v>
      </c>
      <c r="F54" s="29">
        <v>-3.2000000000000001E-2</v>
      </c>
      <c r="H54" t="str">
        <f>_xlfn.CONCAT("&lt;indent={(", C53, "*pow(", $D$51, ",3)+", D53, "*pow(", $D$51, ",2)+", E53, "*", $D$51, "+", F53, ")*", $C$50, "}em&gt;")</f>
        <v>&lt;indent={(0*pow(tgr,3)+0.00000148*pow(tgr,2)+0.000153*tgr+0.00254)*11.2}em&gt;</v>
      </c>
    </row>
    <row r="55" spans="2:8" ht="15.75" thickBot="1" x14ac:dyDescent="0.3">
      <c r="B55" s="22" t="s">
        <v>25</v>
      </c>
      <c r="C55" s="23">
        <v>0</v>
      </c>
      <c r="D55" s="30">
        <v>2.9499999999999999E-3</v>
      </c>
      <c r="E55" s="30">
        <v>0.28000000000000003</v>
      </c>
      <c r="F55" s="31">
        <v>-85.6</v>
      </c>
      <c r="H55" t="str">
        <f>_xlfn.CONCAT("&lt;rotate={(", C55, "*pow(", $D$51, ",3)+", D55, "*pow(", $D$51, ",2)+", E55, "*", $D$51, "+", F55, ")}&gt;─&lt;br&gt;")</f>
        <v>&lt;rotate={(0*pow(tgr,3)+0.00295*pow(tgr,2)+0.28*tgr+-85.6)}&gt;─&lt;br&gt;</v>
      </c>
    </row>
    <row r="56" spans="2:8" x14ac:dyDescent="0.25">
      <c r="B56" s="18"/>
      <c r="C56" s="19" t="s">
        <v>3</v>
      </c>
      <c r="D56" s="19" t="s">
        <v>2</v>
      </c>
      <c r="E56" s="19" t="s">
        <v>1</v>
      </c>
      <c r="F56" s="20" t="s">
        <v>0</v>
      </c>
      <c r="H56" s="14" t="str">
        <f>_xlfn.CONCAT("&lt;line-height={(", C58, "*pow(", $D$51, ",3)+", D58, "*pow(", $D$51, ",2)+", E58, "*", $D$51, "+", F58, ")*", -$C$50, "}em&gt;&lt;br&gt;")</f>
        <v>&lt;line-height={(0*pow(tgr,3)+0.00000174*pow(tgr,2)+0.000218*tgr+-0.0957)*-11.2}em&gt;&lt;br&gt;</v>
      </c>
    </row>
    <row r="57" spans="2:8" x14ac:dyDescent="0.25">
      <c r="B57" s="21" t="s">
        <v>12</v>
      </c>
      <c r="C57" s="10">
        <v>0</v>
      </c>
      <c r="D57" s="25">
        <v>8.4600000000000003E-7</v>
      </c>
      <c r="E57" s="25">
        <v>7.3399999999999995E-4</v>
      </c>
      <c r="F57" s="29">
        <v>1.2200000000000001E-2</v>
      </c>
      <c r="H57" s="14" t="str">
        <f>_xlfn.CONCAT("&lt;line-height={(", C58, "*pow(", $D$51, ",3)+", D58, "*pow(", $D$51, ",2)+", E58, "*", $D$51, "+", F58, ")*", $C$50, "}em&gt;")</f>
        <v>&lt;line-height={(0*pow(tgr,3)+0.00000174*pow(tgr,2)+0.000218*tgr+-0.0957)*11.2}em&gt;</v>
      </c>
    </row>
    <row r="58" spans="2:8" x14ac:dyDescent="0.25">
      <c r="B58" s="21" t="s">
        <v>16</v>
      </c>
      <c r="C58" s="10">
        <v>0</v>
      </c>
      <c r="D58" s="25">
        <v>1.7400000000000001E-6</v>
      </c>
      <c r="E58" s="25">
        <v>2.1800000000000001E-4</v>
      </c>
      <c r="F58" s="29">
        <v>-9.5699999999999993E-2</v>
      </c>
      <c r="H58" t="str">
        <f>_xlfn.CONCAT("&lt;indent={(", C57, "*pow(", $D$51, ",3)+", D57, "*pow(", $D$51, ",2)+", E57, "*", $D$51, "+", F57, ")*", $C$50, "}em&gt;")</f>
        <v>&lt;indent={(0*pow(tgr,3)+0.000000846*pow(tgr,2)+0.000734*tgr+0.0122)*11.2}em&gt;</v>
      </c>
    </row>
    <row r="59" spans="2:8" ht="15.75" thickBot="1" x14ac:dyDescent="0.3">
      <c r="B59" s="22" t="s">
        <v>26</v>
      </c>
      <c r="C59" s="23">
        <v>0</v>
      </c>
      <c r="D59" s="30">
        <v>-5.0499999999999998E-3</v>
      </c>
      <c r="E59" s="30">
        <v>0.92600000000000005</v>
      </c>
      <c r="F59" s="31">
        <v>-77.8</v>
      </c>
      <c r="H59" t="str">
        <f>_xlfn.CONCAT("&lt;rotate={(", C59, "*pow(", $D$51, ",3)+", D59, "*pow(", $D$51, ",2)+", E59, "*", $D$51, "+", F59, ")}&gt;─&lt;br&gt;")</f>
        <v>&lt;rotate={(0*pow(tgr,3)+-0.00505*pow(tgr,2)+0.926*tgr+-77.8)}&gt;─&lt;br&gt;</v>
      </c>
    </row>
    <row r="60" spans="2:8" x14ac:dyDescent="0.25">
      <c r="B60" s="18"/>
      <c r="C60" s="19" t="s">
        <v>3</v>
      </c>
      <c r="D60" s="19" t="s">
        <v>2</v>
      </c>
      <c r="E60" s="19" t="s">
        <v>1</v>
      </c>
      <c r="F60" s="20" t="s">
        <v>0</v>
      </c>
      <c r="H60" s="14" t="str">
        <f>_xlfn.CONCAT("&lt;line-height={(", C62, "*pow(", $D$51, ",3)+", D62, "*pow(", $D$51, ",2)+", E62, "*", $D$51, "+", F62, ")*", -$C$50, "}em&gt;&lt;br&gt;")</f>
        <v>&lt;line-height={(0*pow(tgr,3)+-0.000000443*pow(tgr,2)+-0.000053*tgr+-0.0943)*-11.2}em&gt;&lt;br&gt;</v>
      </c>
    </row>
    <row r="61" spans="2:8" x14ac:dyDescent="0.25">
      <c r="B61" s="21" t="s">
        <v>13</v>
      </c>
      <c r="C61" s="25">
        <v>1.3199999999999999E-7</v>
      </c>
      <c r="D61" s="25">
        <v>-2.51E-5</v>
      </c>
      <c r="E61" s="25">
        <v>2.5200000000000001E-3</v>
      </c>
      <c r="F61" s="29">
        <v>2.4E-2</v>
      </c>
      <c r="H61" s="14" t="str">
        <f>_xlfn.CONCAT("&lt;line-height={(", C62, "*pow(", $D$51, ",3)+", D62, "*pow(", $D$51, ",2)+", E62, "*", $D$51, "+", F62, ")*", $C$50, "}em&gt;")</f>
        <v>&lt;line-height={(0*pow(tgr,3)+-0.000000443*pow(tgr,2)+-0.000053*tgr+-0.0943)*11.2}em&gt;</v>
      </c>
    </row>
    <row r="62" spans="2:8" x14ac:dyDescent="0.25">
      <c r="B62" s="21" t="s">
        <v>17</v>
      </c>
      <c r="C62" s="10">
        <v>0</v>
      </c>
      <c r="D62" s="25">
        <v>-4.4299999999999998E-7</v>
      </c>
      <c r="E62" s="25">
        <v>-5.3000000000000001E-5</v>
      </c>
      <c r="F62" s="29">
        <v>-9.4299999999999995E-2</v>
      </c>
      <c r="H62" t="str">
        <f>_xlfn.CONCAT("&lt;indent={(", C61, "*pow(", $D$51, ",3)+", D61, "*pow(", $D$51, ",2)+", E61, "*", $D$51, "+", F61, ")*", $C$50, "}em&gt;")</f>
        <v>&lt;indent={(0.000000132*pow(tgr,3)+-0.0000251*pow(tgr,2)+0.00252*tgr+0.024)*11.2}em&gt;</v>
      </c>
    </row>
    <row r="63" spans="2:8" ht="15.75" thickBot="1" x14ac:dyDescent="0.3">
      <c r="B63" s="22" t="s">
        <v>27</v>
      </c>
      <c r="C63" s="30">
        <v>1.34E-4</v>
      </c>
      <c r="D63" s="30">
        <v>-1.4E-2</v>
      </c>
      <c r="E63" s="30">
        <v>-1.07</v>
      </c>
      <c r="F63" s="31">
        <v>78.5</v>
      </c>
      <c r="H63" t="str">
        <f>_xlfn.CONCAT("&lt;rotate={(", C63, "*pow(", $D$51, ",3)+", D63, "*pow(", $D$51, ",2)+", E63, "*", $D$51, "+", F63, ")}&gt;─&lt;br&gt;")</f>
        <v>&lt;rotate={(0.000134*pow(tgr,3)+-0.014*pow(tgr,2)+-1.07*tgr+78.5)}&gt;─&lt;br&gt;</v>
      </c>
    </row>
    <row r="64" spans="2:8" x14ac:dyDescent="0.25">
      <c r="B64" s="18"/>
      <c r="C64" s="19" t="s">
        <v>3</v>
      </c>
      <c r="D64" s="19" t="s">
        <v>2</v>
      </c>
      <c r="E64" s="19" t="s">
        <v>1</v>
      </c>
      <c r="F64" s="20" t="s">
        <v>0</v>
      </c>
      <c r="H64" s="14" t="str">
        <f>_xlfn.CONCAT("&lt;line-height={(", C66, "*pow(", $D$51, ",3)+", D66, "*pow(", $D$51, ",2)+", E66, "*", $D$51, "+", F66, ")*", -$C$50, "}em&gt;&lt;br&gt;")</f>
        <v>&lt;line-height={(0.00000014*pow(tgr,3)+-0.0000296*pow(tgr,2)+0.000337*tgr+-0.0319)*-11.2}em&gt;&lt;br&gt;</v>
      </c>
    </row>
    <row r="65" spans="2:8" x14ac:dyDescent="0.25">
      <c r="B65" s="21" t="s">
        <v>14</v>
      </c>
      <c r="C65">
        <v>0</v>
      </c>
      <c r="D65" s="25">
        <v>-1.47E-5</v>
      </c>
      <c r="E65" s="25">
        <v>3.2200000000000002E-3</v>
      </c>
      <c r="F65" s="29">
        <v>3.2800000000000003E-2</v>
      </c>
      <c r="H65" s="14" t="str">
        <f>_xlfn.CONCAT("&lt;line-height={(", C66, "*pow(", $D$51, ",3)+", D66, "*pow(", $D$51, ",2)+", E66, "*", $D$51, "+", F66, ")*", $C$50, "}em&gt;")</f>
        <v>&lt;line-height={(0.00000014*pow(tgr,3)+-0.0000296*pow(tgr,2)+0.000337*tgr+-0.0319)*11.2}em&gt;</v>
      </c>
    </row>
    <row r="66" spans="2:8" x14ac:dyDescent="0.25">
      <c r="B66" s="21" t="s">
        <v>18</v>
      </c>
      <c r="C66" s="25">
        <v>1.4000000000000001E-7</v>
      </c>
      <c r="D66" s="25">
        <v>-2.9600000000000001E-5</v>
      </c>
      <c r="E66" s="25">
        <v>3.3700000000000001E-4</v>
      </c>
      <c r="F66" s="29">
        <v>-3.1899999999999998E-2</v>
      </c>
      <c r="H66" t="str">
        <f>_xlfn.CONCAT("&lt;indent={(", C65, "*pow(", $D$51, ",3)+", D65, "*pow(", $D$51, ",2)+", E65, "*", $D$51, "+", F65, ")*", $C$50, "}em&gt;")</f>
        <v>&lt;indent={(0*pow(tgr,3)+-0.0000147*pow(tgr,2)+0.00322*tgr+0.0328)*11.2}em&gt;</v>
      </c>
    </row>
    <row r="67" spans="2:8" ht="15.75" thickBot="1" x14ac:dyDescent="0.3">
      <c r="B67" s="22" t="s">
        <v>28</v>
      </c>
      <c r="C67" s="23">
        <v>0</v>
      </c>
      <c r="D67" s="23">
        <v>-1.3599999999999999E-2</v>
      </c>
      <c r="E67" s="23">
        <v>-9.7900000000000001E-2</v>
      </c>
      <c r="F67" s="24">
        <v>86.013999999999996</v>
      </c>
      <c r="H67" t="str">
        <f>_xlfn.CONCAT("&lt;rotate={(", C67, "*pow(", $D$51, ",3)+", D67, "*pow(", $D$51, ",2)+", E67, "*", $D$51, "+", F67, ")}&gt;─&lt;br&gt;")</f>
        <v>&lt;rotate={(0*pow(tgr,3)+-0.0136*pow(tgr,2)+-0.0979*tgr+86.014)}&gt;─&lt;br&gt;</v>
      </c>
    </row>
    <row r="68" spans="2:8" x14ac:dyDescent="0.25">
      <c r="H68" s="14"/>
    </row>
    <row r="69" spans="2:8" x14ac:dyDescent="0.25">
      <c r="B69" s="28" t="s">
        <v>34</v>
      </c>
      <c r="H69" s="14" t="str">
        <f>_xlfn.CONCAT(H51:H67)</f>
        <v>&lt;line-height={(0*pow(tgr,3)+0.0000015*pow(tgr,2)+-0.0000127*tgr+-0.032)*-11.2}em&gt;&lt;alpha=#{tgr&gt;91 | abs(BedLeftAngle)&gt;1 | !BedRearSupported ? "00" : "FF"}&gt;&lt;br&gt;&lt;line-height={(0*pow(tgr,3)+0.0000015*pow(tgr,2)+-0.0000127*tgr+-0.032)*11.2}em&gt;&lt;indent={(0*pow(tgr,3)+0.00000148*pow(tgr,2)+0.000153*tgr+0.00254)*11.2}em&gt;&lt;rotate={(0*pow(tgr,3)+0.00295*pow(tgr,2)+0.28*tgr+-85.6)}&gt;─&lt;br&gt;&lt;line-height={(0*pow(tgr,3)+0.00000174*pow(tgr,2)+0.000218*tgr+-0.0957)*-11.2}em&gt;&lt;br&gt;&lt;line-height={(0*pow(tgr,3)+0.00000174*pow(tgr,2)+0.000218*tgr+-0.0957)*11.2}em&gt;&lt;indent={(0*pow(tgr,3)+0.000000846*pow(tgr,2)+0.000734*tgr+0.0122)*11.2}em&gt;&lt;rotate={(0*pow(tgr,3)+-0.00505*pow(tgr,2)+0.926*tgr+-77.8)}&gt;─&lt;br&gt;&lt;line-height={(0*pow(tgr,3)+-0.000000443*pow(tgr,2)+-0.000053*tgr+-0.0943)*-11.2}em&gt;&lt;br&gt;&lt;line-height={(0*pow(tgr,3)+-0.000000443*pow(tgr,2)+-0.000053*tgr+-0.0943)*11.2}em&gt;&lt;indent={(0.000000132*pow(tgr,3)+-0.0000251*pow(tgr,2)+0.00252*tgr+0.024)*11.2}em&gt;&lt;rotate={(0.000134*pow(tgr,3)+-0.014*pow(tgr,2)+-1.07*tgr+78.5)}&gt;─&lt;br&gt;&lt;line-height={(0.00000014*pow(tgr,3)+-0.0000296*pow(tgr,2)+0.000337*tgr+-0.0319)*-11.2}em&gt;&lt;br&gt;&lt;line-height={(0.00000014*pow(tgr,3)+-0.0000296*pow(tgr,2)+0.000337*tgr+-0.0319)*11.2}em&gt;&lt;indent={(0*pow(tgr,3)+-0.0000147*pow(tgr,2)+0.00322*tgr+0.0328)*11.2}em&gt;&lt;rotate={(0*pow(tgr,3)+-0.0136*pow(tgr,2)+-0.0979*tgr+86.014)}&gt;─&lt;br&gt;</v>
      </c>
    </row>
    <row r="70" spans="2:8" x14ac:dyDescent="0.25">
      <c r="B70" s="28" t="s">
        <v>35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Lim</dc:creator>
  <cp:lastModifiedBy>Nathaniel Lim</cp:lastModifiedBy>
  <dcterms:created xsi:type="dcterms:W3CDTF">2015-06-05T18:17:20Z</dcterms:created>
  <dcterms:modified xsi:type="dcterms:W3CDTF">2023-04-24T03:53:24Z</dcterms:modified>
</cp:coreProperties>
</file>