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/>
  </bookViews>
  <sheets>
    <sheet name="payroll statement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81" i="1"/>
  <c r="C78"/>
  <c r="C66"/>
  <c r="C65"/>
  <c r="C63"/>
  <c r="C62"/>
  <c r="C61"/>
  <c r="C60"/>
  <c r="C59"/>
  <c r="C58"/>
  <c r="C57"/>
  <c r="C56"/>
  <c r="C55"/>
  <c r="C54"/>
  <c r="C53"/>
  <c r="C52"/>
  <c r="C51"/>
  <c r="C50"/>
  <c r="C49"/>
  <c r="C47"/>
  <c r="C44"/>
  <c r="C43"/>
  <c r="C42"/>
  <c r="C41"/>
  <c r="C40"/>
  <c r="C36"/>
  <c r="C35"/>
  <c r="C34"/>
  <c r="C33"/>
  <c r="C31"/>
  <c r="C29"/>
  <c r="C28"/>
  <c r="C27"/>
  <c r="C26"/>
  <c r="C25"/>
  <c r="C23"/>
  <c r="C22"/>
  <c r="C21"/>
  <c r="C20"/>
  <c r="C19"/>
  <c r="C18"/>
  <c r="C16"/>
  <c r="C15"/>
  <c r="C14"/>
  <c r="C13"/>
  <c r="C12"/>
  <c r="C11"/>
  <c r="C10"/>
  <c r="C8"/>
  <c r="C7"/>
  <c r="C6"/>
  <c r="C4"/>
</calcChain>
</file>

<file path=xl/sharedStrings.xml><?xml version="1.0" encoding="utf-8"?>
<sst xmlns="http://schemas.openxmlformats.org/spreadsheetml/2006/main" count="90" uniqueCount="89">
  <si>
    <t xml:space="preserve">Employee Name </t>
  </si>
  <si>
    <t>PF Account Number</t>
  </si>
  <si>
    <t>Employee's CPF</t>
  </si>
  <si>
    <t>CPF Adv</t>
  </si>
  <si>
    <t>Karam Singh,</t>
  </si>
  <si>
    <t>Arun Kumar Sharma</t>
  </si>
  <si>
    <t>Kamlesh Goyal,</t>
  </si>
  <si>
    <t>Ram Lal</t>
  </si>
  <si>
    <t>S. P. Negi,</t>
  </si>
  <si>
    <t>D. D. Bhatia,</t>
  </si>
  <si>
    <t xml:space="preserve">K.L. Negi. </t>
  </si>
  <si>
    <t>Sunder Singh,</t>
  </si>
  <si>
    <t>Pushpa Devi,</t>
  </si>
  <si>
    <t>Joginder Singh,</t>
  </si>
  <si>
    <t>Hem Lata,</t>
  </si>
  <si>
    <t>Surender Kumar,</t>
  </si>
  <si>
    <t>Puran Shukh,</t>
  </si>
  <si>
    <t>Ran Singh,</t>
  </si>
  <si>
    <t>Bal Raj, H.D.M.</t>
  </si>
  <si>
    <t>Nirmal Ahuja,</t>
  </si>
  <si>
    <t xml:space="preserve">Durga Ram,     </t>
  </si>
  <si>
    <t>Ramsa Ram,</t>
  </si>
  <si>
    <t>Ashok Kumar,</t>
  </si>
  <si>
    <t>Kashmir Singh,</t>
  </si>
  <si>
    <t>Umesh Sharma,</t>
  </si>
  <si>
    <t>Dinesh Kumar,</t>
  </si>
  <si>
    <t>Hem Ram,</t>
  </si>
  <si>
    <t>M. L. Azad,</t>
  </si>
  <si>
    <t>Laiq Ram,</t>
  </si>
  <si>
    <t xml:space="preserve">Phool Chand </t>
  </si>
  <si>
    <t xml:space="preserve">Durga Dutt,     </t>
  </si>
  <si>
    <t>Roop Lal.</t>
  </si>
  <si>
    <t>Bahadur Singh,</t>
  </si>
  <si>
    <t>Kulwant Singh,</t>
  </si>
  <si>
    <t>Naresh Kumar,</t>
  </si>
  <si>
    <t>Ram Murti,</t>
  </si>
  <si>
    <t>Ram Bahadur,</t>
  </si>
  <si>
    <t>Kanshi Ram,</t>
  </si>
  <si>
    <t>Inderjeet Singh,</t>
  </si>
  <si>
    <t>Padam Singh,</t>
  </si>
  <si>
    <t>Deep Ram,</t>
  </si>
  <si>
    <t>Lal Singh,</t>
  </si>
  <si>
    <t>Jagdish Chand.</t>
  </si>
  <si>
    <t>Nathu Ram,</t>
  </si>
  <si>
    <t>Durga Ram,</t>
  </si>
  <si>
    <t>Rajesh Thakur,</t>
  </si>
  <si>
    <t>Chanan Singh,</t>
  </si>
  <si>
    <t>Gitu Singh,</t>
  </si>
  <si>
    <t>Smt. Pardeep Kumari,</t>
  </si>
  <si>
    <t>Karnail Singh,</t>
  </si>
  <si>
    <t>Drashan Singh,</t>
  </si>
  <si>
    <t>Ram Saran,</t>
  </si>
  <si>
    <t>Nand Lal,</t>
  </si>
  <si>
    <t>Charan Dass,</t>
  </si>
  <si>
    <t>Ramesh Kumar,</t>
  </si>
  <si>
    <t>Hem Raj ,</t>
  </si>
  <si>
    <t>Balkrishan,</t>
  </si>
  <si>
    <t>Mohan Lal,</t>
  </si>
  <si>
    <t>Prem Chand,</t>
  </si>
  <si>
    <t>Prittam Chand,</t>
  </si>
  <si>
    <t>Ram Dyal,</t>
  </si>
  <si>
    <t>Gur Dev,</t>
  </si>
  <si>
    <t>Amar Nath,</t>
  </si>
  <si>
    <t>Hira Lal,</t>
  </si>
  <si>
    <t>Siri Ram,</t>
  </si>
  <si>
    <t>Mohan Singh,</t>
  </si>
  <si>
    <t>Ranga Ram,</t>
  </si>
  <si>
    <t>Sohan Lal</t>
  </si>
  <si>
    <t>Bir Bahudar,</t>
  </si>
  <si>
    <t>Sampuran Singh,</t>
  </si>
  <si>
    <t>Sat Pal,</t>
  </si>
  <si>
    <t>Sukh Dev Singh,</t>
  </si>
  <si>
    <t>Lazza Singh,</t>
  </si>
  <si>
    <t xml:space="preserve">Gita Singh, </t>
  </si>
  <si>
    <t>Surat Ram</t>
  </si>
  <si>
    <t xml:space="preserve">Ramesh Kumar, </t>
  </si>
  <si>
    <t>Bhuperder Raj,</t>
  </si>
  <si>
    <t>Tulsi Ram,</t>
  </si>
  <si>
    <t>Gulzar Singh,</t>
  </si>
  <si>
    <t>Pushkar Singh,</t>
  </si>
  <si>
    <t>Nirajan Singh, .</t>
  </si>
  <si>
    <t>Sh. Mohan Bhutt.</t>
  </si>
  <si>
    <t xml:space="preserve">Yoginder Parshad </t>
  </si>
  <si>
    <t xml:space="preserve">Sh. Puan Parkash. </t>
  </si>
  <si>
    <t>XEN Himuda Division Parwanoo</t>
  </si>
  <si>
    <t xml:space="preserve">Dewan Chand, </t>
  </si>
  <si>
    <t>Surender K, Shandil</t>
  </si>
  <si>
    <t>Hari Dutt</t>
  </si>
  <si>
    <t>01-04-2012 to 30-04-2012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</si>
</sst>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0"/>
      <name val="Arial"/>
    </font>
    <font>
      <sz val="12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b/>
      <sz val="12"/>
      <color indexed="8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0" fontId="3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2" fillId="2" borderId="1" xfId="1" applyFont="1" applyFill="1" applyBorder="1"/>
    <xf numFmtId="0" fontId="3" fillId="2" borderId="1" xfId="1" applyFont="1" applyFill="1" applyBorder="1"/>
    <xf numFmtId="0" fontId="4" fillId="2" borderId="1" xfId="1" applyFont="1" applyFill="1" applyBorder="1"/>
    <xf numFmtId="0" fontId="5" fillId="0" borderId="1" xfId="0" applyFont="1" applyBorder="1" applyAlignment="1">
      <alignment vertical="top" wrapText="1"/>
    </xf>
    <xf numFmtId="0" fontId="6" fillId="0" borderId="0" xfId="0" applyFont="1"/>
    <xf numFmtId="0" fontId="7" fillId="0" borderId="1" xfId="0" applyFont="1" applyBorder="1" applyAlignment="1">
      <alignment vertical="top"/>
    </xf>
    <xf numFmtId="0" fontId="7" fillId="0" borderId="0" xfId="0" applyFont="1" applyAlignment="1">
      <alignment vertical="top"/>
    </xf>
    <xf numFmtId="0" fontId="7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6"/>
  <sheetViews>
    <sheetView tabSelected="1" workbookViewId="0">
      <selection activeCell="C1" sqref="C1"/>
    </sheetView>
  </sheetViews>
  <sheetFormatPr defaultRowHeight="15"/>
  <cols>
    <col min="1" max="1" width="32.42578125" customWidth="1"/>
    <col min="2" max="2" width="19.5703125" style="15" customWidth="1"/>
    <col min="3" max="3" width="16.7109375" customWidth="1"/>
    <col min="4" max="4" width="14.42578125" customWidth="1"/>
  </cols>
  <sheetData>
    <row r="1" spans="1:4" s="11" customFormat="1" ht="23.25" customHeight="1">
      <c r="A1" s="10" t="s">
        <v>84</v>
      </c>
      <c r="B1" s="12" t="s">
        <v>88</v>
      </c>
      <c r="C1" s="10"/>
      <c r="D1" s="10"/>
    </row>
    <row r="2" spans="1:4" s="9" customFormat="1" ht="31.5" customHeight="1">
      <c r="A2" s="8" t="s">
        <v>0</v>
      </c>
      <c r="B2" s="13" t="s">
        <v>1</v>
      </c>
      <c r="C2" s="8" t="s">
        <v>2</v>
      </c>
      <c r="D2" s="8" t="s">
        <v>3</v>
      </c>
    </row>
    <row r="3" spans="1:4" ht="15.75">
      <c r="A3" s="1" t="s">
        <v>4</v>
      </c>
      <c r="B3" s="14">
        <v>32</v>
      </c>
      <c r="C3" s="2">
        <v>27769</v>
      </c>
      <c r="D3" s="2">
        <v>0</v>
      </c>
    </row>
    <row r="4" spans="1:4" ht="15.75">
      <c r="A4" s="1" t="s">
        <v>5</v>
      </c>
      <c r="B4" s="14">
        <v>94</v>
      </c>
      <c r="C4" s="2">
        <f>7508+3400</f>
        <v>10908</v>
      </c>
      <c r="D4" s="2">
        <v>0</v>
      </c>
    </row>
    <row r="5" spans="1:4" ht="15.75">
      <c r="A5" s="1" t="s">
        <v>6</v>
      </c>
      <c r="B5" s="14">
        <v>99</v>
      </c>
      <c r="C5" s="2">
        <v>0</v>
      </c>
      <c r="D5" s="2">
        <v>0</v>
      </c>
    </row>
    <row r="6" spans="1:4" ht="15.75">
      <c r="A6" s="1" t="s">
        <v>7</v>
      </c>
      <c r="B6" s="14">
        <v>318</v>
      </c>
      <c r="C6" s="2">
        <f>4617+7000</f>
        <v>11617</v>
      </c>
      <c r="D6" s="2">
        <v>0</v>
      </c>
    </row>
    <row r="7" spans="1:4" ht="15.75">
      <c r="A7" s="1" t="s">
        <v>8</v>
      </c>
      <c r="B7" s="14">
        <v>159</v>
      </c>
      <c r="C7" s="2">
        <f>4274+10000</f>
        <v>14274</v>
      </c>
      <c r="D7" s="2">
        <v>0</v>
      </c>
    </row>
    <row r="8" spans="1:4" ht="15.75">
      <c r="A8" s="1" t="s">
        <v>9</v>
      </c>
      <c r="B8" s="14">
        <v>210</v>
      </c>
      <c r="C8" s="2">
        <f>6035+21000</f>
        <v>27035</v>
      </c>
      <c r="D8" s="2">
        <v>0</v>
      </c>
    </row>
    <row r="9" spans="1:4" ht="15.75">
      <c r="A9" s="1" t="s">
        <v>10</v>
      </c>
      <c r="B9" s="14">
        <v>204</v>
      </c>
      <c r="C9" s="2">
        <v>0</v>
      </c>
      <c r="D9" s="2">
        <v>0</v>
      </c>
    </row>
    <row r="10" spans="1:4" ht="15.75">
      <c r="A10" s="1" t="s">
        <v>11</v>
      </c>
      <c r="B10" s="14">
        <v>205</v>
      </c>
      <c r="C10" s="2">
        <f>6153+20000</f>
        <v>26153</v>
      </c>
      <c r="D10" s="2">
        <v>0</v>
      </c>
    </row>
    <row r="11" spans="1:4" ht="15.75">
      <c r="A11" s="1" t="s">
        <v>12</v>
      </c>
      <c r="B11" s="14">
        <v>207</v>
      </c>
      <c r="C11" s="2">
        <f>4861+11000</f>
        <v>15861</v>
      </c>
      <c r="D11" s="2">
        <v>0</v>
      </c>
    </row>
    <row r="12" spans="1:4" ht="15.75">
      <c r="A12" s="1" t="s">
        <v>13</v>
      </c>
      <c r="B12" s="14">
        <v>209</v>
      </c>
      <c r="C12" s="2">
        <f>6153+15000</f>
        <v>21153</v>
      </c>
      <c r="D12" s="2">
        <v>0</v>
      </c>
    </row>
    <row r="13" spans="1:4" ht="15.75">
      <c r="A13" s="1" t="s">
        <v>14</v>
      </c>
      <c r="B13" s="14">
        <v>215</v>
      </c>
      <c r="C13" s="2">
        <f>2537+2000</f>
        <v>4537</v>
      </c>
      <c r="D13" s="2">
        <v>0</v>
      </c>
    </row>
    <row r="14" spans="1:4">
      <c r="A14" s="3" t="s">
        <v>15</v>
      </c>
      <c r="B14" s="14">
        <v>219</v>
      </c>
      <c r="C14" s="2">
        <f>3379+4000</f>
        <v>7379</v>
      </c>
      <c r="D14" s="2">
        <v>0</v>
      </c>
    </row>
    <row r="15" spans="1:4" ht="15.75">
      <c r="A15" s="1" t="s">
        <v>16</v>
      </c>
      <c r="B15" s="14">
        <v>229</v>
      </c>
      <c r="C15" s="2">
        <f>2370+7000</f>
        <v>9370</v>
      </c>
      <c r="D15" s="2">
        <v>1000</v>
      </c>
    </row>
    <row r="16" spans="1:4" ht="15.75">
      <c r="A16" s="1" t="s">
        <v>17</v>
      </c>
      <c r="B16" s="14">
        <v>233</v>
      </c>
      <c r="C16" s="2">
        <f>3693+8200</f>
        <v>11893</v>
      </c>
      <c r="D16" s="2">
        <v>0</v>
      </c>
    </row>
    <row r="17" spans="1:4" ht="15.75">
      <c r="A17" s="1" t="s">
        <v>18</v>
      </c>
      <c r="B17" s="14">
        <v>240</v>
      </c>
      <c r="C17" s="2">
        <v>0</v>
      </c>
      <c r="D17" s="2">
        <v>0</v>
      </c>
    </row>
    <row r="18" spans="1:4" ht="15.75">
      <c r="A18" s="1" t="s">
        <v>19</v>
      </c>
      <c r="B18" s="14">
        <v>249</v>
      </c>
      <c r="C18" s="2">
        <f>4120+7200</f>
        <v>11320</v>
      </c>
      <c r="D18" s="2">
        <v>0</v>
      </c>
    </row>
    <row r="19" spans="1:4" ht="15.75">
      <c r="A19" s="1" t="s">
        <v>20</v>
      </c>
      <c r="B19" s="14">
        <v>257</v>
      </c>
      <c r="C19" s="2">
        <f>2609+11000</f>
        <v>13609</v>
      </c>
      <c r="D19" s="2">
        <v>0</v>
      </c>
    </row>
    <row r="20" spans="1:4" ht="15.75">
      <c r="A20" s="1" t="s">
        <v>21</v>
      </c>
      <c r="B20" s="14">
        <v>268</v>
      </c>
      <c r="C20" s="2">
        <f>3714+6300</f>
        <v>10014</v>
      </c>
      <c r="D20" s="2">
        <v>0</v>
      </c>
    </row>
    <row r="21" spans="1:4" ht="15.75">
      <c r="A21" s="1" t="s">
        <v>22</v>
      </c>
      <c r="B21" s="14">
        <v>278</v>
      </c>
      <c r="C21" s="2">
        <f>9816+2000</f>
        <v>11816</v>
      </c>
      <c r="D21" s="2">
        <v>0</v>
      </c>
    </row>
    <row r="22" spans="1:4" ht="15.75">
      <c r="A22" s="1" t="s">
        <v>23</v>
      </c>
      <c r="B22" s="14">
        <v>280</v>
      </c>
      <c r="C22" s="2">
        <f>5474+3000</f>
        <v>8474</v>
      </c>
      <c r="D22" s="2">
        <v>0</v>
      </c>
    </row>
    <row r="23" spans="1:4" ht="15.75">
      <c r="A23" s="1" t="s">
        <v>24</v>
      </c>
      <c r="B23" s="14">
        <v>287</v>
      </c>
      <c r="C23" s="2">
        <f>11565+20000</f>
        <v>31565</v>
      </c>
      <c r="D23" s="2">
        <v>0</v>
      </c>
    </row>
    <row r="24" spans="1:4" ht="15.75">
      <c r="A24" s="1" t="s">
        <v>25</v>
      </c>
      <c r="B24" s="14">
        <v>288</v>
      </c>
      <c r="C24" s="2">
        <v>3102</v>
      </c>
      <c r="D24" s="2">
        <v>1500</v>
      </c>
    </row>
    <row r="25" spans="1:4" ht="15.75">
      <c r="A25" s="1" t="s">
        <v>26</v>
      </c>
      <c r="B25" s="14">
        <v>301</v>
      </c>
      <c r="C25" s="2">
        <f>3390+9000</f>
        <v>12390</v>
      </c>
      <c r="D25" s="2">
        <v>0</v>
      </c>
    </row>
    <row r="26" spans="1:4" ht="15.75">
      <c r="A26" s="1" t="s">
        <v>27</v>
      </c>
      <c r="B26" s="14">
        <v>333</v>
      </c>
      <c r="C26" s="2">
        <f>3671+5000</f>
        <v>8671</v>
      </c>
      <c r="D26" s="2">
        <v>0</v>
      </c>
    </row>
    <row r="27" spans="1:4" ht="15.75">
      <c r="A27" s="1" t="s">
        <v>28</v>
      </c>
      <c r="B27" s="14">
        <v>355</v>
      </c>
      <c r="C27" s="2">
        <f>3170+8000</f>
        <v>11170</v>
      </c>
      <c r="D27" s="2">
        <v>0</v>
      </c>
    </row>
    <row r="28" spans="1:4" ht="15.75">
      <c r="A28" s="1" t="s">
        <v>29</v>
      </c>
      <c r="B28" s="14">
        <v>356</v>
      </c>
      <c r="C28" s="2">
        <f>2241+3000</f>
        <v>5241</v>
      </c>
      <c r="D28" s="2">
        <v>0</v>
      </c>
    </row>
    <row r="29" spans="1:4" ht="15.75">
      <c r="A29" s="4" t="s">
        <v>30</v>
      </c>
      <c r="B29" s="14">
        <v>365</v>
      </c>
      <c r="C29" s="2">
        <f>4012+9000</f>
        <v>13012</v>
      </c>
      <c r="D29" s="2">
        <v>0</v>
      </c>
    </row>
    <row r="30" spans="1:4" ht="15.75">
      <c r="A30" s="1" t="s">
        <v>31</v>
      </c>
      <c r="B30" s="14">
        <v>354</v>
      </c>
      <c r="C30" s="2">
        <v>0</v>
      </c>
      <c r="D30" s="2">
        <v>0</v>
      </c>
    </row>
    <row r="31" spans="1:4" ht="15.75">
      <c r="A31" s="1" t="s">
        <v>32</v>
      </c>
      <c r="B31" s="14">
        <v>367</v>
      </c>
      <c r="C31" s="2">
        <f>2241+9500</f>
        <v>11741</v>
      </c>
      <c r="D31" s="2">
        <v>0</v>
      </c>
    </row>
    <row r="32" spans="1:4" ht="15.75">
      <c r="A32" s="1" t="s">
        <v>33</v>
      </c>
      <c r="B32" s="14">
        <v>372</v>
      </c>
      <c r="C32" s="2">
        <v>0</v>
      </c>
      <c r="D32" s="2">
        <v>0</v>
      </c>
    </row>
    <row r="33" spans="1:4" ht="15.75">
      <c r="A33" s="1" t="s">
        <v>34</v>
      </c>
      <c r="B33" s="14">
        <v>376</v>
      </c>
      <c r="C33" s="2">
        <f>4010+11500</f>
        <v>15510</v>
      </c>
      <c r="D33" s="2">
        <v>0</v>
      </c>
    </row>
    <row r="34" spans="1:4" ht="15.75">
      <c r="A34" s="1" t="s">
        <v>35</v>
      </c>
      <c r="B34" s="14">
        <v>386</v>
      </c>
      <c r="C34" s="2">
        <f>3233+7000</f>
        <v>10233</v>
      </c>
      <c r="D34" s="2">
        <v>0</v>
      </c>
    </row>
    <row r="35" spans="1:4" ht="15.75">
      <c r="A35" s="1" t="s">
        <v>36</v>
      </c>
      <c r="B35" s="14">
        <v>406</v>
      </c>
      <c r="C35" s="2">
        <f>1917+4500</f>
        <v>6417</v>
      </c>
      <c r="D35" s="2">
        <v>0</v>
      </c>
    </row>
    <row r="36" spans="1:4" ht="15.75">
      <c r="A36" s="1" t="s">
        <v>37</v>
      </c>
      <c r="B36" s="14">
        <v>411</v>
      </c>
      <c r="C36" s="2">
        <f>1917+1500</f>
        <v>3417</v>
      </c>
      <c r="D36" s="2">
        <v>0</v>
      </c>
    </row>
    <row r="37" spans="1:4" ht="15.75">
      <c r="A37" s="1" t="s">
        <v>38</v>
      </c>
      <c r="B37" s="14">
        <v>420</v>
      </c>
      <c r="C37" s="2">
        <v>1917</v>
      </c>
      <c r="D37" s="2">
        <v>0</v>
      </c>
    </row>
    <row r="38" spans="1:4" ht="15.75">
      <c r="A38" s="1" t="s">
        <v>39</v>
      </c>
      <c r="B38" s="14">
        <v>460</v>
      </c>
      <c r="C38" s="2">
        <v>2167</v>
      </c>
      <c r="D38" s="2">
        <v>1000</v>
      </c>
    </row>
    <row r="39" spans="1:4" ht="15.75">
      <c r="A39" s="1" t="s">
        <v>40</v>
      </c>
      <c r="B39" s="14">
        <v>461</v>
      </c>
      <c r="C39" s="2">
        <v>1833</v>
      </c>
      <c r="D39" s="2">
        <v>0</v>
      </c>
    </row>
    <row r="40" spans="1:4" ht="15.75">
      <c r="A40" s="1" t="s">
        <v>41</v>
      </c>
      <c r="B40" s="14">
        <v>463</v>
      </c>
      <c r="C40" s="2">
        <f>2224+5000</f>
        <v>7224</v>
      </c>
      <c r="D40" s="2">
        <v>0</v>
      </c>
    </row>
    <row r="41" spans="1:4" ht="15.75">
      <c r="A41" s="1" t="s">
        <v>42</v>
      </c>
      <c r="B41" s="14">
        <v>465</v>
      </c>
      <c r="C41" s="2">
        <f>1833+800</f>
        <v>2633</v>
      </c>
      <c r="D41" s="2">
        <v>0</v>
      </c>
    </row>
    <row r="42" spans="1:4" ht="15.75">
      <c r="A42" s="1" t="s">
        <v>43</v>
      </c>
      <c r="B42" s="14">
        <v>467</v>
      </c>
      <c r="C42" s="2">
        <f>2224+7000</f>
        <v>9224</v>
      </c>
      <c r="D42" s="2">
        <v>0</v>
      </c>
    </row>
    <row r="43" spans="1:4" ht="15.75">
      <c r="A43" s="1" t="s">
        <v>44</v>
      </c>
      <c r="B43" s="14">
        <v>485</v>
      </c>
      <c r="C43" s="2">
        <f>2167+1000</f>
        <v>3167</v>
      </c>
      <c r="D43" s="2">
        <v>2900</v>
      </c>
    </row>
    <row r="44" spans="1:4" ht="15.75">
      <c r="A44" s="1" t="s">
        <v>45</v>
      </c>
      <c r="B44" s="14">
        <v>494</v>
      </c>
      <c r="C44" s="2">
        <f>4366+5000</f>
        <v>9366</v>
      </c>
      <c r="D44" s="2">
        <v>0</v>
      </c>
    </row>
    <row r="45" spans="1:4" ht="15.75">
      <c r="A45" s="1" t="s">
        <v>46</v>
      </c>
      <c r="B45" s="14">
        <v>522</v>
      </c>
      <c r="C45" s="2">
        <v>1488</v>
      </c>
      <c r="D45" s="2">
        <v>0</v>
      </c>
    </row>
    <row r="46" spans="1:4" ht="15.75">
      <c r="A46" s="1" t="s">
        <v>47</v>
      </c>
      <c r="B46" s="14">
        <v>529</v>
      </c>
      <c r="C46" s="2">
        <v>1488</v>
      </c>
      <c r="D46" s="2">
        <v>0</v>
      </c>
    </row>
    <row r="47" spans="1:4" ht="15.75">
      <c r="A47" s="1" t="s">
        <v>48</v>
      </c>
      <c r="B47" s="14">
        <v>538</v>
      </c>
      <c r="C47" s="2">
        <f>3210+5000</f>
        <v>8210</v>
      </c>
      <c r="D47" s="2">
        <v>0</v>
      </c>
    </row>
    <row r="48" spans="1:4" ht="15.75">
      <c r="A48" s="1" t="s">
        <v>49</v>
      </c>
      <c r="B48" s="14">
        <v>497</v>
      </c>
      <c r="C48" s="2">
        <v>1780</v>
      </c>
      <c r="D48" s="2">
        <v>1250</v>
      </c>
    </row>
    <row r="49" spans="1:4" ht="15.75">
      <c r="A49" s="5" t="s">
        <v>50</v>
      </c>
      <c r="B49" s="14">
        <v>177</v>
      </c>
      <c r="C49" s="2">
        <f>3062+5000</f>
        <v>8062</v>
      </c>
      <c r="D49" s="2">
        <v>0</v>
      </c>
    </row>
    <row r="50" spans="1:4" ht="15.75">
      <c r="A50" s="5" t="s">
        <v>51</v>
      </c>
      <c r="B50" s="14">
        <v>201</v>
      </c>
      <c r="C50" s="2">
        <f>3238+8500</f>
        <v>11738</v>
      </c>
      <c r="D50" s="2">
        <v>0</v>
      </c>
    </row>
    <row r="51" spans="1:4" ht="15.75">
      <c r="A51" s="5" t="s">
        <v>52</v>
      </c>
      <c r="B51" s="14">
        <v>202</v>
      </c>
      <c r="C51" s="2">
        <f>2429+7000</f>
        <v>9429</v>
      </c>
      <c r="D51" s="2">
        <v>0</v>
      </c>
    </row>
    <row r="52" spans="1:4" ht="15.75">
      <c r="A52" s="5" t="s">
        <v>53</v>
      </c>
      <c r="B52" s="14">
        <v>302</v>
      </c>
      <c r="C52" s="2">
        <f>3155+7000</f>
        <v>10155</v>
      </c>
      <c r="D52" s="2">
        <v>0</v>
      </c>
    </row>
    <row r="53" spans="1:4" ht="15.75">
      <c r="A53" s="5" t="s">
        <v>54</v>
      </c>
      <c r="B53" s="14">
        <v>303</v>
      </c>
      <c r="C53" s="2">
        <f>3265+9000</f>
        <v>12265</v>
      </c>
      <c r="D53" s="2">
        <v>0</v>
      </c>
    </row>
    <row r="54" spans="1:4" ht="15.75">
      <c r="A54" s="5" t="s">
        <v>55</v>
      </c>
      <c r="B54" s="14">
        <v>304</v>
      </c>
      <c r="C54" s="2">
        <f>3155+8000</f>
        <v>11155</v>
      </c>
      <c r="D54" s="2">
        <v>0</v>
      </c>
    </row>
    <row r="55" spans="1:4" ht="15.75">
      <c r="A55" s="5" t="s">
        <v>56</v>
      </c>
      <c r="B55" s="14">
        <v>306</v>
      </c>
      <c r="C55" s="2">
        <f>2563+7000</f>
        <v>9563</v>
      </c>
      <c r="D55" s="2">
        <v>0</v>
      </c>
    </row>
    <row r="56" spans="1:4" ht="15.75">
      <c r="A56" s="5" t="s">
        <v>57</v>
      </c>
      <c r="B56" s="14">
        <v>308</v>
      </c>
      <c r="C56" s="2">
        <f>3155+6000</f>
        <v>9155</v>
      </c>
      <c r="D56" s="2">
        <v>0</v>
      </c>
    </row>
    <row r="57" spans="1:4" ht="15.75">
      <c r="A57" s="5" t="s">
        <v>58</v>
      </c>
      <c r="B57" s="14">
        <v>309</v>
      </c>
      <c r="C57" s="2">
        <f>3379+6000</f>
        <v>9379</v>
      </c>
      <c r="D57" s="2">
        <v>0</v>
      </c>
    </row>
    <row r="58" spans="1:4" ht="15.75">
      <c r="A58" s="5" t="s">
        <v>28</v>
      </c>
      <c r="B58" s="14">
        <v>314</v>
      </c>
      <c r="C58" s="2">
        <f>3407+5000</f>
        <v>8407</v>
      </c>
      <c r="D58" s="2">
        <v>0</v>
      </c>
    </row>
    <row r="59" spans="1:4" ht="15.75">
      <c r="A59" s="5" t="s">
        <v>59</v>
      </c>
      <c r="B59" s="14">
        <v>470</v>
      </c>
      <c r="C59" s="2">
        <f>2224+4000</f>
        <v>6224</v>
      </c>
      <c r="D59" s="2">
        <v>0</v>
      </c>
    </row>
    <row r="60" spans="1:4" ht="15.75">
      <c r="A60" s="5" t="s">
        <v>60</v>
      </c>
      <c r="B60" s="14">
        <v>471</v>
      </c>
      <c r="C60" s="2">
        <f>1833+1500</f>
        <v>3333</v>
      </c>
      <c r="D60" s="2">
        <v>0</v>
      </c>
    </row>
    <row r="61" spans="1:4" ht="15.75">
      <c r="A61" s="5" t="s">
        <v>61</v>
      </c>
      <c r="B61" s="14">
        <v>472</v>
      </c>
      <c r="C61" s="2">
        <f>1833+500</f>
        <v>2333</v>
      </c>
      <c r="D61" s="2">
        <v>0</v>
      </c>
    </row>
    <row r="62" spans="1:4" ht="15.75">
      <c r="A62" s="5" t="s">
        <v>62</v>
      </c>
      <c r="B62" s="14">
        <v>473</v>
      </c>
      <c r="C62" s="2">
        <f>1833+3000</f>
        <v>4833</v>
      </c>
      <c r="D62" s="2">
        <v>0</v>
      </c>
    </row>
    <row r="63" spans="1:4" ht="15.75">
      <c r="A63" s="5" t="s">
        <v>63</v>
      </c>
      <c r="B63" s="14">
        <v>475</v>
      </c>
      <c r="C63" s="2">
        <f>1833+1500</f>
        <v>3333</v>
      </c>
      <c r="D63" s="2">
        <v>0</v>
      </c>
    </row>
    <row r="64" spans="1:4" ht="15.75">
      <c r="A64" s="5" t="s">
        <v>64</v>
      </c>
      <c r="B64" s="14">
        <v>476</v>
      </c>
      <c r="C64" s="2">
        <v>2833</v>
      </c>
      <c r="D64" s="2">
        <v>0</v>
      </c>
    </row>
    <row r="65" spans="1:4" ht="15.75">
      <c r="A65" s="5" t="s">
        <v>65</v>
      </c>
      <c r="B65" s="14">
        <v>477</v>
      </c>
      <c r="C65" s="2">
        <f>2224+2000</f>
        <v>4224</v>
      </c>
      <c r="D65" s="2">
        <v>0</v>
      </c>
    </row>
    <row r="66" spans="1:4" ht="15.75">
      <c r="A66" s="5" t="s">
        <v>66</v>
      </c>
      <c r="B66" s="14">
        <v>479</v>
      </c>
      <c r="C66" s="2">
        <f>1833+300</f>
        <v>2133</v>
      </c>
      <c r="D66" s="2">
        <v>0</v>
      </c>
    </row>
    <row r="67" spans="1:4" ht="15.75">
      <c r="A67" s="5" t="s">
        <v>67</v>
      </c>
      <c r="B67" s="14">
        <v>480</v>
      </c>
      <c r="C67" s="2">
        <v>1833</v>
      </c>
      <c r="D67" s="2">
        <v>0</v>
      </c>
    </row>
    <row r="68" spans="1:4" ht="15.75">
      <c r="A68" s="5" t="s">
        <v>68</v>
      </c>
      <c r="B68" s="14">
        <v>530</v>
      </c>
      <c r="C68" s="2">
        <v>1488</v>
      </c>
      <c r="D68" s="2">
        <v>0</v>
      </c>
    </row>
    <row r="69" spans="1:4">
      <c r="A69" s="6" t="s">
        <v>69</v>
      </c>
      <c r="B69" s="14">
        <v>537</v>
      </c>
      <c r="C69" s="2">
        <v>1409</v>
      </c>
      <c r="D69" s="2">
        <v>0</v>
      </c>
    </row>
    <row r="70" spans="1:4">
      <c r="A70" s="6" t="s">
        <v>70</v>
      </c>
      <c r="B70" s="14">
        <v>542</v>
      </c>
      <c r="C70" s="2">
        <v>1367</v>
      </c>
      <c r="D70" s="2">
        <v>0</v>
      </c>
    </row>
    <row r="71" spans="1:4" ht="15.75">
      <c r="A71" s="5" t="s">
        <v>71</v>
      </c>
      <c r="B71" s="14">
        <v>566</v>
      </c>
      <c r="C71" s="2">
        <v>1327</v>
      </c>
      <c r="D71" s="2">
        <v>0</v>
      </c>
    </row>
    <row r="72" spans="1:4" ht="15.75">
      <c r="A72" s="5" t="s">
        <v>72</v>
      </c>
      <c r="B72" s="14">
        <v>567</v>
      </c>
      <c r="C72" s="2">
        <v>1327</v>
      </c>
      <c r="D72" s="2">
        <v>0</v>
      </c>
    </row>
    <row r="73" spans="1:4" ht="15.75">
      <c r="A73" s="5" t="s">
        <v>73</v>
      </c>
      <c r="B73" s="14">
        <v>568</v>
      </c>
      <c r="C73" s="2">
        <v>1327</v>
      </c>
      <c r="D73" s="2">
        <v>0</v>
      </c>
    </row>
    <row r="74" spans="1:4" ht="15.75">
      <c r="A74" s="5" t="s">
        <v>74</v>
      </c>
      <c r="B74" s="14">
        <v>570</v>
      </c>
      <c r="C74" s="2">
        <v>1327</v>
      </c>
      <c r="D74" s="2">
        <v>0</v>
      </c>
    </row>
    <row r="75" spans="1:4" ht="15.75">
      <c r="A75" s="5" t="s">
        <v>75</v>
      </c>
      <c r="B75" s="14">
        <v>571</v>
      </c>
      <c r="C75" s="2">
        <v>1327</v>
      </c>
      <c r="D75" s="2">
        <v>1500</v>
      </c>
    </row>
    <row r="76" spans="1:4">
      <c r="A76" s="7" t="s">
        <v>76</v>
      </c>
      <c r="B76" s="14">
        <v>572</v>
      </c>
      <c r="C76" s="2">
        <v>0</v>
      </c>
      <c r="D76" s="2">
        <v>0</v>
      </c>
    </row>
    <row r="77" spans="1:4" ht="15.75">
      <c r="A77" s="5" t="s">
        <v>85</v>
      </c>
      <c r="B77" s="14">
        <v>573</v>
      </c>
      <c r="C77" s="2">
        <v>1327</v>
      </c>
      <c r="D77" s="2">
        <v>1000</v>
      </c>
    </row>
    <row r="78" spans="1:4">
      <c r="A78" s="7" t="s">
        <v>86</v>
      </c>
      <c r="B78" s="14">
        <v>560</v>
      </c>
      <c r="C78" s="2">
        <f>1670+1000</f>
        <v>2670</v>
      </c>
      <c r="D78" s="2">
        <v>0</v>
      </c>
    </row>
    <row r="79" spans="1:4" ht="15.75">
      <c r="A79" s="5" t="s">
        <v>77</v>
      </c>
      <c r="B79" s="14">
        <v>563</v>
      </c>
      <c r="C79" s="2">
        <v>1327</v>
      </c>
      <c r="D79" s="2">
        <v>0</v>
      </c>
    </row>
    <row r="80" spans="1:4" ht="15.75">
      <c r="A80" s="5" t="s">
        <v>78</v>
      </c>
      <c r="B80" s="14">
        <v>562</v>
      </c>
      <c r="C80" s="2">
        <v>1327</v>
      </c>
      <c r="D80" s="2">
        <v>0</v>
      </c>
    </row>
    <row r="81" spans="1:4" ht="15.75">
      <c r="A81" s="5" t="s">
        <v>79</v>
      </c>
      <c r="B81" s="14">
        <v>625</v>
      </c>
      <c r="C81" s="2">
        <f>1249+1000</f>
        <v>2249</v>
      </c>
      <c r="D81" s="2">
        <v>0</v>
      </c>
    </row>
    <row r="82" spans="1:4" ht="15.75">
      <c r="A82" s="5" t="s">
        <v>87</v>
      </c>
      <c r="B82" s="14">
        <v>628</v>
      </c>
      <c r="C82" s="2">
        <v>1212</v>
      </c>
      <c r="D82" s="2">
        <v>1000</v>
      </c>
    </row>
    <row r="83" spans="1:4" ht="15.75">
      <c r="A83" s="5" t="s">
        <v>80</v>
      </c>
      <c r="B83" s="14">
        <v>632</v>
      </c>
      <c r="C83" s="2">
        <v>1176</v>
      </c>
      <c r="D83" s="2">
        <v>0</v>
      </c>
    </row>
    <row r="84" spans="1:4" ht="15.75">
      <c r="A84" s="5" t="s">
        <v>81</v>
      </c>
      <c r="B84" s="14">
        <v>637</v>
      </c>
      <c r="C84" s="2">
        <v>1176</v>
      </c>
      <c r="D84" s="2">
        <v>0</v>
      </c>
    </row>
    <row r="85" spans="1:4" ht="15.75">
      <c r="A85" s="5" t="s">
        <v>82</v>
      </c>
      <c r="B85" s="14">
        <v>629</v>
      </c>
      <c r="C85" s="2">
        <v>0</v>
      </c>
      <c r="D85" s="2">
        <v>0</v>
      </c>
    </row>
    <row r="86" spans="1:4" ht="15.75">
      <c r="A86" s="5" t="s">
        <v>83</v>
      </c>
      <c r="B86" s="14">
        <v>642</v>
      </c>
      <c r="C86" s="2">
        <v>1176</v>
      </c>
      <c r="D86" s="2">
        <v>750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payroll statement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cpf</dc:creator>
  <cp:lastModifiedBy>cpf</cp:lastModifiedBy>
  <dcterms:created xsi:type="dcterms:W3CDTF">2013-11-22T06:10:26Z</dcterms:created>
  <dcterms:modified xsi:type="dcterms:W3CDTF">2013-11-22T07:16:03Z</dcterms:modified>
</cp:coreProperties>
</file>