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ryp\MEGA\Surface Pro 2\Nepal\Himalayan Makers Guild\Finance\"/>
    </mc:Choice>
  </mc:AlternateContent>
  <bookViews>
    <workbookView xWindow="0" yWindow="0" windowWidth="13500" windowHeight="9600"/>
  </bookViews>
  <sheets>
    <sheet name="All Parts" sheetId="1" r:id="rId1"/>
    <sheet name="Actvity 7" sheetId="8" r:id="rId2"/>
    <sheet name="Activity 6" sheetId="7" r:id="rId3"/>
    <sheet name="Activity 5" sheetId="6" r:id="rId4"/>
    <sheet name="Activity 4" sheetId="5" r:id="rId5"/>
    <sheet name="Activity 3" sheetId="4" r:id="rId6"/>
    <sheet name="Activity 2" sheetId="3" r:id="rId7"/>
    <sheet name="Activity 1" sheetId="2" r:id="rId8"/>
  </sheets>
  <definedNames>
    <definedName name="_xlnm._FilterDatabase" localSheetId="0" hidden="1">'All Parts'!$B$4:$N$82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1" i="1" l="1"/>
  <c r="I92" i="1"/>
  <c r="I93" i="1"/>
  <c r="I94" i="1"/>
  <c r="I95" i="1"/>
  <c r="I96" i="1"/>
  <c r="I97" i="1"/>
  <c r="I98" i="1"/>
  <c r="I99" i="1"/>
  <c r="G99" i="1"/>
  <c r="G98" i="1"/>
  <c r="G97" i="1" l="1"/>
  <c r="G96" i="1"/>
  <c r="G95" i="1"/>
  <c r="G94" i="1"/>
  <c r="G93" i="1"/>
  <c r="G92" i="1"/>
  <c r="G91" i="1"/>
  <c r="I90" i="1"/>
  <c r="G90" i="1"/>
  <c r="P9" i="8" l="1"/>
  <c r="N9" i="8"/>
  <c r="N8" i="8"/>
  <c r="P8" i="8"/>
  <c r="I85" i="1" l="1"/>
  <c r="I86" i="1"/>
  <c r="I87" i="1"/>
  <c r="I88" i="1"/>
  <c r="I89" i="1"/>
  <c r="G89" i="1"/>
  <c r="G88" i="1"/>
  <c r="G87" i="1"/>
  <c r="G86" i="1"/>
  <c r="G85" i="1"/>
  <c r="G84" i="1"/>
  <c r="I84" i="1"/>
  <c r="G83" i="1"/>
  <c r="I83" i="1"/>
  <c r="I77" i="1"/>
  <c r="G7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B2" i="1"/>
  <c r="N4" i="8"/>
  <c r="O4" i="7"/>
  <c r="N5" i="8"/>
  <c r="P5" i="8" s="1"/>
  <c r="N6" i="8"/>
  <c r="P6" i="8"/>
  <c r="N7" i="8"/>
  <c r="P7" i="8"/>
  <c r="P4" i="8"/>
  <c r="Q16" i="7" l="1"/>
  <c r="O16" i="7"/>
  <c r="O15" i="7"/>
  <c r="Q15" i="7"/>
  <c r="G15" i="7"/>
  <c r="I15" i="7" s="1"/>
  <c r="O5" i="7"/>
  <c r="Q5" i="7"/>
  <c r="O6" i="7"/>
  <c r="Q6" i="7"/>
  <c r="O7" i="7"/>
  <c r="Q7" i="7"/>
  <c r="O8" i="7"/>
  <c r="Q8" i="7"/>
  <c r="O9" i="7"/>
  <c r="Q9" i="7"/>
  <c r="O10" i="7"/>
  <c r="Q10" i="7"/>
  <c r="O11" i="7"/>
  <c r="Q11" i="7"/>
  <c r="O12" i="7"/>
  <c r="Q12" i="7"/>
  <c r="O13" i="7"/>
  <c r="Q13" i="7"/>
  <c r="O14" i="7"/>
  <c r="Q14" i="7"/>
  <c r="Q4" i="7" l="1"/>
  <c r="O6" i="6"/>
  <c r="Q6" i="6"/>
  <c r="G6" i="6"/>
  <c r="I6" i="6" s="1"/>
  <c r="O5" i="6"/>
  <c r="Q5" i="6"/>
  <c r="O7" i="6"/>
  <c r="Q7" i="6" s="1"/>
  <c r="O8" i="6"/>
  <c r="Q8" i="6"/>
  <c r="O9" i="6"/>
  <c r="Q9" i="6" s="1"/>
  <c r="O10" i="6"/>
  <c r="Q10" i="6"/>
  <c r="O11" i="6"/>
  <c r="Q11" i="6"/>
  <c r="O12" i="6"/>
  <c r="Q12" i="6"/>
  <c r="O4" i="6"/>
  <c r="Q4" i="6" s="1"/>
  <c r="Q13" i="6" l="1"/>
  <c r="O13" i="6"/>
  <c r="O14" i="5"/>
  <c r="O5" i="5"/>
  <c r="Q5" i="5" s="1"/>
  <c r="Q14" i="5" s="1"/>
  <c r="O6" i="5"/>
  <c r="Q6" i="5"/>
  <c r="O7" i="5"/>
  <c r="Q7" i="5"/>
  <c r="O8" i="5"/>
  <c r="Q8" i="5"/>
  <c r="O9" i="5"/>
  <c r="Q9" i="5"/>
  <c r="O10" i="5"/>
  <c r="Q10" i="5"/>
  <c r="O11" i="5"/>
  <c r="Q11" i="5"/>
  <c r="O12" i="5"/>
  <c r="Q12" i="5"/>
  <c r="O13" i="5"/>
  <c r="Q13" i="5"/>
  <c r="Q4" i="5"/>
  <c r="O4" i="5"/>
  <c r="Q8" i="4" l="1"/>
  <c r="O8" i="4"/>
  <c r="Q7" i="4"/>
  <c r="O7" i="4"/>
  <c r="O6" i="4"/>
  <c r="Q6" i="4" s="1"/>
  <c r="Q5" i="4"/>
  <c r="O5" i="4"/>
  <c r="O4" i="4"/>
  <c r="O9" i="4" s="1"/>
  <c r="Q9" i="3"/>
  <c r="O9" i="3"/>
  <c r="O5" i="3"/>
  <c r="Q5" i="3"/>
  <c r="O6" i="3"/>
  <c r="Q6" i="3"/>
  <c r="O7" i="3"/>
  <c r="Q7" i="3"/>
  <c r="O8" i="3"/>
  <c r="Q8" i="3"/>
  <c r="Q4" i="3"/>
  <c r="O4" i="3"/>
  <c r="Q4" i="4" l="1"/>
  <c r="Q9" i="4" s="1"/>
  <c r="Q10" i="2"/>
  <c r="O10" i="2"/>
  <c r="O9" i="2"/>
  <c r="Q9" i="2"/>
  <c r="Q5" i="2" l="1"/>
  <c r="Q6" i="2"/>
  <c r="Q7" i="2"/>
  <c r="Q8" i="2"/>
  <c r="O3" i="2"/>
  <c r="Q3" i="2" s="1"/>
  <c r="O4" i="2"/>
  <c r="Q4" i="2" s="1"/>
  <c r="O5" i="2"/>
  <c r="O6" i="2"/>
  <c r="O7" i="2"/>
  <c r="O8" i="2"/>
  <c r="O2" i="2"/>
  <c r="Q2" i="2" s="1"/>
  <c r="G59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I76" i="1" s="1"/>
  <c r="G78" i="1"/>
  <c r="I78" i="1" s="1"/>
  <c r="G79" i="1"/>
  <c r="I79" i="1" s="1"/>
  <c r="G80" i="1"/>
  <c r="I80" i="1" s="1"/>
  <c r="G81" i="1"/>
  <c r="I81" i="1" s="1"/>
  <c r="G82" i="1"/>
  <c r="I82" i="1" s="1"/>
  <c r="G5" i="1"/>
  <c r="G6" i="1"/>
</calcChain>
</file>

<file path=xl/sharedStrings.xml><?xml version="1.0" encoding="utf-8"?>
<sst xmlns="http://schemas.openxmlformats.org/spreadsheetml/2006/main" count="1197" uniqueCount="230">
  <si>
    <t xml:space="preserve">Desctription </t>
  </si>
  <si>
    <t>Qty</t>
  </si>
  <si>
    <t>Comment</t>
  </si>
  <si>
    <t>Unit</t>
  </si>
  <si>
    <t>Unit Cost</t>
  </si>
  <si>
    <t>Total Cost</t>
  </si>
  <si>
    <t>Push Button</t>
  </si>
  <si>
    <t>Temp Sensor TMP36</t>
  </si>
  <si>
    <t>LCD Display 16x2</t>
  </si>
  <si>
    <t>Potentiometer 10k</t>
  </si>
  <si>
    <t>https://www.aliexpress.com/item/10PC-Lot-B10K-Single-Linear-Pot-Potentiometer-10K-15mm-Shaft-with-Nuts-Shims-YXSMDZ142/32238712661.html?spm=2114.01010208.3.18.Ew1lRr&amp;ws_ab_test=searchweb0_0,searchweb201602_3_10152_10065_10151_10130_10068_10139_10136_10137_10060_10155_10062_437_10154_10056_10055_10054_10059_303_100031_10099_10103_10102_10096_10052_10053_10142_10107_10050_10051_5030013_10084_10083_10080_10082_10081_10178_10110_519_10111_10112_10113_10114_10182_10078_10079_10073_10123_10189_142,searchweb201603_9,ppcSwitch_4&amp;btsid=2cf7c67c-1920-49c4-9104-570629bec55e&amp;algo_expid=925c0582-b34a-4fc9-9440-cb644baa475f-2&amp;algo_pvid=925c0582-b34a-4fc9-9440-cb644baa475f</t>
  </si>
  <si>
    <t>https://www.aliexpress.com/item/Free-Shipping-100PCS-2-pins-6-6-5-mm-Switch-Tactile-Push-Button-Switches-6x6x5mm/1393753898.html?spm=2114.01010208.3.89.VeW6Y6&amp;ws_ab_test=searchweb0_0,searchweb201602_3_10152_10065_10151_10130_10068_10139_10136_10137_10060_10155_10062_437_10154_10056_10055_10054_10059_303_100031_10099_10103_10102_10096_10052_10053_10142_10107_10050_10051_5030013_10084_10083_10080_10082_10081_10178_10110_519_10111_10112_10113_10114_10182_10078_10079_10073_10123_10189_142,searchweb201603_9,ppcSwitch_4&amp;btsid=0ad2c9e1-e4e3-419e-8f32-c9bb7d9ded7c&amp;algo_expid=5c4bcdb3-acce-4f8a-9f45-fbd33bf2db3b-11&amp;algo_pvid=5c4bcdb3-acce-4f8a-9f45-fbd33bf2db3b</t>
  </si>
  <si>
    <t>LED RGB Common Cathode</t>
  </si>
  <si>
    <t>https://www.aliexpress.com/item/Free-shipping-100pcs-lot-5mm-RGB-LED-Common-Cathode-4-Pins-Tri-Color-Emitting-Diodes-f5/1895359267.html?spm=2114.01010208.3.1.bO5W3B&amp;ws_ab_test=searchweb0_0,searchweb201602_3_10152_10065_10151_10130_10068_10139_10136_10137_10060_10155_10062_437_10154_10056_10055_10054_10059_303_100031_10099_10103_10102_10096_10052_10053_10142_10107_10050_10051_5030013_10084_10083_10080_10082_10081_10178_10110_519_10111_10112_10113_10114_10182_10078_10079_10073_10123_10189_142,searchweb201603_9,ppcSwitch_4&amp;btsid=15679711-e4f2-4f5a-86e5-ad929efbfa2a&amp;algo_expid=233f9798-d285-4944-a820-5af146d1ff22-0&amp;algo_pvid=233f9798-d285-4944-a820-5af146d1ff22</t>
  </si>
  <si>
    <t>LED Assorted 3mm 5mm</t>
  </si>
  <si>
    <t>https://www.aliexpress.com/item/J34-Free-Shipping-1-set-200Pcs-3mm-5mm-LED-Light-White-Yellow-Red-Blue-Green-Assortment/32655072420.html?spm=2114.01010208.3.34.K24zLn&amp;ws_ab_test=searchweb0_0,searchweb201602_3_10152_10065_10151_10130_10068_10139_10136_10137_10060_10155_10062_437_10154_10056_10055_10054_10059_303_100031_10099_10103_10102_10096_10052_10053_10142_10107_10050_10051_5030013_10084_10083_10080_10082_10081_10178_10110_519_10111_10112_10113_10114_10182_10078_10079_10073_10123_10189_142,searchweb201603_9,ppcSwitch_4&amp;btsid=74f564e8-cf58-4fba-8b0c-d472d28c2ff7&amp;algo_expid=b1394c0c-3084-49e8-8bfd-5efb17d393b7-4&amp;algo_pvid=b1394c0c-3084-49e8-8bfd-5efb17d393b7</t>
  </si>
  <si>
    <t>Piezo Buzzer 5V 12mm</t>
  </si>
  <si>
    <t>https://www.aliexpress.com/item/10pcs-5v-Active-Buzzer-Magnetic-Long-Continous-Beep-Tone-Alarm-Ringer-12mm-MINI-Active-Piezo-Buzzers/32620122626.html?spm=2114.10010108.1000014.9.cEh4tF&amp;traffic_analysisId=recommend_3035_5_83087_icosac&amp;scm=1007.13338.83087.0&amp;pvid=6477b8b5-e4ca-4223-acb2-99890cbd10f4&amp;tpp=1</t>
  </si>
  <si>
    <t>H Bridge Motor Driver L293D</t>
  </si>
  <si>
    <t>Optocoupler 4N35</t>
  </si>
  <si>
    <t>MOSFET N Channel IRF520</t>
  </si>
  <si>
    <t>MOSFET N Channel IRF520 Breakout</t>
  </si>
  <si>
    <t>Capacitor 100uF Electrolytic</t>
  </si>
  <si>
    <t>Kit</t>
  </si>
  <si>
    <t>Arduino Starter Kit</t>
  </si>
  <si>
    <t>Capacitor 0.1uF Ceramic</t>
  </si>
  <si>
    <t>Resistors Assorted 2100pcs</t>
  </si>
  <si>
    <t>https://www.aliexpress.com/item/Total-2100pcs-1-1-4W-Metal-Film-Resistor-Assorted-Kit-21-Values-1-Ohm-1M-Ohm/1065989389.html?spm=2114.01010208.3.49.E1lT47&amp;ws_ab_test=searchweb0_0,searchweb201602_3_10152_10065_10151_10130_10068_10139_10136_10137_10060_10155_10062_437_10154_10056_10055_10054_10059_303_100031_10099_10103_10102_10096_10052_10053_10142_10107_10050_10051_5030013_10084_10083_10080_10082_10081_10178_10110_519_10111_10112_10113_10114_10182_10078_10079_10073_10123_10189_142-normal#cfs,searchweb201603_9,ppcSwitch_4&amp;btsid=c29fad75-42b1-4f39-a439-a6d88e149c80&amp;algo_expid=8316255e-6bd9-4140-b171-8a451ea8713a-6&amp;algo_pvid=8316255e-6bd9-4140-b171-8a451ea8713a</t>
  </si>
  <si>
    <t>Multimeter</t>
  </si>
  <si>
    <t>USB Flash Drive 8GB</t>
  </si>
  <si>
    <t>DC Motor 6V</t>
  </si>
  <si>
    <t>9V Battery Snap</t>
  </si>
  <si>
    <t>https://www.aliexpress.com/item/Fast-shipping-UNO-R3-9V-Battery-Connector-9V-battery-clip-for-arduino-12pcs-lot-in-stock/1954763219.html?spm=2114.01010208.3.1.EedDHa&amp;ws_ab_test=searchweb0_0,searchweb201602_3_10152_10065_10151_10130_10068_10139_10136_10137_10060_10155_10062_437_10154_10056_10055_10054_10059_303_100031_10099_10103_10102_10096_10052_10053_10142_10107_10050_10051_5030013_10084_10083_10080_10082_10081_10178_10110_519_10111_10112_10113_10114_10182_10078_10079_10073_10123_10189_142,searchweb201603_50,ppcSwitch_4&amp;btsid=8e904185-6e84-42e6-b2e3-4c1c951dda29&amp;algo_expid=1ce3b53a-b6bb-4b51-99be-2a97119d63bb-0&amp;algo_pvid=1ce3b53a-b6bb-4b51-99be-2a97119d63bb</t>
  </si>
  <si>
    <t>Headers 1x40 Male and Female</t>
  </si>
  <si>
    <t>Prototype Board UNO Sheild</t>
  </si>
  <si>
    <t>Prototype board 5x7</t>
  </si>
  <si>
    <t>Jumper cables MM MF FF 10cm</t>
  </si>
  <si>
    <t>https://www.aliexpress.com/item/Free-shipping-Dupont-line-120pcs-10cm-male-to-male-male-to-female-and-female-to-female/32714431608.html?spm=2114.13010308.0.0.FYFaeT</t>
  </si>
  <si>
    <t>Capacitive button array 16</t>
  </si>
  <si>
    <t>Photoresistor Light Sensor</t>
  </si>
  <si>
    <t>37 sensor kit</t>
  </si>
  <si>
    <t>Breadboard 400 point</t>
  </si>
  <si>
    <t>https://www.aliexpress.com/item/Free-Shipping-10pc-Quality-mini-bread-board-breadboard-8-5CM-x-5-5CM-400-holes/1785291644.html?spm=2114.01010208.3.129.v6wyGQ&amp;ws_ab_test=searchweb0_0,searchweb201602_3_10152_10065_10151_10130_10068_10139_10136_10137_10060_10155_10062_437_10154_10056_10055_10054_10059_303_100031_10099_10103_10102_10096_10052_10053_10142_10107_10050_10051_5030013_10084_10083_10080_10082_10081_10178_10110_519_10111_10112_10113_10114_10182_10078_10079_10073_10123_10189_142,searchweb201603_50,ppcSwitch_4&amp;btsid=6cedbe6d-dc4c-47ed-b942-d4fef5789d54&amp;algo_expid=ca53d8d6-1460-4def-9635-9a5d78155ba8-16&amp;algo_pvid=ca53d8d6-1460-4def-9635-9a5d78155ba8</t>
  </si>
  <si>
    <t>Servo SG90</t>
  </si>
  <si>
    <t>Vibrator Coin 3V</t>
  </si>
  <si>
    <t>LED Bicolor Red Green</t>
  </si>
  <si>
    <t>Breadboard Power Supply</t>
  </si>
  <si>
    <t>https://www.aliexpress.com/item/Best-price-10pcs-lot-MB102-Solderless-Breadboard-Power-Supply-Module-3-3V-or-5V/32505402973.html?spm=2114.01010208.3.121.o1lolF&amp;ws_ab_test=searchweb0_0,searchweb201602_3_10152_10065_10151_10130_10068_10139_10136_10137_10060_10155_10062_437_10154_10056_10055_10054_10059_303_100031_10099_10103_10102_10096_10052_10053_10142_10107_10050_10051_5030013_10084_10083_10080_10082_10081_10178_10110_519_10111_10112_10113_10114_10182_10078_10079_10073_10123_10189_142,searchweb201603_50,ppcSwitch_4&amp;btsid=ca59b36d-000d-43df-a83a-96852d809e96&amp;algo_expid=f30d4306-9a10-4859-bd80-cc4729779eb5-15&amp;algo_pvid=f30d4306-9a10-4859-bd80-cc4729779eb5</t>
  </si>
  <si>
    <t xml:space="preserve">ATMEGA328p DIP </t>
  </si>
  <si>
    <t>https://www.aliexpress.com/item/UNO-R3-for-Arduino-with-LOGO-MEGA328P-ATMEGA16U2-1PCS-UNO-R3-1PCS-cables/32680608066.html?spm=2114.01010208.3.153.r3TTJf&amp;ws_ab_test=searchweb0_0,searchweb201602_3_10152_10065_10151_10130_10068_10139_10136_10137_10060_10155_10062_437_10154_10056_10055_10054_10059_303_100031_10099_10103_10102_10096_10052_10053_10142_10107_10050_10051_5030013_10084_10083_10080_10082_10081_10178_10110_519_10111_10112_10113_10114_10182_10078_10079_10073_10123_10189_142-10050_10110,searchweb201603_50,ppcSwitch_4&amp;btsid=0ed2a962-f255-406e-b265-d96aa0379ec4&amp;algo_expid=9ada75b2-7182-4270-8e5a-c040b025c5f9-22&amp;algo_pvid=9ada75b2-7182-4270-8e5a-c040b025c5f9</t>
  </si>
  <si>
    <t>Arduino Micro</t>
  </si>
  <si>
    <t>Arduino Mega</t>
  </si>
  <si>
    <t>Crystal 16MHz</t>
  </si>
  <si>
    <t>Capacitors assorted 300 pcs</t>
  </si>
  <si>
    <t>USB to TTL FT232</t>
  </si>
  <si>
    <t>Ultrasonic Transducer  HC-SR04</t>
  </si>
  <si>
    <t xml:space="preserve">RFID Module </t>
  </si>
  <si>
    <t>Diode IN4007</t>
  </si>
  <si>
    <t>BJT NPN PN2222</t>
  </si>
  <si>
    <t>Wire 22 AWG stranded 30M 5 colour box</t>
  </si>
  <si>
    <t>Arduino UNO Case</t>
  </si>
  <si>
    <t>Battery Charger Ni-Mh 9V AA AAA</t>
  </si>
  <si>
    <t>9V Ni-Mh 450mAh</t>
  </si>
  <si>
    <t>https://www.aliexpress.com/item/Wholesales-8pcs-lot-ETINESAN-9v-450mAh-Ni-MH-Rechargeable-9-Volt-NiMH-Battery-Batteries-use-Camera/32535390438.html?spm=2114.01010208.3.170.Pujavd&amp;ws_ab_test=searchweb0_0,searchweb201602_3_10152_10065_10151_10130_10068_10139_10136_10137_10060_10155_10062_437_10154_10056_10055_10054_10059_303_100031_10099_10103_10102_10096_10052_10053_10142_10107_10050_10051_5030013_10084_10083_10080_10082_10081_10178_10110_519_10111_10112_10113_10114_10182_10078_10079_10073_10123_10189_142,searchweb201603_50,ppcSwitch_4&amp;btsid=7f174eeb-7335-4d1a-98d0-64862e5cf274&amp;algo_expid=bc27a180-c5a4-4e39-bab4-c0693a22a2e0-21&amp;algo_pvid=bc27a180-c5a4-4e39-bab4-c0693a22a2e0</t>
  </si>
  <si>
    <t>AAA Ni-Mh 1.2V 1000mAh</t>
  </si>
  <si>
    <t>Soldering Iron</t>
  </si>
  <si>
    <t>Solder 63/37 Tin Lead 1mm</t>
  </si>
  <si>
    <t>Solder Tip Cleaner</t>
  </si>
  <si>
    <t>Tool</t>
  </si>
  <si>
    <t>Ordered</t>
  </si>
  <si>
    <t>y</t>
  </si>
  <si>
    <t>5V Linear Regulator LM7805</t>
  </si>
  <si>
    <t>Y</t>
  </si>
  <si>
    <t>https://www.aliexpress.com/item/50-pcs-2V-6V-DC-1027-Coin-vibration-motor-3V-66mA-Common-used-Micro-vibration-motor/32635585150.html?spm=2114.01010208.3.107.nUgdFA&amp;ws_ab_test=searchweb0_0,searchweb201602_3_10152_10065_10151_10130_10068_10139_10136_10137_10060_10155_10062_437_10154_10056_10055_10054_10059_303_100031_10099_10103_10102_10096_10052_10053_10142_10107_10050_10051_5030013_10084_10083_10080_10082_10081_10178_10110_519_10111_10112_10113_10114_10182_10078_10079_10073_10123_10189_142,searchweb201603_1,ppcSwitch_4&amp;btsid=6c4ef39b-6698-440e-bf4a-ea9b12248ec4&amp;algo_expid=d150b998-cb6e-4371-92f3-79158fb6d89d-14&amp;algo_pvid=d150b998-cb6e-4371-92f3-79158fb6d89d</t>
  </si>
  <si>
    <t>555 Timer NE555</t>
  </si>
  <si>
    <t>Store</t>
  </si>
  <si>
    <t>AliExpress</t>
  </si>
  <si>
    <t>Digilent</t>
  </si>
  <si>
    <t>Oscilloscope Analog Discovery 2</t>
  </si>
  <si>
    <t>Oscilloscope Mini Grabber Clips</t>
  </si>
  <si>
    <t>Oscilloscope BNC Adaptor board</t>
  </si>
  <si>
    <t>Oscilloscope BNC cables</t>
  </si>
  <si>
    <t>http://store.digilentinc.com/analog-discovery-2-100msps-usb-oscilloscope-logic-analyzer-and-variable-power-supply/</t>
  </si>
  <si>
    <t>http://store.digilentinc.com/mini-grabber-test-clips-6-pack-for-use-with-analog-discovery-flywires/</t>
  </si>
  <si>
    <t>http://store.digilentinc.com/bnc-oscilloscope-x1-x10-probes-pair/</t>
  </si>
  <si>
    <t>http://store.digilentinc.com/bnc-adapter-board-for-the-analog-discovery/</t>
  </si>
  <si>
    <t>Flush Cutters</t>
  </si>
  <si>
    <t>Rpi</t>
  </si>
  <si>
    <t>Amazon</t>
  </si>
  <si>
    <t>Rpi Case</t>
  </si>
  <si>
    <t>Currency</t>
  </si>
  <si>
    <t>Total CAD</t>
  </si>
  <si>
    <t>USD</t>
  </si>
  <si>
    <t>CAD/USD</t>
  </si>
  <si>
    <t>CAD</t>
  </si>
  <si>
    <t>https://www.amazon.ca/dp/B01CDVSBPO/ref=pe_3034960_236394800_TE_dp_1</t>
  </si>
  <si>
    <t>https://www.amazon.ca/gp/product/B009UKZV0A/ref=od_aui_detailpages01?ie=UTF8&amp;psc=1</t>
  </si>
  <si>
    <t>https://www.amazon.ca/gp/product/B01MZX466R/ref=od_aui_detailpages01?ie=UTF8&amp;psc=1</t>
  </si>
  <si>
    <t>5V 2.5A microUSB power supply</t>
  </si>
  <si>
    <t>Micro SD card 32GB SanDisk</t>
  </si>
  <si>
    <t>https://www.amazon.ca/gp/product/B010Q57T02/ref=od_aui_detailpages01?ie=UTF8&amp;psc=1</t>
  </si>
  <si>
    <t>Converter VGA to HDMI</t>
  </si>
  <si>
    <t>https://www.amazon.ca/gp/product/B00ZMV7RL2/ref=od_aui_detailpages01?ie=UTF8&amp;psc=1</t>
  </si>
  <si>
    <t>Thermal Paste 4g</t>
  </si>
  <si>
    <t>https://www.amazon.ca/gp/product/B0045JCFLY/ref=od_aui_detailpages01?ie=UTF8&amp;psc=1</t>
  </si>
  <si>
    <t>Raspberry Pi 3 Model B</t>
  </si>
  <si>
    <t>https://www.amazon.ca/gp/product/B01CD5VC92/ref=od_aui_detailpages01?ie=UTF8&amp;psc=1</t>
  </si>
  <si>
    <t>from MasterCard through AliExpresss and Digilent USD charges 201706</t>
  </si>
  <si>
    <t>Received</t>
  </si>
  <si>
    <t>Mass (g)</t>
  </si>
  <si>
    <t>Op Amp LM358</t>
  </si>
  <si>
    <t>8 bit shift register 74HC595</t>
  </si>
  <si>
    <t>US to EU adaptors</t>
  </si>
  <si>
    <t>https://www.amazon.ca/Ckitze-Generic-American-European-Adapter/dp/B0036VJ1OQ/ref=sr_1_1?ie=UTF8&amp;qid=1499927550&amp;sr=8-1&amp;keywords=us+to+europe+adapter</t>
  </si>
  <si>
    <t>Qty per Student</t>
  </si>
  <si>
    <t>Cost per student CAD</t>
  </si>
  <si>
    <t>n</t>
  </si>
  <si>
    <t>Likely to be broken</t>
  </si>
  <si>
    <t>Expendible Cost</t>
  </si>
  <si>
    <t>TOTAL</t>
  </si>
  <si>
    <t>EXPENDIBLE</t>
  </si>
  <si>
    <t>Arduino UNO with cable</t>
  </si>
  <si>
    <t>Resistor 220 ohm 1/4W</t>
  </si>
  <si>
    <t>Jumper cables MM 10cm</t>
  </si>
  <si>
    <t>Qty per student</t>
  </si>
  <si>
    <t>[Ali0</t>
  </si>
  <si>
    <t>[Ali1</t>
  </si>
  <si>
    <t>[Ali4</t>
  </si>
  <si>
    <t>[Ali7</t>
  </si>
  <si>
    <t>[Ali2</t>
  </si>
  <si>
    <t>[Ali3</t>
  </si>
  <si>
    <t>[Ali5</t>
  </si>
  <si>
    <t>[Ali6</t>
  </si>
  <si>
    <t>[Ali8</t>
  </si>
  <si>
    <t>[Ali9</t>
  </si>
  <si>
    <t>[Ali10</t>
  </si>
  <si>
    <t>https://www.aliexpress.com/item/Free-Shipping-100PCS-2-pins-6-6-5-mm-Switch-Tactile-Push-Button-Switches-6x6x5mm/1393753898.html</t>
  </si>
  <si>
    <t>https://www.aliexpress.com/item/FREE-SHIPPING-10PCS-TMP36-TMP36GT9-TMP36GT9Z-ADI-TO92-100-new-and-original/32419940830.html</t>
  </si>
  <si>
    <t>https://www.aliexpress.com/item/For-Raspberry-PI-Display-LCD-16x2-HD44780-LCD-16X2-Display-Module-LCD-1602-For-Arduino-Character/32578260849.html</t>
  </si>
  <si>
    <t>https://www.aliexpress.com/item/10PC-Lot-B10K-Single-Linear-Pot-Potentiometer-10K-15mm-Shaft-with-Nuts-Shims-YXSMDZ142/32238712661.html</t>
  </si>
  <si>
    <t>https://www.aliexpress.com/item/Free-shipping-100pcs-lot-5mm-RGB-LED-Common-Cathode-4-Pins-Tri-Color-Emitting-Diodes-f5/1895359267.html</t>
  </si>
  <si>
    <t>https://www.aliexpress.com/item/J34-Free-Shipping-1-set-200Pcs-3mm-5mm-LED-Light-White-Yellow-Red-Blue-Green-Assortment/32655072420.html</t>
  </si>
  <si>
    <t>https://www.aliexpress.com/item/10pcs-5v-Active-Buzzer-Magnetic-Long-Continous-Beep-Tone-Alarm-Ringer-12mm-MINI-Active-Piezo-Buzzers/32620122626.html</t>
  </si>
  <si>
    <t>https://www.aliexpress.com/item/10PCS-L293D-L293-293-DIP-16-Stepper-Driver-Chip-IC-100-New-Free-Shipping/32647681148.html</t>
  </si>
  <si>
    <t>https://www.aliexpress.com/item/Free-shipping-10pcs-EL4N35-DIP-4N35/32443608810.html</t>
  </si>
  <si>
    <t>https://www.aliexpress.com/item/0-24V-Top-Mosfet-Button-IRF520-MOS-Driver-Module-For-Arduino-MCU-ARM-Raspberry-pi/32722409551.html</t>
  </si>
  <si>
    <t>https://www.aliexpress.com/item/Free-Shipping-100PCS-25v-100uF-Aluminum-Electrolytic-Capacitor-100uf-25v-6x12mm/696401700.html</t>
  </si>
  <si>
    <t>https://www.aliexpress.com/item/100pcs-lot-Multilayer-ceramic-capacitor-0-1uF-104-50V-100nF-104M/32429917283.html</t>
  </si>
  <si>
    <t>https://www.aliexpress.com/item/Total-2100pcs-1-1-4W-Metal-Film-Resistor-Assorted-Kit-21-Values-1-Ohm-1M-Ohm/1065989389.html</t>
  </si>
  <si>
    <t>https://www.aliexpress.com/item/Professional-And-Practical-AN8001-Digital-Multimeter-6000-Counts-Backlight-AC-DC-Ammeter-Voltmeter-Ohm-Portable-Meter/32777736030.html</t>
  </si>
  <si>
    <t>https://www.aliexpress.com/item/3-in-1-USB-FLASH-Drive-For-iPhone-6-6-Plus-5S-ipad-Metal-Pen-drive/32647686637.html</t>
  </si>
  <si>
    <t>https://www.aliexpress.com/item/20pcs-lot-factory-standard-DC-6V-130-16140-DC-Motor-with-varistor-12500-rpm-toy-motor/1987748858.html</t>
  </si>
  <si>
    <t>https://www.aliexpress.com/item/Fast-shipping-UNO-R3-9V-Battery-Connector-9V-battery-clip-for-arduino-12pcs-lot-in-stock/1954763219.html</t>
  </si>
  <si>
    <t>https://www.aliexpress.com/item/Free-Shipping-1lot-10pcs-1x40-Pin-2-54mm-Single-Row-Female-10pcs-1x40-Male-Pin-Header/32743329658.html</t>
  </si>
  <si>
    <t>https://www.aliexpress.com/item/Free-Shipping-10PCS-UNO-Proto-Shield-prototype-expansion-board-with-SYB-170-mini-breadboard-based-For/32517850344.html</t>
  </si>
  <si>
    <t>https://www.aliexpress.com/item/10Pcs-DIY-Prototype-Paper-PCB-Universal-Experiment-Matrix-Circuit-Board-5x7CM/32748937595.html</t>
  </si>
  <si>
    <t>https://www.aliexpress.com/item/Free-shipping-Dupont-line-120pcs-10cm-male-to-male-male-to-female-and-female-to-female/32714431608.html</t>
  </si>
  <si>
    <t>ORDER NOT DELIVERED https://www.aliexpress.com/item/Free-Shipping-TTP229-16-way-Switch-Touch-Sensor-Capacitive-Touch-Sensor-Module/1976956143.html</t>
  </si>
  <si>
    <t>https://www.aliexpress.com/item/20PCS-x-5528-Light-Dependent-Resistor-LDR-5MM-Photoresistor-wholesale-and-retail-Photoconductive-resistance-for-arduino/32623615207.html</t>
  </si>
  <si>
    <t>https://www.aliexpress.com/item/37-IN-1-BOX-Sensor-Kits-37-SENSOR-KIT-For-Arduino-HIGH-QUALITY-FREE-SHIPPING/32592140121.html</t>
  </si>
  <si>
    <t>https://www.aliexpress.com/item/Free-Shipping-10pc-Quality-mini-bread-board-breadboard-8-5CM-x-5-5CM-400-holes/1785291644.html</t>
  </si>
  <si>
    <t>https://www.aliexpress.com/item/10pcs-lot-Tower-Pro-Rc-Mini-Micro-9g-1-6KG-Servo-SG90-for-RC-250-450/1418580404.html</t>
  </si>
  <si>
    <t>https://www.aliexpress.com/item/50-pcs-2V-6V-DC-1027-Coin-vibration-motor-3V-66mA-Common-used-Micro-vibration-motor/32635585150.html</t>
  </si>
  <si>
    <t>https://www.aliexpress.com/item/100pcs-5mm-Transparent-Round-3-Pin-Red-Green-Dual-bi-Color-Bicolor-Common-Anode-LED-Light/32278338519.html</t>
  </si>
  <si>
    <t>https://www.aliexpress.com/item/Best-price-10pcs-lot-MB102-Solderless-Breadboard-Power-Supply-Module-3-3V-or-5V/32505402973.html</t>
  </si>
  <si>
    <t>https://www.aliexpress.com/item/free-shipping-1pcs-lot-ATMEGA328P-PU-ATMEGA328-PU-CHIP-ATMEGA328-Microcontroller-MCU-AVR-32K-20MHz-FLASH/32642535322.html</t>
  </si>
  <si>
    <t>https://www.aliexpress.com/item/UNO-R3-for-Arduino-with-LOGO-MEGA328P-ATMEGA16U2-1PCS-UNO-R3-1PCS-cables/32680608066.html</t>
  </si>
  <si>
    <t>https://www.aliexpress.com/item/New-Pro-Micro-for-arduino-ATmega32U4-5V-16MHz-Module-with-2-row-pin-header-For-Leonardo/32768308647.html</t>
  </si>
  <si>
    <t>https://www.aliexpress.com/item/Free-Shipping-MEGA2560-R3-MEGA2560-REV3-ATMEGA2560-16AU-Board-USB-Cable-compatible-We-are-the-manufacturer/32513419382.html</t>
  </si>
  <si>
    <t>https://www.aliexpress.com/item/1LOT-10PCS-Crystal-16MHZ-20PF-20PPM-2P-49S-SeriesHC-49US/32536588051.html</t>
  </si>
  <si>
    <t>https://www.aliexpress.com/item/Free-Shipping-10pcs-LM7805-L7805-7805-Voltage-Regulator-IC-5V-1-5A-TO-220/32647445141.html</t>
  </si>
  <si>
    <t>https://www.aliexpress.com/item/2PF-0-1UF-30value-50V-Ceramic-Capacitor-Assorted-kit-Assortment-Set-2PF-0-1UF-EACH-10PCS/32505061143.html</t>
  </si>
  <si>
    <t>https://www.aliexpress.com/item/1PCS-CP2102-USB-2-0-to-TTL-UART-Module-6Pin-Serial-Converter-STC-Replace-FT232/32717417395.html</t>
  </si>
  <si>
    <t>https://www.aliexpress.com/item/New-hot-5pcs-Ultrasonic-Module-HC-SR04-Distance-Measuring-Transducer-Sensor-HC-SR04-HCSR04/32240628994.html</t>
  </si>
  <si>
    <t>https://www.aliexpress.com/item/Free-shipping-RFID-module-RC522-Kits-13-56-Mhz-6cm-With-Tags-SPI-Write-Read-for/32672204045.html</t>
  </si>
  <si>
    <t>https://www.aliexpress.com/item/100pcs-lot-New-Original-IN4007-1N4007-4007-1A-1000V-DO-41-DO-41-Rectifier-Diode-Free/32480013238.html</t>
  </si>
  <si>
    <t>https://www.aliexpress.com/item/20PCS-Transistor-PN2222A-PN2222-TO-92-NPN/32539016139.html</t>
  </si>
  <si>
    <t>https://www.aliexpress.com/item/30m-22AWG-Flexible-Silicone-Wire-Cable-5-color-Mix-box-1-box-2-package-Electrical-Wire/32740717369.html</t>
  </si>
  <si>
    <t>https://www.aliexpress.com/item/SENXIN-5PCS-M27C256B-12F1-CDIP-28/32645901097.html</t>
  </si>
  <si>
    <t>https://www.aliexpress.com/item/PALO-2016-New-Rechargeable-LCD-Display-Smart-Screen-Battery-Charger-For-Ni-MH-NI-CD-AA/32774452659.html</t>
  </si>
  <si>
    <t>https://www.aliexpress.com/item/Wholesales-8pcs-lot-ETINESAN-9v-450mAh-Ni-MH-Rechargeable-9-Volt-NiMH-Battery-Batteries-use-Camera/32535390438.html</t>
  </si>
  <si>
    <t>https://www.aliexpress.com/item/2pcs-lot-ETINESAN-9v-450mAh-Ni-MH-Rechargeable-9-Volt-NiMH-Battery-Batteries-use-Camera/32526344023.html</t>
  </si>
  <si>
    <t>https://www.aliexpress.com/item/4-20pcs-YCDC-1-2V-AAA-Ni-Mh-1000mAh-Rechargeable-Batteries-High-Capacity-Pre-charged-Batteries/32803644245.html</t>
  </si>
  <si>
    <t>https://www.aliexpress.com/item/Electrical-Soldering-Iron-Hand-Welding-Rework-Repair-Tool-EU-Plug-220V-60W-Adjustable-Temperature-Soldering-Gun/32762635641.html</t>
  </si>
  <si>
    <t>https://www.aliexpress.com/item/New-Welding-Iron-Wire-Reel-100g-3-5oz-FLUX-2-0-1mm-63-37-45FT-Tin/32583004483.html</t>
  </si>
  <si>
    <t>https://www.aliexpress.com/item/Free-Shipping-Brand-New-1pcs-Wire-With-Stand-Set-Welding-Soldering-Solder-Iron-Tip-Cleaner-Cleaning/32687250403.html</t>
  </si>
  <si>
    <t>ORDER NOT DELIVERED https://www.aliexpress.com/item/Free-Shipping-20PCS-NE555-NE555P-NE555N-555-DIP-8/1566464574.html</t>
  </si>
  <si>
    <t>https://www.aliexpress.com/item/Free-Shipping-20pcs-LM358-LM358N-LM358P-DIP8-integrated-circuits/665588200.html</t>
  </si>
  <si>
    <t>https://www.aliexpress.com/item/1pcs-Nipper-Hand-Tools-Practical-Electrical-Wire-Cable-Cutters-Cutting-Side-Snips-Flush-Pliers-Mini-Pliers/32790350473.html</t>
  </si>
  <si>
    <t>https://www.aliexpress.com/item/10pcs-free-shipping-SN74HC595N-SN74HC595-74HC595N-74HC595-DIP-16-Counter-Shift-Registers-Tri-State-8-Bit/32429190104.html</t>
  </si>
  <si>
    <t>https://www.aliexpress.com/item/50PCS-Free-Shipping-Chip-AM26LS31C-AM26LS31CDR-Driver-IC-Chip-SOP-16/32752447032.html</t>
  </si>
  <si>
    <t>Website</t>
  </si>
  <si>
    <t>[Ali11</t>
  </si>
  <si>
    <t>Activity 7</t>
  </si>
  <si>
    <t>Rpi case and power supply</t>
  </si>
  <si>
    <t>https://www.amazon.ca/gp/product/B010Q57T02/ref=ox_sc_act_title_3?smid=A3DWYIK6Y9EEQB&amp;psc=1</t>
  </si>
  <si>
    <t>https://www.amazon.ca/gp/product/B00ZMV7RL2/ref=ox_sc_act_title_2?smid=A2C39XWN0IG38K&amp;psc=1</t>
  </si>
  <si>
    <t>https://www.amazon.ca/gp/product/B06XXSZVLM/ref=ox_sc_act_title_1?smid=AMIHZKLK542FQ&amp;psc=1</t>
  </si>
  <si>
    <t>https://www.amazon.ca/gp/product/B01CD5VC92/ref=ox_sc_act_title_4?smid=A34IVHW5OUAV7P&amp;psc=1</t>
  </si>
  <si>
    <t>NRS</t>
  </si>
  <si>
    <t>CAD/USD from MasterCard through AliExpresss and Digilent USD charges 201706</t>
  </si>
  <si>
    <t>CAD/NRS 20170924</t>
  </si>
  <si>
    <t>Wire stripper</t>
  </si>
  <si>
    <t>Screw driver set</t>
  </si>
  <si>
    <t>Solder tip sponge</t>
  </si>
  <si>
    <t>Soldering iron 40W</t>
  </si>
  <si>
    <t>Soldering iron stand</t>
  </si>
  <si>
    <t>Solder</t>
  </si>
  <si>
    <t>Extra soldering tip</t>
  </si>
  <si>
    <t>100m solid wire, 2x twisted</t>
  </si>
  <si>
    <t>Solder flux</t>
  </si>
  <si>
    <t>Solder pump</t>
  </si>
  <si>
    <t>LED 5mm white</t>
  </si>
  <si>
    <t>Battery Lithium CR2025</t>
  </si>
  <si>
    <t>Prototype board</t>
  </si>
  <si>
    <t>Motor DC 12v</t>
  </si>
  <si>
    <t>Bangemudha, Kathmandu</t>
  </si>
  <si>
    <t>3-plug extension cord w/ switches</t>
  </si>
  <si>
    <t>for soldering irons and Rpis</t>
  </si>
  <si>
    <t>Cable ties</t>
  </si>
  <si>
    <t>DPDT Switches</t>
  </si>
  <si>
    <t>Electical Tape</t>
  </si>
  <si>
    <t>Wire stripper (variable)</t>
  </si>
  <si>
    <t>Potentiometer 10k, small</t>
  </si>
  <si>
    <t>Light Circuit for Soldering Activity</t>
  </si>
  <si>
    <t>LSR Light Sensitive Resistor</t>
  </si>
  <si>
    <t>Computer Solution</t>
  </si>
  <si>
    <t>24 gbit port neetwork switch</t>
  </si>
  <si>
    <t>Wireless Router</t>
  </si>
  <si>
    <t>for PiNet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</si>
</sst>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liexpress.com/item/50PCS-Free-Shipping-Chip-AM26LS31C-AM26LS31CDR-Driver-IC-Chip-SOP-16/32752447032.html" TargetMode="External"/><Relationship Id="rId1" Type="http://schemas.openxmlformats.org/officeDocument/2006/relationships/hyperlink" Target="https://www.aliexpress.com/item/10pcs-free-shipping-SN74HC595N-SN74HC595-74HC595N-74HC595-DIP-16-Counter-Shift-Registers-Tri-State-8-Bit/3242919010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zoomScale="85" zoomScaleNormal="85" workbookViewId="0">
      <selection activeCell="J102" sqref="J102"/>
    </sheetView>
  </sheetViews>
  <sheetFormatPr defaultColWidth="2.7109375" defaultRowHeight="15" x14ac:dyDescent="0.25"/>
  <cols>
    <col min="1" max="1" width="9.42578125" customWidth="1"/>
    <col min="2" max="2" width="6.85546875" customWidth="1"/>
    <col min="3" max="3" width="33.140625" customWidth="1"/>
    <col min="4" max="4" width="6.5703125" customWidth="1"/>
    <col min="5" max="5" width="11.28515625" bestFit="1" customWidth="1"/>
    <col min="6" max="6" width="6.42578125" bestFit="1" customWidth="1"/>
    <col min="7" max="7" width="12" bestFit="1" customWidth="1"/>
    <col min="8" max="8" width="6.42578125" customWidth="1"/>
    <col min="9" max="9" width="11.85546875" style="2" bestFit="1" customWidth="1"/>
    <col min="10" max="10" width="3.5703125" customWidth="1"/>
    <col min="11" max="11" width="3.85546875" customWidth="1"/>
    <col min="12" max="12" width="7.140625" customWidth="1"/>
    <col min="13" max="13" width="7.85546875" customWidth="1"/>
    <col min="14" max="14" width="9.140625" bestFit="1" customWidth="1"/>
  </cols>
  <sheetData>
    <row r="1" spans="1:14" x14ac:dyDescent="0.25">
      <c r="A1" t="s">
        <v>93</v>
      </c>
      <c r="B1">
        <v>1.38</v>
      </c>
      <c r="C1" t="s">
        <v>200</v>
      </c>
    </row>
    <row r="2" spans="1:14" x14ac:dyDescent="0.25">
      <c r="B2">
        <f t="shared" ref="B2" si="0">1/78</f>
        <v>1.282051282051282E-2</v>
      </c>
      <c r="C2" t="s">
        <v>201</v>
      </c>
    </row>
    <row r="4" spans="1:14" x14ac:dyDescent="0.25">
      <c r="A4" t="s">
        <v>23</v>
      </c>
      <c r="B4" t="s">
        <v>75</v>
      </c>
      <c r="C4" t="s">
        <v>0</v>
      </c>
      <c r="D4" t="s">
        <v>3</v>
      </c>
      <c r="E4" t="s">
        <v>4</v>
      </c>
      <c r="F4" t="s">
        <v>1</v>
      </c>
      <c r="G4" t="s">
        <v>5</v>
      </c>
      <c r="H4" t="s">
        <v>90</v>
      </c>
      <c r="I4" s="2" t="s">
        <v>91</v>
      </c>
      <c r="J4" t="s">
        <v>69</v>
      </c>
      <c r="K4" t="s">
        <v>108</v>
      </c>
      <c r="L4" t="s">
        <v>109</v>
      </c>
      <c r="M4" t="s">
        <v>191</v>
      </c>
      <c r="N4" t="s">
        <v>193</v>
      </c>
    </row>
    <row r="5" spans="1:14" x14ac:dyDescent="0.25">
      <c r="A5" t="s">
        <v>24</v>
      </c>
      <c r="B5" t="s">
        <v>76</v>
      </c>
      <c r="C5" t="s">
        <v>6</v>
      </c>
      <c r="D5">
        <v>100</v>
      </c>
      <c r="E5">
        <v>1.6</v>
      </c>
      <c r="F5">
        <v>1</v>
      </c>
      <c r="G5">
        <f>F5*E5</f>
        <v>1.6</v>
      </c>
      <c r="H5" t="s">
        <v>92</v>
      </c>
      <c r="I5" s="2">
        <f t="shared" ref="I5:I68" si="1">IF(H5="USD", G5*$B$1,IF(H5="NRS", G5*$B$2,G5))</f>
        <v>2.2079999999999997</v>
      </c>
      <c r="J5" t="s">
        <v>70</v>
      </c>
      <c r="K5" t="s">
        <v>70</v>
      </c>
      <c r="L5">
        <v>23</v>
      </c>
      <c r="M5" t="s">
        <v>136</v>
      </c>
    </row>
    <row r="6" spans="1:14" x14ac:dyDescent="0.25">
      <c r="A6" t="s">
        <v>24</v>
      </c>
      <c r="B6" t="s">
        <v>76</v>
      </c>
      <c r="C6" t="s">
        <v>7</v>
      </c>
      <c r="D6">
        <v>10</v>
      </c>
      <c r="E6">
        <v>7.5</v>
      </c>
      <c r="F6">
        <v>1</v>
      </c>
      <c r="G6">
        <f>F6*E6</f>
        <v>7.5</v>
      </c>
      <c r="H6" t="s">
        <v>92</v>
      </c>
      <c r="I6" s="2">
        <f t="shared" si="1"/>
        <v>10.35</v>
      </c>
      <c r="J6" t="s">
        <v>70</v>
      </c>
      <c r="K6" t="s">
        <v>70</v>
      </c>
      <c r="L6">
        <v>3</v>
      </c>
      <c r="M6" t="s">
        <v>137</v>
      </c>
    </row>
    <row r="7" spans="1:14" x14ac:dyDescent="0.25">
      <c r="A7" t="s">
        <v>24</v>
      </c>
      <c r="B7" t="s">
        <v>76</v>
      </c>
      <c r="C7" t="s">
        <v>8</v>
      </c>
      <c r="D7">
        <v>1</v>
      </c>
      <c r="E7">
        <v>1.84</v>
      </c>
      <c r="F7">
        <v>10</v>
      </c>
      <c r="G7">
        <f t="shared" ref="G7:G70" si="2">F7*E7</f>
        <v>18.400000000000002</v>
      </c>
      <c r="H7" t="s">
        <v>92</v>
      </c>
      <c r="I7" s="2">
        <f t="shared" si="1"/>
        <v>25.391999999999999</v>
      </c>
      <c r="J7" t="s">
        <v>70</v>
      </c>
      <c r="K7" t="s">
        <v>70</v>
      </c>
      <c r="L7">
        <v>316</v>
      </c>
      <c r="M7" t="s">
        <v>138</v>
      </c>
    </row>
    <row r="8" spans="1:14" x14ac:dyDescent="0.25">
      <c r="A8" t="s">
        <v>24</v>
      </c>
      <c r="B8" t="s">
        <v>76</v>
      </c>
      <c r="C8" t="s">
        <v>9</v>
      </c>
      <c r="D8">
        <v>10</v>
      </c>
      <c r="E8">
        <v>2.75</v>
      </c>
      <c r="F8">
        <v>1</v>
      </c>
      <c r="G8">
        <f t="shared" si="2"/>
        <v>2.75</v>
      </c>
      <c r="H8" t="s">
        <v>92</v>
      </c>
      <c r="I8" s="2">
        <f t="shared" si="1"/>
        <v>3.7949999999999999</v>
      </c>
      <c r="J8" t="s">
        <v>70</v>
      </c>
      <c r="K8" t="s">
        <v>70</v>
      </c>
      <c r="L8">
        <v>67</v>
      </c>
      <c r="M8" t="s">
        <v>139</v>
      </c>
    </row>
    <row r="9" spans="1:14" x14ac:dyDescent="0.25">
      <c r="A9" t="s">
        <v>24</v>
      </c>
      <c r="B9" t="s">
        <v>76</v>
      </c>
      <c r="C9" t="s">
        <v>12</v>
      </c>
      <c r="D9">
        <v>100</v>
      </c>
      <c r="E9">
        <v>2.99</v>
      </c>
      <c r="F9">
        <v>1</v>
      </c>
      <c r="G9">
        <f t="shared" si="2"/>
        <v>2.99</v>
      </c>
      <c r="H9" t="s">
        <v>92</v>
      </c>
      <c r="I9" s="2">
        <f t="shared" si="1"/>
        <v>4.1261999999999999</v>
      </c>
      <c r="J9" t="s">
        <v>70</v>
      </c>
      <c r="K9" t="s">
        <v>70</v>
      </c>
      <c r="L9">
        <v>39</v>
      </c>
      <c r="M9" t="s">
        <v>140</v>
      </c>
    </row>
    <row r="10" spans="1:14" x14ac:dyDescent="0.25">
      <c r="A10" t="s">
        <v>24</v>
      </c>
      <c r="B10" t="s">
        <v>76</v>
      </c>
      <c r="C10" t="s">
        <v>14</v>
      </c>
      <c r="D10">
        <v>200</v>
      </c>
      <c r="E10">
        <v>3.03</v>
      </c>
      <c r="F10">
        <v>1</v>
      </c>
      <c r="G10">
        <f t="shared" si="2"/>
        <v>3.03</v>
      </c>
      <c r="H10" t="s">
        <v>92</v>
      </c>
      <c r="I10" s="2">
        <f t="shared" si="1"/>
        <v>4.1813999999999991</v>
      </c>
      <c r="J10" t="s">
        <v>70</v>
      </c>
      <c r="K10" t="s">
        <v>70</v>
      </c>
      <c r="L10">
        <v>63</v>
      </c>
      <c r="M10" t="s">
        <v>141</v>
      </c>
    </row>
    <row r="11" spans="1:14" x14ac:dyDescent="0.25">
      <c r="A11" t="s">
        <v>24</v>
      </c>
      <c r="B11" t="s">
        <v>76</v>
      </c>
      <c r="C11" t="s">
        <v>16</v>
      </c>
      <c r="D11">
        <v>10</v>
      </c>
      <c r="E11">
        <v>1.37</v>
      </c>
      <c r="F11">
        <v>2</v>
      </c>
      <c r="G11">
        <f t="shared" si="2"/>
        <v>2.74</v>
      </c>
      <c r="H11" t="s">
        <v>92</v>
      </c>
      <c r="I11" s="2">
        <f t="shared" si="1"/>
        <v>3.7812000000000001</v>
      </c>
      <c r="J11" t="s">
        <v>70</v>
      </c>
      <c r="K11" t="s">
        <v>70</v>
      </c>
      <c r="L11">
        <v>34</v>
      </c>
      <c r="M11" t="s">
        <v>142</v>
      </c>
      <c r="N11">
        <v>1</v>
      </c>
    </row>
    <row r="12" spans="1:14" x14ac:dyDescent="0.25">
      <c r="A12" t="s">
        <v>24</v>
      </c>
      <c r="B12" t="s">
        <v>76</v>
      </c>
      <c r="C12" t="s">
        <v>18</v>
      </c>
      <c r="D12">
        <v>10</v>
      </c>
      <c r="E12">
        <v>2.2799999999999998</v>
      </c>
      <c r="F12">
        <v>2</v>
      </c>
      <c r="G12">
        <f t="shared" si="2"/>
        <v>4.5599999999999996</v>
      </c>
      <c r="H12" t="s">
        <v>92</v>
      </c>
      <c r="I12" s="2">
        <f t="shared" si="1"/>
        <v>6.2927999999999988</v>
      </c>
      <c r="J12" t="s">
        <v>72</v>
      </c>
      <c r="K12" t="s">
        <v>70</v>
      </c>
      <c r="L12">
        <v>21</v>
      </c>
      <c r="M12" t="s">
        <v>143</v>
      </c>
    </row>
    <row r="13" spans="1:14" x14ac:dyDescent="0.25">
      <c r="A13" t="s">
        <v>24</v>
      </c>
      <c r="B13" t="s">
        <v>76</v>
      </c>
      <c r="C13" t="s">
        <v>19</v>
      </c>
      <c r="D13">
        <v>10</v>
      </c>
      <c r="E13">
        <v>0.9</v>
      </c>
      <c r="F13">
        <v>2</v>
      </c>
      <c r="G13">
        <f t="shared" si="2"/>
        <v>1.8</v>
      </c>
      <c r="H13" t="s">
        <v>92</v>
      </c>
      <c r="I13" s="2">
        <f t="shared" si="1"/>
        <v>2.484</v>
      </c>
      <c r="J13" t="s">
        <v>72</v>
      </c>
      <c r="K13" t="s">
        <v>70</v>
      </c>
      <c r="L13">
        <v>9</v>
      </c>
      <c r="M13" t="s">
        <v>144</v>
      </c>
    </row>
    <row r="14" spans="1:14" x14ac:dyDescent="0.25">
      <c r="A14" t="s">
        <v>24</v>
      </c>
      <c r="B14" t="s">
        <v>76</v>
      </c>
      <c r="C14" t="s">
        <v>20</v>
      </c>
      <c r="D14">
        <v>10</v>
      </c>
      <c r="E14">
        <v>1.88</v>
      </c>
      <c r="F14">
        <v>2</v>
      </c>
      <c r="G14">
        <f t="shared" si="2"/>
        <v>3.76</v>
      </c>
      <c r="H14" t="s">
        <v>92</v>
      </c>
      <c r="I14" s="2">
        <f t="shared" si="1"/>
        <v>5.1887999999999996</v>
      </c>
      <c r="J14" t="s">
        <v>70</v>
      </c>
      <c r="M14" s="1" t="s">
        <v>190</v>
      </c>
    </row>
    <row r="15" spans="1:14" x14ac:dyDescent="0.25">
      <c r="A15" t="s">
        <v>24</v>
      </c>
      <c r="B15" t="s">
        <v>76</v>
      </c>
      <c r="C15" t="s">
        <v>21</v>
      </c>
      <c r="D15">
        <v>1</v>
      </c>
      <c r="E15">
        <v>0.53</v>
      </c>
      <c r="F15">
        <v>5</v>
      </c>
      <c r="G15">
        <f t="shared" si="2"/>
        <v>2.6500000000000004</v>
      </c>
      <c r="H15" t="s">
        <v>92</v>
      </c>
      <c r="I15" s="2">
        <f t="shared" si="1"/>
        <v>3.657</v>
      </c>
      <c r="J15" t="s">
        <v>72</v>
      </c>
      <c r="K15" t="s">
        <v>70</v>
      </c>
      <c r="L15">
        <v>43</v>
      </c>
      <c r="M15" t="s">
        <v>145</v>
      </c>
    </row>
    <row r="16" spans="1:14" x14ac:dyDescent="0.25">
      <c r="A16" t="s">
        <v>24</v>
      </c>
      <c r="B16" t="s">
        <v>76</v>
      </c>
      <c r="C16" t="s">
        <v>22</v>
      </c>
      <c r="D16">
        <v>100</v>
      </c>
      <c r="E16">
        <v>2.8</v>
      </c>
      <c r="F16">
        <v>1</v>
      </c>
      <c r="G16">
        <f t="shared" si="2"/>
        <v>2.8</v>
      </c>
      <c r="H16" t="s">
        <v>92</v>
      </c>
      <c r="I16" s="2">
        <f t="shared" si="1"/>
        <v>3.8639999999999994</v>
      </c>
      <c r="J16" t="s">
        <v>70</v>
      </c>
      <c r="K16" t="s">
        <v>70</v>
      </c>
      <c r="L16">
        <v>75</v>
      </c>
      <c r="M16" t="s">
        <v>146</v>
      </c>
    </row>
    <row r="17" spans="1:14" x14ac:dyDescent="0.25">
      <c r="B17" t="s">
        <v>76</v>
      </c>
      <c r="C17" t="s">
        <v>25</v>
      </c>
      <c r="D17">
        <v>100</v>
      </c>
      <c r="E17">
        <v>0.99</v>
      </c>
      <c r="F17">
        <v>2</v>
      </c>
      <c r="G17">
        <f t="shared" si="2"/>
        <v>1.98</v>
      </c>
      <c r="H17" t="s">
        <v>92</v>
      </c>
      <c r="I17" s="2">
        <f t="shared" si="1"/>
        <v>2.7323999999999997</v>
      </c>
      <c r="J17" t="s">
        <v>70</v>
      </c>
      <c r="K17" t="s">
        <v>70</v>
      </c>
      <c r="L17">
        <v>16</v>
      </c>
      <c r="M17" t="s">
        <v>147</v>
      </c>
    </row>
    <row r="18" spans="1:14" x14ac:dyDescent="0.25">
      <c r="A18" t="s">
        <v>24</v>
      </c>
      <c r="B18" t="s">
        <v>76</v>
      </c>
      <c r="C18" t="s">
        <v>26</v>
      </c>
      <c r="D18">
        <v>2100</v>
      </c>
      <c r="E18">
        <v>9</v>
      </c>
      <c r="F18">
        <v>1</v>
      </c>
      <c r="G18">
        <f t="shared" si="2"/>
        <v>9</v>
      </c>
      <c r="H18" t="s">
        <v>92</v>
      </c>
      <c r="I18" s="2">
        <f t="shared" si="1"/>
        <v>12.419999999999998</v>
      </c>
      <c r="J18" t="s">
        <v>70</v>
      </c>
      <c r="K18" t="s">
        <v>70</v>
      </c>
      <c r="L18">
        <v>256</v>
      </c>
      <c r="M18" t="s">
        <v>148</v>
      </c>
    </row>
    <row r="19" spans="1:14" x14ac:dyDescent="0.25">
      <c r="A19" t="s">
        <v>68</v>
      </c>
      <c r="B19" t="s">
        <v>76</v>
      </c>
      <c r="C19" t="s">
        <v>28</v>
      </c>
      <c r="D19">
        <v>1</v>
      </c>
      <c r="E19">
        <v>16</v>
      </c>
      <c r="F19">
        <v>2</v>
      </c>
      <c r="G19">
        <f t="shared" si="2"/>
        <v>32</v>
      </c>
      <c r="H19" t="s">
        <v>92</v>
      </c>
      <c r="I19" s="2">
        <f t="shared" si="1"/>
        <v>44.16</v>
      </c>
      <c r="J19" t="s">
        <v>70</v>
      </c>
      <c r="K19" t="s">
        <v>70</v>
      </c>
      <c r="L19">
        <v>454</v>
      </c>
      <c r="M19" t="s">
        <v>149</v>
      </c>
    </row>
    <row r="20" spans="1:14" x14ac:dyDescent="0.25">
      <c r="B20" t="s">
        <v>76</v>
      </c>
      <c r="C20" t="s">
        <v>29</v>
      </c>
      <c r="D20">
        <v>1</v>
      </c>
      <c r="E20">
        <v>4.08</v>
      </c>
      <c r="F20">
        <v>3</v>
      </c>
      <c r="G20">
        <f t="shared" si="2"/>
        <v>12.24</v>
      </c>
      <c r="H20" t="s">
        <v>92</v>
      </c>
      <c r="I20" s="2">
        <f t="shared" si="1"/>
        <v>16.891199999999998</v>
      </c>
      <c r="J20" t="s">
        <v>70</v>
      </c>
      <c r="K20" t="s">
        <v>70</v>
      </c>
      <c r="L20">
        <v>12</v>
      </c>
      <c r="M20" t="s">
        <v>150</v>
      </c>
    </row>
    <row r="21" spans="1:14" x14ac:dyDescent="0.25">
      <c r="A21" t="s">
        <v>24</v>
      </c>
      <c r="B21" t="s">
        <v>76</v>
      </c>
      <c r="C21" t="s">
        <v>30</v>
      </c>
      <c r="D21">
        <v>20</v>
      </c>
      <c r="E21">
        <v>12.65</v>
      </c>
      <c r="F21">
        <v>1</v>
      </c>
      <c r="G21">
        <f t="shared" si="2"/>
        <v>12.65</v>
      </c>
      <c r="H21" t="s">
        <v>92</v>
      </c>
      <c r="I21" s="2">
        <f t="shared" si="1"/>
        <v>17.457000000000001</v>
      </c>
      <c r="J21" t="s">
        <v>70</v>
      </c>
      <c r="K21" t="s">
        <v>70</v>
      </c>
      <c r="L21">
        <v>352</v>
      </c>
      <c r="M21" s="1" t="s">
        <v>151</v>
      </c>
    </row>
    <row r="22" spans="1:14" x14ac:dyDescent="0.25">
      <c r="A22" t="s">
        <v>24</v>
      </c>
      <c r="B22" t="s">
        <v>76</v>
      </c>
      <c r="C22" t="s">
        <v>31</v>
      </c>
      <c r="D22">
        <v>10</v>
      </c>
      <c r="E22">
        <v>1.19</v>
      </c>
      <c r="F22">
        <v>1</v>
      </c>
      <c r="G22">
        <f t="shared" si="2"/>
        <v>1.19</v>
      </c>
      <c r="H22" t="s">
        <v>92</v>
      </c>
      <c r="I22" s="2">
        <f t="shared" si="1"/>
        <v>1.6421999999999999</v>
      </c>
      <c r="J22" t="s">
        <v>70</v>
      </c>
      <c r="K22" t="s">
        <v>70</v>
      </c>
      <c r="L22">
        <v>48</v>
      </c>
      <c r="M22" t="s">
        <v>152</v>
      </c>
    </row>
    <row r="23" spans="1:14" x14ac:dyDescent="0.25">
      <c r="B23" t="s">
        <v>76</v>
      </c>
      <c r="C23" t="s">
        <v>33</v>
      </c>
      <c r="D23">
        <v>10</v>
      </c>
      <c r="E23">
        <v>1.85</v>
      </c>
      <c r="F23">
        <v>1</v>
      </c>
      <c r="G23">
        <f t="shared" si="2"/>
        <v>1.85</v>
      </c>
      <c r="H23" t="s">
        <v>92</v>
      </c>
      <c r="I23" s="2">
        <f t="shared" si="1"/>
        <v>2.5529999999999999</v>
      </c>
      <c r="J23" t="s">
        <v>72</v>
      </c>
      <c r="K23" t="s">
        <v>70</v>
      </c>
      <c r="L23">
        <v>57</v>
      </c>
      <c r="M23" t="s">
        <v>153</v>
      </c>
    </row>
    <row r="24" spans="1:14" x14ac:dyDescent="0.25">
      <c r="B24" t="s">
        <v>76</v>
      </c>
      <c r="C24" t="s">
        <v>34</v>
      </c>
      <c r="D24">
        <v>10</v>
      </c>
      <c r="E24">
        <v>13</v>
      </c>
      <c r="F24">
        <v>1</v>
      </c>
      <c r="G24">
        <f t="shared" si="2"/>
        <v>13</v>
      </c>
      <c r="H24" t="s">
        <v>92</v>
      </c>
      <c r="I24" s="2">
        <f t="shared" si="1"/>
        <v>17.939999999999998</v>
      </c>
      <c r="J24" t="s">
        <v>70</v>
      </c>
      <c r="K24" t="s">
        <v>70</v>
      </c>
      <c r="L24">
        <v>349</v>
      </c>
      <c r="M24" t="s">
        <v>154</v>
      </c>
    </row>
    <row r="25" spans="1:14" x14ac:dyDescent="0.25">
      <c r="B25" t="s">
        <v>76</v>
      </c>
      <c r="C25" t="s">
        <v>35</v>
      </c>
      <c r="D25">
        <v>10</v>
      </c>
      <c r="E25">
        <v>1.85</v>
      </c>
      <c r="F25">
        <v>2</v>
      </c>
      <c r="G25">
        <f t="shared" si="2"/>
        <v>3.7</v>
      </c>
      <c r="H25" t="s">
        <v>92</v>
      </c>
      <c r="I25" s="2">
        <f t="shared" si="1"/>
        <v>5.1059999999999999</v>
      </c>
      <c r="J25" t="s">
        <v>72</v>
      </c>
      <c r="K25" t="s">
        <v>70</v>
      </c>
      <c r="L25">
        <v>102</v>
      </c>
      <c r="M25" t="s">
        <v>155</v>
      </c>
    </row>
    <row r="26" spans="1:14" x14ac:dyDescent="0.25">
      <c r="A26" t="s">
        <v>24</v>
      </c>
      <c r="B26" t="s">
        <v>76</v>
      </c>
      <c r="C26" t="s">
        <v>36</v>
      </c>
      <c r="D26">
        <v>120</v>
      </c>
      <c r="E26">
        <v>1.69</v>
      </c>
      <c r="F26">
        <v>5</v>
      </c>
      <c r="G26">
        <f t="shared" si="2"/>
        <v>8.4499999999999993</v>
      </c>
      <c r="H26" t="s">
        <v>92</v>
      </c>
      <c r="I26" s="2">
        <f t="shared" si="1"/>
        <v>11.660999999999998</v>
      </c>
      <c r="J26" t="s">
        <v>70</v>
      </c>
      <c r="K26" t="s">
        <v>70</v>
      </c>
      <c r="L26">
        <v>295</v>
      </c>
      <c r="M26" t="s">
        <v>156</v>
      </c>
      <c r="N26">
        <v>3</v>
      </c>
    </row>
    <row r="27" spans="1:14" x14ac:dyDescent="0.25">
      <c r="B27" t="s">
        <v>76</v>
      </c>
      <c r="C27" t="s">
        <v>38</v>
      </c>
      <c r="D27">
        <v>1</v>
      </c>
      <c r="E27">
        <v>0.98</v>
      </c>
      <c r="F27">
        <v>10</v>
      </c>
      <c r="G27">
        <f t="shared" si="2"/>
        <v>9.8000000000000007</v>
      </c>
      <c r="H27" t="s">
        <v>92</v>
      </c>
      <c r="I27" s="2">
        <f t="shared" si="1"/>
        <v>13.523999999999999</v>
      </c>
      <c r="J27" t="s">
        <v>70</v>
      </c>
      <c r="M27" t="s">
        <v>157</v>
      </c>
    </row>
    <row r="28" spans="1:14" x14ac:dyDescent="0.25">
      <c r="B28" t="s">
        <v>76</v>
      </c>
      <c r="C28" t="s">
        <v>39</v>
      </c>
      <c r="D28">
        <v>20</v>
      </c>
      <c r="E28">
        <v>0.7</v>
      </c>
      <c r="F28">
        <v>2</v>
      </c>
      <c r="G28">
        <f t="shared" si="2"/>
        <v>1.4</v>
      </c>
      <c r="H28" t="s">
        <v>92</v>
      </c>
      <c r="I28" s="2">
        <f t="shared" si="1"/>
        <v>1.9319999999999997</v>
      </c>
      <c r="J28" t="s">
        <v>70</v>
      </c>
      <c r="K28" t="s">
        <v>70</v>
      </c>
      <c r="L28">
        <v>9</v>
      </c>
      <c r="M28" t="s">
        <v>158</v>
      </c>
    </row>
    <row r="29" spans="1:14" x14ac:dyDescent="0.25">
      <c r="B29" t="s">
        <v>76</v>
      </c>
      <c r="C29" t="s">
        <v>40</v>
      </c>
      <c r="D29">
        <v>1</v>
      </c>
      <c r="E29">
        <v>12.69</v>
      </c>
      <c r="F29">
        <v>2</v>
      </c>
      <c r="G29">
        <f t="shared" si="2"/>
        <v>25.38</v>
      </c>
      <c r="H29" t="s">
        <v>92</v>
      </c>
      <c r="I29" s="2">
        <f t="shared" si="1"/>
        <v>35.024399999999993</v>
      </c>
      <c r="J29" t="s">
        <v>70</v>
      </c>
      <c r="K29" t="s">
        <v>70</v>
      </c>
      <c r="L29">
        <v>261</v>
      </c>
      <c r="M29" t="s">
        <v>159</v>
      </c>
    </row>
    <row r="30" spans="1:14" x14ac:dyDescent="0.25">
      <c r="A30" t="s">
        <v>24</v>
      </c>
      <c r="B30" t="s">
        <v>76</v>
      </c>
      <c r="C30" t="s">
        <v>41</v>
      </c>
      <c r="D30">
        <v>10</v>
      </c>
      <c r="E30">
        <v>10.8</v>
      </c>
      <c r="F30">
        <v>1</v>
      </c>
      <c r="G30">
        <f t="shared" si="2"/>
        <v>10.8</v>
      </c>
      <c r="H30" t="s">
        <v>92</v>
      </c>
      <c r="I30" s="2">
        <f t="shared" si="1"/>
        <v>14.904</v>
      </c>
      <c r="J30" t="s">
        <v>70</v>
      </c>
      <c r="K30" t="s">
        <v>70</v>
      </c>
      <c r="L30">
        <v>335</v>
      </c>
      <c r="M30" t="s">
        <v>160</v>
      </c>
      <c r="N30">
        <v>1</v>
      </c>
    </row>
    <row r="31" spans="1:14" x14ac:dyDescent="0.25">
      <c r="A31" t="s">
        <v>24</v>
      </c>
      <c r="B31" t="s">
        <v>76</v>
      </c>
      <c r="C31" t="s">
        <v>43</v>
      </c>
      <c r="D31">
        <v>10</v>
      </c>
      <c r="E31">
        <v>12.9</v>
      </c>
      <c r="F31">
        <v>1</v>
      </c>
      <c r="G31">
        <f t="shared" si="2"/>
        <v>12.9</v>
      </c>
      <c r="H31" t="s">
        <v>92</v>
      </c>
      <c r="I31" s="2">
        <f t="shared" si="1"/>
        <v>17.802</v>
      </c>
      <c r="J31" t="s">
        <v>70</v>
      </c>
      <c r="K31" t="s">
        <v>70</v>
      </c>
      <c r="L31">
        <v>136</v>
      </c>
      <c r="M31" t="s">
        <v>161</v>
      </c>
    </row>
    <row r="32" spans="1:14" x14ac:dyDescent="0.25">
      <c r="B32" t="s">
        <v>76</v>
      </c>
      <c r="C32" t="s">
        <v>44</v>
      </c>
      <c r="D32">
        <v>50</v>
      </c>
      <c r="E32">
        <v>22</v>
      </c>
      <c r="F32">
        <v>1</v>
      </c>
      <c r="G32">
        <f t="shared" si="2"/>
        <v>22</v>
      </c>
      <c r="H32" t="s">
        <v>92</v>
      </c>
      <c r="I32" s="2">
        <f t="shared" si="1"/>
        <v>30.36</v>
      </c>
      <c r="J32" t="s">
        <v>70</v>
      </c>
      <c r="K32" t="s">
        <v>70</v>
      </c>
      <c r="L32">
        <v>47</v>
      </c>
      <c r="M32" t="s">
        <v>162</v>
      </c>
    </row>
    <row r="33" spans="1:14" x14ac:dyDescent="0.25">
      <c r="B33" t="s">
        <v>76</v>
      </c>
      <c r="C33" t="s">
        <v>45</v>
      </c>
      <c r="D33">
        <v>100</v>
      </c>
      <c r="E33">
        <v>4.83</v>
      </c>
      <c r="F33">
        <v>1</v>
      </c>
      <c r="G33">
        <f t="shared" si="2"/>
        <v>4.83</v>
      </c>
      <c r="H33" t="s">
        <v>92</v>
      </c>
      <c r="I33" s="2">
        <f t="shared" si="1"/>
        <v>6.6654</v>
      </c>
      <c r="J33" t="s">
        <v>72</v>
      </c>
      <c r="K33" t="s">
        <v>70</v>
      </c>
      <c r="L33">
        <v>37</v>
      </c>
      <c r="M33" t="s">
        <v>163</v>
      </c>
    </row>
    <row r="34" spans="1:14" x14ac:dyDescent="0.25">
      <c r="B34" t="s">
        <v>76</v>
      </c>
      <c r="C34" t="s">
        <v>46</v>
      </c>
      <c r="D34">
        <v>10</v>
      </c>
      <c r="E34">
        <v>5.43</v>
      </c>
      <c r="F34">
        <v>1</v>
      </c>
      <c r="G34">
        <f t="shared" si="2"/>
        <v>5.43</v>
      </c>
      <c r="H34" t="s">
        <v>92</v>
      </c>
      <c r="I34" s="2">
        <f t="shared" si="1"/>
        <v>7.4933999999999994</v>
      </c>
      <c r="J34" t="s">
        <v>70</v>
      </c>
      <c r="K34" t="s">
        <v>70</v>
      </c>
      <c r="L34">
        <v>133</v>
      </c>
      <c r="M34" t="s">
        <v>164</v>
      </c>
      <c r="N34">
        <v>1</v>
      </c>
    </row>
    <row r="35" spans="1:14" x14ac:dyDescent="0.25">
      <c r="B35" t="s">
        <v>76</v>
      </c>
      <c r="C35" t="s">
        <v>48</v>
      </c>
      <c r="D35">
        <v>1</v>
      </c>
      <c r="E35">
        <v>1.33</v>
      </c>
      <c r="F35">
        <v>10</v>
      </c>
      <c r="G35">
        <f t="shared" si="2"/>
        <v>13.3</v>
      </c>
      <c r="H35" t="s">
        <v>92</v>
      </c>
      <c r="I35" s="2">
        <f t="shared" si="1"/>
        <v>18.353999999999999</v>
      </c>
      <c r="J35" t="s">
        <v>70</v>
      </c>
      <c r="K35" t="s">
        <v>70</v>
      </c>
      <c r="L35">
        <v>22</v>
      </c>
      <c r="M35" t="s">
        <v>165</v>
      </c>
    </row>
    <row r="36" spans="1:14" x14ac:dyDescent="0.25">
      <c r="A36" t="s">
        <v>24</v>
      </c>
      <c r="B36" t="s">
        <v>76</v>
      </c>
      <c r="C36" t="s">
        <v>121</v>
      </c>
      <c r="D36">
        <v>1</v>
      </c>
      <c r="E36">
        <v>4.8</v>
      </c>
      <c r="F36">
        <v>10</v>
      </c>
      <c r="G36">
        <f t="shared" si="2"/>
        <v>48</v>
      </c>
      <c r="H36" t="s">
        <v>92</v>
      </c>
      <c r="I36" s="2">
        <f t="shared" si="1"/>
        <v>66.239999999999995</v>
      </c>
      <c r="J36" t="s">
        <v>70</v>
      </c>
      <c r="K36" t="s">
        <v>70</v>
      </c>
      <c r="L36">
        <v>580</v>
      </c>
      <c r="M36" t="s">
        <v>166</v>
      </c>
    </row>
    <row r="37" spans="1:14" x14ac:dyDescent="0.25">
      <c r="B37" t="s">
        <v>76</v>
      </c>
      <c r="C37" t="s">
        <v>50</v>
      </c>
      <c r="D37">
        <v>1</v>
      </c>
      <c r="E37">
        <v>2.9</v>
      </c>
      <c r="F37">
        <v>2</v>
      </c>
      <c r="G37">
        <f t="shared" si="2"/>
        <v>5.8</v>
      </c>
      <c r="H37" t="s">
        <v>92</v>
      </c>
      <c r="I37" s="2">
        <f t="shared" si="1"/>
        <v>8.0039999999999996</v>
      </c>
      <c r="J37" t="s">
        <v>70</v>
      </c>
      <c r="K37" t="s">
        <v>70</v>
      </c>
      <c r="L37">
        <v>9</v>
      </c>
      <c r="M37" t="s">
        <v>167</v>
      </c>
    </row>
    <row r="38" spans="1:14" x14ac:dyDescent="0.25">
      <c r="B38" t="s">
        <v>76</v>
      </c>
      <c r="C38" t="s">
        <v>51</v>
      </c>
      <c r="D38">
        <v>1</v>
      </c>
      <c r="E38">
        <v>9.5</v>
      </c>
      <c r="F38">
        <v>2</v>
      </c>
      <c r="G38">
        <f t="shared" si="2"/>
        <v>19</v>
      </c>
      <c r="H38" t="s">
        <v>92</v>
      </c>
      <c r="I38" s="2">
        <f t="shared" si="1"/>
        <v>26.22</v>
      </c>
      <c r="J38" t="s">
        <v>70</v>
      </c>
      <c r="K38" t="s">
        <v>70</v>
      </c>
      <c r="L38">
        <v>72</v>
      </c>
      <c r="M38" t="s">
        <v>168</v>
      </c>
    </row>
    <row r="39" spans="1:14" x14ac:dyDescent="0.25">
      <c r="B39" t="s">
        <v>76</v>
      </c>
      <c r="C39" t="s">
        <v>52</v>
      </c>
      <c r="D39">
        <v>10</v>
      </c>
      <c r="E39">
        <v>1.89</v>
      </c>
      <c r="F39">
        <v>1</v>
      </c>
      <c r="G39">
        <f t="shared" si="2"/>
        <v>1.89</v>
      </c>
      <c r="H39" t="s">
        <v>92</v>
      </c>
      <c r="I39" s="2">
        <f t="shared" si="1"/>
        <v>2.6081999999999996</v>
      </c>
      <c r="J39" t="s">
        <v>70</v>
      </c>
      <c r="K39" t="s">
        <v>70</v>
      </c>
      <c r="L39">
        <v>9</v>
      </c>
      <c r="M39" t="s">
        <v>169</v>
      </c>
    </row>
    <row r="40" spans="1:14" x14ac:dyDescent="0.25">
      <c r="B40" t="s">
        <v>76</v>
      </c>
      <c r="C40" t="s">
        <v>71</v>
      </c>
      <c r="D40">
        <v>10</v>
      </c>
      <c r="E40">
        <v>0.78</v>
      </c>
      <c r="F40">
        <v>2</v>
      </c>
      <c r="G40">
        <f t="shared" si="2"/>
        <v>1.56</v>
      </c>
      <c r="H40" t="s">
        <v>92</v>
      </c>
      <c r="I40" s="2">
        <f t="shared" si="1"/>
        <v>2.1528</v>
      </c>
      <c r="J40" t="s">
        <v>70</v>
      </c>
      <c r="K40" t="s">
        <v>70</v>
      </c>
      <c r="L40">
        <v>34</v>
      </c>
      <c r="M40" t="s">
        <v>170</v>
      </c>
    </row>
    <row r="41" spans="1:14" x14ac:dyDescent="0.25">
      <c r="B41" t="s">
        <v>76</v>
      </c>
      <c r="C41" t="s">
        <v>53</v>
      </c>
      <c r="D41">
        <v>300</v>
      </c>
      <c r="E41">
        <v>2</v>
      </c>
      <c r="F41">
        <v>2</v>
      </c>
      <c r="G41">
        <f t="shared" si="2"/>
        <v>4</v>
      </c>
      <c r="H41" t="s">
        <v>92</v>
      </c>
      <c r="I41" s="2">
        <f t="shared" si="1"/>
        <v>5.52</v>
      </c>
      <c r="J41" t="s">
        <v>70</v>
      </c>
      <c r="K41" t="s">
        <v>70</v>
      </c>
      <c r="L41">
        <v>58</v>
      </c>
      <c r="M41" t="s">
        <v>171</v>
      </c>
    </row>
    <row r="42" spans="1:14" x14ac:dyDescent="0.25">
      <c r="B42" t="s">
        <v>76</v>
      </c>
      <c r="C42" t="s">
        <v>54</v>
      </c>
      <c r="D42">
        <v>1</v>
      </c>
      <c r="E42">
        <v>1.08</v>
      </c>
      <c r="F42">
        <v>2</v>
      </c>
      <c r="G42">
        <f t="shared" si="2"/>
        <v>2.16</v>
      </c>
      <c r="H42" t="s">
        <v>92</v>
      </c>
      <c r="I42" s="2">
        <f t="shared" si="1"/>
        <v>2.9807999999999999</v>
      </c>
      <c r="J42" t="s">
        <v>70</v>
      </c>
      <c r="K42" t="s">
        <v>70</v>
      </c>
      <c r="L42">
        <v>10</v>
      </c>
      <c r="M42" t="s">
        <v>172</v>
      </c>
    </row>
    <row r="43" spans="1:14" x14ac:dyDescent="0.25">
      <c r="B43" t="s">
        <v>76</v>
      </c>
      <c r="C43" t="s">
        <v>55</v>
      </c>
      <c r="D43">
        <v>10</v>
      </c>
      <c r="E43">
        <v>8.34</v>
      </c>
      <c r="F43">
        <v>1</v>
      </c>
      <c r="G43">
        <f t="shared" si="2"/>
        <v>8.34</v>
      </c>
      <c r="H43" t="s">
        <v>92</v>
      </c>
      <c r="I43" s="2">
        <f t="shared" si="1"/>
        <v>11.509199999999998</v>
      </c>
      <c r="J43" t="s">
        <v>70</v>
      </c>
      <c r="K43" t="s">
        <v>70</v>
      </c>
      <c r="L43">
        <v>91</v>
      </c>
      <c r="M43" t="s">
        <v>173</v>
      </c>
    </row>
    <row r="44" spans="1:14" x14ac:dyDescent="0.25">
      <c r="B44" t="s">
        <v>76</v>
      </c>
      <c r="C44" t="s">
        <v>56</v>
      </c>
      <c r="D44">
        <v>1</v>
      </c>
      <c r="E44">
        <v>1.36</v>
      </c>
      <c r="F44">
        <v>5</v>
      </c>
      <c r="G44">
        <f t="shared" si="2"/>
        <v>6.8000000000000007</v>
      </c>
      <c r="H44" t="s">
        <v>92</v>
      </c>
      <c r="I44" s="2">
        <f t="shared" si="1"/>
        <v>9.3840000000000003</v>
      </c>
      <c r="J44" t="s">
        <v>70</v>
      </c>
      <c r="K44" t="s">
        <v>70</v>
      </c>
      <c r="L44">
        <v>105</v>
      </c>
      <c r="M44" t="s">
        <v>174</v>
      </c>
    </row>
    <row r="45" spans="1:14" x14ac:dyDescent="0.25">
      <c r="A45" t="s">
        <v>24</v>
      </c>
      <c r="B45" t="s">
        <v>76</v>
      </c>
      <c r="C45" t="s">
        <v>57</v>
      </c>
      <c r="D45">
        <v>100</v>
      </c>
      <c r="E45">
        <v>0.64</v>
      </c>
      <c r="F45">
        <v>2</v>
      </c>
      <c r="G45">
        <f t="shared" si="2"/>
        <v>1.28</v>
      </c>
      <c r="H45" t="s">
        <v>92</v>
      </c>
      <c r="I45" s="2">
        <f t="shared" si="1"/>
        <v>1.7664</v>
      </c>
      <c r="J45" t="s">
        <v>70</v>
      </c>
      <c r="K45" t="s">
        <v>70</v>
      </c>
      <c r="L45">
        <v>26</v>
      </c>
      <c r="M45" t="s">
        <v>175</v>
      </c>
    </row>
    <row r="46" spans="1:14" x14ac:dyDescent="0.25">
      <c r="B46" t="s">
        <v>76</v>
      </c>
      <c r="C46" t="s">
        <v>58</v>
      </c>
      <c r="D46">
        <v>20</v>
      </c>
      <c r="E46">
        <v>1.4</v>
      </c>
      <c r="F46">
        <v>1</v>
      </c>
      <c r="G46">
        <f t="shared" si="2"/>
        <v>1.4</v>
      </c>
      <c r="H46" t="s">
        <v>92</v>
      </c>
      <c r="I46" s="2">
        <f t="shared" si="1"/>
        <v>1.9319999999999997</v>
      </c>
      <c r="J46" t="s">
        <v>70</v>
      </c>
      <c r="K46" t="s">
        <v>70</v>
      </c>
      <c r="L46">
        <v>5</v>
      </c>
      <c r="M46" t="s">
        <v>176</v>
      </c>
    </row>
    <row r="47" spans="1:14" x14ac:dyDescent="0.25">
      <c r="B47" t="s">
        <v>76</v>
      </c>
      <c r="C47" t="s">
        <v>111</v>
      </c>
      <c r="D47">
        <v>10</v>
      </c>
      <c r="E47">
        <v>0.64</v>
      </c>
      <c r="F47">
        <v>2</v>
      </c>
      <c r="G47">
        <f t="shared" si="2"/>
        <v>1.28</v>
      </c>
      <c r="H47" t="s">
        <v>92</v>
      </c>
      <c r="I47" s="2">
        <f t="shared" si="1"/>
        <v>1.7664</v>
      </c>
      <c r="J47" t="s">
        <v>70</v>
      </c>
      <c r="K47" t="s">
        <v>70</v>
      </c>
      <c r="L47">
        <v>19</v>
      </c>
      <c r="M47" s="1" t="s">
        <v>189</v>
      </c>
    </row>
    <row r="48" spans="1:14" x14ac:dyDescent="0.25">
      <c r="B48" t="s">
        <v>76</v>
      </c>
      <c r="C48" t="s">
        <v>59</v>
      </c>
      <c r="D48">
        <v>1</v>
      </c>
      <c r="E48">
        <v>16.11</v>
      </c>
      <c r="F48">
        <v>1</v>
      </c>
      <c r="G48">
        <f t="shared" si="2"/>
        <v>16.11</v>
      </c>
      <c r="H48" t="s">
        <v>92</v>
      </c>
      <c r="I48" s="2">
        <f t="shared" si="1"/>
        <v>22.231799999999996</v>
      </c>
      <c r="J48" t="s">
        <v>70</v>
      </c>
      <c r="K48" t="s">
        <v>70</v>
      </c>
      <c r="L48">
        <v>254</v>
      </c>
      <c r="M48" t="s">
        <v>177</v>
      </c>
    </row>
    <row r="49" spans="1:14" x14ac:dyDescent="0.25">
      <c r="B49" t="s">
        <v>76</v>
      </c>
      <c r="C49" t="s">
        <v>60</v>
      </c>
      <c r="D49">
        <v>1</v>
      </c>
      <c r="E49">
        <v>1.17</v>
      </c>
      <c r="F49">
        <v>10</v>
      </c>
      <c r="G49">
        <f t="shared" si="2"/>
        <v>11.7</v>
      </c>
      <c r="H49" t="s">
        <v>92</v>
      </c>
      <c r="I49" s="2">
        <f t="shared" si="1"/>
        <v>16.145999999999997</v>
      </c>
      <c r="J49" t="s">
        <v>70</v>
      </c>
      <c r="K49" t="s">
        <v>70</v>
      </c>
      <c r="L49">
        <v>392</v>
      </c>
      <c r="M49" t="s">
        <v>178</v>
      </c>
    </row>
    <row r="50" spans="1:14" x14ac:dyDescent="0.25">
      <c r="A50" t="s">
        <v>68</v>
      </c>
      <c r="B50" t="s">
        <v>76</v>
      </c>
      <c r="C50" t="s">
        <v>61</v>
      </c>
      <c r="D50">
        <v>1</v>
      </c>
      <c r="E50">
        <v>14.8</v>
      </c>
      <c r="F50">
        <v>1</v>
      </c>
      <c r="G50">
        <f t="shared" si="2"/>
        <v>14.8</v>
      </c>
      <c r="H50" t="s">
        <v>92</v>
      </c>
      <c r="I50" s="2">
        <f t="shared" si="1"/>
        <v>20.423999999999999</v>
      </c>
      <c r="J50" t="s">
        <v>70</v>
      </c>
      <c r="K50" t="s">
        <v>70</v>
      </c>
      <c r="L50">
        <v>431</v>
      </c>
      <c r="M50" t="s">
        <v>179</v>
      </c>
    </row>
    <row r="51" spans="1:14" x14ac:dyDescent="0.25">
      <c r="B51" t="s">
        <v>76</v>
      </c>
      <c r="C51" t="s">
        <v>62</v>
      </c>
      <c r="D51">
        <v>8</v>
      </c>
      <c r="E51">
        <v>29.99</v>
      </c>
      <c r="F51">
        <v>1</v>
      </c>
      <c r="G51">
        <f t="shared" si="2"/>
        <v>29.99</v>
      </c>
      <c r="H51" t="s">
        <v>92</v>
      </c>
      <c r="I51" s="2">
        <f t="shared" si="1"/>
        <v>41.386199999999995</v>
      </c>
      <c r="J51" t="s">
        <v>70</v>
      </c>
      <c r="K51" t="s">
        <v>70</v>
      </c>
      <c r="L51">
        <v>281</v>
      </c>
      <c r="M51" t="s">
        <v>180</v>
      </c>
      <c r="N51">
        <v>1</v>
      </c>
    </row>
    <row r="52" spans="1:14" x14ac:dyDescent="0.25">
      <c r="B52" t="s">
        <v>76</v>
      </c>
      <c r="C52" t="s">
        <v>62</v>
      </c>
      <c r="D52">
        <v>2</v>
      </c>
      <c r="E52">
        <v>10.62</v>
      </c>
      <c r="F52">
        <v>1</v>
      </c>
      <c r="G52">
        <f t="shared" si="2"/>
        <v>10.62</v>
      </c>
      <c r="H52" t="s">
        <v>92</v>
      </c>
      <c r="I52" s="2">
        <f t="shared" si="1"/>
        <v>14.655599999999998</v>
      </c>
      <c r="J52" t="s">
        <v>70</v>
      </c>
      <c r="K52" t="s">
        <v>70</v>
      </c>
      <c r="L52">
        <v>70</v>
      </c>
      <c r="M52" t="s">
        <v>181</v>
      </c>
    </row>
    <row r="53" spans="1:14" x14ac:dyDescent="0.25">
      <c r="B53" t="s">
        <v>76</v>
      </c>
      <c r="C53" t="s">
        <v>64</v>
      </c>
      <c r="D53">
        <v>8</v>
      </c>
      <c r="E53">
        <v>7.09</v>
      </c>
      <c r="F53">
        <v>1</v>
      </c>
      <c r="G53">
        <f t="shared" si="2"/>
        <v>7.09</v>
      </c>
      <c r="H53" t="s">
        <v>92</v>
      </c>
      <c r="I53" s="2">
        <f t="shared" si="1"/>
        <v>9.7841999999999985</v>
      </c>
      <c r="J53" t="s">
        <v>70</v>
      </c>
      <c r="K53" t="s">
        <v>70</v>
      </c>
      <c r="L53">
        <v>112</v>
      </c>
      <c r="M53" t="s">
        <v>182</v>
      </c>
    </row>
    <row r="54" spans="1:14" x14ac:dyDescent="0.25">
      <c r="A54" t="s">
        <v>68</v>
      </c>
      <c r="B54" t="s">
        <v>76</v>
      </c>
      <c r="C54" t="s">
        <v>65</v>
      </c>
      <c r="D54">
        <v>1</v>
      </c>
      <c r="E54">
        <v>7.92</v>
      </c>
      <c r="F54">
        <v>1</v>
      </c>
      <c r="G54">
        <f t="shared" si="2"/>
        <v>7.92</v>
      </c>
      <c r="H54" t="s">
        <v>92</v>
      </c>
      <c r="I54" s="2">
        <f t="shared" si="1"/>
        <v>10.929599999999999</v>
      </c>
      <c r="J54" t="s">
        <v>70</v>
      </c>
      <c r="K54" t="s">
        <v>70</v>
      </c>
      <c r="L54">
        <v>115</v>
      </c>
      <c r="M54" t="s">
        <v>183</v>
      </c>
    </row>
    <row r="55" spans="1:14" x14ac:dyDescent="0.25">
      <c r="B55" t="s">
        <v>76</v>
      </c>
      <c r="C55" t="s">
        <v>66</v>
      </c>
      <c r="D55">
        <v>1</v>
      </c>
      <c r="E55">
        <v>3.46</v>
      </c>
      <c r="F55">
        <v>1</v>
      </c>
      <c r="G55">
        <f t="shared" si="2"/>
        <v>3.46</v>
      </c>
      <c r="H55" t="s">
        <v>92</v>
      </c>
      <c r="I55" s="2">
        <f t="shared" si="1"/>
        <v>4.7747999999999999</v>
      </c>
      <c r="J55" t="s">
        <v>70</v>
      </c>
      <c r="K55" t="s">
        <v>70</v>
      </c>
      <c r="L55">
        <v>100</v>
      </c>
      <c r="M55" t="s">
        <v>184</v>
      </c>
    </row>
    <row r="56" spans="1:14" x14ac:dyDescent="0.25">
      <c r="A56" t="s">
        <v>68</v>
      </c>
      <c r="B56" t="s">
        <v>76</v>
      </c>
      <c r="C56" t="s">
        <v>67</v>
      </c>
      <c r="D56">
        <v>1</v>
      </c>
      <c r="E56">
        <v>2.9</v>
      </c>
      <c r="F56">
        <v>1</v>
      </c>
      <c r="G56">
        <f t="shared" si="2"/>
        <v>2.9</v>
      </c>
      <c r="H56" t="s">
        <v>92</v>
      </c>
      <c r="I56" s="2">
        <f t="shared" si="1"/>
        <v>4.0019999999999998</v>
      </c>
      <c r="J56" t="s">
        <v>70</v>
      </c>
      <c r="K56" t="s">
        <v>70</v>
      </c>
      <c r="L56">
        <v>81</v>
      </c>
      <c r="M56" t="s">
        <v>185</v>
      </c>
    </row>
    <row r="57" spans="1:14" x14ac:dyDescent="0.25">
      <c r="B57" t="s">
        <v>76</v>
      </c>
      <c r="C57" t="s">
        <v>74</v>
      </c>
      <c r="D57">
        <v>20</v>
      </c>
      <c r="E57">
        <v>0.9</v>
      </c>
      <c r="F57">
        <v>2</v>
      </c>
      <c r="G57">
        <f t="shared" si="2"/>
        <v>1.8</v>
      </c>
      <c r="H57" t="s">
        <v>92</v>
      </c>
      <c r="I57" s="2">
        <f t="shared" si="1"/>
        <v>2.484</v>
      </c>
      <c r="J57" t="s">
        <v>70</v>
      </c>
      <c r="M57" t="s">
        <v>186</v>
      </c>
    </row>
    <row r="58" spans="1:14" x14ac:dyDescent="0.25">
      <c r="B58" t="s">
        <v>76</v>
      </c>
      <c r="C58" t="s">
        <v>110</v>
      </c>
      <c r="D58">
        <v>20</v>
      </c>
      <c r="E58">
        <v>0.89</v>
      </c>
      <c r="F58">
        <v>2</v>
      </c>
      <c r="G58">
        <f t="shared" si="2"/>
        <v>1.78</v>
      </c>
      <c r="H58" t="s">
        <v>92</v>
      </c>
      <c r="I58" s="2">
        <f t="shared" si="1"/>
        <v>2.4563999999999999</v>
      </c>
      <c r="J58" t="s">
        <v>70</v>
      </c>
      <c r="K58" t="s">
        <v>70</v>
      </c>
      <c r="L58">
        <v>30</v>
      </c>
      <c r="M58" t="s">
        <v>187</v>
      </c>
    </row>
    <row r="59" spans="1:14" x14ac:dyDescent="0.25">
      <c r="A59" t="s">
        <v>68</v>
      </c>
      <c r="B59" t="s">
        <v>76</v>
      </c>
      <c r="C59" t="s">
        <v>86</v>
      </c>
      <c r="D59">
        <v>1</v>
      </c>
      <c r="E59">
        <v>1.78</v>
      </c>
      <c r="F59">
        <v>1</v>
      </c>
      <c r="G59">
        <f t="shared" si="2"/>
        <v>1.78</v>
      </c>
      <c r="H59" t="s">
        <v>92</v>
      </c>
      <c r="I59" s="2">
        <f t="shared" si="1"/>
        <v>2.4563999999999999</v>
      </c>
      <c r="J59" t="s">
        <v>70</v>
      </c>
      <c r="K59" t="s">
        <v>70</v>
      </c>
      <c r="L59">
        <v>60</v>
      </c>
      <c r="M59" t="s">
        <v>188</v>
      </c>
    </row>
    <row r="60" spans="1:14" x14ac:dyDescent="0.25">
      <c r="A60" t="s">
        <v>68</v>
      </c>
      <c r="B60" t="s">
        <v>77</v>
      </c>
      <c r="C60" t="s">
        <v>78</v>
      </c>
      <c r="D60">
        <v>1</v>
      </c>
      <c r="E60">
        <v>179</v>
      </c>
      <c r="F60">
        <v>1</v>
      </c>
      <c r="G60">
        <f t="shared" si="2"/>
        <v>179</v>
      </c>
      <c r="H60" t="s">
        <v>92</v>
      </c>
      <c r="I60" s="2">
        <f t="shared" si="1"/>
        <v>247.01999999999998</v>
      </c>
      <c r="J60" t="s">
        <v>70</v>
      </c>
      <c r="K60" t="s">
        <v>70</v>
      </c>
      <c r="L60">
        <v>337</v>
      </c>
      <c r="M60" t="s">
        <v>82</v>
      </c>
    </row>
    <row r="61" spans="1:14" x14ac:dyDescent="0.25">
      <c r="A61" t="s">
        <v>68</v>
      </c>
      <c r="B61" t="s">
        <v>77</v>
      </c>
      <c r="C61" t="s">
        <v>79</v>
      </c>
      <c r="D61">
        <v>6</v>
      </c>
      <c r="E61">
        <v>14.99</v>
      </c>
      <c r="F61">
        <v>1</v>
      </c>
      <c r="G61">
        <f t="shared" si="2"/>
        <v>14.99</v>
      </c>
      <c r="H61" t="s">
        <v>92</v>
      </c>
      <c r="I61" s="2">
        <f t="shared" si="1"/>
        <v>20.686199999999999</v>
      </c>
      <c r="J61" t="s">
        <v>70</v>
      </c>
      <c r="K61" t="s">
        <v>70</v>
      </c>
      <c r="L61">
        <v>9</v>
      </c>
      <c r="M61" t="s">
        <v>83</v>
      </c>
    </row>
    <row r="62" spans="1:14" x14ac:dyDescent="0.25">
      <c r="A62" t="s">
        <v>68</v>
      </c>
      <c r="B62" t="s">
        <v>77</v>
      </c>
      <c r="C62" t="s">
        <v>80</v>
      </c>
      <c r="D62">
        <v>1</v>
      </c>
      <c r="E62">
        <v>19.989999999999998</v>
      </c>
      <c r="F62">
        <v>1</v>
      </c>
      <c r="G62">
        <f t="shared" si="2"/>
        <v>19.989999999999998</v>
      </c>
      <c r="H62" t="s">
        <v>92</v>
      </c>
      <c r="I62" s="2">
        <f t="shared" si="1"/>
        <v>27.586199999999995</v>
      </c>
      <c r="J62" t="s">
        <v>70</v>
      </c>
      <c r="K62" t="s">
        <v>70</v>
      </c>
      <c r="L62">
        <v>69</v>
      </c>
      <c r="M62" t="s">
        <v>85</v>
      </c>
    </row>
    <row r="63" spans="1:14" x14ac:dyDescent="0.25">
      <c r="A63" t="s">
        <v>68</v>
      </c>
      <c r="B63" t="s">
        <v>77</v>
      </c>
      <c r="C63" t="s">
        <v>81</v>
      </c>
      <c r="D63">
        <v>2</v>
      </c>
      <c r="E63">
        <v>19.989999999999998</v>
      </c>
      <c r="F63">
        <v>1</v>
      </c>
      <c r="G63">
        <f t="shared" si="2"/>
        <v>19.989999999999998</v>
      </c>
      <c r="H63" t="s">
        <v>92</v>
      </c>
      <c r="I63" s="2">
        <f t="shared" si="1"/>
        <v>27.586199999999995</v>
      </c>
      <c r="J63" t="s">
        <v>70</v>
      </c>
      <c r="K63" t="s">
        <v>70</v>
      </c>
      <c r="L63">
        <v>117</v>
      </c>
      <c r="M63" t="s">
        <v>84</v>
      </c>
    </row>
    <row r="64" spans="1:14" x14ac:dyDescent="0.25">
      <c r="A64" t="s">
        <v>87</v>
      </c>
      <c r="B64" t="s">
        <v>88</v>
      </c>
      <c r="C64" t="s">
        <v>89</v>
      </c>
      <c r="D64">
        <v>1</v>
      </c>
      <c r="E64">
        <v>9.9499999999999993</v>
      </c>
      <c r="F64">
        <v>7</v>
      </c>
      <c r="G64">
        <f t="shared" si="2"/>
        <v>69.649999999999991</v>
      </c>
      <c r="H64" t="s">
        <v>94</v>
      </c>
      <c r="I64" s="2">
        <f t="shared" si="1"/>
        <v>69.649999999999991</v>
      </c>
      <c r="J64" t="s">
        <v>70</v>
      </c>
      <c r="K64" t="s">
        <v>70</v>
      </c>
      <c r="L64">
        <v>434</v>
      </c>
      <c r="M64" t="s">
        <v>95</v>
      </c>
    </row>
    <row r="65" spans="1:13" x14ac:dyDescent="0.25">
      <c r="A65" t="s">
        <v>87</v>
      </c>
      <c r="B65" t="s">
        <v>88</v>
      </c>
      <c r="C65" t="s">
        <v>24</v>
      </c>
      <c r="D65">
        <v>1</v>
      </c>
      <c r="E65">
        <v>104.99</v>
      </c>
      <c r="F65">
        <v>1</v>
      </c>
      <c r="G65">
        <f t="shared" si="2"/>
        <v>104.99</v>
      </c>
      <c r="H65" t="s">
        <v>94</v>
      </c>
      <c r="I65" s="2">
        <f t="shared" si="1"/>
        <v>104.99</v>
      </c>
      <c r="J65" t="s">
        <v>70</v>
      </c>
      <c r="K65" t="s">
        <v>70</v>
      </c>
      <c r="L65">
        <v>835</v>
      </c>
      <c r="M65" t="s">
        <v>96</v>
      </c>
    </row>
    <row r="66" spans="1:13" x14ac:dyDescent="0.25">
      <c r="A66" t="s">
        <v>87</v>
      </c>
      <c r="B66" t="s">
        <v>88</v>
      </c>
      <c r="C66" t="s">
        <v>98</v>
      </c>
      <c r="D66">
        <v>1</v>
      </c>
      <c r="E66">
        <v>10.99</v>
      </c>
      <c r="F66">
        <v>7</v>
      </c>
      <c r="G66">
        <f t="shared" si="2"/>
        <v>76.930000000000007</v>
      </c>
      <c r="H66" t="s">
        <v>94</v>
      </c>
      <c r="I66" s="2">
        <f t="shared" si="1"/>
        <v>76.930000000000007</v>
      </c>
      <c r="J66" t="s">
        <v>70</v>
      </c>
      <c r="K66" t="s">
        <v>70</v>
      </c>
      <c r="L66">
        <v>862</v>
      </c>
      <c r="M66" t="s">
        <v>97</v>
      </c>
    </row>
    <row r="67" spans="1:13" x14ac:dyDescent="0.25">
      <c r="A67" t="s">
        <v>87</v>
      </c>
      <c r="B67" t="s">
        <v>88</v>
      </c>
      <c r="C67" t="s">
        <v>99</v>
      </c>
      <c r="D67">
        <v>1</v>
      </c>
      <c r="E67">
        <v>19.95</v>
      </c>
      <c r="F67">
        <v>7</v>
      </c>
      <c r="G67">
        <f t="shared" si="2"/>
        <v>139.65</v>
      </c>
      <c r="H67" t="s">
        <v>94</v>
      </c>
      <c r="I67" s="2">
        <f t="shared" si="1"/>
        <v>139.65</v>
      </c>
      <c r="J67" t="s">
        <v>70</v>
      </c>
      <c r="K67" t="s">
        <v>70</v>
      </c>
      <c r="L67">
        <v>23</v>
      </c>
      <c r="M67" t="s">
        <v>100</v>
      </c>
    </row>
    <row r="68" spans="1:13" x14ac:dyDescent="0.25">
      <c r="A68" t="s">
        <v>87</v>
      </c>
      <c r="B68" t="s">
        <v>88</v>
      </c>
      <c r="C68" t="s">
        <v>101</v>
      </c>
      <c r="D68">
        <v>1</v>
      </c>
      <c r="E68">
        <v>11.99</v>
      </c>
      <c r="F68">
        <v>7</v>
      </c>
      <c r="G68">
        <f t="shared" si="2"/>
        <v>83.93</v>
      </c>
      <c r="H68" t="s">
        <v>94</v>
      </c>
      <c r="I68" s="2">
        <f t="shared" si="1"/>
        <v>83.93</v>
      </c>
      <c r="J68" t="s">
        <v>70</v>
      </c>
      <c r="K68" t="s">
        <v>70</v>
      </c>
      <c r="L68">
        <v>475</v>
      </c>
      <c r="M68" t="s">
        <v>102</v>
      </c>
    </row>
    <row r="69" spans="1:13" x14ac:dyDescent="0.25">
      <c r="A69" t="s">
        <v>87</v>
      </c>
      <c r="B69" t="s">
        <v>88</v>
      </c>
      <c r="C69" t="s">
        <v>103</v>
      </c>
      <c r="D69">
        <v>1</v>
      </c>
      <c r="E69">
        <v>10.49</v>
      </c>
      <c r="F69">
        <v>7</v>
      </c>
      <c r="G69">
        <v>2</v>
      </c>
      <c r="H69" t="s">
        <v>94</v>
      </c>
      <c r="I69" s="2">
        <f t="shared" ref="I69:I75" si="3">IF(H69="USD", G69*$B$1,IF(H69="NRS", G69*$B$2,G69))</f>
        <v>2</v>
      </c>
      <c r="J69" t="s">
        <v>70</v>
      </c>
      <c r="K69" t="s">
        <v>70</v>
      </c>
      <c r="L69">
        <v>14</v>
      </c>
      <c r="M69" t="s">
        <v>104</v>
      </c>
    </row>
    <row r="70" spans="1:13" x14ac:dyDescent="0.25">
      <c r="A70" t="s">
        <v>87</v>
      </c>
      <c r="B70" t="s">
        <v>88</v>
      </c>
      <c r="C70" t="s">
        <v>105</v>
      </c>
      <c r="D70">
        <v>1</v>
      </c>
      <c r="E70">
        <v>50.99</v>
      </c>
      <c r="F70">
        <v>7</v>
      </c>
      <c r="G70">
        <f t="shared" si="2"/>
        <v>356.93</v>
      </c>
      <c r="H70" t="s">
        <v>94</v>
      </c>
      <c r="I70" s="2">
        <f t="shared" si="3"/>
        <v>356.93</v>
      </c>
      <c r="J70" t="s">
        <v>70</v>
      </c>
      <c r="K70" t="s">
        <v>70</v>
      </c>
      <c r="L70">
        <v>542</v>
      </c>
      <c r="M70" t="s">
        <v>106</v>
      </c>
    </row>
    <row r="71" spans="1:13" x14ac:dyDescent="0.25">
      <c r="A71" t="s">
        <v>87</v>
      </c>
      <c r="B71" t="s">
        <v>88</v>
      </c>
      <c r="C71" t="s">
        <v>112</v>
      </c>
      <c r="D71">
        <v>6</v>
      </c>
      <c r="E71">
        <v>8.99</v>
      </c>
      <c r="F71">
        <v>2</v>
      </c>
      <c r="G71">
        <f t="shared" ref="G71:G99" si="4">F71*E71</f>
        <v>17.98</v>
      </c>
      <c r="H71" t="s">
        <v>94</v>
      </c>
      <c r="I71" s="2">
        <f t="shared" si="3"/>
        <v>17.98</v>
      </c>
      <c r="J71" t="s">
        <v>70</v>
      </c>
      <c r="K71" t="s">
        <v>70</v>
      </c>
      <c r="L71">
        <v>152</v>
      </c>
      <c r="M71" t="s">
        <v>113</v>
      </c>
    </row>
    <row r="72" spans="1:13" x14ac:dyDescent="0.25">
      <c r="A72" t="s">
        <v>87</v>
      </c>
      <c r="B72" t="s">
        <v>88</v>
      </c>
      <c r="C72" t="s">
        <v>99</v>
      </c>
      <c r="D72">
        <v>1</v>
      </c>
      <c r="E72">
        <v>19.989999999999998</v>
      </c>
      <c r="F72">
        <v>4</v>
      </c>
      <c r="G72">
        <f t="shared" si="4"/>
        <v>79.959999999999994</v>
      </c>
      <c r="H72" t="s">
        <v>94</v>
      </c>
      <c r="I72" s="2">
        <f t="shared" si="3"/>
        <v>79.959999999999994</v>
      </c>
      <c r="J72" t="s">
        <v>70</v>
      </c>
      <c r="M72" t="s">
        <v>195</v>
      </c>
    </row>
    <row r="73" spans="1:13" x14ac:dyDescent="0.25">
      <c r="A73" t="s">
        <v>87</v>
      </c>
      <c r="B73" t="s">
        <v>88</v>
      </c>
      <c r="C73" t="s">
        <v>101</v>
      </c>
      <c r="D73">
        <v>1</v>
      </c>
      <c r="E73">
        <v>10.99</v>
      </c>
      <c r="F73">
        <v>4</v>
      </c>
      <c r="G73">
        <f t="shared" si="4"/>
        <v>43.96</v>
      </c>
      <c r="H73" t="s">
        <v>94</v>
      </c>
      <c r="I73" s="2">
        <f t="shared" si="3"/>
        <v>43.96</v>
      </c>
      <c r="J73" t="s">
        <v>70</v>
      </c>
      <c r="M73" t="s">
        <v>196</v>
      </c>
    </row>
    <row r="74" spans="1:13" x14ac:dyDescent="0.25">
      <c r="A74" t="s">
        <v>87</v>
      </c>
      <c r="B74" t="s">
        <v>88</v>
      </c>
      <c r="C74" t="s">
        <v>105</v>
      </c>
      <c r="D74">
        <v>1</v>
      </c>
      <c r="E74">
        <v>47.99</v>
      </c>
      <c r="F74">
        <v>4</v>
      </c>
      <c r="G74">
        <f t="shared" si="4"/>
        <v>191.96</v>
      </c>
      <c r="H74" t="s">
        <v>94</v>
      </c>
      <c r="I74" s="2">
        <f t="shared" si="3"/>
        <v>191.96</v>
      </c>
      <c r="J74" t="s">
        <v>70</v>
      </c>
      <c r="M74" t="s">
        <v>198</v>
      </c>
    </row>
    <row r="75" spans="1:13" x14ac:dyDescent="0.25">
      <c r="A75" t="s">
        <v>87</v>
      </c>
      <c r="B75" t="s">
        <v>88</v>
      </c>
      <c r="C75" t="s">
        <v>194</v>
      </c>
      <c r="D75">
        <v>1</v>
      </c>
      <c r="E75">
        <v>14.99</v>
      </c>
      <c r="F75">
        <v>4</v>
      </c>
      <c r="G75">
        <f t="shared" si="4"/>
        <v>59.96</v>
      </c>
      <c r="H75" t="s">
        <v>94</v>
      </c>
      <c r="I75" s="2">
        <f t="shared" si="3"/>
        <v>59.96</v>
      </c>
      <c r="J75" t="s">
        <v>70</v>
      </c>
      <c r="M75" t="s">
        <v>197</v>
      </c>
    </row>
    <row r="76" spans="1:13" x14ac:dyDescent="0.25">
      <c r="A76" t="s">
        <v>68</v>
      </c>
      <c r="B76" t="s">
        <v>216</v>
      </c>
      <c r="C76" t="s">
        <v>202</v>
      </c>
      <c r="D76">
        <v>1</v>
      </c>
      <c r="E76">
        <v>250</v>
      </c>
      <c r="F76">
        <v>5</v>
      </c>
      <c r="G76">
        <f t="shared" si="4"/>
        <v>1250</v>
      </c>
      <c r="H76" t="s">
        <v>199</v>
      </c>
      <c r="I76" s="2">
        <f>IF(H76="USD", G76*$B$1,IF(H76="NRS", G76*$B$2,G76))</f>
        <v>16.025641025641026</v>
      </c>
      <c r="J76" t="s">
        <v>70</v>
      </c>
      <c r="K76" t="s">
        <v>70</v>
      </c>
    </row>
    <row r="77" spans="1:13" x14ac:dyDescent="0.25">
      <c r="A77" t="s">
        <v>68</v>
      </c>
      <c r="B77" t="s">
        <v>216</v>
      </c>
      <c r="C77" t="s">
        <v>203</v>
      </c>
      <c r="D77">
        <v>1</v>
      </c>
      <c r="E77">
        <v>650</v>
      </c>
      <c r="F77">
        <v>1</v>
      </c>
      <c r="G77">
        <f t="shared" si="4"/>
        <v>650</v>
      </c>
      <c r="H77" t="s">
        <v>199</v>
      </c>
      <c r="I77" s="2">
        <f t="shared" ref="I77:I99" si="5">IF(H77="USD", G77*$B$1,IF(H77="NRS", G77*$B$2,G77))</f>
        <v>8.3333333333333339</v>
      </c>
      <c r="J77" t="s">
        <v>70</v>
      </c>
      <c r="K77" t="s">
        <v>70</v>
      </c>
    </row>
    <row r="78" spans="1:13" x14ac:dyDescent="0.25">
      <c r="B78" t="s">
        <v>216</v>
      </c>
      <c r="C78" t="s">
        <v>204</v>
      </c>
      <c r="D78">
        <v>1</v>
      </c>
      <c r="E78">
        <v>10</v>
      </c>
      <c r="F78">
        <v>12</v>
      </c>
      <c r="G78">
        <f t="shared" si="4"/>
        <v>120</v>
      </c>
      <c r="H78" t="s">
        <v>199</v>
      </c>
      <c r="I78" s="2">
        <f t="shared" si="5"/>
        <v>1.5384615384615383</v>
      </c>
      <c r="J78" t="s">
        <v>70</v>
      </c>
      <c r="K78" t="s">
        <v>70</v>
      </c>
    </row>
    <row r="79" spans="1:13" x14ac:dyDescent="0.25">
      <c r="A79" t="s">
        <v>68</v>
      </c>
      <c r="B79" t="s">
        <v>216</v>
      </c>
      <c r="C79" t="s">
        <v>205</v>
      </c>
      <c r="D79">
        <v>1</v>
      </c>
      <c r="E79">
        <v>250</v>
      </c>
      <c r="F79">
        <v>10</v>
      </c>
      <c r="G79">
        <f t="shared" si="4"/>
        <v>2500</v>
      </c>
      <c r="H79" t="s">
        <v>199</v>
      </c>
      <c r="I79" s="2">
        <f t="shared" si="5"/>
        <v>32.051282051282051</v>
      </c>
      <c r="J79" t="s">
        <v>70</v>
      </c>
      <c r="K79" t="s">
        <v>70</v>
      </c>
    </row>
    <row r="80" spans="1:13" x14ac:dyDescent="0.25">
      <c r="A80" t="s">
        <v>68</v>
      </c>
      <c r="B80" t="s">
        <v>216</v>
      </c>
      <c r="C80" t="s">
        <v>206</v>
      </c>
      <c r="D80">
        <v>1</v>
      </c>
      <c r="E80">
        <v>115</v>
      </c>
      <c r="F80">
        <v>10</v>
      </c>
      <c r="G80">
        <f t="shared" si="4"/>
        <v>1150</v>
      </c>
      <c r="H80" t="s">
        <v>199</v>
      </c>
      <c r="I80" s="2">
        <f t="shared" si="5"/>
        <v>14.743589743589743</v>
      </c>
      <c r="J80" t="s">
        <v>70</v>
      </c>
      <c r="K80" t="s">
        <v>70</v>
      </c>
    </row>
    <row r="81" spans="1:13" x14ac:dyDescent="0.25">
      <c r="B81" t="s">
        <v>216</v>
      </c>
      <c r="C81" t="s">
        <v>207</v>
      </c>
      <c r="D81">
        <v>1</v>
      </c>
      <c r="E81">
        <v>75</v>
      </c>
      <c r="F81">
        <v>10</v>
      </c>
      <c r="G81">
        <f t="shared" si="4"/>
        <v>750</v>
      </c>
      <c r="H81" t="s">
        <v>199</v>
      </c>
      <c r="I81" s="2">
        <f t="shared" si="5"/>
        <v>9.615384615384615</v>
      </c>
      <c r="J81" t="s">
        <v>70</v>
      </c>
      <c r="K81" t="s">
        <v>70</v>
      </c>
    </row>
    <row r="82" spans="1:13" x14ac:dyDescent="0.25">
      <c r="B82" t="s">
        <v>216</v>
      </c>
      <c r="C82" t="s">
        <v>208</v>
      </c>
      <c r="D82">
        <v>1</v>
      </c>
      <c r="E82">
        <v>55</v>
      </c>
      <c r="F82">
        <v>10</v>
      </c>
      <c r="G82">
        <f t="shared" si="4"/>
        <v>550</v>
      </c>
      <c r="H82" t="s">
        <v>199</v>
      </c>
      <c r="I82" s="2">
        <f t="shared" si="5"/>
        <v>7.0512820512820511</v>
      </c>
      <c r="J82" t="s">
        <v>70</v>
      </c>
      <c r="K82" t="s">
        <v>70</v>
      </c>
    </row>
    <row r="83" spans="1:13" x14ac:dyDescent="0.25">
      <c r="B83" t="s">
        <v>216</v>
      </c>
      <c r="C83" t="s">
        <v>209</v>
      </c>
      <c r="D83">
        <v>1</v>
      </c>
      <c r="E83">
        <v>500</v>
      </c>
      <c r="F83">
        <v>1</v>
      </c>
      <c r="G83">
        <f t="shared" si="4"/>
        <v>500</v>
      </c>
      <c r="H83" t="s">
        <v>199</v>
      </c>
      <c r="I83" s="2">
        <f t="shared" si="5"/>
        <v>6.4102564102564097</v>
      </c>
      <c r="J83" t="s">
        <v>70</v>
      </c>
      <c r="K83" t="s">
        <v>70</v>
      </c>
    </row>
    <row r="84" spans="1:13" x14ac:dyDescent="0.25">
      <c r="B84" t="s">
        <v>216</v>
      </c>
      <c r="C84" t="s">
        <v>210</v>
      </c>
      <c r="D84">
        <v>1</v>
      </c>
      <c r="E84">
        <v>30</v>
      </c>
      <c r="F84">
        <v>5</v>
      </c>
      <c r="G84">
        <f t="shared" si="4"/>
        <v>150</v>
      </c>
      <c r="H84" t="s">
        <v>199</v>
      </c>
      <c r="I84" s="2">
        <f t="shared" si="5"/>
        <v>1.9230769230769229</v>
      </c>
      <c r="J84" t="s">
        <v>70</v>
      </c>
      <c r="K84" t="s">
        <v>70</v>
      </c>
    </row>
    <row r="85" spans="1:13" x14ac:dyDescent="0.25">
      <c r="A85" t="s">
        <v>68</v>
      </c>
      <c r="B85" t="s">
        <v>216</v>
      </c>
      <c r="C85" t="s">
        <v>211</v>
      </c>
      <c r="D85">
        <v>1</v>
      </c>
      <c r="E85">
        <v>100</v>
      </c>
      <c r="F85">
        <v>11</v>
      </c>
      <c r="G85">
        <f t="shared" si="4"/>
        <v>1100</v>
      </c>
      <c r="H85" t="s">
        <v>199</v>
      </c>
      <c r="I85" s="2">
        <f t="shared" si="5"/>
        <v>14.102564102564102</v>
      </c>
      <c r="J85" t="s">
        <v>70</v>
      </c>
      <c r="K85" t="s">
        <v>70</v>
      </c>
    </row>
    <row r="86" spans="1:13" x14ac:dyDescent="0.25">
      <c r="A86" t="s">
        <v>224</v>
      </c>
      <c r="B86" t="s">
        <v>216</v>
      </c>
      <c r="C86" t="s">
        <v>212</v>
      </c>
      <c r="D86">
        <v>1</v>
      </c>
      <c r="E86">
        <v>3</v>
      </c>
      <c r="F86">
        <v>75</v>
      </c>
      <c r="G86">
        <f t="shared" si="4"/>
        <v>225</v>
      </c>
      <c r="H86" t="s">
        <v>199</v>
      </c>
      <c r="I86" s="2">
        <f t="shared" si="5"/>
        <v>2.8846153846153846</v>
      </c>
      <c r="J86" t="s">
        <v>70</v>
      </c>
      <c r="K86" t="s">
        <v>70</v>
      </c>
    </row>
    <row r="87" spans="1:13" x14ac:dyDescent="0.25">
      <c r="A87" t="s">
        <v>224</v>
      </c>
      <c r="B87" t="s">
        <v>216</v>
      </c>
      <c r="C87" t="s">
        <v>213</v>
      </c>
      <c r="D87">
        <v>1</v>
      </c>
      <c r="E87">
        <v>15</v>
      </c>
      <c r="F87">
        <v>65</v>
      </c>
      <c r="G87">
        <f t="shared" si="4"/>
        <v>975</v>
      </c>
      <c r="H87" t="s">
        <v>199</v>
      </c>
      <c r="I87" s="2">
        <f t="shared" si="5"/>
        <v>12.5</v>
      </c>
      <c r="J87" t="s">
        <v>70</v>
      </c>
      <c r="K87" t="s">
        <v>70</v>
      </c>
    </row>
    <row r="88" spans="1:13" x14ac:dyDescent="0.25">
      <c r="A88" t="s">
        <v>224</v>
      </c>
      <c r="B88" t="s">
        <v>216</v>
      </c>
      <c r="C88" t="s">
        <v>214</v>
      </c>
      <c r="D88">
        <v>1</v>
      </c>
      <c r="E88">
        <v>12</v>
      </c>
      <c r="F88">
        <v>50</v>
      </c>
      <c r="G88">
        <f t="shared" si="4"/>
        <v>600</v>
      </c>
      <c r="H88" t="s">
        <v>199</v>
      </c>
      <c r="I88" s="2">
        <f t="shared" si="5"/>
        <v>7.6923076923076916</v>
      </c>
      <c r="J88" t="s">
        <v>70</v>
      </c>
      <c r="K88" t="s">
        <v>70</v>
      </c>
    </row>
    <row r="89" spans="1:13" x14ac:dyDescent="0.25">
      <c r="B89" t="s">
        <v>216</v>
      </c>
      <c r="C89" t="s">
        <v>215</v>
      </c>
      <c r="D89">
        <v>1</v>
      </c>
      <c r="E89">
        <v>75</v>
      </c>
      <c r="F89">
        <v>1</v>
      </c>
      <c r="G89">
        <f t="shared" si="4"/>
        <v>75</v>
      </c>
      <c r="H89" t="s">
        <v>199</v>
      </c>
      <c r="I89" s="2">
        <f t="shared" si="5"/>
        <v>0.96153846153846145</v>
      </c>
      <c r="J89" t="s">
        <v>70</v>
      </c>
      <c r="K89" t="s">
        <v>70</v>
      </c>
    </row>
    <row r="90" spans="1:13" x14ac:dyDescent="0.25">
      <c r="A90" t="s">
        <v>87</v>
      </c>
      <c r="B90" t="s">
        <v>216</v>
      </c>
      <c r="C90" t="s">
        <v>217</v>
      </c>
      <c r="D90">
        <v>1</v>
      </c>
      <c r="E90">
        <v>200</v>
      </c>
      <c r="F90">
        <v>4</v>
      </c>
      <c r="G90">
        <f t="shared" si="4"/>
        <v>800</v>
      </c>
      <c r="H90" t="s">
        <v>199</v>
      </c>
      <c r="I90" s="2">
        <f t="shared" si="5"/>
        <v>10.256410256410255</v>
      </c>
      <c r="J90" t="s">
        <v>70</v>
      </c>
      <c r="K90" t="s">
        <v>70</v>
      </c>
      <c r="M90" t="s">
        <v>218</v>
      </c>
    </row>
    <row r="91" spans="1:13" x14ac:dyDescent="0.25">
      <c r="B91" t="s">
        <v>216</v>
      </c>
      <c r="C91" t="s">
        <v>219</v>
      </c>
      <c r="D91">
        <v>1</v>
      </c>
      <c r="E91">
        <v>250</v>
      </c>
      <c r="F91">
        <v>2</v>
      </c>
      <c r="G91">
        <f t="shared" si="4"/>
        <v>500</v>
      </c>
      <c r="H91" t="s">
        <v>199</v>
      </c>
      <c r="I91" s="2">
        <f t="shared" si="5"/>
        <v>6.4102564102564097</v>
      </c>
      <c r="J91" t="s">
        <v>70</v>
      </c>
      <c r="K91" t="s">
        <v>70</v>
      </c>
    </row>
    <row r="92" spans="1:13" x14ac:dyDescent="0.25">
      <c r="A92" t="s">
        <v>224</v>
      </c>
      <c r="B92" t="s">
        <v>216</v>
      </c>
      <c r="C92" t="s">
        <v>220</v>
      </c>
      <c r="D92">
        <v>1</v>
      </c>
      <c r="E92">
        <v>15</v>
      </c>
      <c r="F92">
        <v>65</v>
      </c>
      <c r="G92">
        <f t="shared" si="4"/>
        <v>975</v>
      </c>
      <c r="H92" t="s">
        <v>199</v>
      </c>
      <c r="I92" s="2">
        <f t="shared" si="5"/>
        <v>12.5</v>
      </c>
      <c r="J92" t="s">
        <v>70</v>
      </c>
      <c r="K92" t="s">
        <v>70</v>
      </c>
    </row>
    <row r="93" spans="1:13" x14ac:dyDescent="0.25">
      <c r="A93" t="s">
        <v>68</v>
      </c>
      <c r="B93" t="s">
        <v>216</v>
      </c>
      <c r="C93" t="s">
        <v>86</v>
      </c>
      <c r="D93">
        <v>1</v>
      </c>
      <c r="E93">
        <v>120</v>
      </c>
      <c r="F93">
        <v>5</v>
      </c>
      <c r="G93">
        <f t="shared" si="4"/>
        <v>600</v>
      </c>
      <c r="H93" t="s">
        <v>199</v>
      </c>
      <c r="I93" s="2">
        <f t="shared" si="5"/>
        <v>7.6923076923076916</v>
      </c>
      <c r="J93" t="s">
        <v>70</v>
      </c>
      <c r="K93" t="s">
        <v>70</v>
      </c>
    </row>
    <row r="94" spans="1:13" x14ac:dyDescent="0.25">
      <c r="B94" t="s">
        <v>216</v>
      </c>
      <c r="C94" t="s">
        <v>221</v>
      </c>
      <c r="D94">
        <v>1</v>
      </c>
      <c r="E94">
        <v>15</v>
      </c>
      <c r="F94">
        <v>3</v>
      </c>
      <c r="G94">
        <f t="shared" si="4"/>
        <v>45</v>
      </c>
      <c r="H94" t="s">
        <v>199</v>
      </c>
      <c r="I94" s="2">
        <f t="shared" si="5"/>
        <v>0.57692307692307687</v>
      </c>
      <c r="J94" t="s">
        <v>70</v>
      </c>
      <c r="K94" t="s">
        <v>70</v>
      </c>
    </row>
    <row r="95" spans="1:13" x14ac:dyDescent="0.25">
      <c r="B95" t="s">
        <v>216</v>
      </c>
      <c r="C95" t="s">
        <v>222</v>
      </c>
      <c r="D95">
        <v>1</v>
      </c>
      <c r="E95">
        <v>75</v>
      </c>
      <c r="F95">
        <v>5</v>
      </c>
      <c r="G95">
        <f t="shared" si="4"/>
        <v>375</v>
      </c>
      <c r="H95" t="s">
        <v>199</v>
      </c>
      <c r="I95" s="2">
        <f t="shared" si="5"/>
        <v>4.8076923076923075</v>
      </c>
      <c r="J95" t="s">
        <v>70</v>
      </c>
      <c r="K95" t="s">
        <v>70</v>
      </c>
    </row>
    <row r="96" spans="1:13" x14ac:dyDescent="0.25">
      <c r="A96" t="s">
        <v>224</v>
      </c>
      <c r="B96" t="s">
        <v>216</v>
      </c>
      <c r="C96" t="s">
        <v>225</v>
      </c>
      <c r="D96">
        <v>1</v>
      </c>
      <c r="E96">
        <v>15</v>
      </c>
      <c r="F96">
        <v>65</v>
      </c>
      <c r="G96">
        <f t="shared" si="4"/>
        <v>975</v>
      </c>
      <c r="H96" t="s">
        <v>199</v>
      </c>
      <c r="I96" s="2">
        <f t="shared" si="5"/>
        <v>12.5</v>
      </c>
      <c r="J96" t="s">
        <v>70</v>
      </c>
      <c r="K96" t="s">
        <v>70</v>
      </c>
    </row>
    <row r="97" spans="1:13" x14ac:dyDescent="0.25">
      <c r="A97" t="s">
        <v>224</v>
      </c>
      <c r="B97" t="s">
        <v>216</v>
      </c>
      <c r="C97" t="s">
        <v>223</v>
      </c>
      <c r="D97">
        <v>1</v>
      </c>
      <c r="E97">
        <v>15</v>
      </c>
      <c r="F97">
        <v>65</v>
      </c>
      <c r="G97">
        <f t="shared" si="4"/>
        <v>975</v>
      </c>
      <c r="H97" t="s">
        <v>199</v>
      </c>
      <c r="I97" s="2">
        <f t="shared" si="5"/>
        <v>12.5</v>
      </c>
      <c r="J97" t="s">
        <v>70</v>
      </c>
      <c r="K97" t="s">
        <v>70</v>
      </c>
    </row>
    <row r="98" spans="1:13" x14ac:dyDescent="0.25">
      <c r="A98" t="s">
        <v>87</v>
      </c>
      <c r="B98" t="s">
        <v>226</v>
      </c>
      <c r="C98" t="s">
        <v>228</v>
      </c>
      <c r="D98">
        <v>1</v>
      </c>
      <c r="E98">
        <v>2200</v>
      </c>
      <c r="F98">
        <v>1</v>
      </c>
      <c r="G98">
        <f t="shared" si="4"/>
        <v>2200</v>
      </c>
      <c r="H98" t="s">
        <v>199</v>
      </c>
      <c r="I98" s="2">
        <f t="shared" si="5"/>
        <v>28.205128205128204</v>
      </c>
      <c r="J98" t="s">
        <v>70</v>
      </c>
      <c r="K98" t="s">
        <v>70</v>
      </c>
      <c r="M98" t="s">
        <v>229</v>
      </c>
    </row>
    <row r="99" spans="1:13" x14ac:dyDescent="0.25">
      <c r="A99" t="s">
        <v>87</v>
      </c>
      <c r="B99" t="s">
        <v>226</v>
      </c>
      <c r="C99" t="s">
        <v>227</v>
      </c>
      <c r="D99">
        <v>1</v>
      </c>
      <c r="E99">
        <v>8000</v>
      </c>
      <c r="F99">
        <v>1</v>
      </c>
      <c r="G99">
        <f t="shared" si="4"/>
        <v>8000</v>
      </c>
      <c r="H99" t="s">
        <v>199</v>
      </c>
      <c r="I99" s="2">
        <f t="shared" si="5"/>
        <v>102.56410256410255</v>
      </c>
      <c r="J99" t="s">
        <v>70</v>
      </c>
      <c r="K99" t="s">
        <v>70</v>
      </c>
      <c r="M99" t="s">
        <v>229</v>
      </c>
    </row>
  </sheetData>
  <autoFilter ref="B4:N82"/>
  <hyperlinks>
    <hyperlink ref="M47" r:id="rId1"/>
    <hyperlink ref="M14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R8" sqref="R8"/>
    </sheetView>
  </sheetViews>
  <sheetFormatPr defaultRowHeight="15" x14ac:dyDescent="0.25"/>
  <cols>
    <col min="2" max="2" width="28.7109375" customWidth="1"/>
  </cols>
  <sheetData>
    <row r="1" spans="1:18" x14ac:dyDescent="0.25">
      <c r="A1">
        <v>1.38</v>
      </c>
      <c r="B1" t="s">
        <v>107</v>
      </c>
    </row>
    <row r="3" spans="1:18" x14ac:dyDescent="0.25">
      <c r="A3" t="s">
        <v>75</v>
      </c>
      <c r="B3" t="s">
        <v>0</v>
      </c>
      <c r="C3" t="s">
        <v>3</v>
      </c>
      <c r="D3" t="s">
        <v>4</v>
      </c>
      <c r="E3" t="s">
        <v>1</v>
      </c>
      <c r="F3" t="s">
        <v>5</v>
      </c>
      <c r="G3" t="s">
        <v>90</v>
      </c>
      <c r="H3" t="s">
        <v>91</v>
      </c>
      <c r="I3" t="s">
        <v>69</v>
      </c>
      <c r="J3" t="s">
        <v>108</v>
      </c>
      <c r="K3" t="s">
        <v>109</v>
      </c>
      <c r="L3" t="s">
        <v>191</v>
      </c>
      <c r="M3" t="s">
        <v>124</v>
      </c>
      <c r="N3" t="s">
        <v>115</v>
      </c>
      <c r="O3" t="s">
        <v>117</v>
      </c>
      <c r="P3" t="s">
        <v>118</v>
      </c>
    </row>
    <row r="4" spans="1:18" x14ac:dyDescent="0.25">
      <c r="A4" t="s">
        <v>76</v>
      </c>
      <c r="B4" t="s">
        <v>16</v>
      </c>
      <c r="C4">
        <v>10</v>
      </c>
      <c r="D4">
        <v>1.37</v>
      </c>
      <c r="E4">
        <v>2</v>
      </c>
      <c r="F4">
        <v>2.74</v>
      </c>
      <c r="G4" t="s">
        <v>92</v>
      </c>
      <c r="H4">
        <v>3.7812000000000001</v>
      </c>
      <c r="I4" t="s">
        <v>70</v>
      </c>
      <c r="J4" t="s">
        <v>70</v>
      </c>
      <c r="K4">
        <v>34</v>
      </c>
      <c r="L4" t="s">
        <v>142</v>
      </c>
      <c r="M4">
        <v>1</v>
      </c>
      <c r="N4" s="2">
        <f>(H4*M4)/(E4*C4)</f>
        <v>0.18906000000000001</v>
      </c>
      <c r="O4" s="2"/>
      <c r="P4" s="2">
        <f>IF(O4="y",N4,0)</f>
        <v>0</v>
      </c>
      <c r="Q4" t="s">
        <v>125</v>
      </c>
      <c r="R4" t="s">
        <v>142</v>
      </c>
    </row>
    <row r="5" spans="1:18" x14ac:dyDescent="0.25">
      <c r="A5" t="s">
        <v>76</v>
      </c>
      <c r="B5" t="s">
        <v>36</v>
      </c>
      <c r="C5">
        <v>120</v>
      </c>
      <c r="D5">
        <v>1.69</v>
      </c>
      <c r="E5">
        <v>5</v>
      </c>
      <c r="F5">
        <v>8.4499999999999993</v>
      </c>
      <c r="G5" t="s">
        <v>92</v>
      </c>
      <c r="H5">
        <v>11.660999999999998</v>
      </c>
      <c r="I5" t="s">
        <v>70</v>
      </c>
      <c r="J5" t="s">
        <v>70</v>
      </c>
      <c r="K5">
        <v>295</v>
      </c>
      <c r="L5" t="s">
        <v>156</v>
      </c>
      <c r="M5">
        <v>3</v>
      </c>
      <c r="N5" s="2">
        <f t="shared" ref="N5:N7" si="0">(H5*M5)/(E5*C5)</f>
        <v>5.8304999999999982E-2</v>
      </c>
      <c r="O5" s="2" t="s">
        <v>70</v>
      </c>
      <c r="P5" s="2">
        <f t="shared" ref="P5:P7" si="1">IF(O5="y",N5,0)</f>
        <v>5.8304999999999982E-2</v>
      </c>
      <c r="Q5" t="s">
        <v>126</v>
      </c>
      <c r="R5" t="s">
        <v>156</v>
      </c>
    </row>
    <row r="6" spans="1:18" x14ac:dyDescent="0.25">
      <c r="A6" t="s">
        <v>76</v>
      </c>
      <c r="B6" t="s">
        <v>41</v>
      </c>
      <c r="C6">
        <v>10</v>
      </c>
      <c r="D6">
        <v>10.8</v>
      </c>
      <c r="E6">
        <v>1</v>
      </c>
      <c r="F6">
        <v>10.8</v>
      </c>
      <c r="G6" t="s">
        <v>92</v>
      </c>
      <c r="H6">
        <v>14.904</v>
      </c>
      <c r="I6" t="s">
        <v>70</v>
      </c>
      <c r="J6" t="s">
        <v>70</v>
      </c>
      <c r="K6">
        <v>335</v>
      </c>
      <c r="L6" t="s">
        <v>160</v>
      </c>
      <c r="M6">
        <v>1</v>
      </c>
      <c r="N6" s="2">
        <f t="shared" si="0"/>
        <v>1.4903999999999999</v>
      </c>
      <c r="O6" s="2"/>
      <c r="P6" s="2">
        <f t="shared" si="1"/>
        <v>0</v>
      </c>
      <c r="Q6" t="s">
        <v>129</v>
      </c>
      <c r="R6" t="s">
        <v>160</v>
      </c>
    </row>
    <row r="7" spans="1:18" x14ac:dyDescent="0.25">
      <c r="A7" t="s">
        <v>76</v>
      </c>
      <c r="B7" t="s">
        <v>46</v>
      </c>
      <c r="C7">
        <v>10</v>
      </c>
      <c r="D7">
        <v>5.43</v>
      </c>
      <c r="E7">
        <v>1</v>
      </c>
      <c r="F7">
        <v>5.43</v>
      </c>
      <c r="G7" t="s">
        <v>92</v>
      </c>
      <c r="H7">
        <v>7.4933999999999994</v>
      </c>
      <c r="I7" t="s">
        <v>70</v>
      </c>
      <c r="J7" t="s">
        <v>70</v>
      </c>
      <c r="K7">
        <v>133</v>
      </c>
      <c r="L7" t="s">
        <v>164</v>
      </c>
      <c r="M7">
        <v>1</v>
      </c>
      <c r="N7" s="2">
        <f t="shared" si="0"/>
        <v>0.7493399999999999</v>
      </c>
      <c r="O7" s="2"/>
      <c r="P7" s="2">
        <f t="shared" si="1"/>
        <v>0</v>
      </c>
      <c r="Q7" t="s">
        <v>130</v>
      </c>
      <c r="R7" t="s">
        <v>164</v>
      </c>
    </row>
    <row r="8" spans="1:18" x14ac:dyDescent="0.25">
      <c r="A8" t="s">
        <v>76</v>
      </c>
      <c r="B8" t="s">
        <v>62</v>
      </c>
      <c r="C8">
        <v>8</v>
      </c>
      <c r="D8">
        <v>29.99</v>
      </c>
      <c r="E8">
        <v>1</v>
      </c>
      <c r="F8">
        <v>29.99</v>
      </c>
      <c r="G8" t="s">
        <v>92</v>
      </c>
      <c r="H8">
        <v>41.386199999999995</v>
      </c>
      <c r="I8" t="s">
        <v>70</v>
      </c>
      <c r="J8" t="s">
        <v>70</v>
      </c>
      <c r="K8">
        <v>281</v>
      </c>
      <c r="L8" t="s">
        <v>180</v>
      </c>
      <c r="M8">
        <v>1</v>
      </c>
      <c r="N8" s="2">
        <f t="shared" ref="N8" si="2">(H8*M8)/(E8*C8)</f>
        <v>5.1732749999999994</v>
      </c>
      <c r="O8" s="2"/>
      <c r="P8" s="2">
        <f t="shared" ref="P8" si="3">IF(O8="y",N8,0)</f>
        <v>0</v>
      </c>
      <c r="Q8" t="s">
        <v>127</v>
      </c>
      <c r="R8" t="s">
        <v>180</v>
      </c>
    </row>
    <row r="9" spans="1:18" x14ac:dyDescent="0.25">
      <c r="N9" s="2">
        <f>SUM(N4:N8)</f>
        <v>7.6603799999999991</v>
      </c>
      <c r="P9" s="2">
        <f>SUM(P4:P8)</f>
        <v>5.8304999999999982E-2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85" zoomScaleNormal="85" workbookViewId="0">
      <selection activeCell="O5" sqref="O5"/>
    </sheetView>
  </sheetViews>
  <sheetFormatPr defaultRowHeight="15" x14ac:dyDescent="0.25"/>
  <cols>
    <col min="3" max="3" width="64.28515625" bestFit="1" customWidth="1"/>
  </cols>
  <sheetData>
    <row r="1" spans="1:19" x14ac:dyDescent="0.25">
      <c r="A1" t="s">
        <v>93</v>
      </c>
      <c r="B1">
        <v>1.38</v>
      </c>
      <c r="C1" t="s">
        <v>107</v>
      </c>
    </row>
    <row r="3" spans="1:19" x14ac:dyDescent="0.25">
      <c r="A3" t="s">
        <v>23</v>
      </c>
      <c r="B3" t="s">
        <v>75</v>
      </c>
      <c r="C3" t="s">
        <v>0</v>
      </c>
      <c r="D3" t="s">
        <v>3</v>
      </c>
      <c r="E3" t="s">
        <v>4</v>
      </c>
      <c r="F3" t="s">
        <v>1</v>
      </c>
      <c r="G3" t="s">
        <v>5</v>
      </c>
      <c r="H3" t="s">
        <v>90</v>
      </c>
      <c r="I3" t="s">
        <v>91</v>
      </c>
      <c r="J3" t="s">
        <v>69</v>
      </c>
      <c r="K3" t="s">
        <v>108</v>
      </c>
      <c r="L3" t="s">
        <v>109</v>
      </c>
      <c r="M3" t="s">
        <v>2</v>
      </c>
      <c r="N3" t="s">
        <v>124</v>
      </c>
      <c r="O3" t="s">
        <v>115</v>
      </c>
      <c r="P3" t="s">
        <v>117</v>
      </c>
      <c r="Q3" t="s">
        <v>118</v>
      </c>
    </row>
    <row r="4" spans="1:19" x14ac:dyDescent="0.25">
      <c r="A4" t="s">
        <v>24</v>
      </c>
      <c r="B4" t="s">
        <v>76</v>
      </c>
      <c r="C4" t="s">
        <v>6</v>
      </c>
      <c r="D4">
        <v>100</v>
      </c>
      <c r="E4">
        <v>1.6</v>
      </c>
      <c r="F4">
        <v>1</v>
      </c>
      <c r="G4">
        <v>1.6</v>
      </c>
      <c r="H4" t="s">
        <v>92</v>
      </c>
      <c r="I4">
        <v>2.2079999999999997</v>
      </c>
      <c r="J4" t="s">
        <v>70</v>
      </c>
      <c r="K4" t="s">
        <v>70</v>
      </c>
      <c r="L4">
        <v>23</v>
      </c>
      <c r="M4" t="s">
        <v>11</v>
      </c>
      <c r="N4">
        <v>2</v>
      </c>
      <c r="O4" s="2">
        <f>(I4*N4)/(F4*D4)</f>
        <v>4.4159999999999998E-2</v>
      </c>
      <c r="P4" s="2" t="s">
        <v>70</v>
      </c>
      <c r="Q4" s="2">
        <f>IF(P4="y",O4,0)</f>
        <v>4.4159999999999998E-2</v>
      </c>
      <c r="R4" t="s">
        <v>125</v>
      </c>
      <c r="S4" t="s">
        <v>136</v>
      </c>
    </row>
    <row r="5" spans="1:19" x14ac:dyDescent="0.25">
      <c r="A5" t="s">
        <v>24</v>
      </c>
      <c r="B5" t="s">
        <v>76</v>
      </c>
      <c r="C5" t="s">
        <v>9</v>
      </c>
      <c r="D5">
        <v>10</v>
      </c>
      <c r="E5">
        <v>2.75</v>
      </c>
      <c r="F5">
        <v>1</v>
      </c>
      <c r="G5">
        <v>2.75</v>
      </c>
      <c r="H5" t="s">
        <v>92</v>
      </c>
      <c r="I5">
        <v>3.7949999999999999</v>
      </c>
      <c r="J5" t="s">
        <v>70</v>
      </c>
      <c r="K5" t="s">
        <v>70</v>
      </c>
      <c r="L5">
        <v>67</v>
      </c>
      <c r="M5" t="s">
        <v>10</v>
      </c>
      <c r="N5">
        <v>1</v>
      </c>
      <c r="O5" s="2">
        <f t="shared" ref="O5:O14" si="0">(I5*N5)/(F5*D5)</f>
        <v>0.3795</v>
      </c>
      <c r="P5" s="2" t="s">
        <v>70</v>
      </c>
      <c r="Q5" s="2">
        <f t="shared" ref="Q5:Q14" si="1">IF(P5="y",O5,0)</f>
        <v>0.3795</v>
      </c>
      <c r="R5" t="s">
        <v>126</v>
      </c>
      <c r="S5" t="s">
        <v>139</v>
      </c>
    </row>
    <row r="6" spans="1:19" x14ac:dyDescent="0.25">
      <c r="A6" t="s">
        <v>24</v>
      </c>
      <c r="B6" t="s">
        <v>76</v>
      </c>
      <c r="C6" t="s">
        <v>12</v>
      </c>
      <c r="D6">
        <v>100</v>
      </c>
      <c r="E6">
        <v>2.99</v>
      </c>
      <c r="F6">
        <v>1</v>
      </c>
      <c r="G6">
        <v>2.99</v>
      </c>
      <c r="H6" t="s">
        <v>92</v>
      </c>
      <c r="I6">
        <v>4.1261999999999999</v>
      </c>
      <c r="J6" t="s">
        <v>70</v>
      </c>
      <c r="K6" t="s">
        <v>70</v>
      </c>
      <c r="L6">
        <v>39</v>
      </c>
      <c r="M6" t="s">
        <v>13</v>
      </c>
      <c r="N6">
        <v>1</v>
      </c>
      <c r="O6" s="2">
        <f t="shared" si="0"/>
        <v>4.1262E-2</v>
      </c>
      <c r="P6" s="2" t="s">
        <v>70</v>
      </c>
      <c r="Q6" s="2">
        <f t="shared" si="1"/>
        <v>4.1262E-2</v>
      </c>
      <c r="R6" t="s">
        <v>129</v>
      </c>
      <c r="S6" t="s">
        <v>140</v>
      </c>
    </row>
    <row r="7" spans="1:19" x14ac:dyDescent="0.25">
      <c r="A7" t="s">
        <v>24</v>
      </c>
      <c r="B7" t="s">
        <v>76</v>
      </c>
      <c r="C7" t="s">
        <v>14</v>
      </c>
      <c r="D7">
        <v>200</v>
      </c>
      <c r="E7">
        <v>3.03</v>
      </c>
      <c r="F7">
        <v>1</v>
      </c>
      <c r="G7">
        <v>3.03</v>
      </c>
      <c r="H7" t="s">
        <v>92</v>
      </c>
      <c r="I7">
        <v>4.1813999999999991</v>
      </c>
      <c r="J7" t="s">
        <v>70</v>
      </c>
      <c r="K7" t="s">
        <v>70</v>
      </c>
      <c r="L7">
        <v>63</v>
      </c>
      <c r="M7" t="s">
        <v>15</v>
      </c>
      <c r="N7">
        <v>1</v>
      </c>
      <c r="O7" s="2">
        <f t="shared" si="0"/>
        <v>2.0906999999999995E-2</v>
      </c>
      <c r="P7" s="2" t="s">
        <v>70</v>
      </c>
      <c r="Q7" s="2">
        <f t="shared" si="1"/>
        <v>2.0906999999999995E-2</v>
      </c>
      <c r="R7" t="s">
        <v>130</v>
      </c>
      <c r="S7" t="s">
        <v>141</v>
      </c>
    </row>
    <row r="8" spans="1:19" x14ac:dyDescent="0.25">
      <c r="A8" t="s">
        <v>24</v>
      </c>
      <c r="B8" t="s">
        <v>76</v>
      </c>
      <c r="C8" t="s">
        <v>16</v>
      </c>
      <c r="D8">
        <v>10</v>
      </c>
      <c r="E8">
        <v>1.37</v>
      </c>
      <c r="F8">
        <v>2</v>
      </c>
      <c r="G8">
        <v>2.74</v>
      </c>
      <c r="H8" t="s">
        <v>92</v>
      </c>
      <c r="I8">
        <v>3.7812000000000001</v>
      </c>
      <c r="J8" t="s">
        <v>70</v>
      </c>
      <c r="K8" t="s">
        <v>70</v>
      </c>
      <c r="L8">
        <v>34</v>
      </c>
      <c r="M8" t="s">
        <v>17</v>
      </c>
      <c r="N8">
        <v>1</v>
      </c>
      <c r="O8" s="2">
        <f t="shared" si="0"/>
        <v>0.18906000000000001</v>
      </c>
      <c r="P8" s="2"/>
      <c r="Q8" s="2">
        <f t="shared" si="1"/>
        <v>0</v>
      </c>
      <c r="R8" t="s">
        <v>127</v>
      </c>
      <c r="S8" t="s">
        <v>142</v>
      </c>
    </row>
    <row r="9" spans="1:19" x14ac:dyDescent="0.25">
      <c r="A9" t="s">
        <v>24</v>
      </c>
      <c r="B9" t="s">
        <v>76</v>
      </c>
      <c r="C9" t="s">
        <v>26</v>
      </c>
      <c r="D9">
        <v>2100</v>
      </c>
      <c r="E9">
        <v>9</v>
      </c>
      <c r="F9">
        <v>1</v>
      </c>
      <c r="G9">
        <v>9</v>
      </c>
      <c r="H9" t="s">
        <v>92</v>
      </c>
      <c r="I9">
        <v>12.419999999999998</v>
      </c>
      <c r="J9" t="s">
        <v>70</v>
      </c>
      <c r="K9" t="s">
        <v>70</v>
      </c>
      <c r="L9">
        <v>256</v>
      </c>
      <c r="M9" t="s">
        <v>27</v>
      </c>
      <c r="N9">
        <v>3</v>
      </c>
      <c r="O9" s="2">
        <f t="shared" si="0"/>
        <v>1.774285714285714E-2</v>
      </c>
      <c r="P9" s="2" t="s">
        <v>70</v>
      </c>
      <c r="Q9" s="2">
        <f t="shared" si="1"/>
        <v>1.774285714285714E-2</v>
      </c>
      <c r="R9" t="s">
        <v>131</v>
      </c>
      <c r="S9" t="s">
        <v>148</v>
      </c>
    </row>
    <row r="10" spans="1:19" x14ac:dyDescent="0.25">
      <c r="A10" t="s">
        <v>24</v>
      </c>
      <c r="B10" t="s">
        <v>76</v>
      </c>
      <c r="C10" t="s">
        <v>31</v>
      </c>
      <c r="D10">
        <v>10</v>
      </c>
      <c r="E10">
        <v>1.19</v>
      </c>
      <c r="F10">
        <v>1</v>
      </c>
      <c r="G10">
        <v>1.19</v>
      </c>
      <c r="H10" t="s">
        <v>92</v>
      </c>
      <c r="I10">
        <v>1.6421999999999999</v>
      </c>
      <c r="J10" t="s">
        <v>70</v>
      </c>
      <c r="K10" t="s">
        <v>70</v>
      </c>
      <c r="L10">
        <v>48</v>
      </c>
      <c r="M10" t="s">
        <v>32</v>
      </c>
      <c r="N10">
        <v>1</v>
      </c>
      <c r="O10" s="2">
        <f t="shared" si="0"/>
        <v>0.16421999999999998</v>
      </c>
      <c r="P10" s="2"/>
      <c r="Q10" s="2">
        <f t="shared" si="1"/>
        <v>0</v>
      </c>
      <c r="R10" t="s">
        <v>132</v>
      </c>
      <c r="S10" t="s">
        <v>152</v>
      </c>
    </row>
    <row r="11" spans="1:19" x14ac:dyDescent="0.25">
      <c r="A11" t="s">
        <v>24</v>
      </c>
      <c r="B11" t="s">
        <v>76</v>
      </c>
      <c r="C11" t="s">
        <v>36</v>
      </c>
      <c r="D11">
        <v>120</v>
      </c>
      <c r="E11">
        <v>1.69</v>
      </c>
      <c r="F11">
        <v>5</v>
      </c>
      <c r="G11">
        <v>8.4499999999999993</v>
      </c>
      <c r="H11" t="s">
        <v>92</v>
      </c>
      <c r="I11">
        <v>11.660999999999998</v>
      </c>
      <c r="J11" t="s">
        <v>70</v>
      </c>
      <c r="K11" t="s">
        <v>70</v>
      </c>
      <c r="L11">
        <v>295</v>
      </c>
      <c r="M11" t="s">
        <v>37</v>
      </c>
      <c r="N11">
        <v>4</v>
      </c>
      <c r="O11" s="2">
        <f t="shared" si="0"/>
        <v>7.773999999999999E-2</v>
      </c>
      <c r="P11" s="2" t="s">
        <v>70</v>
      </c>
      <c r="Q11" s="2">
        <f t="shared" si="1"/>
        <v>7.773999999999999E-2</v>
      </c>
      <c r="R11" t="s">
        <v>128</v>
      </c>
      <c r="S11" t="s">
        <v>156</v>
      </c>
    </row>
    <row r="12" spans="1:19" x14ac:dyDescent="0.25">
      <c r="A12" t="s">
        <v>24</v>
      </c>
      <c r="B12" t="s">
        <v>76</v>
      </c>
      <c r="C12" t="s">
        <v>41</v>
      </c>
      <c r="D12">
        <v>10</v>
      </c>
      <c r="E12">
        <v>10.8</v>
      </c>
      <c r="F12">
        <v>1</v>
      </c>
      <c r="G12">
        <v>10.8</v>
      </c>
      <c r="H12" t="s">
        <v>92</v>
      </c>
      <c r="I12">
        <v>14.904</v>
      </c>
      <c r="J12" t="s">
        <v>70</v>
      </c>
      <c r="K12" t="s">
        <v>70</v>
      </c>
      <c r="L12">
        <v>335</v>
      </c>
      <c r="M12" t="s">
        <v>42</v>
      </c>
      <c r="N12">
        <v>1</v>
      </c>
      <c r="O12" s="2">
        <f t="shared" si="0"/>
        <v>1.4903999999999999</v>
      </c>
      <c r="P12" s="2"/>
      <c r="Q12" s="2">
        <f t="shared" si="1"/>
        <v>0</v>
      </c>
      <c r="R12" t="s">
        <v>133</v>
      </c>
      <c r="S12" t="s">
        <v>160</v>
      </c>
    </row>
    <row r="13" spans="1:19" x14ac:dyDescent="0.25">
      <c r="B13" t="s">
        <v>76</v>
      </c>
      <c r="C13" t="s">
        <v>46</v>
      </c>
      <c r="D13">
        <v>10</v>
      </c>
      <c r="E13">
        <v>5.43</v>
      </c>
      <c r="F13">
        <v>1</v>
      </c>
      <c r="G13">
        <v>5.43</v>
      </c>
      <c r="H13" t="s">
        <v>92</v>
      </c>
      <c r="I13">
        <v>7.4933999999999994</v>
      </c>
      <c r="J13" t="s">
        <v>70</v>
      </c>
      <c r="K13" t="s">
        <v>70</v>
      </c>
      <c r="L13">
        <v>133</v>
      </c>
      <c r="M13" t="s">
        <v>47</v>
      </c>
      <c r="N13">
        <v>1</v>
      </c>
      <c r="O13" s="2">
        <f t="shared" si="0"/>
        <v>0.7493399999999999</v>
      </c>
      <c r="P13" s="2"/>
      <c r="Q13" s="2">
        <f t="shared" si="1"/>
        <v>0</v>
      </c>
      <c r="R13" t="s">
        <v>134</v>
      </c>
      <c r="S13" t="s">
        <v>164</v>
      </c>
    </row>
    <row r="14" spans="1:19" x14ac:dyDescent="0.25">
      <c r="B14" t="s">
        <v>76</v>
      </c>
      <c r="C14" t="s">
        <v>62</v>
      </c>
      <c r="D14">
        <v>8</v>
      </c>
      <c r="E14">
        <v>29.99</v>
      </c>
      <c r="F14">
        <v>1</v>
      </c>
      <c r="G14">
        <v>29.99</v>
      </c>
      <c r="H14" t="s">
        <v>92</v>
      </c>
      <c r="I14">
        <v>41.386199999999995</v>
      </c>
      <c r="J14" t="s">
        <v>70</v>
      </c>
      <c r="K14" t="s">
        <v>70</v>
      </c>
      <c r="L14">
        <v>281</v>
      </c>
      <c r="M14" t="s">
        <v>63</v>
      </c>
      <c r="N14">
        <v>1</v>
      </c>
      <c r="O14" s="2">
        <f t="shared" si="0"/>
        <v>5.1732749999999994</v>
      </c>
      <c r="P14" s="2"/>
      <c r="Q14" s="2">
        <f t="shared" si="1"/>
        <v>0</v>
      </c>
      <c r="R14" t="s">
        <v>135</v>
      </c>
      <c r="S14" t="s">
        <v>180</v>
      </c>
    </row>
    <row r="15" spans="1:19" x14ac:dyDescent="0.25">
      <c r="A15" t="s">
        <v>24</v>
      </c>
      <c r="B15" t="s">
        <v>76</v>
      </c>
      <c r="C15" t="s">
        <v>30</v>
      </c>
      <c r="D15">
        <v>20</v>
      </c>
      <c r="E15">
        <v>12.65</v>
      </c>
      <c r="F15">
        <v>1</v>
      </c>
      <c r="G15">
        <f>F15*E15</f>
        <v>12.65</v>
      </c>
      <c r="H15" t="s">
        <v>92</v>
      </c>
      <c r="I15">
        <f>IF(H15="USD", G15*$B$1,G15)</f>
        <v>17.457000000000001</v>
      </c>
      <c r="J15" t="s">
        <v>70</v>
      </c>
      <c r="K15" t="s">
        <v>70</v>
      </c>
      <c r="L15">
        <v>352</v>
      </c>
      <c r="M15" s="1" t="s">
        <v>151</v>
      </c>
      <c r="N15">
        <v>1</v>
      </c>
      <c r="O15" s="2">
        <f>(I15*N15)/(F15*D15)</f>
        <v>0.87285000000000001</v>
      </c>
      <c r="P15" s="2"/>
      <c r="Q15" s="2">
        <f>IF(P15="y",O15,0)</f>
        <v>0</v>
      </c>
      <c r="R15" t="s">
        <v>192</v>
      </c>
      <c r="S15" s="1" t="s">
        <v>151</v>
      </c>
    </row>
    <row r="16" spans="1:19" x14ac:dyDescent="0.25">
      <c r="O16" s="2">
        <f>SUM(O4:O15)</f>
        <v>9.2204568571428567</v>
      </c>
      <c r="Q16" s="2">
        <f>SUM(Q4:Q15)</f>
        <v>0.58131185714285716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N3" sqref="N3:S4"/>
    </sheetView>
  </sheetViews>
  <sheetFormatPr defaultRowHeight="15" x14ac:dyDescent="0.25"/>
  <sheetData>
    <row r="1" spans="1:19" x14ac:dyDescent="0.25">
      <c r="A1" t="s">
        <v>93</v>
      </c>
      <c r="B1">
        <v>1.38</v>
      </c>
      <c r="C1" t="s">
        <v>107</v>
      </c>
    </row>
    <row r="3" spans="1:19" x14ac:dyDescent="0.25">
      <c r="A3" t="s">
        <v>23</v>
      </c>
      <c r="B3" t="s">
        <v>75</v>
      </c>
      <c r="C3" t="s">
        <v>0</v>
      </c>
      <c r="D3" t="s">
        <v>3</v>
      </c>
      <c r="E3" t="s">
        <v>4</v>
      </c>
      <c r="F3" t="s">
        <v>1</v>
      </c>
      <c r="G3" t="s">
        <v>5</v>
      </c>
      <c r="H3" t="s">
        <v>90</v>
      </c>
      <c r="I3" t="s">
        <v>91</v>
      </c>
      <c r="J3" t="s">
        <v>69</v>
      </c>
      <c r="K3" t="s">
        <v>108</v>
      </c>
      <c r="L3" t="s">
        <v>109</v>
      </c>
      <c r="M3" t="s">
        <v>2</v>
      </c>
      <c r="N3" t="s">
        <v>124</v>
      </c>
      <c r="O3" t="s">
        <v>115</v>
      </c>
      <c r="P3" t="s">
        <v>117</v>
      </c>
      <c r="Q3" t="s">
        <v>118</v>
      </c>
    </row>
    <row r="4" spans="1:19" x14ac:dyDescent="0.25">
      <c r="A4" t="s">
        <v>24</v>
      </c>
      <c r="B4" t="s">
        <v>76</v>
      </c>
      <c r="C4" t="s">
        <v>6</v>
      </c>
      <c r="D4">
        <v>100</v>
      </c>
      <c r="E4">
        <v>1.6</v>
      </c>
      <c r="F4">
        <v>1</v>
      </c>
      <c r="G4">
        <v>1.6</v>
      </c>
      <c r="H4" t="s">
        <v>92</v>
      </c>
      <c r="I4">
        <v>2.2079999999999997</v>
      </c>
      <c r="J4" t="s">
        <v>70</v>
      </c>
      <c r="K4" t="s">
        <v>70</v>
      </c>
      <c r="L4">
        <v>23</v>
      </c>
      <c r="M4" t="s">
        <v>11</v>
      </c>
      <c r="N4">
        <v>3</v>
      </c>
      <c r="O4" s="2">
        <f>(I4*N4)/(F4*D4)</f>
        <v>6.6239999999999993E-2</v>
      </c>
      <c r="P4" s="2" t="s">
        <v>70</v>
      </c>
      <c r="Q4" s="2">
        <f>IF(P4="y",O4,0)</f>
        <v>6.6239999999999993E-2</v>
      </c>
      <c r="R4" t="s">
        <v>125</v>
      </c>
      <c r="S4" t="s">
        <v>11</v>
      </c>
    </row>
    <row r="5" spans="1:19" x14ac:dyDescent="0.25">
      <c r="A5" t="s">
        <v>24</v>
      </c>
      <c r="B5" t="s">
        <v>76</v>
      </c>
      <c r="C5" t="s">
        <v>14</v>
      </c>
      <c r="D5">
        <v>200</v>
      </c>
      <c r="E5">
        <v>3.03</v>
      </c>
      <c r="F5">
        <v>1</v>
      </c>
      <c r="G5">
        <v>3.03</v>
      </c>
      <c r="H5" t="s">
        <v>92</v>
      </c>
      <c r="I5">
        <v>4.1813999999999991</v>
      </c>
      <c r="J5" t="s">
        <v>70</v>
      </c>
      <c r="K5" t="s">
        <v>70</v>
      </c>
      <c r="L5">
        <v>63</v>
      </c>
      <c r="M5" t="s">
        <v>15</v>
      </c>
      <c r="N5">
        <v>1</v>
      </c>
      <c r="O5" s="2">
        <f t="shared" ref="O5:O12" si="0">(I5*N5)/(F5*D5)</f>
        <v>2.0906999999999995E-2</v>
      </c>
      <c r="P5" s="2" t="s">
        <v>70</v>
      </c>
      <c r="Q5" s="2">
        <f t="shared" ref="Q5:Q12" si="1">IF(P5="y",O5,0)</f>
        <v>2.0906999999999995E-2</v>
      </c>
      <c r="R5" t="s">
        <v>126</v>
      </c>
      <c r="S5" t="s">
        <v>15</v>
      </c>
    </row>
    <row r="6" spans="1:19" x14ac:dyDescent="0.25">
      <c r="A6" t="s">
        <v>24</v>
      </c>
      <c r="B6" t="s">
        <v>76</v>
      </c>
      <c r="C6" t="s">
        <v>16</v>
      </c>
      <c r="D6">
        <v>10</v>
      </c>
      <c r="E6">
        <v>1.37</v>
      </c>
      <c r="F6">
        <v>2</v>
      </c>
      <c r="G6">
        <f>F6*E6</f>
        <v>2.74</v>
      </c>
      <c r="H6" t="s">
        <v>92</v>
      </c>
      <c r="I6">
        <f>IF(H6="USD", G6*$B$1,G6)</f>
        <v>3.7812000000000001</v>
      </c>
      <c r="J6" t="s">
        <v>70</v>
      </c>
      <c r="K6" t="s">
        <v>70</v>
      </c>
      <c r="L6">
        <v>34</v>
      </c>
      <c r="M6" t="s">
        <v>17</v>
      </c>
      <c r="N6">
        <v>1</v>
      </c>
      <c r="O6" s="2">
        <f>(I6*N6)/(F6*D6)</f>
        <v>0.18906000000000001</v>
      </c>
      <c r="P6" s="2"/>
      <c r="Q6" s="2">
        <f>IF(P6="y",O6,0)</f>
        <v>0</v>
      </c>
      <c r="R6" t="s">
        <v>129</v>
      </c>
      <c r="S6" t="s">
        <v>17</v>
      </c>
    </row>
    <row r="7" spans="1:19" x14ac:dyDescent="0.25">
      <c r="A7" t="s">
        <v>24</v>
      </c>
      <c r="B7" t="s">
        <v>76</v>
      </c>
      <c r="C7" t="s">
        <v>26</v>
      </c>
      <c r="D7">
        <v>2100</v>
      </c>
      <c r="E7">
        <v>9</v>
      </c>
      <c r="F7">
        <v>1</v>
      </c>
      <c r="G7">
        <v>9</v>
      </c>
      <c r="H7" t="s">
        <v>92</v>
      </c>
      <c r="I7">
        <v>12.419999999999998</v>
      </c>
      <c r="J7" t="s">
        <v>70</v>
      </c>
      <c r="K7" t="s">
        <v>70</v>
      </c>
      <c r="L7">
        <v>256</v>
      </c>
      <c r="M7" t="s">
        <v>27</v>
      </c>
      <c r="N7">
        <v>6</v>
      </c>
      <c r="O7" s="2">
        <f t="shared" si="0"/>
        <v>3.548571428571428E-2</v>
      </c>
      <c r="P7" s="2" t="s">
        <v>70</v>
      </c>
      <c r="Q7" s="2">
        <f t="shared" si="1"/>
        <v>3.548571428571428E-2</v>
      </c>
      <c r="R7" t="s">
        <v>130</v>
      </c>
      <c r="S7" t="s">
        <v>27</v>
      </c>
    </row>
    <row r="8" spans="1:19" x14ac:dyDescent="0.25">
      <c r="A8" t="s">
        <v>24</v>
      </c>
      <c r="B8" t="s">
        <v>76</v>
      </c>
      <c r="C8" t="s">
        <v>31</v>
      </c>
      <c r="D8">
        <v>10</v>
      </c>
      <c r="E8">
        <v>1.19</v>
      </c>
      <c r="F8">
        <v>1</v>
      </c>
      <c r="G8">
        <v>1.19</v>
      </c>
      <c r="H8" t="s">
        <v>92</v>
      </c>
      <c r="I8">
        <v>1.6421999999999999</v>
      </c>
      <c r="J8" t="s">
        <v>70</v>
      </c>
      <c r="K8" t="s">
        <v>70</v>
      </c>
      <c r="L8">
        <v>48</v>
      </c>
      <c r="M8" t="s">
        <v>32</v>
      </c>
      <c r="N8">
        <v>1</v>
      </c>
      <c r="O8" s="2">
        <f t="shared" si="0"/>
        <v>0.16421999999999998</v>
      </c>
      <c r="P8" s="2"/>
      <c r="Q8" s="2">
        <f t="shared" si="1"/>
        <v>0</v>
      </c>
      <c r="R8" t="s">
        <v>127</v>
      </c>
      <c r="S8" t="s">
        <v>32</v>
      </c>
    </row>
    <row r="9" spans="1:19" x14ac:dyDescent="0.25">
      <c r="A9" t="s">
        <v>24</v>
      </c>
      <c r="B9" t="s">
        <v>76</v>
      </c>
      <c r="C9" t="s">
        <v>36</v>
      </c>
      <c r="D9">
        <v>120</v>
      </c>
      <c r="E9">
        <v>1.69</v>
      </c>
      <c r="F9">
        <v>5</v>
      </c>
      <c r="G9">
        <v>8.4499999999999993</v>
      </c>
      <c r="H9" t="s">
        <v>92</v>
      </c>
      <c r="I9">
        <v>11.660999999999998</v>
      </c>
      <c r="J9" t="s">
        <v>70</v>
      </c>
      <c r="K9" t="s">
        <v>70</v>
      </c>
      <c r="L9">
        <v>295</v>
      </c>
      <c r="M9" t="s">
        <v>37</v>
      </c>
      <c r="N9">
        <v>4</v>
      </c>
      <c r="O9" s="2">
        <f t="shared" si="0"/>
        <v>7.773999999999999E-2</v>
      </c>
      <c r="P9" s="2" t="s">
        <v>70</v>
      </c>
      <c r="Q9" s="2">
        <f t="shared" si="1"/>
        <v>7.773999999999999E-2</v>
      </c>
      <c r="R9" t="s">
        <v>131</v>
      </c>
      <c r="S9" t="s">
        <v>37</v>
      </c>
    </row>
    <row r="10" spans="1:19" x14ac:dyDescent="0.25">
      <c r="A10" t="s">
        <v>24</v>
      </c>
      <c r="B10" t="s">
        <v>76</v>
      </c>
      <c r="C10" t="s">
        <v>41</v>
      </c>
      <c r="D10">
        <v>10</v>
      </c>
      <c r="E10">
        <v>10.8</v>
      </c>
      <c r="F10">
        <v>1</v>
      </c>
      <c r="G10">
        <v>10.8</v>
      </c>
      <c r="H10" t="s">
        <v>92</v>
      </c>
      <c r="I10">
        <v>14.904</v>
      </c>
      <c r="J10" t="s">
        <v>70</v>
      </c>
      <c r="K10" t="s">
        <v>70</v>
      </c>
      <c r="L10">
        <v>335</v>
      </c>
      <c r="M10" t="s">
        <v>42</v>
      </c>
      <c r="N10">
        <v>1</v>
      </c>
      <c r="O10" s="2">
        <f t="shared" si="0"/>
        <v>1.4903999999999999</v>
      </c>
      <c r="P10" s="2"/>
      <c r="Q10" s="2">
        <f t="shared" si="1"/>
        <v>0</v>
      </c>
      <c r="R10" t="s">
        <v>132</v>
      </c>
      <c r="S10" t="s">
        <v>42</v>
      </c>
    </row>
    <row r="11" spans="1:19" x14ac:dyDescent="0.25">
      <c r="B11" t="s">
        <v>76</v>
      </c>
      <c r="C11" t="s">
        <v>46</v>
      </c>
      <c r="D11">
        <v>10</v>
      </c>
      <c r="E11">
        <v>5.43</v>
      </c>
      <c r="F11">
        <v>1</v>
      </c>
      <c r="G11">
        <v>5.43</v>
      </c>
      <c r="H11" t="s">
        <v>92</v>
      </c>
      <c r="I11">
        <v>7.4933999999999994</v>
      </c>
      <c r="J11" t="s">
        <v>70</v>
      </c>
      <c r="K11" t="s">
        <v>70</v>
      </c>
      <c r="L11">
        <v>133</v>
      </c>
      <c r="M11" t="s">
        <v>47</v>
      </c>
      <c r="N11">
        <v>1</v>
      </c>
      <c r="O11" s="2">
        <f t="shared" si="0"/>
        <v>0.7493399999999999</v>
      </c>
      <c r="P11" s="2"/>
      <c r="Q11" s="2">
        <f t="shared" si="1"/>
        <v>0</v>
      </c>
      <c r="R11" t="s">
        <v>128</v>
      </c>
      <c r="S11" t="s">
        <v>47</v>
      </c>
    </row>
    <row r="12" spans="1:19" x14ac:dyDescent="0.25">
      <c r="B12" t="s">
        <v>76</v>
      </c>
      <c r="C12" t="s">
        <v>62</v>
      </c>
      <c r="D12">
        <v>8</v>
      </c>
      <c r="E12">
        <v>29.99</v>
      </c>
      <c r="F12">
        <v>1</v>
      </c>
      <c r="G12">
        <v>29.99</v>
      </c>
      <c r="H12" t="s">
        <v>92</v>
      </c>
      <c r="I12">
        <v>41.386199999999995</v>
      </c>
      <c r="J12" t="s">
        <v>70</v>
      </c>
      <c r="K12" t="s">
        <v>70</v>
      </c>
      <c r="L12">
        <v>281</v>
      </c>
      <c r="M12" t="s">
        <v>63</v>
      </c>
      <c r="N12">
        <v>1</v>
      </c>
      <c r="O12" s="2">
        <f t="shared" si="0"/>
        <v>5.1732749999999994</v>
      </c>
      <c r="P12" s="2"/>
      <c r="Q12" s="2">
        <f t="shared" si="1"/>
        <v>0</v>
      </c>
      <c r="R12" t="s">
        <v>133</v>
      </c>
      <c r="S12" t="s">
        <v>63</v>
      </c>
    </row>
    <row r="13" spans="1:19" x14ac:dyDescent="0.25">
      <c r="O13" s="2">
        <f>SUM(O4:O12)</f>
        <v>7.9666677142857134</v>
      </c>
      <c r="P13" s="2"/>
      <c r="Q13" s="2">
        <f>SUM(Q4:Q12)</f>
        <v>0.20037271428571424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O3" sqref="O3:Q4"/>
    </sheetView>
  </sheetViews>
  <sheetFormatPr defaultRowHeight="15" x14ac:dyDescent="0.25"/>
  <cols>
    <col min="3" max="3" width="26.7109375" customWidth="1"/>
  </cols>
  <sheetData>
    <row r="1" spans="1:17" x14ac:dyDescent="0.25">
      <c r="A1" t="s">
        <v>93</v>
      </c>
      <c r="B1">
        <v>1.38</v>
      </c>
      <c r="C1" t="s">
        <v>107</v>
      </c>
    </row>
    <row r="3" spans="1:17" x14ac:dyDescent="0.25">
      <c r="A3" t="s">
        <v>23</v>
      </c>
      <c r="B3" t="s">
        <v>75</v>
      </c>
      <c r="C3" t="s">
        <v>0</v>
      </c>
      <c r="D3" t="s">
        <v>3</v>
      </c>
      <c r="E3" t="s">
        <v>4</v>
      </c>
      <c r="F3" t="s">
        <v>1</v>
      </c>
      <c r="G3" t="s">
        <v>5</v>
      </c>
      <c r="H3" t="s">
        <v>90</v>
      </c>
      <c r="I3" t="s">
        <v>91</v>
      </c>
      <c r="J3" t="s">
        <v>69</v>
      </c>
      <c r="K3" t="s">
        <v>108</v>
      </c>
      <c r="L3" t="s">
        <v>109</v>
      </c>
      <c r="M3" t="s">
        <v>2</v>
      </c>
      <c r="N3" t="s">
        <v>114</v>
      </c>
      <c r="O3" t="s">
        <v>115</v>
      </c>
      <c r="P3" t="s">
        <v>117</v>
      </c>
      <c r="Q3" t="s">
        <v>118</v>
      </c>
    </row>
    <row r="4" spans="1:17" x14ac:dyDescent="0.25">
      <c r="A4" t="s">
        <v>24</v>
      </c>
      <c r="B4" t="s">
        <v>76</v>
      </c>
      <c r="C4" t="s">
        <v>6</v>
      </c>
      <c r="D4">
        <v>100</v>
      </c>
      <c r="E4">
        <v>1.6</v>
      </c>
      <c r="F4">
        <v>1</v>
      </c>
      <c r="G4">
        <v>1.6</v>
      </c>
      <c r="H4" t="s">
        <v>92</v>
      </c>
      <c r="I4">
        <v>2.2079999999999997</v>
      </c>
      <c r="J4" t="s">
        <v>70</v>
      </c>
      <c r="K4" t="s">
        <v>70</v>
      </c>
      <c r="L4">
        <v>23</v>
      </c>
      <c r="M4" t="s">
        <v>11</v>
      </c>
      <c r="N4">
        <v>1</v>
      </c>
      <c r="O4">
        <f>(I4*N4)/(F4*D4)</f>
        <v>2.2079999999999999E-2</v>
      </c>
      <c r="P4" t="s">
        <v>70</v>
      </c>
      <c r="Q4">
        <f>IF(P4="y",O4,0)</f>
        <v>2.2079999999999999E-2</v>
      </c>
    </row>
    <row r="5" spans="1:17" x14ac:dyDescent="0.25">
      <c r="A5" t="s">
        <v>24</v>
      </c>
      <c r="B5" t="s">
        <v>76</v>
      </c>
      <c r="C5" t="s">
        <v>9</v>
      </c>
      <c r="D5">
        <v>10</v>
      </c>
      <c r="E5">
        <v>2.75</v>
      </c>
      <c r="F5">
        <v>1</v>
      </c>
      <c r="G5">
        <v>2.75</v>
      </c>
      <c r="H5" t="s">
        <v>92</v>
      </c>
      <c r="I5">
        <v>3.7949999999999999</v>
      </c>
      <c r="J5" t="s">
        <v>70</v>
      </c>
      <c r="K5" t="s">
        <v>70</v>
      </c>
      <c r="L5">
        <v>67</v>
      </c>
      <c r="M5" t="s">
        <v>10</v>
      </c>
      <c r="N5">
        <v>1</v>
      </c>
      <c r="O5">
        <f t="shared" ref="O5:O13" si="0">(I5*N5)/(F5*D5)</f>
        <v>0.3795</v>
      </c>
      <c r="P5" t="s">
        <v>70</v>
      </c>
      <c r="Q5">
        <f t="shared" ref="Q5:Q13" si="1">IF(P5="y",O5,0)</f>
        <v>0.3795</v>
      </c>
    </row>
    <row r="6" spans="1:17" x14ac:dyDescent="0.25">
      <c r="A6" t="s">
        <v>24</v>
      </c>
      <c r="B6" t="s">
        <v>76</v>
      </c>
      <c r="C6" t="s">
        <v>14</v>
      </c>
      <c r="D6">
        <v>200</v>
      </c>
      <c r="E6">
        <v>3.03</v>
      </c>
      <c r="F6">
        <v>1</v>
      </c>
      <c r="G6">
        <v>3.03</v>
      </c>
      <c r="H6" t="s">
        <v>92</v>
      </c>
      <c r="I6">
        <v>4.1813999999999991</v>
      </c>
      <c r="J6" t="s">
        <v>70</v>
      </c>
      <c r="K6" t="s">
        <v>70</v>
      </c>
      <c r="L6">
        <v>63</v>
      </c>
      <c r="M6" t="s">
        <v>15</v>
      </c>
      <c r="N6">
        <v>1</v>
      </c>
      <c r="O6">
        <f t="shared" si="0"/>
        <v>2.0906999999999995E-2</v>
      </c>
      <c r="P6" t="s">
        <v>70</v>
      </c>
      <c r="Q6">
        <f t="shared" si="1"/>
        <v>2.0906999999999995E-2</v>
      </c>
    </row>
    <row r="7" spans="1:17" x14ac:dyDescent="0.25">
      <c r="A7" t="s">
        <v>24</v>
      </c>
      <c r="B7" t="s">
        <v>76</v>
      </c>
      <c r="C7" t="s">
        <v>122</v>
      </c>
      <c r="D7">
        <v>2100</v>
      </c>
      <c r="E7">
        <v>9</v>
      </c>
      <c r="F7">
        <v>1</v>
      </c>
      <c r="G7">
        <v>9</v>
      </c>
      <c r="H7" t="s">
        <v>92</v>
      </c>
      <c r="I7">
        <v>12.419999999999998</v>
      </c>
      <c r="J7" t="s">
        <v>70</v>
      </c>
      <c r="K7" t="s">
        <v>70</v>
      </c>
      <c r="L7">
        <v>256</v>
      </c>
      <c r="M7" t="s">
        <v>27</v>
      </c>
      <c r="N7">
        <v>1</v>
      </c>
      <c r="O7">
        <f t="shared" si="0"/>
        <v>5.9142857142857131E-3</v>
      </c>
      <c r="P7" t="s">
        <v>70</v>
      </c>
      <c r="Q7">
        <f t="shared" si="1"/>
        <v>5.9142857142857131E-3</v>
      </c>
    </row>
    <row r="8" spans="1:17" x14ac:dyDescent="0.25">
      <c r="A8" t="s">
        <v>24</v>
      </c>
      <c r="B8" t="s">
        <v>76</v>
      </c>
      <c r="C8" t="s">
        <v>31</v>
      </c>
      <c r="D8">
        <v>10</v>
      </c>
      <c r="E8">
        <v>1.19</v>
      </c>
      <c r="F8">
        <v>1</v>
      </c>
      <c r="G8">
        <v>1.19</v>
      </c>
      <c r="H8" t="s">
        <v>92</v>
      </c>
      <c r="I8">
        <v>1.6421999999999999</v>
      </c>
      <c r="J8" t="s">
        <v>70</v>
      </c>
      <c r="K8" t="s">
        <v>70</v>
      </c>
      <c r="L8">
        <v>48</v>
      </c>
      <c r="M8" t="s">
        <v>32</v>
      </c>
      <c r="N8">
        <v>1</v>
      </c>
      <c r="O8">
        <f t="shared" si="0"/>
        <v>0.16421999999999998</v>
      </c>
      <c r="Q8">
        <f t="shared" si="1"/>
        <v>0</v>
      </c>
    </row>
    <row r="9" spans="1:17" x14ac:dyDescent="0.25">
      <c r="A9" t="s">
        <v>24</v>
      </c>
      <c r="B9" t="s">
        <v>76</v>
      </c>
      <c r="C9" t="s">
        <v>123</v>
      </c>
      <c r="D9">
        <v>120</v>
      </c>
      <c r="E9">
        <v>1.69</v>
      </c>
      <c r="F9">
        <v>5</v>
      </c>
      <c r="G9">
        <v>8.4499999999999993</v>
      </c>
      <c r="H9" t="s">
        <v>92</v>
      </c>
      <c r="I9">
        <v>11.660999999999998</v>
      </c>
      <c r="J9" t="s">
        <v>70</v>
      </c>
      <c r="K9" t="s">
        <v>70</v>
      </c>
      <c r="L9">
        <v>295</v>
      </c>
      <c r="M9" t="s">
        <v>37</v>
      </c>
      <c r="N9">
        <v>4</v>
      </c>
      <c r="O9">
        <f t="shared" si="0"/>
        <v>7.773999999999999E-2</v>
      </c>
      <c r="P9" t="s">
        <v>70</v>
      </c>
      <c r="Q9">
        <f t="shared" si="1"/>
        <v>7.773999999999999E-2</v>
      </c>
    </row>
    <row r="10" spans="1:17" x14ac:dyDescent="0.25">
      <c r="A10" t="s">
        <v>24</v>
      </c>
      <c r="B10" t="s">
        <v>76</v>
      </c>
      <c r="C10" t="s">
        <v>41</v>
      </c>
      <c r="D10">
        <v>10</v>
      </c>
      <c r="E10">
        <v>10.8</v>
      </c>
      <c r="F10">
        <v>1</v>
      </c>
      <c r="G10">
        <v>10.8</v>
      </c>
      <c r="H10" t="s">
        <v>92</v>
      </c>
      <c r="I10">
        <v>14.904</v>
      </c>
      <c r="J10" t="s">
        <v>70</v>
      </c>
      <c r="K10" t="s">
        <v>70</v>
      </c>
      <c r="L10">
        <v>335</v>
      </c>
      <c r="M10" t="s">
        <v>42</v>
      </c>
      <c r="N10">
        <v>1</v>
      </c>
      <c r="O10">
        <f t="shared" si="0"/>
        <v>1.4903999999999999</v>
      </c>
      <c r="Q10">
        <f t="shared" si="1"/>
        <v>0</v>
      </c>
    </row>
    <row r="11" spans="1:17" x14ac:dyDescent="0.25">
      <c r="B11" t="s">
        <v>76</v>
      </c>
      <c r="C11" t="s">
        <v>44</v>
      </c>
      <c r="D11">
        <v>50</v>
      </c>
      <c r="E11">
        <v>22</v>
      </c>
      <c r="F11">
        <v>1</v>
      </c>
      <c r="G11">
        <v>22</v>
      </c>
      <c r="H11" t="s">
        <v>92</v>
      </c>
      <c r="I11">
        <v>30.36</v>
      </c>
      <c r="J11" t="s">
        <v>70</v>
      </c>
      <c r="K11" t="s">
        <v>70</v>
      </c>
      <c r="L11">
        <v>47</v>
      </c>
      <c r="M11" t="s">
        <v>73</v>
      </c>
      <c r="N11">
        <v>1</v>
      </c>
      <c r="O11">
        <f t="shared" si="0"/>
        <v>0.60719999999999996</v>
      </c>
      <c r="Q11">
        <f t="shared" si="1"/>
        <v>0</v>
      </c>
    </row>
    <row r="12" spans="1:17" x14ac:dyDescent="0.25">
      <c r="B12" t="s">
        <v>76</v>
      </c>
      <c r="C12" t="s">
        <v>46</v>
      </c>
      <c r="D12">
        <v>10</v>
      </c>
      <c r="E12">
        <v>5.43</v>
      </c>
      <c r="F12">
        <v>1</v>
      </c>
      <c r="G12">
        <v>5.43</v>
      </c>
      <c r="H12" t="s">
        <v>92</v>
      </c>
      <c r="I12">
        <v>7.4933999999999994</v>
      </c>
      <c r="J12" t="s">
        <v>70</v>
      </c>
      <c r="K12" t="s">
        <v>70</v>
      </c>
      <c r="L12">
        <v>133</v>
      </c>
      <c r="M12" t="s">
        <v>47</v>
      </c>
      <c r="N12">
        <v>1</v>
      </c>
      <c r="O12">
        <f t="shared" si="0"/>
        <v>0.7493399999999999</v>
      </c>
      <c r="Q12">
        <f t="shared" si="1"/>
        <v>0</v>
      </c>
    </row>
    <row r="13" spans="1:17" x14ac:dyDescent="0.25">
      <c r="B13" t="s">
        <v>76</v>
      </c>
      <c r="C13" t="s">
        <v>62</v>
      </c>
      <c r="D13">
        <v>8</v>
      </c>
      <c r="E13">
        <v>29.99</v>
      </c>
      <c r="F13">
        <v>1</v>
      </c>
      <c r="G13">
        <v>29.99</v>
      </c>
      <c r="H13" t="s">
        <v>92</v>
      </c>
      <c r="I13">
        <v>41.386199999999995</v>
      </c>
      <c r="J13" t="s">
        <v>70</v>
      </c>
      <c r="K13" t="s">
        <v>70</v>
      </c>
      <c r="L13">
        <v>281</v>
      </c>
      <c r="M13" t="s">
        <v>63</v>
      </c>
      <c r="N13">
        <v>1</v>
      </c>
      <c r="O13">
        <f t="shared" si="0"/>
        <v>5.1732749999999994</v>
      </c>
      <c r="Q13">
        <f t="shared" si="1"/>
        <v>0</v>
      </c>
    </row>
    <row r="14" spans="1:17" x14ac:dyDescent="0.25">
      <c r="O14">
        <f>SUM(O4:O13)</f>
        <v>8.6905762857142861</v>
      </c>
      <c r="Q14">
        <f>SUM(Q4:Q13)</f>
        <v>0.50614128571428574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O3" sqref="O3:Q4"/>
    </sheetView>
  </sheetViews>
  <sheetFormatPr defaultRowHeight="15" x14ac:dyDescent="0.25"/>
  <sheetData>
    <row r="1" spans="1:17" x14ac:dyDescent="0.25">
      <c r="A1" t="s">
        <v>93</v>
      </c>
      <c r="B1">
        <v>1.38</v>
      </c>
      <c r="C1" t="s">
        <v>107</v>
      </c>
    </row>
    <row r="3" spans="1:17" x14ac:dyDescent="0.25">
      <c r="A3" t="s">
        <v>23</v>
      </c>
      <c r="B3" t="s">
        <v>75</v>
      </c>
      <c r="C3" t="s">
        <v>0</v>
      </c>
      <c r="D3" t="s">
        <v>3</v>
      </c>
      <c r="E3" t="s">
        <v>4</v>
      </c>
      <c r="F3" t="s">
        <v>1</v>
      </c>
      <c r="G3" t="s">
        <v>5</v>
      </c>
      <c r="H3" t="s">
        <v>90</v>
      </c>
      <c r="I3" t="s">
        <v>91</v>
      </c>
      <c r="J3" t="s">
        <v>69</v>
      </c>
      <c r="K3" t="s">
        <v>108</v>
      </c>
      <c r="L3" t="s">
        <v>109</v>
      </c>
      <c r="M3" t="s">
        <v>2</v>
      </c>
      <c r="N3" t="s">
        <v>114</v>
      </c>
      <c r="O3" t="s">
        <v>115</v>
      </c>
      <c r="P3" t="s">
        <v>117</v>
      </c>
      <c r="Q3" t="s">
        <v>118</v>
      </c>
    </row>
    <row r="4" spans="1:17" x14ac:dyDescent="0.25">
      <c r="A4" t="s">
        <v>24</v>
      </c>
      <c r="B4" t="s">
        <v>76</v>
      </c>
      <c r="C4" t="s">
        <v>12</v>
      </c>
      <c r="D4">
        <v>100</v>
      </c>
      <c r="E4">
        <v>2.99</v>
      </c>
      <c r="F4">
        <v>1</v>
      </c>
      <c r="G4">
        <v>2.99</v>
      </c>
      <c r="H4" t="s">
        <v>92</v>
      </c>
      <c r="I4">
        <v>4.1261999999999999</v>
      </c>
      <c r="J4" t="s">
        <v>70</v>
      </c>
      <c r="K4" t="s">
        <v>70</v>
      </c>
      <c r="L4">
        <v>39</v>
      </c>
      <c r="M4" t="s">
        <v>13</v>
      </c>
      <c r="N4">
        <v>1</v>
      </c>
      <c r="O4">
        <f>(I4*N4)/(F4*D4)</f>
        <v>4.1262E-2</v>
      </c>
      <c r="P4" t="s">
        <v>70</v>
      </c>
      <c r="Q4">
        <f>IF(P4="y",O4,0)</f>
        <v>4.1262E-2</v>
      </c>
    </row>
    <row r="5" spans="1:17" x14ac:dyDescent="0.25">
      <c r="A5" t="s">
        <v>24</v>
      </c>
      <c r="B5" t="s">
        <v>76</v>
      </c>
      <c r="C5" t="s">
        <v>26</v>
      </c>
      <c r="D5">
        <v>2100</v>
      </c>
      <c r="E5">
        <v>9</v>
      </c>
      <c r="F5">
        <v>1</v>
      </c>
      <c r="G5">
        <v>9</v>
      </c>
      <c r="H5" t="s">
        <v>92</v>
      </c>
      <c r="I5">
        <v>12.419999999999998</v>
      </c>
      <c r="J5" t="s">
        <v>70</v>
      </c>
      <c r="K5" t="s">
        <v>70</v>
      </c>
      <c r="L5">
        <v>256</v>
      </c>
      <c r="M5" t="s">
        <v>27</v>
      </c>
      <c r="N5">
        <v>3</v>
      </c>
      <c r="O5">
        <f>(I5*N5)/(F5*D5)</f>
        <v>1.774285714285714E-2</v>
      </c>
      <c r="P5" t="s">
        <v>70</v>
      </c>
      <c r="Q5">
        <f>IF(P5="y",O5,0)</f>
        <v>1.774285714285714E-2</v>
      </c>
    </row>
    <row r="6" spans="1:17" x14ac:dyDescent="0.25">
      <c r="A6" t="s">
        <v>24</v>
      </c>
      <c r="B6" t="s">
        <v>76</v>
      </c>
      <c r="C6" t="s">
        <v>36</v>
      </c>
      <c r="D6">
        <v>120</v>
      </c>
      <c r="E6">
        <v>1.69</v>
      </c>
      <c r="F6">
        <v>5</v>
      </c>
      <c r="G6">
        <v>8.4499999999999993</v>
      </c>
      <c r="H6" t="s">
        <v>92</v>
      </c>
      <c r="I6">
        <v>11.660999999999998</v>
      </c>
      <c r="J6" t="s">
        <v>70</v>
      </c>
      <c r="K6" t="s">
        <v>70</v>
      </c>
      <c r="L6">
        <v>295</v>
      </c>
      <c r="M6" t="s">
        <v>37</v>
      </c>
      <c r="N6">
        <v>4</v>
      </c>
      <c r="O6">
        <f>(I6*N6)/(F6*D6)</f>
        <v>7.773999999999999E-2</v>
      </c>
      <c r="P6" t="s">
        <v>70</v>
      </c>
      <c r="Q6">
        <f>IF(P6="y",O6,0)</f>
        <v>7.773999999999999E-2</v>
      </c>
    </row>
    <row r="7" spans="1:17" x14ac:dyDescent="0.25">
      <c r="A7" t="s">
        <v>24</v>
      </c>
      <c r="B7" t="s">
        <v>76</v>
      </c>
      <c r="C7" t="s">
        <v>41</v>
      </c>
      <c r="D7">
        <v>10</v>
      </c>
      <c r="E7">
        <v>10.8</v>
      </c>
      <c r="F7">
        <v>1</v>
      </c>
      <c r="G7">
        <v>10.8</v>
      </c>
      <c r="H7" t="s">
        <v>92</v>
      </c>
      <c r="I7">
        <v>14.904</v>
      </c>
      <c r="J7" t="s">
        <v>70</v>
      </c>
      <c r="K7" t="s">
        <v>70</v>
      </c>
      <c r="L7">
        <v>335</v>
      </c>
      <c r="M7" t="s">
        <v>42</v>
      </c>
      <c r="N7">
        <v>1</v>
      </c>
      <c r="O7">
        <f>(I7*N7)/(F7*D7)</f>
        <v>1.4903999999999999</v>
      </c>
      <c r="P7" t="s">
        <v>116</v>
      </c>
      <c r="Q7">
        <f>IF(P7="y",O7,0)</f>
        <v>0</v>
      </c>
    </row>
    <row r="8" spans="1:17" x14ac:dyDescent="0.25">
      <c r="A8" t="s">
        <v>24</v>
      </c>
      <c r="B8" t="s">
        <v>76</v>
      </c>
      <c r="C8" t="s">
        <v>121</v>
      </c>
      <c r="D8">
        <v>1</v>
      </c>
      <c r="E8">
        <v>4.8</v>
      </c>
      <c r="F8">
        <v>10</v>
      </c>
      <c r="G8">
        <v>48</v>
      </c>
      <c r="H8" t="s">
        <v>92</v>
      </c>
      <c r="I8">
        <v>66.239999999999995</v>
      </c>
      <c r="J8" t="s">
        <v>70</v>
      </c>
      <c r="K8" t="s">
        <v>70</v>
      </c>
      <c r="L8">
        <v>580</v>
      </c>
      <c r="M8" t="s">
        <v>49</v>
      </c>
      <c r="N8">
        <v>1</v>
      </c>
      <c r="O8">
        <f>(I8*N8)/(F8*D8)</f>
        <v>6.6239999999999997</v>
      </c>
      <c r="P8" t="s">
        <v>116</v>
      </c>
      <c r="Q8">
        <f>IF(P8="y",O8,0)</f>
        <v>0</v>
      </c>
    </row>
    <row r="9" spans="1:17" x14ac:dyDescent="0.25">
      <c r="O9">
        <f>SUM(O1:O8)</f>
        <v>8.2511448571428563</v>
      </c>
      <c r="Q9">
        <f>SUM(Q1:Q8)</f>
        <v>0.13674485714285711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Q13" sqref="Q13"/>
    </sheetView>
  </sheetViews>
  <sheetFormatPr defaultRowHeight="15" x14ac:dyDescent="0.25"/>
  <cols>
    <col min="3" max="3" width="30.140625" customWidth="1"/>
  </cols>
  <sheetData>
    <row r="1" spans="1:17" x14ac:dyDescent="0.25">
      <c r="A1" t="s">
        <v>93</v>
      </c>
      <c r="B1">
        <v>1.38</v>
      </c>
      <c r="C1" t="s">
        <v>107</v>
      </c>
    </row>
    <row r="3" spans="1:17" x14ac:dyDescent="0.25">
      <c r="A3" t="s">
        <v>23</v>
      </c>
      <c r="B3" t="s">
        <v>75</v>
      </c>
      <c r="C3" t="s">
        <v>0</v>
      </c>
      <c r="D3" t="s">
        <v>3</v>
      </c>
      <c r="E3" t="s">
        <v>4</v>
      </c>
      <c r="F3" t="s">
        <v>1</v>
      </c>
      <c r="G3" t="s">
        <v>5</v>
      </c>
      <c r="H3" t="s">
        <v>90</v>
      </c>
      <c r="I3" t="s">
        <v>91</v>
      </c>
      <c r="J3" t="s">
        <v>69</v>
      </c>
      <c r="K3" t="s">
        <v>108</v>
      </c>
      <c r="L3" t="s">
        <v>109</v>
      </c>
      <c r="M3" t="s">
        <v>2</v>
      </c>
      <c r="N3" t="s">
        <v>114</v>
      </c>
      <c r="O3" t="s">
        <v>115</v>
      </c>
      <c r="P3" t="s">
        <v>117</v>
      </c>
      <c r="Q3" t="s">
        <v>118</v>
      </c>
    </row>
    <row r="4" spans="1:17" x14ac:dyDescent="0.25">
      <c r="A4" t="s">
        <v>24</v>
      </c>
      <c r="B4" t="s">
        <v>76</v>
      </c>
      <c r="C4" t="s">
        <v>14</v>
      </c>
      <c r="D4">
        <v>200</v>
      </c>
      <c r="E4">
        <v>3.03</v>
      </c>
      <c r="F4">
        <v>1</v>
      </c>
      <c r="G4">
        <v>3.03</v>
      </c>
      <c r="H4" t="s">
        <v>92</v>
      </c>
      <c r="I4">
        <v>4.1813999999999991</v>
      </c>
      <c r="J4" t="s">
        <v>70</v>
      </c>
      <c r="K4" t="s">
        <v>70</v>
      </c>
      <c r="L4">
        <v>63</v>
      </c>
      <c r="M4" t="s">
        <v>15</v>
      </c>
      <c r="N4">
        <v>2</v>
      </c>
      <c r="O4">
        <f>(I4*N4)/(F4*D4)</f>
        <v>4.181399999999999E-2</v>
      </c>
      <c r="P4" t="s">
        <v>70</v>
      </c>
      <c r="Q4">
        <f>IF(P4="y",O4,0)</f>
        <v>4.181399999999999E-2</v>
      </c>
    </row>
    <row r="5" spans="1:17" x14ac:dyDescent="0.25">
      <c r="A5" t="s">
        <v>24</v>
      </c>
      <c r="B5" t="s">
        <v>76</v>
      </c>
      <c r="C5" t="s">
        <v>26</v>
      </c>
      <c r="D5">
        <v>2100</v>
      </c>
      <c r="E5">
        <v>9</v>
      </c>
      <c r="F5">
        <v>1</v>
      </c>
      <c r="G5">
        <v>9</v>
      </c>
      <c r="H5" t="s">
        <v>92</v>
      </c>
      <c r="I5">
        <v>12.419999999999998</v>
      </c>
      <c r="J5" t="s">
        <v>70</v>
      </c>
      <c r="K5" t="s">
        <v>70</v>
      </c>
      <c r="L5">
        <v>256</v>
      </c>
      <c r="M5" t="s">
        <v>27</v>
      </c>
      <c r="N5">
        <v>1</v>
      </c>
      <c r="O5">
        <f>(I5*N5)/(F5*D5)</f>
        <v>5.9142857142857131E-3</v>
      </c>
      <c r="P5" t="s">
        <v>70</v>
      </c>
      <c r="Q5">
        <f>IF(P5="y",O5,0)</f>
        <v>5.9142857142857131E-3</v>
      </c>
    </row>
    <row r="6" spans="1:17" x14ac:dyDescent="0.25">
      <c r="A6" t="s">
        <v>24</v>
      </c>
      <c r="B6" t="s">
        <v>76</v>
      </c>
      <c r="C6" t="s">
        <v>36</v>
      </c>
      <c r="D6">
        <v>120</v>
      </c>
      <c r="E6">
        <v>1.69</v>
      </c>
      <c r="F6">
        <v>5</v>
      </c>
      <c r="G6">
        <v>8.4499999999999993</v>
      </c>
      <c r="H6" t="s">
        <v>92</v>
      </c>
      <c r="I6">
        <v>11.660999999999998</v>
      </c>
      <c r="J6" t="s">
        <v>70</v>
      </c>
      <c r="K6" t="s">
        <v>70</v>
      </c>
      <c r="L6">
        <v>295</v>
      </c>
      <c r="M6" t="s">
        <v>37</v>
      </c>
      <c r="N6">
        <v>2</v>
      </c>
      <c r="O6">
        <f>(I6*N6)/(F6*D6)</f>
        <v>3.8869999999999995E-2</v>
      </c>
      <c r="P6" t="s">
        <v>70</v>
      </c>
      <c r="Q6">
        <f>IF(P6="y",O6,0)</f>
        <v>3.8869999999999995E-2</v>
      </c>
    </row>
    <row r="7" spans="1:17" x14ac:dyDescent="0.25">
      <c r="A7" t="s">
        <v>24</v>
      </c>
      <c r="B7" t="s">
        <v>76</v>
      </c>
      <c r="C7" t="s">
        <v>41</v>
      </c>
      <c r="D7">
        <v>10</v>
      </c>
      <c r="E7">
        <v>10.8</v>
      </c>
      <c r="F7">
        <v>1</v>
      </c>
      <c r="G7">
        <v>10.8</v>
      </c>
      <c r="H7" t="s">
        <v>92</v>
      </c>
      <c r="I7">
        <v>14.904</v>
      </c>
      <c r="J7" t="s">
        <v>70</v>
      </c>
      <c r="K7" t="s">
        <v>70</v>
      </c>
      <c r="L7">
        <v>335</v>
      </c>
      <c r="M7" t="s">
        <v>42</v>
      </c>
      <c r="N7">
        <v>1</v>
      </c>
      <c r="O7">
        <f>(I7*N7)/(F7*D7)</f>
        <v>1.4903999999999999</v>
      </c>
      <c r="P7" t="s">
        <v>116</v>
      </c>
      <c r="Q7">
        <f>IF(P7="y",O7,0)</f>
        <v>0</v>
      </c>
    </row>
    <row r="8" spans="1:17" x14ac:dyDescent="0.25">
      <c r="A8" t="s">
        <v>24</v>
      </c>
      <c r="B8" t="s">
        <v>76</v>
      </c>
      <c r="C8" t="s">
        <v>121</v>
      </c>
      <c r="D8">
        <v>1</v>
      </c>
      <c r="E8">
        <v>4.8</v>
      </c>
      <c r="F8">
        <v>10</v>
      </c>
      <c r="G8">
        <v>48</v>
      </c>
      <c r="H8" t="s">
        <v>92</v>
      </c>
      <c r="I8">
        <v>66.239999999999995</v>
      </c>
      <c r="J8" t="s">
        <v>70</v>
      </c>
      <c r="K8" t="s">
        <v>70</v>
      </c>
      <c r="L8">
        <v>580</v>
      </c>
      <c r="M8" t="s">
        <v>49</v>
      </c>
      <c r="N8">
        <v>1</v>
      </c>
      <c r="O8">
        <f>(I8*N8)/(F8*D8)</f>
        <v>6.6239999999999997</v>
      </c>
      <c r="P8" t="s">
        <v>116</v>
      </c>
      <c r="Q8">
        <f>IF(P8="y",O8,0)</f>
        <v>0</v>
      </c>
    </row>
    <row r="9" spans="1:17" x14ac:dyDescent="0.25">
      <c r="N9" t="s">
        <v>119</v>
      </c>
      <c r="O9">
        <f>SUM(O1:O8)</f>
        <v>8.2009982857142845</v>
      </c>
      <c r="Q9">
        <f>SUM(Q1:Q8)</f>
        <v>8.6598285714285697E-2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N10" sqref="N10:Q10"/>
    </sheetView>
  </sheetViews>
  <sheetFormatPr defaultRowHeight="15" x14ac:dyDescent="0.25"/>
  <sheetData>
    <row r="1" spans="1:17" x14ac:dyDescent="0.25">
      <c r="A1" t="s">
        <v>23</v>
      </c>
      <c r="B1" t="s">
        <v>75</v>
      </c>
      <c r="C1" t="s">
        <v>0</v>
      </c>
      <c r="D1" t="s">
        <v>3</v>
      </c>
      <c r="E1" t="s">
        <v>4</v>
      </c>
      <c r="F1" t="s">
        <v>1</v>
      </c>
      <c r="G1" t="s">
        <v>5</v>
      </c>
      <c r="H1" t="s">
        <v>90</v>
      </c>
      <c r="I1" t="s">
        <v>91</v>
      </c>
      <c r="J1" t="s">
        <v>69</v>
      </c>
      <c r="K1" t="s">
        <v>108</v>
      </c>
      <c r="L1" t="s">
        <v>109</v>
      </c>
      <c r="M1" t="s">
        <v>2</v>
      </c>
      <c r="N1" t="s">
        <v>114</v>
      </c>
      <c r="O1" t="s">
        <v>115</v>
      </c>
      <c r="P1" t="s">
        <v>117</v>
      </c>
      <c r="Q1" t="s">
        <v>118</v>
      </c>
    </row>
    <row r="2" spans="1:17" x14ac:dyDescent="0.25">
      <c r="A2" t="s">
        <v>24</v>
      </c>
      <c r="B2" t="s">
        <v>76</v>
      </c>
      <c r="C2" t="s">
        <v>6</v>
      </c>
      <c r="D2">
        <v>100</v>
      </c>
      <c r="E2">
        <v>1.6</v>
      </c>
      <c r="F2">
        <v>1</v>
      </c>
      <c r="G2">
        <v>1.6</v>
      </c>
      <c r="H2" t="s">
        <v>92</v>
      </c>
      <c r="I2">
        <v>2.2079999999999997</v>
      </c>
      <c r="J2" t="s">
        <v>70</v>
      </c>
      <c r="K2" t="s">
        <v>70</v>
      </c>
      <c r="L2">
        <v>23</v>
      </c>
      <c r="M2" t="s">
        <v>11</v>
      </c>
      <c r="N2">
        <v>2</v>
      </c>
      <c r="O2">
        <f>(I2*N2)/(F2*D2)</f>
        <v>4.4159999999999998E-2</v>
      </c>
      <c r="P2" t="s">
        <v>70</v>
      </c>
      <c r="Q2">
        <f>IF(P2="y",O2,0)</f>
        <v>4.4159999999999998E-2</v>
      </c>
    </row>
    <row r="3" spans="1:17" x14ac:dyDescent="0.25">
      <c r="A3" t="s">
        <v>24</v>
      </c>
      <c r="B3" t="s">
        <v>76</v>
      </c>
      <c r="C3" t="s">
        <v>14</v>
      </c>
      <c r="D3">
        <v>200</v>
      </c>
      <c r="E3">
        <v>3.03</v>
      </c>
      <c r="F3">
        <v>1</v>
      </c>
      <c r="G3">
        <v>3.03</v>
      </c>
      <c r="H3" t="s">
        <v>92</v>
      </c>
      <c r="I3">
        <v>4.1813999999999991</v>
      </c>
      <c r="J3" t="s">
        <v>70</v>
      </c>
      <c r="K3" t="s">
        <v>70</v>
      </c>
      <c r="L3">
        <v>63</v>
      </c>
      <c r="M3" t="s">
        <v>15</v>
      </c>
      <c r="N3">
        <v>2</v>
      </c>
      <c r="O3">
        <f t="shared" ref="O3:O8" si="0">(I3*N3)/(F3*D3)</f>
        <v>4.181399999999999E-2</v>
      </c>
      <c r="P3" t="s">
        <v>70</v>
      </c>
      <c r="Q3">
        <f t="shared" ref="Q3:Q8" si="1">IF(P3="y",O3,0)</f>
        <v>4.181399999999999E-2</v>
      </c>
    </row>
    <row r="4" spans="1:17" x14ac:dyDescent="0.25">
      <c r="A4" t="s">
        <v>24</v>
      </c>
      <c r="B4" t="s">
        <v>76</v>
      </c>
      <c r="C4" t="s">
        <v>26</v>
      </c>
      <c r="D4">
        <v>2100</v>
      </c>
      <c r="E4">
        <v>9</v>
      </c>
      <c r="F4">
        <v>1</v>
      </c>
      <c r="G4">
        <v>9</v>
      </c>
      <c r="H4" t="s">
        <v>92</v>
      </c>
      <c r="I4">
        <v>12.419999999999998</v>
      </c>
      <c r="J4" t="s">
        <v>70</v>
      </c>
      <c r="K4" t="s">
        <v>70</v>
      </c>
      <c r="L4">
        <v>256</v>
      </c>
      <c r="M4" t="s">
        <v>27</v>
      </c>
      <c r="N4">
        <v>1</v>
      </c>
      <c r="O4">
        <f t="shared" si="0"/>
        <v>5.9142857142857131E-3</v>
      </c>
      <c r="P4" t="s">
        <v>70</v>
      </c>
      <c r="Q4">
        <f t="shared" si="1"/>
        <v>5.9142857142857131E-3</v>
      </c>
    </row>
    <row r="5" spans="1:17" x14ac:dyDescent="0.25">
      <c r="A5" t="s">
        <v>24</v>
      </c>
      <c r="B5" t="s">
        <v>76</v>
      </c>
      <c r="C5" t="s">
        <v>31</v>
      </c>
      <c r="D5">
        <v>10</v>
      </c>
      <c r="E5">
        <v>1.19</v>
      </c>
      <c r="F5">
        <v>1</v>
      </c>
      <c r="G5">
        <v>1.19</v>
      </c>
      <c r="H5" t="s">
        <v>92</v>
      </c>
      <c r="I5">
        <v>1.6421999999999999</v>
      </c>
      <c r="J5" t="s">
        <v>70</v>
      </c>
      <c r="K5" t="s">
        <v>70</v>
      </c>
      <c r="L5">
        <v>48</v>
      </c>
      <c r="M5" t="s">
        <v>32</v>
      </c>
      <c r="N5">
        <v>1</v>
      </c>
      <c r="O5">
        <f t="shared" si="0"/>
        <v>0.16421999999999998</v>
      </c>
      <c r="P5" t="s">
        <v>116</v>
      </c>
      <c r="Q5">
        <f t="shared" si="1"/>
        <v>0</v>
      </c>
    </row>
    <row r="6" spans="1:17" x14ac:dyDescent="0.25">
      <c r="A6" t="s">
        <v>24</v>
      </c>
      <c r="B6" t="s">
        <v>76</v>
      </c>
      <c r="C6" t="s">
        <v>41</v>
      </c>
      <c r="D6">
        <v>10</v>
      </c>
      <c r="E6">
        <v>10.8</v>
      </c>
      <c r="F6">
        <v>1</v>
      </c>
      <c r="G6">
        <v>10.8</v>
      </c>
      <c r="H6" t="s">
        <v>92</v>
      </c>
      <c r="I6">
        <v>14.904</v>
      </c>
      <c r="J6" t="s">
        <v>70</v>
      </c>
      <c r="K6" t="s">
        <v>70</v>
      </c>
      <c r="L6">
        <v>335</v>
      </c>
      <c r="M6" t="s">
        <v>42</v>
      </c>
      <c r="N6">
        <v>1</v>
      </c>
      <c r="O6">
        <f t="shared" si="0"/>
        <v>1.4903999999999999</v>
      </c>
      <c r="P6" t="s">
        <v>116</v>
      </c>
      <c r="Q6">
        <f t="shared" si="1"/>
        <v>0</v>
      </c>
    </row>
    <row r="7" spans="1:17" x14ac:dyDescent="0.25">
      <c r="B7" t="s">
        <v>76</v>
      </c>
      <c r="C7" t="s">
        <v>46</v>
      </c>
      <c r="D7">
        <v>10</v>
      </c>
      <c r="E7">
        <v>5.43</v>
      </c>
      <c r="F7">
        <v>1</v>
      </c>
      <c r="G7">
        <v>5.43</v>
      </c>
      <c r="H7" t="s">
        <v>92</v>
      </c>
      <c r="I7">
        <v>7.4933999999999994</v>
      </c>
      <c r="J7" t="s">
        <v>70</v>
      </c>
      <c r="K7" t="s">
        <v>70</v>
      </c>
      <c r="L7">
        <v>133</v>
      </c>
      <c r="M7" t="s">
        <v>47</v>
      </c>
      <c r="N7">
        <v>1</v>
      </c>
      <c r="O7">
        <f t="shared" si="0"/>
        <v>0.7493399999999999</v>
      </c>
      <c r="P7" t="s">
        <v>116</v>
      </c>
      <c r="Q7">
        <f t="shared" si="1"/>
        <v>0</v>
      </c>
    </row>
    <row r="8" spans="1:17" x14ac:dyDescent="0.25">
      <c r="B8" t="s">
        <v>76</v>
      </c>
      <c r="C8" t="s">
        <v>62</v>
      </c>
      <c r="D8">
        <v>8</v>
      </c>
      <c r="E8">
        <v>29.99</v>
      </c>
      <c r="F8">
        <v>1</v>
      </c>
      <c r="G8">
        <v>29.99</v>
      </c>
      <c r="H8" t="s">
        <v>92</v>
      </c>
      <c r="I8">
        <v>41.386199999999995</v>
      </c>
      <c r="J8" t="s">
        <v>70</v>
      </c>
      <c r="K8" t="s">
        <v>70</v>
      </c>
      <c r="L8">
        <v>281</v>
      </c>
      <c r="M8" t="s">
        <v>63</v>
      </c>
      <c r="N8">
        <v>1</v>
      </c>
      <c r="O8">
        <f t="shared" si="0"/>
        <v>5.1732749999999994</v>
      </c>
      <c r="P8" t="s">
        <v>116</v>
      </c>
      <c r="Q8">
        <f t="shared" si="1"/>
        <v>0</v>
      </c>
    </row>
    <row r="9" spans="1:17" x14ac:dyDescent="0.25">
      <c r="A9" t="s">
        <v>24</v>
      </c>
      <c r="B9" t="s">
        <v>76</v>
      </c>
      <c r="C9" t="s">
        <v>36</v>
      </c>
      <c r="D9">
        <v>120</v>
      </c>
      <c r="E9">
        <v>1.69</v>
      </c>
      <c r="F9">
        <v>5</v>
      </c>
      <c r="G9">
        <v>8.4499999999999993</v>
      </c>
      <c r="H9" t="s">
        <v>92</v>
      </c>
      <c r="I9">
        <v>11.660999999999998</v>
      </c>
      <c r="J9" t="s">
        <v>70</v>
      </c>
      <c r="K9" t="s">
        <v>70</v>
      </c>
      <c r="L9">
        <v>295</v>
      </c>
      <c r="M9" t="s">
        <v>37</v>
      </c>
      <c r="N9">
        <v>4</v>
      </c>
      <c r="O9">
        <f>(I9*N9)/(F9*D9)</f>
        <v>7.773999999999999E-2</v>
      </c>
      <c r="P9" t="s">
        <v>70</v>
      </c>
      <c r="Q9">
        <f>IF(P9="y",O9,0)</f>
        <v>7.773999999999999E-2</v>
      </c>
    </row>
    <row r="10" spans="1:17" x14ac:dyDescent="0.25">
      <c r="N10" t="s">
        <v>119</v>
      </c>
      <c r="O10">
        <f>SUM(O2:O9)</f>
        <v>7.7468632857142854</v>
      </c>
      <c r="P10" t="s">
        <v>120</v>
      </c>
      <c r="Q10">
        <f>SUM(Q2:Q9)</f>
        <v>0.1696282857142857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Parts</vt:lpstr>
      <vt:lpstr>Actvity 7</vt:lpstr>
      <vt:lpstr>Activity 6</vt:lpstr>
      <vt:lpstr>Activity 5</vt:lpstr>
      <vt:lpstr>Activity 4</vt:lpstr>
      <vt:lpstr>Activity 3</vt:lpstr>
      <vt:lpstr>Activity 2</vt:lpstr>
      <vt:lpstr>Activity 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Harryp</dc:creator>
  <cp:lastModifiedBy>Harryp</cp:lastModifiedBy>
  <dcterms:created xsi:type="dcterms:W3CDTF">2017-06-09T00:43:16Z</dcterms:created>
  <dcterms:modified xsi:type="dcterms:W3CDTF">2017-09-29T11:18:23Z</dcterms:modified>
</cp:coreProperties>
</file>