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p\gitrepos\hpigot.github.io\files\"/>
    </mc:Choice>
  </mc:AlternateContent>
  <bookViews>
    <workbookView xWindow="0" yWindow="0" windowWidth="10035" windowHeight="6615"/>
  </bookViews>
  <sheets>
    <sheet name="Nepal" sheetId="1" r:id="rId1"/>
    <sheet name="AliExpress" sheetId="2" r:id="rId2"/>
    <sheet name="Amazon" sheetId="3" r:id="rId3"/>
    <sheet name="Bar Grap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J16" i="1"/>
  <c r="F6" i="1"/>
  <c r="F7" i="1"/>
  <c r="F8" i="1"/>
  <c r="F9" i="1"/>
  <c r="F10" i="1"/>
  <c r="F11" i="1"/>
  <c r="F12" i="1"/>
  <c r="F13" i="1"/>
  <c r="F14" i="1"/>
  <c r="F15" i="1"/>
  <c r="F5" i="1"/>
  <c r="J5" i="3" l="1"/>
  <c r="H6" i="3"/>
  <c r="H7" i="3"/>
  <c r="H8" i="3"/>
  <c r="J8" i="3" s="1"/>
  <c r="L8" i="3" s="1"/>
  <c r="H9" i="3"/>
  <c r="J9" i="3" s="1"/>
  <c r="L9" i="3" s="1"/>
  <c r="H10" i="3"/>
  <c r="H11" i="3"/>
  <c r="H12" i="3"/>
  <c r="H13" i="3"/>
  <c r="J13" i="3" s="1"/>
  <c r="H5" i="3"/>
  <c r="F5" i="3"/>
  <c r="F6" i="3"/>
  <c r="J6" i="3"/>
  <c r="L6" i="3"/>
  <c r="F7" i="3"/>
  <c r="J7" i="3"/>
  <c r="L7" i="3"/>
  <c r="F8" i="3"/>
  <c r="F9" i="3"/>
  <c r="F10" i="3"/>
  <c r="J10" i="3"/>
  <c r="L10" i="3"/>
  <c r="F11" i="3"/>
  <c r="J11" i="3"/>
  <c r="L11" i="3"/>
  <c r="F12" i="3"/>
  <c r="J12" i="3"/>
  <c r="L12" i="3"/>
  <c r="F13" i="3"/>
  <c r="L13" i="3"/>
  <c r="J14" i="3" l="1"/>
  <c r="H6" i="1"/>
  <c r="H7" i="1"/>
  <c r="H8" i="1"/>
  <c r="H9" i="1"/>
  <c r="H10" i="1"/>
  <c r="H11" i="1"/>
  <c r="H12" i="1"/>
  <c r="H13" i="1"/>
  <c r="H14" i="1"/>
  <c r="H15" i="1"/>
  <c r="H5" i="1"/>
  <c r="L5" i="3"/>
  <c r="L14" i="3" s="1"/>
  <c r="F6" i="2"/>
  <c r="H6" i="2"/>
  <c r="J6" i="2" s="1"/>
  <c r="L6" i="2" s="1"/>
  <c r="F7" i="2"/>
  <c r="H7" i="2" s="1"/>
  <c r="J7" i="2" s="1"/>
  <c r="L7" i="2" s="1"/>
  <c r="F8" i="2"/>
  <c r="H8" i="2" s="1"/>
  <c r="J8" i="2" s="1"/>
  <c r="L8" i="2" s="1"/>
  <c r="F9" i="2"/>
  <c r="H9" i="2" s="1"/>
  <c r="J9" i="2" s="1"/>
  <c r="L9" i="2" s="1"/>
  <c r="F10" i="2"/>
  <c r="H10" i="2" s="1"/>
  <c r="J10" i="2" s="1"/>
  <c r="L10" i="2" s="1"/>
  <c r="F11" i="2"/>
  <c r="H11" i="2" s="1"/>
  <c r="J11" i="2" s="1"/>
  <c r="L11" i="2" s="1"/>
  <c r="F12" i="2"/>
  <c r="H12" i="2" s="1"/>
  <c r="J12" i="2" s="1"/>
  <c r="L12" i="2" s="1"/>
  <c r="F13" i="2"/>
  <c r="H13" i="2" s="1"/>
  <c r="J13" i="2" s="1"/>
  <c r="L13" i="2" s="1"/>
  <c r="F14" i="2"/>
  <c r="H14" i="2" s="1"/>
  <c r="L14" i="2" s="1"/>
  <c r="F5" i="2"/>
  <c r="H5" i="2" s="1"/>
  <c r="J5" i="2" s="1"/>
  <c r="L5" i="2" s="1"/>
  <c r="L15" i="2" l="1"/>
  <c r="J14" i="2"/>
  <c r="J15" i="2" s="1"/>
  <c r="L15" i="1" l="1"/>
  <c r="J15" i="1"/>
  <c r="L14" i="1"/>
  <c r="J14" i="1"/>
  <c r="L13" i="1"/>
  <c r="J13" i="1"/>
  <c r="L12" i="1"/>
  <c r="J12" i="1"/>
  <c r="L11" i="1"/>
  <c r="J11" i="1"/>
  <c r="J10" i="1"/>
  <c r="L10" i="1" s="1"/>
  <c r="J9" i="1"/>
  <c r="L9" i="1" s="1"/>
  <c r="J8" i="1"/>
  <c r="L8" i="1" s="1"/>
  <c r="L7" i="1"/>
  <c r="J7" i="1"/>
  <c r="L6" i="1"/>
  <c r="J6" i="1"/>
  <c r="J5" i="1"/>
  <c r="L5" i="1" s="1"/>
</calcChain>
</file>

<file path=xl/sharedStrings.xml><?xml version="1.0" encoding="utf-8"?>
<sst xmlns="http://schemas.openxmlformats.org/spreadsheetml/2006/main" count="164" uniqueCount="66">
  <si>
    <t>Store</t>
  </si>
  <si>
    <t xml:space="preserve">Desctription </t>
  </si>
  <si>
    <t>Unit</t>
  </si>
  <si>
    <t>Unit Cost</t>
  </si>
  <si>
    <t>Qty</t>
  </si>
  <si>
    <t>Total Cost</t>
  </si>
  <si>
    <t>Currency</t>
  </si>
  <si>
    <t>Total CAD</t>
  </si>
  <si>
    <t>Website</t>
  </si>
  <si>
    <t>Qty for 10 stations</t>
  </si>
  <si>
    <t>Cost per student CAD</t>
  </si>
  <si>
    <t>Likely to be broken</t>
  </si>
  <si>
    <t>Expendible Cost</t>
  </si>
  <si>
    <t>Bangemudha, Kathmandu</t>
  </si>
  <si>
    <t>Solder tip sponge</t>
  </si>
  <si>
    <t>NRS</t>
  </si>
  <si>
    <t>y</t>
  </si>
  <si>
    <t>Soldering iron 40W</t>
  </si>
  <si>
    <t>Soldering iron stand</t>
  </si>
  <si>
    <t>Solder</t>
  </si>
  <si>
    <t>Extra soldering tip</t>
  </si>
  <si>
    <t>Solder flux</t>
  </si>
  <si>
    <t>Solder pump</t>
  </si>
  <si>
    <t>3-plug extension cord w/ switches</t>
  </si>
  <si>
    <t>Flush Cutters</t>
  </si>
  <si>
    <t>Wire stripper (variable)</t>
  </si>
  <si>
    <t>Safety Glasses</t>
  </si>
  <si>
    <t>TOTAL</t>
  </si>
  <si>
    <t>CAD/USD from xe.com 20171020</t>
  </si>
  <si>
    <t>AliExpress</t>
  </si>
  <si>
    <t>USD</t>
  </si>
  <si>
    <t>https://www.aliexpress.com/item/Free-Shipping-Brand-New-1pcs-Wire-With-Stand-Set-Welding-Soldering-Solder-Iron-Tip-Cleaner-Cleaning/32687250403.html</t>
  </si>
  <si>
    <t>Soldering iron with extra tips and sponge</t>
  </si>
  <si>
    <t>Brass soldering sponge</t>
  </si>
  <si>
    <t>Solder sucker</t>
  </si>
  <si>
    <t>Flush cutters</t>
  </si>
  <si>
    <t>Wire strippers</t>
  </si>
  <si>
    <t>3-plug extention cord</t>
  </si>
  <si>
    <t>https://www.aliexpress.com/item/CNIM-Hot-Tin-Lead-Solder-Core-Flux-Soldering-Welding-Solder-Wire-Spool-Reel-0-8mm-63/32729234232.html</t>
  </si>
  <si>
    <t>https://www.aliexpress.com/item/220V-60W-Adjustable-Temperature-Electric-Iron-Welding-Soldering-Iron-Solder-Rework-Repair-Tool-5pc-Iron-Tip/32434361333.html</t>
  </si>
  <si>
    <t>Flux pen 10ml</t>
  </si>
  <si>
    <t>https://www.aliexpress.com/item/OOTDTY-951-10-ml-Soldering-Rosin-Flux-Pen-Low-Solid-Non-clean-For-Kester-Soldering-Solar/32824357479.html</t>
  </si>
  <si>
    <t>https://www.aliexpress.com/item/1pc-Solder-Sucker-Desoldering-Pump-Tool-Removal-Vacuum-Soldering-Iron-Desolder/32688192729.html</t>
  </si>
  <si>
    <t>https://www.aliexpress.com/item/P00337-Electrical-Wire-Cable-Cutters-Cutting-Side-Snips-Flush-Pliers-Nipper-Hand-Tools-Herramientas/32686834481.html</t>
  </si>
  <si>
    <t>https://www.aliexpress.com/item/Multi-Tool-8-Wire-Stripper-Cable-Cutting-Scissor-Stripping-Pliers-Cutter-9-14mm-Hand-Tools-For/32777302265.html</t>
  </si>
  <si>
    <t>https://www.aliexpress.com/item/Protective-Glasses-Blue-and-White-Color-Safety-Goggles-Eye-Protection-Workplace-Safety-Supplies/32812011138.html</t>
  </si>
  <si>
    <t>https://www.aliexpress.com/item/With-3m-wire-line-board-Multifunction-power-outlet-Universal-socket-250V-10A-four-charger-ports-extension/32286199521.html</t>
  </si>
  <si>
    <t>CAD/NRS from xe.com 20171020</t>
  </si>
  <si>
    <t>https://www.amazon.com/dp/B072ZQTPNR?psc=1</t>
  </si>
  <si>
    <t>Amazon</t>
  </si>
  <si>
    <t>Soldering iron, extra tips, and solder sucker</t>
  </si>
  <si>
    <t>https://www.amazon.com/Welding-Soldering-Cleaner-Cleaning-Solder/dp/B072R2VGDZ/</t>
  </si>
  <si>
    <t>Brass soldering sponge x2</t>
  </si>
  <si>
    <t>Safety glasses x5</t>
  </si>
  <si>
    <t>https://www.amazon.com/TAMINGTON-Solder-Wire-Sn63-Pb37-with-Rosin-Core-for-Electrical-Soldering-50g-0-8-mm-by-TAMINGTON/dp/B072WN1DMG/</t>
  </si>
  <si>
    <t>https://www.amazon.com/Rosin-Soldering-Flux-Paste-50G/dp/B00SVESNTC/</t>
  </si>
  <si>
    <t>https://www.amazon.com/Pliers-Electrical-Cutters-Cutting-Diagonal/dp/B0188DHO40</t>
  </si>
  <si>
    <t>https://www.amazon.com/dp/B00002X1WG/ref=psdc_553398_t1_B00004WLJX</t>
  </si>
  <si>
    <t>3-plug extention cord x2</t>
  </si>
  <si>
    <t>Safety glasses x12</t>
  </si>
  <si>
    <t>https://www.amazon.com/JORESTECH-Eyewear-Safety-protective-lenses/dp/B0147J1EIQ</t>
  </si>
  <si>
    <t>https://www.aliexpress.com/item/Useful-Soldering-Iron-Metal-Stand-Holder-Safety-Protect-Base-Support-Station/32784645625.html</t>
  </si>
  <si>
    <t>https://www.amazon.com/Elenco-SH-1-Soldering-Iron-Holder/dp/B0002LLWEU/</t>
  </si>
  <si>
    <t>https://www.amazon.com/Uninex-Outlet-Grounded-12-inch-Listed/dp/B01DZ09IHC</t>
  </si>
  <si>
    <t>Store Location</t>
  </si>
  <si>
    <t>Teku, Kathmandu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</si>
</sst>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for 10 Soldering Stations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Kathmandu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Supplier</c:v>
              </c:pt>
            </c:strLit>
          </c:cat>
          <c:val>
            <c:numRef>
              <c:f>Nepal!$J$16</c:f>
              <c:numCache>
                <c:formatCode>0.00</c:formatCode>
                <c:ptCount val="1"/>
                <c:pt idx="0">
                  <c:v>104.1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1-4C90-A868-475F732FF656}"/>
            </c:ext>
          </c:extLst>
        </c:ser>
        <c:ser>
          <c:idx val="1"/>
          <c:order val="1"/>
          <c:tx>
            <c:v>AliExpress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Supplier</c:v>
              </c:pt>
            </c:strLit>
          </c:cat>
          <c:val>
            <c:numRef>
              <c:f>AliExpress!$J$15</c:f>
              <c:numCache>
                <c:formatCode>0.00</c:formatCode>
                <c:ptCount val="1"/>
                <c:pt idx="0">
                  <c:v>256.1925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1-4C90-A868-475F732FF656}"/>
            </c:ext>
          </c:extLst>
        </c:ser>
        <c:ser>
          <c:idx val="0"/>
          <c:order val="2"/>
          <c:tx>
            <c:v>Amazon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Supplier</c:v>
              </c:pt>
            </c:strLit>
          </c:cat>
          <c:val>
            <c:numRef>
              <c:f>Amazon!$J$14</c:f>
              <c:numCache>
                <c:formatCode>0.00</c:formatCode>
                <c:ptCount val="1"/>
                <c:pt idx="0">
                  <c:v>444.9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4C90-A868-475F732FF6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6705536"/>
        <c:axId val="1436708864"/>
      </c:barChart>
      <c:catAx>
        <c:axId val="143670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6708864"/>
        <c:crosses val="autoZero"/>
        <c:auto val="1"/>
        <c:lblAlgn val="ctr"/>
        <c:lblOffset val="100"/>
        <c:noMultiLvlLbl val="0"/>
      </c:catAx>
      <c:valAx>
        <c:axId val="1436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 CAD)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0</xdr:rowOff>
    </xdr:from>
    <xdr:to>
      <xdr:col>16</xdr:col>
      <xdr:colOff>466725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70" zoomScaleNormal="70" workbookViewId="0">
      <selection activeCell="B24" sqref="B24"/>
    </sheetView>
  </sheetViews>
  <sheetFormatPr defaultRowHeight="15" x14ac:dyDescent="0.25"/>
  <cols>
    <col min="1" max="1" width="26.85546875" bestFit="1" customWidth="1"/>
    <col min="2" max="2" width="33.85546875" bestFit="1" customWidth="1"/>
    <col min="3" max="3" width="4.85546875" customWidth="1"/>
    <col min="5" max="5" width="4.57031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17.85546875" bestFit="1" customWidth="1"/>
    <col min="10" max="10" width="21.7109375" bestFit="1" customWidth="1"/>
    <col min="11" max="11" width="18.85546875" bestFit="1" customWidth="1"/>
    <col min="12" max="12" width="16.7109375" bestFit="1" customWidth="1"/>
  </cols>
  <sheetData>
    <row r="1" spans="1:12" x14ac:dyDescent="0.25">
      <c r="A1">
        <v>1.25</v>
      </c>
      <c r="B1" t="s">
        <v>28</v>
      </c>
      <c r="H1" s="1"/>
    </row>
    <row r="2" spans="1:12" x14ac:dyDescent="0.25">
      <c r="A2">
        <v>1.2E-2</v>
      </c>
      <c r="B2" t="s">
        <v>47</v>
      </c>
      <c r="H2" s="1"/>
    </row>
    <row r="3" spans="1:12" x14ac:dyDescent="0.25">
      <c r="H3" s="1"/>
    </row>
    <row r="4" spans="1:12" x14ac:dyDescent="0.25">
      <c r="A4" t="s">
        <v>64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13</v>
      </c>
      <c r="B5" t="s">
        <v>14</v>
      </c>
      <c r="C5">
        <v>1</v>
      </c>
      <c r="D5">
        <v>10</v>
      </c>
      <c r="E5">
        <v>1</v>
      </c>
      <c r="F5">
        <f>E5*D5</f>
        <v>10</v>
      </c>
      <c r="G5" t="s">
        <v>15</v>
      </c>
      <c r="H5" s="1">
        <f t="shared" ref="H5:H15" si="0">IF(G5="USD", F5*$A$1,IF(G5="NRS", F5*$A$2,F5))</f>
        <v>0.12</v>
      </c>
      <c r="I5">
        <v>10</v>
      </c>
      <c r="J5" s="1">
        <f t="shared" ref="J5:J15" si="1">(H5*I5)/(E5*C5)</f>
        <v>1.2</v>
      </c>
      <c r="K5" s="1" t="s">
        <v>16</v>
      </c>
      <c r="L5" s="1">
        <f>IF(K5="y",J5,0)</f>
        <v>1.2</v>
      </c>
    </row>
    <row r="6" spans="1:12" x14ac:dyDescent="0.25">
      <c r="A6" t="s">
        <v>13</v>
      </c>
      <c r="B6" t="s">
        <v>17</v>
      </c>
      <c r="C6">
        <v>1</v>
      </c>
      <c r="D6">
        <v>250</v>
      </c>
      <c r="E6">
        <v>1</v>
      </c>
      <c r="F6">
        <f t="shared" ref="F6:F15" si="2">E6*D6</f>
        <v>250</v>
      </c>
      <c r="G6" t="s">
        <v>15</v>
      </c>
      <c r="H6" s="1">
        <f t="shared" si="0"/>
        <v>3</v>
      </c>
      <c r="I6">
        <v>10</v>
      </c>
      <c r="J6" s="1">
        <f t="shared" si="1"/>
        <v>30</v>
      </c>
      <c r="K6" s="1"/>
      <c r="L6" s="1">
        <f t="shared" ref="L6:L14" si="3">IF(K6="y",J6,0)</f>
        <v>0</v>
      </c>
    </row>
    <row r="7" spans="1:12" x14ac:dyDescent="0.25">
      <c r="A7" t="s">
        <v>13</v>
      </c>
      <c r="B7" t="s">
        <v>18</v>
      </c>
      <c r="C7">
        <v>1</v>
      </c>
      <c r="D7">
        <v>115</v>
      </c>
      <c r="E7">
        <v>1</v>
      </c>
      <c r="F7">
        <f t="shared" si="2"/>
        <v>115</v>
      </c>
      <c r="G7" t="s">
        <v>15</v>
      </c>
      <c r="H7" s="1">
        <f t="shared" si="0"/>
        <v>1.3800000000000001</v>
      </c>
      <c r="I7">
        <v>10</v>
      </c>
      <c r="J7" s="1">
        <f t="shared" si="1"/>
        <v>13.8</v>
      </c>
      <c r="K7" s="1"/>
      <c r="L7" s="1">
        <f t="shared" si="3"/>
        <v>0</v>
      </c>
    </row>
    <row r="8" spans="1:12" x14ac:dyDescent="0.25">
      <c r="A8" t="s">
        <v>13</v>
      </c>
      <c r="B8" t="s">
        <v>19</v>
      </c>
      <c r="C8">
        <v>1</v>
      </c>
      <c r="D8">
        <v>75</v>
      </c>
      <c r="E8">
        <v>1</v>
      </c>
      <c r="F8">
        <f t="shared" si="2"/>
        <v>75</v>
      </c>
      <c r="G8" t="s">
        <v>15</v>
      </c>
      <c r="H8" s="1">
        <f t="shared" si="0"/>
        <v>0.9</v>
      </c>
      <c r="I8">
        <v>10</v>
      </c>
      <c r="J8" s="1">
        <f t="shared" si="1"/>
        <v>9</v>
      </c>
      <c r="K8" s="1" t="s">
        <v>16</v>
      </c>
      <c r="L8" s="1">
        <f t="shared" si="3"/>
        <v>9</v>
      </c>
    </row>
    <row r="9" spans="1:12" x14ac:dyDescent="0.25">
      <c r="A9" t="s">
        <v>13</v>
      </c>
      <c r="B9" t="s">
        <v>20</v>
      </c>
      <c r="C9">
        <v>1</v>
      </c>
      <c r="D9">
        <v>55</v>
      </c>
      <c r="E9">
        <v>1</v>
      </c>
      <c r="F9">
        <f t="shared" si="2"/>
        <v>55</v>
      </c>
      <c r="G9" t="s">
        <v>15</v>
      </c>
      <c r="H9" s="1">
        <f t="shared" si="0"/>
        <v>0.66</v>
      </c>
      <c r="I9">
        <v>10</v>
      </c>
      <c r="J9" s="1">
        <f t="shared" si="1"/>
        <v>6.6000000000000005</v>
      </c>
      <c r="K9" s="1" t="s">
        <v>16</v>
      </c>
      <c r="L9" s="1">
        <f t="shared" si="3"/>
        <v>6.6000000000000005</v>
      </c>
    </row>
    <row r="10" spans="1:12" x14ac:dyDescent="0.25">
      <c r="A10" t="s">
        <v>13</v>
      </c>
      <c r="B10" t="s">
        <v>21</v>
      </c>
      <c r="C10">
        <v>1</v>
      </c>
      <c r="D10">
        <v>30</v>
      </c>
      <c r="E10">
        <v>1</v>
      </c>
      <c r="F10">
        <f t="shared" si="2"/>
        <v>30</v>
      </c>
      <c r="G10" t="s">
        <v>15</v>
      </c>
      <c r="H10" s="1">
        <f t="shared" si="0"/>
        <v>0.36</v>
      </c>
      <c r="I10">
        <v>5</v>
      </c>
      <c r="J10" s="1">
        <f t="shared" si="1"/>
        <v>1.7999999999999998</v>
      </c>
      <c r="K10" s="1" t="s">
        <v>16</v>
      </c>
      <c r="L10" s="1">
        <f t="shared" si="3"/>
        <v>1.7999999999999998</v>
      </c>
    </row>
    <row r="11" spans="1:12" x14ac:dyDescent="0.25">
      <c r="A11" t="s">
        <v>13</v>
      </c>
      <c r="B11" t="s">
        <v>22</v>
      </c>
      <c r="C11">
        <v>1</v>
      </c>
      <c r="D11">
        <v>100</v>
      </c>
      <c r="E11">
        <v>1</v>
      </c>
      <c r="F11">
        <f t="shared" si="2"/>
        <v>100</v>
      </c>
      <c r="G11" t="s">
        <v>15</v>
      </c>
      <c r="H11" s="1">
        <f t="shared" si="0"/>
        <v>1.2</v>
      </c>
      <c r="I11">
        <v>5</v>
      </c>
      <c r="J11" s="1">
        <f t="shared" si="1"/>
        <v>6</v>
      </c>
      <c r="K11" s="1"/>
      <c r="L11" s="1">
        <f t="shared" si="3"/>
        <v>0</v>
      </c>
    </row>
    <row r="12" spans="1:12" x14ac:dyDescent="0.25">
      <c r="A12" t="s">
        <v>13</v>
      </c>
      <c r="B12" t="s">
        <v>23</v>
      </c>
      <c r="C12">
        <v>1</v>
      </c>
      <c r="D12">
        <v>200</v>
      </c>
      <c r="E12">
        <v>1</v>
      </c>
      <c r="F12">
        <f t="shared" si="2"/>
        <v>200</v>
      </c>
      <c r="G12" t="s">
        <v>15</v>
      </c>
      <c r="H12" s="1">
        <f t="shared" si="0"/>
        <v>2.4</v>
      </c>
      <c r="I12">
        <v>4</v>
      </c>
      <c r="J12" s="1">
        <f t="shared" si="1"/>
        <v>9.6</v>
      </c>
      <c r="K12" s="1"/>
      <c r="L12" s="1">
        <f t="shared" si="3"/>
        <v>0</v>
      </c>
    </row>
    <row r="13" spans="1:12" x14ac:dyDescent="0.25">
      <c r="A13" t="s">
        <v>13</v>
      </c>
      <c r="B13" t="s">
        <v>24</v>
      </c>
      <c r="C13">
        <v>1</v>
      </c>
      <c r="D13">
        <v>120</v>
      </c>
      <c r="E13">
        <v>1</v>
      </c>
      <c r="F13">
        <f t="shared" si="2"/>
        <v>120</v>
      </c>
      <c r="G13" t="s">
        <v>15</v>
      </c>
      <c r="H13" s="1">
        <f t="shared" si="0"/>
        <v>1.44</v>
      </c>
      <c r="I13">
        <v>5</v>
      </c>
      <c r="J13" s="1">
        <f t="shared" si="1"/>
        <v>7.1999999999999993</v>
      </c>
      <c r="K13" s="1"/>
      <c r="L13" s="1">
        <f t="shared" si="3"/>
        <v>0</v>
      </c>
    </row>
    <row r="14" spans="1:12" x14ac:dyDescent="0.25">
      <c r="A14" t="s">
        <v>13</v>
      </c>
      <c r="B14" t="s">
        <v>25</v>
      </c>
      <c r="C14">
        <v>1</v>
      </c>
      <c r="D14">
        <v>75</v>
      </c>
      <c r="E14">
        <v>1</v>
      </c>
      <c r="F14">
        <f t="shared" si="2"/>
        <v>75</v>
      </c>
      <c r="G14" t="s">
        <v>15</v>
      </c>
      <c r="H14" s="1">
        <f t="shared" si="0"/>
        <v>0.9</v>
      </c>
      <c r="I14">
        <v>5</v>
      </c>
      <c r="J14" s="1">
        <f t="shared" si="1"/>
        <v>4.5</v>
      </c>
      <c r="K14" s="1"/>
      <c r="L14" s="1">
        <f t="shared" si="3"/>
        <v>0</v>
      </c>
    </row>
    <row r="15" spans="1:12" ht="15.75" thickBot="1" x14ac:dyDescent="0.3">
      <c r="A15" t="s">
        <v>65</v>
      </c>
      <c r="B15" t="s">
        <v>26</v>
      </c>
      <c r="C15">
        <v>1</v>
      </c>
      <c r="D15">
        <v>60</v>
      </c>
      <c r="E15">
        <v>1</v>
      </c>
      <c r="F15">
        <f t="shared" si="2"/>
        <v>60</v>
      </c>
      <c r="G15" t="s">
        <v>15</v>
      </c>
      <c r="H15" s="1">
        <f t="shared" si="0"/>
        <v>0.72</v>
      </c>
      <c r="I15">
        <v>20</v>
      </c>
      <c r="J15" s="3">
        <f t="shared" si="1"/>
        <v>14.399999999999999</v>
      </c>
      <c r="K15" s="1"/>
      <c r="L15" s="3">
        <f>IF(K15="y",J15,0)</f>
        <v>0</v>
      </c>
    </row>
    <row r="16" spans="1:12" x14ac:dyDescent="0.25">
      <c r="I16" s="2" t="s">
        <v>27</v>
      </c>
      <c r="J16" s="1">
        <f>SUM(J5:J15)</f>
        <v>104.1</v>
      </c>
      <c r="L16" s="1">
        <f>SUM(L5:L15)</f>
        <v>18.600000000000001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70" zoomScaleNormal="70" workbookViewId="0">
      <selection activeCell="B1" activeCellId="1" sqref="F5 B1:B1048576"/>
    </sheetView>
  </sheetViews>
  <sheetFormatPr defaultRowHeight="15" x14ac:dyDescent="0.25"/>
  <cols>
    <col min="2" max="2" width="39.7109375" bestFit="1" customWidth="1"/>
    <col min="3" max="3" width="4.85546875" customWidth="1"/>
    <col min="5" max="5" width="4.57031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17.85546875" bestFit="1" customWidth="1"/>
    <col min="10" max="10" width="21.7109375" bestFit="1" customWidth="1"/>
    <col min="11" max="11" width="18.85546875" bestFit="1" customWidth="1"/>
    <col min="12" max="12" width="16.7109375" bestFit="1" customWidth="1"/>
  </cols>
  <sheetData>
    <row r="1" spans="1:14" x14ac:dyDescent="0.25">
      <c r="A1">
        <v>1.25</v>
      </c>
      <c r="B1" t="s">
        <v>28</v>
      </c>
      <c r="H1" s="1"/>
      <c r="I1" s="1"/>
    </row>
    <row r="2" spans="1:14" x14ac:dyDescent="0.25">
      <c r="A2">
        <v>1.2E-2</v>
      </c>
      <c r="B2" t="s">
        <v>47</v>
      </c>
      <c r="H2" s="1"/>
      <c r="I2" s="1"/>
    </row>
    <row r="3" spans="1:14" x14ac:dyDescent="0.25">
      <c r="H3" s="1"/>
      <c r="I3" s="1"/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t="s">
        <v>9</v>
      </c>
      <c r="J4" t="s">
        <v>10</v>
      </c>
      <c r="K4" t="s">
        <v>11</v>
      </c>
      <c r="L4" t="s">
        <v>12</v>
      </c>
      <c r="N4" t="s">
        <v>8</v>
      </c>
    </row>
    <row r="5" spans="1:14" x14ac:dyDescent="0.25">
      <c r="A5" t="s">
        <v>29</v>
      </c>
      <c r="B5" t="s">
        <v>32</v>
      </c>
      <c r="C5">
        <v>1</v>
      </c>
      <c r="D5">
        <v>6.19</v>
      </c>
      <c r="E5">
        <v>1</v>
      </c>
      <c r="F5">
        <f>E5*D5</f>
        <v>6.19</v>
      </c>
      <c r="G5" t="s">
        <v>30</v>
      </c>
      <c r="H5" s="1">
        <f t="shared" ref="H5" si="0">IF(G5="USD", F5*$A$1,IF(G5="NRS", F5*$A$2,F5))</f>
        <v>7.7375000000000007</v>
      </c>
      <c r="I5">
        <v>10</v>
      </c>
      <c r="J5" s="1">
        <f>(H5*I5)/(E5*C5)</f>
        <v>77.375</v>
      </c>
      <c r="K5" s="1"/>
      <c r="L5" s="1">
        <f>IF(K5="y",J5,0)</f>
        <v>0</v>
      </c>
      <c r="N5" t="s">
        <v>39</v>
      </c>
    </row>
    <row r="6" spans="1:14" x14ac:dyDescent="0.25">
      <c r="A6" t="s">
        <v>29</v>
      </c>
      <c r="B6" t="s">
        <v>18</v>
      </c>
      <c r="C6">
        <v>1</v>
      </c>
      <c r="D6">
        <v>2.2999999999999998</v>
      </c>
      <c r="E6">
        <v>1</v>
      </c>
      <c r="F6">
        <f t="shared" ref="F6:F14" si="1">E6*D6</f>
        <v>2.2999999999999998</v>
      </c>
      <c r="G6" t="s">
        <v>30</v>
      </c>
      <c r="H6" s="1">
        <f t="shared" ref="H6:H14" si="2">IF(G6="USD", F6*$A$1,IF(G6="NRS", F6*$A$2,F6))</f>
        <v>2.875</v>
      </c>
      <c r="I6">
        <v>10</v>
      </c>
      <c r="J6" s="1">
        <f t="shared" ref="J6:J14" si="3">(H6*I6)/(E6*C6)</f>
        <v>28.75</v>
      </c>
      <c r="K6" s="1"/>
      <c r="L6" s="1">
        <f t="shared" ref="L6:L14" si="4">IF(K6="y",J6,0)</f>
        <v>0</v>
      </c>
      <c r="N6" t="s">
        <v>61</v>
      </c>
    </row>
    <row r="7" spans="1:14" x14ac:dyDescent="0.25">
      <c r="A7" t="s">
        <v>29</v>
      </c>
      <c r="B7" t="s">
        <v>33</v>
      </c>
      <c r="C7">
        <v>1</v>
      </c>
      <c r="D7">
        <v>2.98</v>
      </c>
      <c r="E7">
        <v>1</v>
      </c>
      <c r="F7">
        <f t="shared" si="1"/>
        <v>2.98</v>
      </c>
      <c r="G7" t="s">
        <v>30</v>
      </c>
      <c r="H7" s="1">
        <f t="shared" si="2"/>
        <v>3.7250000000000001</v>
      </c>
      <c r="I7">
        <v>10</v>
      </c>
      <c r="J7" s="1">
        <f t="shared" si="3"/>
        <v>37.25</v>
      </c>
      <c r="K7" s="1"/>
      <c r="L7" s="1">
        <f t="shared" si="4"/>
        <v>0</v>
      </c>
      <c r="N7" t="s">
        <v>31</v>
      </c>
    </row>
    <row r="8" spans="1:14" x14ac:dyDescent="0.25">
      <c r="A8" t="s">
        <v>29</v>
      </c>
      <c r="B8" t="s">
        <v>19</v>
      </c>
      <c r="C8">
        <v>1</v>
      </c>
      <c r="D8">
        <v>1.38</v>
      </c>
      <c r="E8">
        <v>1</v>
      </c>
      <c r="F8">
        <f t="shared" si="1"/>
        <v>1.38</v>
      </c>
      <c r="G8" t="s">
        <v>30</v>
      </c>
      <c r="H8" s="1">
        <f t="shared" si="2"/>
        <v>1.7249999999999999</v>
      </c>
      <c r="I8">
        <v>10</v>
      </c>
      <c r="J8" s="1">
        <f t="shared" si="3"/>
        <v>17.25</v>
      </c>
      <c r="K8" s="1" t="s">
        <v>16</v>
      </c>
      <c r="L8" s="1">
        <f t="shared" si="4"/>
        <v>17.25</v>
      </c>
      <c r="N8" t="s">
        <v>38</v>
      </c>
    </row>
    <row r="9" spans="1:14" x14ac:dyDescent="0.25">
      <c r="A9" t="s">
        <v>29</v>
      </c>
      <c r="B9" t="s">
        <v>40</v>
      </c>
      <c r="C9">
        <v>1</v>
      </c>
      <c r="D9">
        <v>1.1200000000000001</v>
      </c>
      <c r="E9">
        <v>1</v>
      </c>
      <c r="F9">
        <f t="shared" si="1"/>
        <v>1.1200000000000001</v>
      </c>
      <c r="G9" t="s">
        <v>30</v>
      </c>
      <c r="H9" s="1">
        <f t="shared" si="2"/>
        <v>1.4000000000000001</v>
      </c>
      <c r="I9">
        <v>5</v>
      </c>
      <c r="J9" s="1">
        <f t="shared" si="3"/>
        <v>7.0000000000000009</v>
      </c>
      <c r="K9" s="1" t="s">
        <v>16</v>
      </c>
      <c r="L9" s="1">
        <f t="shared" si="4"/>
        <v>7.0000000000000009</v>
      </c>
      <c r="N9" t="s">
        <v>41</v>
      </c>
    </row>
    <row r="10" spans="1:14" x14ac:dyDescent="0.25">
      <c r="A10" t="s">
        <v>29</v>
      </c>
      <c r="B10" t="s">
        <v>34</v>
      </c>
      <c r="C10">
        <v>1</v>
      </c>
      <c r="D10">
        <v>1.01</v>
      </c>
      <c r="E10">
        <v>1</v>
      </c>
      <c r="F10">
        <f t="shared" si="1"/>
        <v>1.01</v>
      </c>
      <c r="G10" t="s">
        <v>30</v>
      </c>
      <c r="H10" s="1">
        <f t="shared" si="2"/>
        <v>1.2625</v>
      </c>
      <c r="I10">
        <v>5</v>
      </c>
      <c r="J10" s="1">
        <f t="shared" si="3"/>
        <v>6.3125</v>
      </c>
      <c r="K10" s="1"/>
      <c r="L10" s="1">
        <f t="shared" si="4"/>
        <v>0</v>
      </c>
      <c r="N10" t="s">
        <v>42</v>
      </c>
    </row>
    <row r="11" spans="1:14" x14ac:dyDescent="0.25">
      <c r="A11" t="s">
        <v>29</v>
      </c>
      <c r="B11" t="s">
        <v>35</v>
      </c>
      <c r="C11">
        <v>1</v>
      </c>
      <c r="D11">
        <v>1.76</v>
      </c>
      <c r="E11">
        <v>1</v>
      </c>
      <c r="F11">
        <f t="shared" si="1"/>
        <v>1.76</v>
      </c>
      <c r="G11" t="s">
        <v>30</v>
      </c>
      <c r="H11" s="1">
        <f t="shared" si="2"/>
        <v>2.2000000000000002</v>
      </c>
      <c r="I11">
        <v>5</v>
      </c>
      <c r="J11" s="1">
        <f t="shared" si="3"/>
        <v>11</v>
      </c>
      <c r="K11" s="1"/>
      <c r="L11" s="1">
        <f t="shared" si="4"/>
        <v>0</v>
      </c>
      <c r="N11" t="s">
        <v>43</v>
      </c>
    </row>
    <row r="12" spans="1:14" x14ac:dyDescent="0.25">
      <c r="A12" t="s">
        <v>29</v>
      </c>
      <c r="B12" t="s">
        <v>36</v>
      </c>
      <c r="C12">
        <v>1</v>
      </c>
      <c r="D12">
        <v>3.78</v>
      </c>
      <c r="E12">
        <v>1</v>
      </c>
      <c r="F12">
        <f t="shared" si="1"/>
        <v>3.78</v>
      </c>
      <c r="G12" t="s">
        <v>30</v>
      </c>
      <c r="H12" s="1">
        <f t="shared" si="2"/>
        <v>4.7249999999999996</v>
      </c>
      <c r="I12">
        <v>5</v>
      </c>
      <c r="J12" s="1">
        <f t="shared" si="3"/>
        <v>23.625</v>
      </c>
      <c r="K12" s="1"/>
      <c r="L12" s="1">
        <f t="shared" si="4"/>
        <v>0</v>
      </c>
      <c r="N12" t="s">
        <v>44</v>
      </c>
    </row>
    <row r="13" spans="1:14" x14ac:dyDescent="0.25">
      <c r="A13" t="s">
        <v>29</v>
      </c>
      <c r="B13" t="s">
        <v>37</v>
      </c>
      <c r="C13">
        <v>1</v>
      </c>
      <c r="D13">
        <v>8.5299999999999994</v>
      </c>
      <c r="E13">
        <v>1</v>
      </c>
      <c r="F13">
        <f t="shared" si="1"/>
        <v>8.5299999999999994</v>
      </c>
      <c r="G13" t="s">
        <v>30</v>
      </c>
      <c r="H13" s="1">
        <f t="shared" si="2"/>
        <v>10.6625</v>
      </c>
      <c r="I13">
        <v>4</v>
      </c>
      <c r="J13" s="1">
        <f t="shared" si="3"/>
        <v>42.65</v>
      </c>
      <c r="K13" s="1"/>
      <c r="L13" s="1">
        <f t="shared" si="4"/>
        <v>0</v>
      </c>
      <c r="N13" t="s">
        <v>46</v>
      </c>
    </row>
    <row r="14" spans="1:14" ht="15.75" thickBot="1" x14ac:dyDescent="0.3">
      <c r="A14" t="s">
        <v>29</v>
      </c>
      <c r="B14" t="s">
        <v>53</v>
      </c>
      <c r="C14">
        <v>5</v>
      </c>
      <c r="D14">
        <v>4.9800000000000004</v>
      </c>
      <c r="E14">
        <v>1</v>
      </c>
      <c r="F14">
        <f t="shared" si="1"/>
        <v>4.9800000000000004</v>
      </c>
      <c r="G14" t="s">
        <v>30</v>
      </c>
      <c r="H14" s="1">
        <f t="shared" si="2"/>
        <v>6.2250000000000005</v>
      </c>
      <c r="I14">
        <v>4</v>
      </c>
      <c r="J14" s="3">
        <f t="shared" si="3"/>
        <v>4.9800000000000004</v>
      </c>
      <c r="K14" s="1"/>
      <c r="L14" s="3">
        <f t="shared" si="4"/>
        <v>0</v>
      </c>
      <c r="N14" t="s">
        <v>45</v>
      </c>
    </row>
    <row r="15" spans="1:14" x14ac:dyDescent="0.25">
      <c r="H15" s="1"/>
      <c r="I15" s="2" t="s">
        <v>27</v>
      </c>
      <c r="J15" s="5">
        <f>SUM(J5:J14)</f>
        <v>256.1925</v>
      </c>
      <c r="K15" s="4"/>
      <c r="L15" s="5">
        <f>SUM(L5:L14)</f>
        <v>24.25</v>
      </c>
    </row>
    <row r="16" spans="1:14" x14ac:dyDescent="0.25">
      <c r="I1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70" zoomScaleNormal="70" workbookViewId="0">
      <selection activeCell="B1" activeCellId="1" sqref="K28 B1:B1048576"/>
    </sheetView>
  </sheetViews>
  <sheetFormatPr defaultRowHeight="15" x14ac:dyDescent="0.25"/>
  <cols>
    <col min="2" max="2" width="42.42578125" bestFit="1" customWidth="1"/>
    <col min="3" max="3" width="4.85546875" customWidth="1"/>
    <col min="5" max="5" width="4.57031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17.85546875" bestFit="1" customWidth="1"/>
    <col min="10" max="10" width="21.7109375" bestFit="1" customWidth="1"/>
    <col min="11" max="11" width="18.85546875" bestFit="1" customWidth="1"/>
    <col min="12" max="12" width="16.7109375" bestFit="1" customWidth="1"/>
  </cols>
  <sheetData>
    <row r="1" spans="1:14" x14ac:dyDescent="0.25">
      <c r="A1">
        <v>1.25</v>
      </c>
      <c r="B1" t="s">
        <v>28</v>
      </c>
    </row>
    <row r="2" spans="1:14" x14ac:dyDescent="0.25">
      <c r="A2">
        <v>1.2E-2</v>
      </c>
      <c r="B2" t="s">
        <v>47</v>
      </c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t="s">
        <v>9</v>
      </c>
      <c r="J4" t="s">
        <v>10</v>
      </c>
      <c r="K4" t="s">
        <v>11</v>
      </c>
      <c r="L4" t="s">
        <v>12</v>
      </c>
      <c r="N4" t="s">
        <v>8</v>
      </c>
    </row>
    <row r="5" spans="1:14" x14ac:dyDescent="0.25">
      <c r="A5" t="s">
        <v>49</v>
      </c>
      <c r="B5" t="s">
        <v>50</v>
      </c>
      <c r="C5">
        <v>1</v>
      </c>
      <c r="D5">
        <v>9.99</v>
      </c>
      <c r="E5">
        <v>1</v>
      </c>
      <c r="F5">
        <f t="shared" ref="F5:F13" si="0">E5*D5</f>
        <v>9.99</v>
      </c>
      <c r="G5" t="s">
        <v>30</v>
      </c>
      <c r="H5" s="1">
        <f t="shared" ref="H5:H13" si="1">IF(G5="USD", D5*$A$1,IF(G5="NRS", D5*$A$2,D5))</f>
        <v>12.487500000000001</v>
      </c>
      <c r="I5">
        <v>10</v>
      </c>
      <c r="J5" s="1">
        <f t="shared" ref="J5:J13" si="2">(H5*I5)/(E5*C5)</f>
        <v>124.875</v>
      </c>
      <c r="K5" s="1"/>
      <c r="L5" s="1">
        <f>IF(K5="y",J5,0)</f>
        <v>0</v>
      </c>
      <c r="N5" t="s">
        <v>48</v>
      </c>
    </row>
    <row r="6" spans="1:14" x14ac:dyDescent="0.25">
      <c r="A6" t="s">
        <v>49</v>
      </c>
      <c r="B6" t="s">
        <v>18</v>
      </c>
      <c r="C6">
        <v>1</v>
      </c>
      <c r="D6">
        <v>6.05</v>
      </c>
      <c r="E6">
        <v>1</v>
      </c>
      <c r="F6">
        <f t="shared" si="0"/>
        <v>6.05</v>
      </c>
      <c r="G6" t="s">
        <v>30</v>
      </c>
      <c r="H6" s="1">
        <f t="shared" si="1"/>
        <v>7.5625</v>
      </c>
      <c r="I6">
        <v>10</v>
      </c>
      <c r="J6" s="1">
        <f t="shared" si="2"/>
        <v>75.625</v>
      </c>
      <c r="K6" s="1"/>
      <c r="L6" s="1">
        <f t="shared" ref="L6:L13" si="3">IF(K6="y",J6,0)</f>
        <v>0</v>
      </c>
      <c r="N6" t="s">
        <v>62</v>
      </c>
    </row>
    <row r="7" spans="1:14" x14ac:dyDescent="0.25">
      <c r="A7" t="s">
        <v>49</v>
      </c>
      <c r="B7" t="s">
        <v>52</v>
      </c>
      <c r="C7">
        <v>2</v>
      </c>
      <c r="D7">
        <v>10</v>
      </c>
      <c r="E7">
        <v>1</v>
      </c>
      <c r="F7">
        <f t="shared" si="0"/>
        <v>10</v>
      </c>
      <c r="G7" t="s">
        <v>30</v>
      </c>
      <c r="H7" s="1">
        <f t="shared" si="1"/>
        <v>12.5</v>
      </c>
      <c r="I7">
        <v>5</v>
      </c>
      <c r="J7" s="1">
        <f t="shared" si="2"/>
        <v>31.25</v>
      </c>
      <c r="K7" s="1"/>
      <c r="L7" s="1">
        <f t="shared" si="3"/>
        <v>0</v>
      </c>
      <c r="N7" t="s">
        <v>51</v>
      </c>
    </row>
    <row r="8" spans="1:14" x14ac:dyDescent="0.25">
      <c r="A8" t="s">
        <v>49</v>
      </c>
      <c r="B8" t="s">
        <v>19</v>
      </c>
      <c r="C8">
        <v>1</v>
      </c>
      <c r="D8">
        <v>6.95</v>
      </c>
      <c r="E8">
        <v>1</v>
      </c>
      <c r="F8">
        <f t="shared" si="0"/>
        <v>6.95</v>
      </c>
      <c r="G8" t="s">
        <v>30</v>
      </c>
      <c r="H8" s="1">
        <f t="shared" si="1"/>
        <v>8.6875</v>
      </c>
      <c r="I8">
        <v>10</v>
      </c>
      <c r="J8" s="1">
        <f t="shared" si="2"/>
        <v>86.875</v>
      </c>
      <c r="K8" s="1" t="s">
        <v>16</v>
      </c>
      <c r="L8" s="1">
        <f t="shared" si="3"/>
        <v>86.875</v>
      </c>
      <c r="N8" t="s">
        <v>54</v>
      </c>
    </row>
    <row r="9" spans="1:14" x14ac:dyDescent="0.25">
      <c r="A9" t="s">
        <v>49</v>
      </c>
      <c r="B9" t="s">
        <v>40</v>
      </c>
      <c r="C9">
        <v>1</v>
      </c>
      <c r="D9">
        <v>4.49</v>
      </c>
      <c r="E9">
        <v>1</v>
      </c>
      <c r="F9">
        <f t="shared" si="0"/>
        <v>4.49</v>
      </c>
      <c r="G9" t="s">
        <v>30</v>
      </c>
      <c r="H9" s="1">
        <f t="shared" si="1"/>
        <v>5.6125000000000007</v>
      </c>
      <c r="I9">
        <v>5</v>
      </c>
      <c r="J9" s="1">
        <f t="shared" si="2"/>
        <v>28.062500000000004</v>
      </c>
      <c r="K9" s="1" t="s">
        <v>16</v>
      </c>
      <c r="L9" s="1">
        <f t="shared" si="3"/>
        <v>28.062500000000004</v>
      </c>
      <c r="N9" t="s">
        <v>55</v>
      </c>
    </row>
    <row r="10" spans="1:14" x14ac:dyDescent="0.25">
      <c r="A10" t="s">
        <v>49</v>
      </c>
      <c r="B10" t="s">
        <v>35</v>
      </c>
      <c r="C10">
        <v>1</v>
      </c>
      <c r="D10">
        <v>2.4900000000000002</v>
      </c>
      <c r="E10">
        <v>1</v>
      </c>
      <c r="F10">
        <f t="shared" si="0"/>
        <v>2.4900000000000002</v>
      </c>
      <c r="G10" t="s">
        <v>30</v>
      </c>
      <c r="H10" s="1">
        <f t="shared" si="1"/>
        <v>3.1125000000000003</v>
      </c>
      <c r="I10">
        <v>5</v>
      </c>
      <c r="J10" s="1">
        <f t="shared" si="2"/>
        <v>15.562500000000002</v>
      </c>
      <c r="K10" s="1"/>
      <c r="L10" s="1">
        <f t="shared" si="3"/>
        <v>0</v>
      </c>
      <c r="N10" t="s">
        <v>56</v>
      </c>
    </row>
    <row r="11" spans="1:14" x14ac:dyDescent="0.25">
      <c r="A11" t="s">
        <v>49</v>
      </c>
      <c r="B11" t="s">
        <v>36</v>
      </c>
      <c r="C11">
        <v>1</v>
      </c>
      <c r="D11">
        <v>8.1999999999999993</v>
      </c>
      <c r="E11">
        <v>1</v>
      </c>
      <c r="F11">
        <f t="shared" si="0"/>
        <v>8.1999999999999993</v>
      </c>
      <c r="G11" t="s">
        <v>30</v>
      </c>
      <c r="H11" s="1">
        <f t="shared" si="1"/>
        <v>10.25</v>
      </c>
      <c r="I11">
        <v>5</v>
      </c>
      <c r="J11" s="1">
        <f t="shared" si="2"/>
        <v>51.25</v>
      </c>
      <c r="K11" s="1"/>
      <c r="L11" s="1">
        <f t="shared" si="3"/>
        <v>0</v>
      </c>
      <c r="N11" t="s">
        <v>57</v>
      </c>
    </row>
    <row r="12" spans="1:14" x14ac:dyDescent="0.25">
      <c r="A12" t="s">
        <v>49</v>
      </c>
      <c r="B12" t="s">
        <v>58</v>
      </c>
      <c r="C12">
        <v>2</v>
      </c>
      <c r="D12">
        <v>6.97</v>
      </c>
      <c r="E12">
        <v>1</v>
      </c>
      <c r="F12">
        <f t="shared" si="0"/>
        <v>6.97</v>
      </c>
      <c r="G12" t="s">
        <v>30</v>
      </c>
      <c r="H12" s="1">
        <f t="shared" si="1"/>
        <v>8.7125000000000004</v>
      </c>
      <c r="I12">
        <v>2</v>
      </c>
      <c r="J12" s="1">
        <f t="shared" si="2"/>
        <v>8.7125000000000004</v>
      </c>
      <c r="K12" s="1"/>
      <c r="L12" s="1">
        <f t="shared" si="3"/>
        <v>0</v>
      </c>
      <c r="N12" t="s">
        <v>63</v>
      </c>
    </row>
    <row r="13" spans="1:14" ht="15.75" thickBot="1" x14ac:dyDescent="0.3">
      <c r="A13" t="s">
        <v>49</v>
      </c>
      <c r="B13" t="s">
        <v>59</v>
      </c>
      <c r="C13">
        <v>12</v>
      </c>
      <c r="D13">
        <v>12.1</v>
      </c>
      <c r="E13">
        <v>1</v>
      </c>
      <c r="F13">
        <f t="shared" si="0"/>
        <v>12.1</v>
      </c>
      <c r="G13" t="s">
        <v>30</v>
      </c>
      <c r="H13" s="1">
        <f t="shared" si="1"/>
        <v>15.125</v>
      </c>
      <c r="I13">
        <v>18</v>
      </c>
      <c r="J13" s="3">
        <f t="shared" si="2"/>
        <v>22.6875</v>
      </c>
      <c r="K13" s="1"/>
      <c r="L13" s="3">
        <f t="shared" si="3"/>
        <v>0</v>
      </c>
      <c r="N13" t="s">
        <v>60</v>
      </c>
    </row>
    <row r="14" spans="1:14" x14ac:dyDescent="0.25">
      <c r="I14" s="2" t="s">
        <v>27</v>
      </c>
      <c r="J14" s="1">
        <f>SUM(J5:J13)</f>
        <v>444.9</v>
      </c>
      <c r="L14" s="1">
        <f>SUM(L5:L13)</f>
        <v>114.9375</v>
      </c>
    </row>
    <row r="15" spans="1:14" x14ac:dyDescent="0.25">
      <c r="J15" s="4"/>
      <c r="K15" s="4"/>
      <c r="L15" s="4"/>
    </row>
    <row r="16" spans="1:14" x14ac:dyDescent="0.25">
      <c r="I16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Nepal</vt:lpstr>
      <vt:lpstr>AliExpress</vt:lpstr>
      <vt:lpstr>Amazon</vt:lpstr>
      <vt:lpstr>Bar Graph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</dc:creator>
  <cp:lastModifiedBy>Harryp</cp:lastModifiedBy>
  <dcterms:created xsi:type="dcterms:W3CDTF">2017-10-20T03:45:16Z</dcterms:created>
  <dcterms:modified xsi:type="dcterms:W3CDTF">2017-10-25T04:36:47Z</dcterms:modified>
</cp:coreProperties>
</file>